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tabRatio="598" activeTab="0"/>
  </bookViews>
  <sheets>
    <sheet name="T6-6" sheetId="1" r:id="rId1"/>
  </sheets>
  <definedNames>
    <definedName name="_xlnm.Print_Area" localSheetId="0">'T6-6'!$A$1:$P$59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<sst xmlns="http://schemas.openxmlformats.org/spreadsheetml/2006/main" count="213" uniqueCount="92">
  <si>
    <t>対</t>
  </si>
  <si>
    <t>受</t>
  </si>
  <si>
    <t>前</t>
  </si>
  <si>
    <t>　</t>
  </si>
  <si>
    <t/>
  </si>
  <si>
    <t>年</t>
  </si>
  <si>
    <t>年</t>
  </si>
  <si>
    <t>要</t>
  </si>
  <si>
    <t>精</t>
  </si>
  <si>
    <t>が</t>
  </si>
  <si>
    <t>未</t>
  </si>
  <si>
    <t>　　</t>
  </si>
  <si>
    <t>象</t>
  </si>
  <si>
    <t>診</t>
  </si>
  <si>
    <t>度</t>
  </si>
  <si>
    <t>連</t>
  </si>
  <si>
    <t>検</t>
  </si>
  <si>
    <t>異</t>
  </si>
  <si>
    <t>ん</t>
  </si>
  <si>
    <t>受</t>
  </si>
  <si>
    <t>続</t>
  </si>
  <si>
    <t>常</t>
  </si>
  <si>
    <t>で</t>
  </si>
  <si>
    <t>把</t>
  </si>
  <si>
    <t>者</t>
  </si>
  <si>
    <t>診</t>
  </si>
  <si>
    <t>受</t>
  </si>
  <si>
    <t>率</t>
  </si>
  <si>
    <t>認</t>
  </si>
  <si>
    <t>あ</t>
  </si>
  <si>
    <t>者</t>
  </si>
  <si>
    <t>診</t>
  </si>
  <si>
    <t xml:space="preserve"> 数 </t>
  </si>
  <si>
    <t>め</t>
  </si>
  <si>
    <t>っ</t>
  </si>
  <si>
    <t>握</t>
  </si>
  <si>
    <t>数</t>
  </si>
  <si>
    <t>数</t>
  </si>
  <si>
    <t>者</t>
  </si>
  <si>
    <t>(％)</t>
  </si>
  <si>
    <t>ず</t>
  </si>
  <si>
    <t>た</t>
  </si>
  <si>
    <t>数</t>
  </si>
  <si>
    <t>　　対象者数は、年1回行うがん検診の場合と同様に算定する。</t>
  </si>
  <si>
    <t xml:space="preserve"> が　</t>
  </si>
  <si>
    <t xml:space="preserve"> が 疾　</t>
  </si>
  <si>
    <t xml:space="preserve"> ん 疑</t>
  </si>
  <si>
    <t xml:space="preserve"> の い</t>
  </si>
  <si>
    <t xml:space="preserve"> 以 で</t>
  </si>
  <si>
    <t>　　の</t>
  </si>
  <si>
    <t xml:space="preserve"> 外 あ</t>
  </si>
  <si>
    <t>　　あ</t>
  </si>
  <si>
    <t xml:space="preserve"> の っ</t>
  </si>
  <si>
    <t>　　る</t>
  </si>
  <si>
    <t>　　た</t>
  </si>
  <si>
    <t>　　者</t>
  </si>
  <si>
    <t>※　受診率＝(「前年度の受診者数」＋「当該年度の受診者数」-「前年度及び当該年度における2年連続受診者
　　数」）÷「当該年度の対象者数」×１００　　　　</t>
  </si>
  <si>
    <t>カ　子宮がん検診実施状況（Ｔ６－６）</t>
  </si>
  <si>
    <t>＜頸部＞</t>
  </si>
  <si>
    <t>　　　　　　　　　　</t>
  </si>
  <si>
    <t>精   密   検   査   結   果</t>
  </si>
  <si>
    <t>が　</t>
  </si>
  <si>
    <t>が 疾　</t>
  </si>
  <si>
    <t>ん 疑</t>
  </si>
  <si>
    <t>ん 患</t>
  </si>
  <si>
    <t>市町名</t>
  </si>
  <si>
    <t>の い</t>
  </si>
  <si>
    <t>以 で</t>
  </si>
  <si>
    <t xml:space="preserve">   の</t>
  </si>
  <si>
    <t>外 あ</t>
  </si>
  <si>
    <t xml:space="preserve">   あ</t>
  </si>
  <si>
    <t>の っ</t>
  </si>
  <si>
    <t xml:space="preserve">   る</t>
  </si>
  <si>
    <t xml:space="preserve"> 　た</t>
  </si>
  <si>
    <t xml:space="preserve">   者</t>
  </si>
  <si>
    <t xml:space="preserve"> 　者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</si>
  <si>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</si>
  <si>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</si>
  <si>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</si>
  <si>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</si>
  <si>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</si>
  <si>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</si>
  <si>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</si>
  <si>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</si>
  <si>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</si>
  <si>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</si>
  <si>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</si>
  <si>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</si>
  <si>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</si>
  <si>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＜体部＞</t>
  </si>
  <si>
    <t xml:space="preserve"> ん 患</t>
  </si>
  <si>
    <t>（平成１９年度）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</si>
</sst>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\-0.0;\-#"/>
    <numFmt numFmtId="178" formatCode="0;\-0;\-#"/>
    <numFmt numFmtId="179" formatCode="0.0_ "/>
    <numFmt numFmtId="180" formatCode="0.0\ ;\-0.0\ ;\-\ "/>
  </numFmts>
  <fonts count="42">
    <font>
      <sz val="8.7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medium"/>
      <bottom style="medium"/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vertical="center"/>
      <protection locked="0"/>
    </xf>
    <xf numFmtId="177" fontId="6" fillId="0" borderId="13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 applyProtection="1">
      <alignment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vertical="center"/>
      <protection locked="0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horizontal="center"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vertical="center"/>
      <protection locked="0"/>
    </xf>
    <xf numFmtId="178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1" fontId="5" fillId="33" borderId="21" xfId="0" applyNumberFormat="1" applyFont="1" applyFill="1" applyBorder="1" applyAlignment="1" applyProtection="1">
      <alignment horizontal="right" vertical="center" shrinkToFit="1"/>
      <protection/>
    </xf>
    <xf numFmtId="41" fontId="5" fillId="33" borderId="22" xfId="0" applyNumberFormat="1" applyFont="1" applyFill="1" applyBorder="1" applyAlignment="1" applyProtection="1">
      <alignment horizontal="right" vertical="center" shrinkToFit="1"/>
      <protection/>
    </xf>
    <xf numFmtId="41" fontId="5" fillId="33" borderId="23" xfId="0" applyNumberFormat="1" applyFont="1" applyFill="1" applyBorder="1" applyAlignment="1" applyProtection="1">
      <alignment horizontal="right" vertical="center" shrinkToFit="1"/>
      <protection/>
    </xf>
    <xf numFmtId="179" fontId="5" fillId="33" borderId="23" xfId="0" applyNumberFormat="1" applyFont="1" applyFill="1" applyBorder="1" applyAlignment="1" applyProtection="1">
      <alignment horizontal="right" vertical="center" shrinkToFit="1"/>
      <protection/>
    </xf>
    <xf numFmtId="180" fontId="5" fillId="33" borderId="23" xfId="0" applyNumberFormat="1" applyFont="1" applyFill="1" applyBorder="1" applyAlignment="1" applyProtection="1">
      <alignment horizontal="right" vertical="center" shrinkToFit="1"/>
      <protection/>
    </xf>
    <xf numFmtId="41" fontId="5" fillId="34" borderId="23" xfId="0" applyNumberFormat="1" applyFont="1" applyFill="1" applyBorder="1" applyAlignment="1" applyProtection="1">
      <alignment horizontal="right" vertical="center" shrinkToFit="1"/>
      <protection/>
    </xf>
    <xf numFmtId="41" fontId="5" fillId="33" borderId="24" xfId="0" applyNumberFormat="1" applyFont="1" applyFill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41" fontId="5" fillId="33" borderId="26" xfId="0" applyNumberFormat="1" applyFont="1" applyFill="1" applyBorder="1" applyAlignment="1" applyProtection="1">
      <alignment horizontal="right" vertical="center" shrinkToFit="1"/>
      <protection/>
    </xf>
    <xf numFmtId="41" fontId="5" fillId="33" borderId="27" xfId="0" applyNumberFormat="1" applyFont="1" applyFill="1" applyBorder="1" applyAlignment="1" applyProtection="1">
      <alignment horizontal="right" vertical="center" shrinkToFit="1"/>
      <protection/>
    </xf>
    <xf numFmtId="41" fontId="5" fillId="33" borderId="28" xfId="0" applyNumberFormat="1" applyFont="1" applyFill="1" applyBorder="1" applyAlignment="1" applyProtection="1">
      <alignment horizontal="right" vertical="center" shrinkToFit="1"/>
      <protection/>
    </xf>
    <xf numFmtId="180" fontId="5" fillId="33" borderId="28" xfId="0" applyNumberFormat="1" applyFont="1" applyFill="1" applyBorder="1" applyAlignment="1" applyProtection="1">
      <alignment horizontal="right" vertical="center" shrinkToFit="1"/>
      <protection/>
    </xf>
    <xf numFmtId="41" fontId="5" fillId="34" borderId="28" xfId="0" applyNumberFormat="1" applyFont="1" applyFill="1" applyBorder="1" applyAlignment="1" applyProtection="1">
      <alignment horizontal="right" vertical="center" shrinkToFit="1"/>
      <protection/>
    </xf>
    <xf numFmtId="41" fontId="5" fillId="33" borderId="29" xfId="0" applyNumberFormat="1" applyFont="1" applyFill="1" applyBorder="1" applyAlignment="1" applyProtection="1">
      <alignment horizontal="right" vertical="center" shrinkToFit="1"/>
      <protection/>
    </xf>
    <xf numFmtId="41" fontId="5" fillId="0" borderId="15" xfId="0" applyNumberFormat="1" applyFont="1" applyBorder="1" applyAlignment="1" applyProtection="1">
      <alignment horizontal="right" vertical="center" shrinkToFit="1"/>
      <protection locked="0"/>
    </xf>
    <xf numFmtId="41" fontId="5" fillId="0" borderId="0" xfId="0" applyNumberFormat="1" applyFont="1" applyBorder="1" applyAlignment="1" applyProtection="1">
      <alignment horizontal="right" vertical="center" shrinkToFit="1"/>
      <protection locked="0"/>
    </xf>
    <xf numFmtId="41" fontId="5" fillId="0" borderId="16" xfId="0" applyNumberFormat="1" applyFont="1" applyBorder="1" applyAlignment="1" applyProtection="1">
      <alignment horizontal="right" vertical="center" shrinkToFit="1"/>
      <protection locked="0"/>
    </xf>
    <xf numFmtId="180" fontId="5" fillId="33" borderId="16" xfId="0" applyNumberFormat="1" applyFont="1" applyFill="1" applyBorder="1" applyAlignment="1" applyProtection="1">
      <alignment horizontal="right" vertical="center" shrinkToFit="1"/>
      <protection/>
    </xf>
    <xf numFmtId="41" fontId="5" fillId="34" borderId="16" xfId="0" applyNumberFormat="1" applyFont="1" applyFill="1" applyBorder="1" applyAlignment="1" applyProtection="1">
      <alignment horizontal="right" vertical="center" shrinkToFit="1"/>
      <protection locked="0"/>
    </xf>
    <xf numFmtId="41" fontId="5" fillId="0" borderId="19" xfId="0" applyNumberFormat="1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41" fontId="5" fillId="0" borderId="31" xfId="0" applyNumberFormat="1" applyFont="1" applyBorder="1" applyAlignment="1" applyProtection="1">
      <alignment horizontal="right" vertical="center" shrinkToFit="1"/>
      <protection locked="0"/>
    </xf>
    <xf numFmtId="41" fontId="5" fillId="0" borderId="32" xfId="0" applyNumberFormat="1" applyFont="1" applyBorder="1" applyAlignment="1" applyProtection="1">
      <alignment horizontal="right" vertical="center" shrinkToFit="1"/>
      <protection locked="0"/>
    </xf>
    <xf numFmtId="41" fontId="5" fillId="0" borderId="17" xfId="0" applyNumberFormat="1" applyFont="1" applyBorder="1" applyAlignment="1" applyProtection="1">
      <alignment horizontal="right" vertical="center" shrinkToFit="1"/>
      <protection locked="0"/>
    </xf>
    <xf numFmtId="180" fontId="5" fillId="33" borderId="17" xfId="0" applyNumberFormat="1" applyFont="1" applyFill="1" applyBorder="1" applyAlignment="1" applyProtection="1">
      <alignment horizontal="right" vertical="center" shrinkToFit="1"/>
      <protection/>
    </xf>
    <xf numFmtId="41" fontId="5" fillId="0" borderId="33" xfId="0" applyNumberFormat="1" applyFont="1" applyBorder="1" applyAlignment="1" applyProtection="1">
      <alignment horizontal="right" vertical="center" shrinkToFit="1"/>
      <protection locked="0"/>
    </xf>
    <xf numFmtId="180" fontId="5" fillId="33" borderId="32" xfId="0" applyNumberFormat="1" applyFont="1" applyFill="1" applyBorder="1" applyAlignment="1" applyProtection="1">
      <alignment horizontal="right" vertical="center" shrinkToFit="1"/>
      <protection/>
    </xf>
    <xf numFmtId="41" fontId="5" fillId="34" borderId="33" xfId="0" applyNumberFormat="1" applyFont="1" applyFill="1" applyBorder="1" applyAlignment="1" applyProtection="1">
      <alignment horizontal="right" vertical="center" shrinkToFit="1"/>
      <protection locked="0"/>
    </xf>
    <xf numFmtId="180" fontId="5" fillId="33" borderId="34" xfId="0" applyNumberFormat="1" applyFont="1" applyFill="1" applyBorder="1" applyAlignment="1" applyProtection="1">
      <alignment horizontal="right" vertical="center" shrinkToFit="1"/>
      <protection/>
    </xf>
    <xf numFmtId="41" fontId="5" fillId="0" borderId="18" xfId="0" applyNumberFormat="1" applyFont="1" applyBorder="1" applyAlignment="1" applyProtection="1">
      <alignment horizontal="right" vertical="center" shrinkToFi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41" fontId="5" fillId="3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1" fontId="5" fillId="0" borderId="37" xfId="0" applyNumberFormat="1" applyFont="1" applyBorder="1" applyAlignment="1" applyProtection="1">
      <alignment horizontal="right" vertical="center" shrinkToFit="1"/>
      <protection locked="0"/>
    </xf>
    <xf numFmtId="41" fontId="5" fillId="0" borderId="38" xfId="0" applyNumberFormat="1" applyFont="1" applyBorder="1" applyAlignment="1" applyProtection="1">
      <alignment horizontal="right" vertical="center" shrinkToFit="1"/>
      <protection locked="0"/>
    </xf>
    <xf numFmtId="41" fontId="5" fillId="0" borderId="39" xfId="0" applyNumberFormat="1" applyFont="1" applyBorder="1" applyAlignment="1" applyProtection="1">
      <alignment horizontal="right" vertical="center" shrinkToFit="1"/>
      <protection locked="0"/>
    </xf>
    <xf numFmtId="180" fontId="5" fillId="33" borderId="39" xfId="0" applyNumberFormat="1" applyFont="1" applyFill="1" applyBorder="1" applyAlignment="1" applyProtection="1">
      <alignment horizontal="right" vertical="center" shrinkToFit="1"/>
      <protection/>
    </xf>
    <xf numFmtId="41" fontId="5" fillId="34" borderId="39" xfId="0" applyNumberFormat="1" applyFont="1" applyFill="1" applyBorder="1" applyAlignment="1" applyProtection="1">
      <alignment horizontal="right" vertical="center" shrinkToFit="1"/>
      <protection locked="0"/>
    </xf>
    <xf numFmtId="41" fontId="5" fillId="0" borderId="40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7" fontId="5" fillId="0" borderId="13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 locked="0"/>
    </xf>
    <xf numFmtId="177" fontId="5" fillId="0" borderId="16" xfId="0" applyNumberFormat="1" applyFont="1" applyBorder="1" applyAlignment="1" applyProtection="1">
      <alignment horizontal="center"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 horizontal="center"/>
      <protection locked="0"/>
    </xf>
    <xf numFmtId="178" fontId="5" fillId="0" borderId="17" xfId="0" applyNumberFormat="1" applyFont="1" applyBorder="1" applyAlignment="1" applyProtection="1">
      <alignment/>
      <protection locked="0"/>
    </xf>
    <xf numFmtId="178" fontId="5" fillId="0" borderId="18" xfId="0" applyNumberFormat="1" applyFont="1" applyBorder="1" applyAlignment="1" applyProtection="1">
      <alignment horizontal="center"/>
      <protection locked="0"/>
    </xf>
    <xf numFmtId="178" fontId="5" fillId="0" borderId="16" xfId="0" applyNumberFormat="1" applyFont="1" applyBorder="1" applyAlignment="1" applyProtection="1">
      <alignment horizontal="center"/>
      <protection locked="0"/>
    </xf>
    <xf numFmtId="178" fontId="5" fillId="0" borderId="16" xfId="0" applyNumberFormat="1" applyFont="1" applyBorder="1" applyAlignment="1" applyProtection="1">
      <alignment/>
      <protection locked="0"/>
    </xf>
    <xf numFmtId="178" fontId="5" fillId="0" borderId="19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7" fontId="5" fillId="0" borderId="16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41" fontId="5" fillId="33" borderId="23" xfId="0" applyNumberFormat="1" applyFont="1" applyFill="1" applyBorder="1" applyAlignment="1" applyProtection="1">
      <alignment horizontal="right" vertical="center"/>
      <protection/>
    </xf>
    <xf numFmtId="180" fontId="5" fillId="33" borderId="23" xfId="0" applyNumberFormat="1" applyFont="1" applyFill="1" applyBorder="1" applyAlignment="1" applyProtection="1">
      <alignment horizontal="right" vertical="center"/>
      <protection/>
    </xf>
    <xf numFmtId="41" fontId="5" fillId="34" borderId="23" xfId="0" applyNumberFormat="1" applyFont="1" applyFill="1" applyBorder="1" applyAlignment="1" applyProtection="1">
      <alignment horizontal="right" vertical="center"/>
      <protection/>
    </xf>
    <xf numFmtId="180" fontId="5" fillId="33" borderId="23" xfId="0" applyNumberFormat="1" applyFont="1" applyFill="1" applyBorder="1" applyAlignment="1" applyProtection="1">
      <alignment vertical="center"/>
      <protection/>
    </xf>
    <xf numFmtId="41" fontId="5" fillId="33" borderId="24" xfId="0" applyNumberFormat="1" applyFont="1" applyFill="1" applyBorder="1" applyAlignment="1" applyProtection="1">
      <alignment horizontal="right" vertical="center"/>
      <protection/>
    </xf>
    <xf numFmtId="41" fontId="5" fillId="33" borderId="28" xfId="0" applyNumberFormat="1" applyFont="1" applyFill="1" applyBorder="1" applyAlignment="1" applyProtection="1">
      <alignment vertical="center"/>
      <protection/>
    </xf>
    <xf numFmtId="180" fontId="5" fillId="33" borderId="28" xfId="0" applyNumberFormat="1" applyFont="1" applyFill="1" applyBorder="1" applyAlignment="1" applyProtection="1">
      <alignment horizontal="right" vertical="center"/>
      <protection/>
    </xf>
    <xf numFmtId="41" fontId="5" fillId="34" borderId="28" xfId="0" applyNumberFormat="1" applyFont="1" applyFill="1" applyBorder="1" applyAlignment="1" applyProtection="1">
      <alignment vertical="center"/>
      <protection/>
    </xf>
    <xf numFmtId="180" fontId="5" fillId="33" borderId="28" xfId="0" applyNumberFormat="1" applyFont="1" applyFill="1" applyBorder="1" applyAlignment="1" applyProtection="1">
      <alignment vertical="center"/>
      <protection/>
    </xf>
    <xf numFmtId="41" fontId="5" fillId="33" borderId="28" xfId="0" applyNumberFormat="1" applyFont="1" applyFill="1" applyBorder="1" applyAlignment="1" applyProtection="1">
      <alignment horizontal="right" vertical="center"/>
      <protection/>
    </xf>
    <xf numFmtId="41" fontId="5" fillId="33" borderId="29" xfId="0" applyNumberFormat="1" applyFont="1" applyFill="1" applyBorder="1" applyAlignment="1" applyProtection="1">
      <alignment horizontal="right" vertical="center"/>
      <protection/>
    </xf>
    <xf numFmtId="41" fontId="5" fillId="0" borderId="16" xfId="0" applyNumberFormat="1" applyFont="1" applyBorder="1" applyAlignment="1" applyProtection="1">
      <alignment vertical="center"/>
      <protection locked="0"/>
    </xf>
    <xf numFmtId="180" fontId="5" fillId="33" borderId="16" xfId="0" applyNumberFormat="1" applyFont="1" applyFill="1" applyBorder="1" applyAlignment="1" applyProtection="1">
      <alignment horizontal="right" vertical="center"/>
      <protection/>
    </xf>
    <xf numFmtId="41" fontId="5" fillId="34" borderId="16" xfId="0" applyNumberFormat="1" applyFont="1" applyFill="1" applyBorder="1" applyAlignment="1" applyProtection="1">
      <alignment vertical="center"/>
      <protection locked="0"/>
    </xf>
    <xf numFmtId="180" fontId="5" fillId="33" borderId="16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41" fontId="5" fillId="0" borderId="19" xfId="0" applyNumberFormat="1" applyFont="1" applyBorder="1" applyAlignment="1" applyProtection="1">
      <alignment horizontal="right" vertical="center"/>
      <protection locked="0"/>
    </xf>
    <xf numFmtId="41" fontId="5" fillId="0" borderId="17" xfId="0" applyNumberFormat="1" applyFont="1" applyBorder="1" applyAlignment="1" applyProtection="1">
      <alignment vertical="center"/>
      <protection locked="0"/>
    </xf>
    <xf numFmtId="180" fontId="5" fillId="33" borderId="41" xfId="0" applyNumberFormat="1" applyFont="1" applyFill="1" applyBorder="1" applyAlignment="1" applyProtection="1">
      <alignment horizontal="right" vertical="center"/>
      <protection/>
    </xf>
    <xf numFmtId="41" fontId="5" fillId="34" borderId="33" xfId="0" applyNumberFormat="1" applyFont="1" applyFill="1" applyBorder="1" applyAlignment="1" applyProtection="1">
      <alignment vertical="center"/>
      <protection locked="0"/>
    </xf>
    <xf numFmtId="180" fontId="5" fillId="33" borderId="32" xfId="0" applyNumberFormat="1" applyFont="1" applyFill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41" fontId="5" fillId="0" borderId="18" xfId="0" applyNumberFormat="1" applyFont="1" applyBorder="1" applyAlignment="1" applyProtection="1">
      <alignment horizontal="right" vertical="center"/>
      <protection locked="0"/>
    </xf>
    <xf numFmtId="180" fontId="5" fillId="33" borderId="17" xfId="0" applyNumberFormat="1" applyFont="1" applyFill="1" applyBorder="1" applyAlignment="1" applyProtection="1">
      <alignment horizontal="right" vertical="center"/>
      <protection/>
    </xf>
    <xf numFmtId="180" fontId="5" fillId="33" borderId="32" xfId="0" applyNumberFormat="1" applyFont="1" applyFill="1" applyBorder="1" applyAlignment="1" applyProtection="1">
      <alignment horizontal="right" vertical="center"/>
      <protection locked="0"/>
    </xf>
    <xf numFmtId="41" fontId="5" fillId="34" borderId="16" xfId="0" applyNumberFormat="1" applyFont="1" applyFill="1" applyBorder="1" applyAlignment="1" applyProtection="1">
      <alignment horizontal="right" vertical="center"/>
      <protection locked="0"/>
    </xf>
    <xf numFmtId="180" fontId="5" fillId="33" borderId="17" xfId="0" applyNumberFormat="1" applyFont="1" applyFill="1" applyBorder="1" applyAlignment="1" applyProtection="1">
      <alignment horizontal="right" vertical="center"/>
      <protection locked="0"/>
    </xf>
    <xf numFmtId="41" fontId="5" fillId="33" borderId="28" xfId="0" applyNumberFormat="1" applyFont="1" applyFill="1" applyBorder="1" applyAlignment="1" applyProtection="1">
      <alignment vertical="center"/>
      <protection locked="0"/>
    </xf>
    <xf numFmtId="41" fontId="5" fillId="34" borderId="28" xfId="0" applyNumberFormat="1" applyFont="1" applyFill="1" applyBorder="1" applyAlignment="1" applyProtection="1">
      <alignment vertical="center"/>
      <protection locked="0"/>
    </xf>
    <xf numFmtId="180" fontId="5" fillId="33" borderId="28" xfId="0" applyNumberFormat="1" applyFont="1" applyFill="1" applyBorder="1" applyAlignment="1" applyProtection="1">
      <alignment vertical="center"/>
      <protection locked="0"/>
    </xf>
    <xf numFmtId="41" fontId="5" fillId="33" borderId="29" xfId="0" applyNumberFormat="1" applyFont="1" applyFill="1" applyBorder="1" applyAlignment="1" applyProtection="1">
      <alignment vertical="center"/>
      <protection locked="0"/>
    </xf>
    <xf numFmtId="180" fontId="5" fillId="33" borderId="16" xfId="0" applyNumberFormat="1" applyFont="1" applyFill="1" applyBorder="1" applyAlignment="1" applyProtection="1">
      <alignment horizontal="right" vertical="center"/>
      <protection locked="0"/>
    </xf>
    <xf numFmtId="41" fontId="5" fillId="34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39" xfId="0" applyNumberFormat="1" applyFont="1" applyBorder="1" applyAlignment="1" applyProtection="1">
      <alignment horizontal="right" vertical="center"/>
      <protection locked="0"/>
    </xf>
    <xf numFmtId="180" fontId="5" fillId="33" borderId="39" xfId="0" applyNumberFormat="1" applyFont="1" applyFill="1" applyBorder="1" applyAlignment="1" applyProtection="1">
      <alignment horizontal="right" vertical="center"/>
      <protection/>
    </xf>
    <xf numFmtId="41" fontId="5" fillId="34" borderId="39" xfId="0" applyNumberFormat="1" applyFont="1" applyFill="1" applyBorder="1" applyAlignment="1" applyProtection="1">
      <alignment horizontal="right" vertical="center"/>
      <protection locked="0"/>
    </xf>
    <xf numFmtId="180" fontId="5" fillId="33" borderId="39" xfId="0" applyNumberFormat="1" applyFont="1" applyFill="1" applyBorder="1" applyAlignment="1" applyProtection="1">
      <alignment horizontal="right" vertical="center"/>
      <protection locked="0"/>
    </xf>
    <xf numFmtId="41" fontId="5" fillId="0" borderId="40" xfId="0" applyNumberFormat="1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left" vertical="center" wrapText="1"/>
      <protection locked="0"/>
    </xf>
    <xf numFmtId="176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"/>
  <cols>
    <col min="1" max="1" width="13.125" style="16" customWidth="1"/>
    <col min="2" max="2" width="10.625" style="16" customWidth="1"/>
    <col min="3" max="5" width="9.50390625" style="16" customWidth="1"/>
    <col min="6" max="10" width="8.875" style="16" customWidth="1"/>
    <col min="11" max="16" width="7.00390625" style="16" customWidth="1"/>
    <col min="17" max="17" width="8.875" style="16" customWidth="1"/>
    <col min="18" max="16384" width="9.375" style="16" customWidth="1"/>
  </cols>
  <sheetData>
    <row r="1" spans="1:16" s="5" customFormat="1" ht="14.25">
      <c r="A1" s="1" t="s">
        <v>57</v>
      </c>
      <c r="B1" s="2"/>
      <c r="C1" s="2"/>
      <c r="D1" s="2"/>
      <c r="E1" s="2"/>
      <c r="F1" s="3"/>
      <c r="G1" s="2"/>
      <c r="H1" s="3"/>
      <c r="I1" s="2"/>
      <c r="J1" s="3"/>
      <c r="K1" s="2"/>
      <c r="L1" s="4"/>
      <c r="M1" s="4"/>
      <c r="N1" s="4"/>
      <c r="O1" s="4"/>
      <c r="P1" s="4"/>
    </row>
    <row r="2" spans="1:16" s="5" customFormat="1" ht="9" customHeight="1">
      <c r="A2" s="6"/>
      <c r="B2" s="2"/>
      <c r="C2" s="2"/>
      <c r="D2" s="2"/>
      <c r="E2" s="2"/>
      <c r="F2" s="3"/>
      <c r="G2" s="2"/>
      <c r="H2" s="3"/>
      <c r="I2" s="2"/>
      <c r="J2" s="3"/>
      <c r="K2" s="2"/>
      <c r="L2" s="4"/>
      <c r="M2" s="4"/>
      <c r="N2" s="4"/>
      <c r="O2" s="4"/>
      <c r="P2" s="4"/>
    </row>
    <row r="3" spans="1:16" s="5" customFormat="1" ht="15" customHeight="1" thickBot="1">
      <c r="A3" s="2" t="s">
        <v>58</v>
      </c>
      <c r="C3" s="2"/>
      <c r="D3" s="2"/>
      <c r="E3" s="2"/>
      <c r="F3" s="3"/>
      <c r="G3" s="2"/>
      <c r="H3" s="3"/>
      <c r="I3" s="2"/>
      <c r="J3" s="3"/>
      <c r="K3" s="2"/>
      <c r="L3" s="4"/>
      <c r="M3" s="5" t="s">
        <v>59</v>
      </c>
      <c r="P3" s="7" t="s">
        <v>91</v>
      </c>
    </row>
    <row r="4" spans="1:17" ht="15" customHeight="1">
      <c r="A4" s="8"/>
      <c r="B4" s="9" t="s">
        <v>0</v>
      </c>
      <c r="C4" s="10" t="s">
        <v>1</v>
      </c>
      <c r="D4" s="11" t="s">
        <v>2</v>
      </c>
      <c r="E4" s="11">
        <v>2</v>
      </c>
      <c r="F4" s="12" t="s">
        <v>1</v>
      </c>
      <c r="G4" s="13"/>
      <c r="H4" s="14"/>
      <c r="I4" s="11"/>
      <c r="J4" s="12"/>
      <c r="K4" s="140" t="s">
        <v>60</v>
      </c>
      <c r="L4" s="141"/>
      <c r="M4" s="141"/>
      <c r="N4" s="141"/>
      <c r="O4" s="141"/>
      <c r="P4" s="142"/>
      <c r="Q4" s="15"/>
    </row>
    <row r="5" spans="1:17" ht="15" customHeight="1">
      <c r="A5" s="17" t="s">
        <v>3</v>
      </c>
      <c r="B5" s="18" t="s">
        <v>4</v>
      </c>
      <c r="C5" s="19"/>
      <c r="D5" s="20" t="s">
        <v>5</v>
      </c>
      <c r="E5" s="20" t="s">
        <v>6</v>
      </c>
      <c r="F5" s="21" t="s">
        <v>3</v>
      </c>
      <c r="G5" s="20" t="s">
        <v>7</v>
      </c>
      <c r="H5" s="22" t="s">
        <v>7</v>
      </c>
      <c r="I5" s="20" t="s">
        <v>8</v>
      </c>
      <c r="J5" s="22" t="s">
        <v>8</v>
      </c>
      <c r="K5" s="23"/>
      <c r="L5" s="24" t="s">
        <v>9</v>
      </c>
      <c r="M5" s="25" t="s">
        <v>61</v>
      </c>
      <c r="N5" s="25" t="s">
        <v>62</v>
      </c>
      <c r="O5" s="24" t="s">
        <v>10</v>
      </c>
      <c r="P5" s="26" t="s">
        <v>8</v>
      </c>
      <c r="Q5" s="15"/>
    </row>
    <row r="6" spans="1:17" ht="15" customHeight="1">
      <c r="A6" s="17" t="s">
        <v>11</v>
      </c>
      <c r="B6" s="18" t="s">
        <v>12</v>
      </c>
      <c r="C6" s="27" t="s">
        <v>13</v>
      </c>
      <c r="D6" s="20" t="s">
        <v>14</v>
      </c>
      <c r="E6" s="20" t="s">
        <v>15</v>
      </c>
      <c r="F6" s="22" t="s">
        <v>13</v>
      </c>
      <c r="G6" s="20" t="s">
        <v>8</v>
      </c>
      <c r="H6" s="22" t="s">
        <v>8</v>
      </c>
      <c r="I6" s="20" t="s">
        <v>16</v>
      </c>
      <c r="J6" s="22" t="s">
        <v>16</v>
      </c>
      <c r="K6" s="28" t="s">
        <v>17</v>
      </c>
      <c r="L6" s="29" t="s">
        <v>18</v>
      </c>
      <c r="M6" s="30" t="s">
        <v>63</v>
      </c>
      <c r="N6" s="30" t="s">
        <v>64</v>
      </c>
      <c r="O6" s="29"/>
      <c r="P6" s="31" t="s">
        <v>16</v>
      </c>
      <c r="Q6" s="15"/>
    </row>
    <row r="7" spans="1:17" ht="15" customHeight="1">
      <c r="A7" s="32" t="s">
        <v>65</v>
      </c>
      <c r="B7" s="18" t="s">
        <v>4</v>
      </c>
      <c r="C7" s="19"/>
      <c r="D7" s="20" t="s">
        <v>19</v>
      </c>
      <c r="E7" s="20" t="s">
        <v>20</v>
      </c>
      <c r="F7" s="21" t="s">
        <v>3</v>
      </c>
      <c r="G7" s="20" t="s">
        <v>16</v>
      </c>
      <c r="H7" s="22" t="s">
        <v>16</v>
      </c>
      <c r="I7" s="20" t="s">
        <v>1</v>
      </c>
      <c r="J7" s="22" t="s">
        <v>1</v>
      </c>
      <c r="K7" s="28" t="s">
        <v>21</v>
      </c>
      <c r="L7" s="29" t="s">
        <v>22</v>
      </c>
      <c r="M7" s="30" t="s">
        <v>66</v>
      </c>
      <c r="N7" s="30" t="s">
        <v>67</v>
      </c>
      <c r="O7" s="29" t="s">
        <v>23</v>
      </c>
      <c r="P7" s="31" t="s">
        <v>10</v>
      </c>
      <c r="Q7" s="15"/>
    </row>
    <row r="8" spans="1:17" ht="15" customHeight="1">
      <c r="A8" s="32"/>
      <c r="B8" s="18" t="s">
        <v>24</v>
      </c>
      <c r="C8" s="27" t="s">
        <v>24</v>
      </c>
      <c r="D8" s="20" t="s">
        <v>25</v>
      </c>
      <c r="E8" s="20" t="s">
        <v>26</v>
      </c>
      <c r="F8" s="22" t="s">
        <v>27</v>
      </c>
      <c r="G8" s="20" t="s">
        <v>24</v>
      </c>
      <c r="H8" s="22" t="s">
        <v>27</v>
      </c>
      <c r="I8" s="20" t="s">
        <v>13</v>
      </c>
      <c r="J8" s="22" t="s">
        <v>13</v>
      </c>
      <c r="K8" s="28" t="s">
        <v>28</v>
      </c>
      <c r="L8" s="29" t="s">
        <v>29</v>
      </c>
      <c r="M8" s="30" t="s">
        <v>68</v>
      </c>
      <c r="N8" s="30" t="s">
        <v>69</v>
      </c>
      <c r="O8" s="29" t="s">
        <v>3</v>
      </c>
      <c r="P8" s="31" t="s">
        <v>1</v>
      </c>
      <c r="Q8" s="15"/>
    </row>
    <row r="9" spans="1:17" ht="15" customHeight="1">
      <c r="A9" s="17"/>
      <c r="B9" s="18" t="s">
        <v>4</v>
      </c>
      <c r="C9" s="19"/>
      <c r="D9" s="20" t="s">
        <v>30</v>
      </c>
      <c r="E9" s="20" t="s">
        <v>31</v>
      </c>
      <c r="F9" s="21" t="s">
        <v>3</v>
      </c>
      <c r="G9" s="20" t="s">
        <v>32</v>
      </c>
      <c r="H9" s="21" t="s">
        <v>3</v>
      </c>
      <c r="I9" s="20" t="s">
        <v>24</v>
      </c>
      <c r="J9" s="22" t="s">
        <v>27</v>
      </c>
      <c r="K9" s="28" t="s">
        <v>33</v>
      </c>
      <c r="L9" s="29" t="s">
        <v>34</v>
      </c>
      <c r="M9" s="30" t="s">
        <v>70</v>
      </c>
      <c r="N9" s="30" t="s">
        <v>71</v>
      </c>
      <c r="O9" s="29" t="s">
        <v>35</v>
      </c>
      <c r="P9" s="31" t="s">
        <v>13</v>
      </c>
      <c r="Q9" s="15"/>
    </row>
    <row r="10" spans="1:17" ht="15" customHeight="1">
      <c r="A10" s="17"/>
      <c r="B10" s="18" t="s">
        <v>36</v>
      </c>
      <c r="C10" s="27" t="s">
        <v>36</v>
      </c>
      <c r="D10" s="20" t="s">
        <v>37</v>
      </c>
      <c r="E10" s="20" t="s">
        <v>38</v>
      </c>
      <c r="F10" s="22" t="s">
        <v>39</v>
      </c>
      <c r="G10" s="33"/>
      <c r="H10" s="22" t="s">
        <v>39</v>
      </c>
      <c r="I10" s="20" t="s">
        <v>32</v>
      </c>
      <c r="J10" s="22" t="s">
        <v>39</v>
      </c>
      <c r="K10" s="28" t="s">
        <v>40</v>
      </c>
      <c r="L10" s="29" t="s">
        <v>41</v>
      </c>
      <c r="M10" s="30" t="s">
        <v>72</v>
      </c>
      <c r="N10" s="30" t="s">
        <v>73</v>
      </c>
      <c r="O10" s="30" t="s">
        <v>3</v>
      </c>
      <c r="P10" s="31" t="s">
        <v>24</v>
      </c>
      <c r="Q10" s="15"/>
    </row>
    <row r="11" spans="1:17" ht="15" customHeight="1" thickBot="1">
      <c r="A11" s="17"/>
      <c r="B11" s="18" t="s">
        <v>3</v>
      </c>
      <c r="C11" s="27" t="s">
        <v>3</v>
      </c>
      <c r="D11" s="20"/>
      <c r="E11" s="20" t="s">
        <v>42</v>
      </c>
      <c r="F11" s="21"/>
      <c r="G11" s="20" t="s">
        <v>3</v>
      </c>
      <c r="H11" s="22" t="s">
        <v>3</v>
      </c>
      <c r="I11" s="20" t="s">
        <v>3</v>
      </c>
      <c r="J11" s="22" t="s">
        <v>3</v>
      </c>
      <c r="K11" s="34"/>
      <c r="L11" s="29" t="s">
        <v>24</v>
      </c>
      <c r="M11" s="30" t="s">
        <v>74</v>
      </c>
      <c r="N11" s="30" t="s">
        <v>75</v>
      </c>
      <c r="O11" s="30"/>
      <c r="P11" s="31" t="s">
        <v>3</v>
      </c>
      <c r="Q11" s="15"/>
    </row>
    <row r="12" spans="1:17" ht="18" customHeight="1" thickBot="1" thickTop="1">
      <c r="A12" s="35" t="s">
        <v>76</v>
      </c>
      <c r="B12" s="36">
        <f>SUM(B13+B22)</f>
        <v>79819</v>
      </c>
      <c r="C12" s="37">
        <f>SUM(C13+C22)</f>
        <v>10442</v>
      </c>
      <c r="D12" s="38">
        <f>SUM(D13+D22)</f>
        <v>10652</v>
      </c>
      <c r="E12" s="38">
        <f>SUM(E13+E22)</f>
        <v>5472</v>
      </c>
      <c r="F12" s="39">
        <f>(C12+D12-E12)/B12*100</f>
        <v>19.571781154862876</v>
      </c>
      <c r="G12" s="38">
        <f>SUM(G13+G22)</f>
        <v>141</v>
      </c>
      <c r="H12" s="40">
        <f>SUM(G12/C12*100)</f>
        <v>1.350316031411607</v>
      </c>
      <c r="I12" s="41">
        <f>SUM(I13+I22)</f>
        <v>131</v>
      </c>
      <c r="J12" s="40">
        <f>SUM(I12/G12*100)</f>
        <v>92.90780141843972</v>
      </c>
      <c r="K12" s="38">
        <f aca="true" t="shared" si="0" ref="K12:P12">SUM(K13+K22)</f>
        <v>40</v>
      </c>
      <c r="L12" s="38">
        <f t="shared" si="0"/>
        <v>10</v>
      </c>
      <c r="M12" s="38">
        <f t="shared" si="0"/>
        <v>11</v>
      </c>
      <c r="N12" s="38">
        <f t="shared" si="0"/>
        <v>70</v>
      </c>
      <c r="O12" s="38">
        <f t="shared" si="0"/>
        <v>9</v>
      </c>
      <c r="P12" s="42">
        <f t="shared" si="0"/>
        <v>26</v>
      </c>
      <c r="Q12" s="15"/>
    </row>
    <row r="13" spans="1:17" ht="18" customHeight="1" thickBot="1">
      <c r="A13" s="43" t="s">
        <v>77</v>
      </c>
      <c r="B13" s="44">
        <f>SUM(B14:B21)</f>
        <v>65074</v>
      </c>
      <c r="C13" s="45">
        <f>SUM(C14:C21)</f>
        <v>7705</v>
      </c>
      <c r="D13" s="46">
        <f>SUM(D14:D21)</f>
        <v>7435</v>
      </c>
      <c r="E13" s="46">
        <f>SUM(E14:E21)</f>
        <v>3615</v>
      </c>
      <c r="F13" s="47">
        <f>(C13+D13-E13)/B13*100</f>
        <v>17.710606386575282</v>
      </c>
      <c r="G13" s="46">
        <f>SUM(G14:G21)</f>
        <v>100</v>
      </c>
      <c r="H13" s="47">
        <f>SUM(G13/C13*100)</f>
        <v>1.2978585334198574</v>
      </c>
      <c r="I13" s="48">
        <f>SUM(I14:I21)</f>
        <v>100</v>
      </c>
      <c r="J13" s="47">
        <f aca="true" t="shared" si="1" ref="J13:J25">SUM(I13/G13*100)</f>
        <v>100</v>
      </c>
      <c r="K13" s="46">
        <f>SUM(K14:K21)</f>
        <v>31</v>
      </c>
      <c r="L13" s="46">
        <f>SUM(L14:L21)</f>
        <v>10</v>
      </c>
      <c r="M13" s="46">
        <f>SUM(M14:M21)</f>
        <v>11</v>
      </c>
      <c r="N13" s="46">
        <f>SUM(N14:N21)</f>
        <v>48</v>
      </c>
      <c r="O13" s="46">
        <f>SUM(O14:O21)</f>
        <v>3</v>
      </c>
      <c r="P13" s="49">
        <f>SUM(P14:P21)</f>
        <v>22</v>
      </c>
      <c r="Q13" s="15"/>
    </row>
    <row r="14" spans="1:17" ht="18" customHeight="1">
      <c r="A14" s="32" t="s">
        <v>78</v>
      </c>
      <c r="B14" s="50">
        <v>28171</v>
      </c>
      <c r="C14" s="51">
        <v>3865</v>
      </c>
      <c r="D14" s="52">
        <v>3186</v>
      </c>
      <c r="E14" s="52">
        <v>1454</v>
      </c>
      <c r="F14" s="53">
        <f aca="true" t="shared" si="2" ref="F14:F25">(C14+D14-E14)/B14*100</f>
        <v>19.867949309573678</v>
      </c>
      <c r="G14" s="52">
        <f>SUM(K14:N14)</f>
        <v>74</v>
      </c>
      <c r="H14" s="53">
        <f>SUM(G14/C14*100)</f>
        <v>1.9146183699870634</v>
      </c>
      <c r="I14" s="54">
        <f>SUM(K14:N14)</f>
        <v>74</v>
      </c>
      <c r="J14" s="53">
        <f t="shared" si="1"/>
        <v>100</v>
      </c>
      <c r="K14" s="52">
        <v>25</v>
      </c>
      <c r="L14" s="52">
        <v>9</v>
      </c>
      <c r="M14" s="52">
        <v>7</v>
      </c>
      <c r="N14" s="52">
        <v>33</v>
      </c>
      <c r="O14" s="52">
        <v>0</v>
      </c>
      <c r="P14" s="55">
        <v>18</v>
      </c>
      <c r="Q14" s="15"/>
    </row>
    <row r="15" spans="1:17" ht="18" customHeight="1">
      <c r="A15" s="56" t="s">
        <v>79</v>
      </c>
      <c r="B15" s="57">
        <v>8259</v>
      </c>
      <c r="C15" s="58">
        <v>1254</v>
      </c>
      <c r="D15" s="59">
        <v>1266</v>
      </c>
      <c r="E15" s="59">
        <v>863</v>
      </c>
      <c r="F15" s="60">
        <f t="shared" si="2"/>
        <v>20.062961617629252</v>
      </c>
      <c r="G15" s="61">
        <f aca="true" t="shared" si="3" ref="G15:G21">SUM(K15:N15)</f>
        <v>12</v>
      </c>
      <c r="H15" s="62">
        <f aca="true" t="shared" si="4" ref="H15:H25">SUM(G15/C15*100)</f>
        <v>0.9569377990430622</v>
      </c>
      <c r="I15" s="63">
        <f aca="true" t="shared" si="5" ref="I15:I21">SUM(K15:N15)</f>
        <v>12</v>
      </c>
      <c r="J15" s="64">
        <f t="shared" si="1"/>
        <v>100</v>
      </c>
      <c r="K15" s="59">
        <v>3</v>
      </c>
      <c r="L15" s="59">
        <v>1</v>
      </c>
      <c r="M15" s="59">
        <v>0</v>
      </c>
      <c r="N15" s="59">
        <v>8</v>
      </c>
      <c r="O15" s="59">
        <v>0</v>
      </c>
      <c r="P15" s="65">
        <v>3</v>
      </c>
      <c r="Q15" s="15"/>
    </row>
    <row r="16" spans="1:17" ht="18" customHeight="1">
      <c r="A16" s="56" t="s">
        <v>80</v>
      </c>
      <c r="B16" s="57">
        <v>8506</v>
      </c>
      <c r="C16" s="58">
        <v>569</v>
      </c>
      <c r="D16" s="59">
        <v>1103</v>
      </c>
      <c r="E16" s="59">
        <v>255</v>
      </c>
      <c r="F16" s="60">
        <f t="shared" si="2"/>
        <v>16.658829061838702</v>
      </c>
      <c r="G16" s="61">
        <f t="shared" si="3"/>
        <v>4</v>
      </c>
      <c r="H16" s="62">
        <f t="shared" si="4"/>
        <v>0.7029876977152899</v>
      </c>
      <c r="I16" s="63">
        <f t="shared" si="5"/>
        <v>4</v>
      </c>
      <c r="J16" s="62">
        <f t="shared" si="1"/>
        <v>100</v>
      </c>
      <c r="K16" s="59">
        <v>0</v>
      </c>
      <c r="L16" s="59">
        <v>0</v>
      </c>
      <c r="M16" s="59">
        <v>0</v>
      </c>
      <c r="N16" s="59">
        <v>4</v>
      </c>
      <c r="O16" s="59">
        <v>0</v>
      </c>
      <c r="P16" s="65">
        <v>1</v>
      </c>
      <c r="Q16" s="15"/>
    </row>
    <row r="17" spans="1:17" ht="18" customHeight="1">
      <c r="A17" s="56" t="s">
        <v>81</v>
      </c>
      <c r="B17" s="57">
        <v>6064</v>
      </c>
      <c r="C17" s="58">
        <v>738</v>
      </c>
      <c r="D17" s="59">
        <v>648</v>
      </c>
      <c r="E17" s="59">
        <v>324</v>
      </c>
      <c r="F17" s="60">
        <f t="shared" si="2"/>
        <v>17.513192612137203</v>
      </c>
      <c r="G17" s="61">
        <f t="shared" si="3"/>
        <v>4</v>
      </c>
      <c r="H17" s="62">
        <f t="shared" si="4"/>
        <v>0.5420054200542005</v>
      </c>
      <c r="I17" s="63">
        <f t="shared" si="5"/>
        <v>4</v>
      </c>
      <c r="J17" s="62">
        <f t="shared" si="1"/>
        <v>100</v>
      </c>
      <c r="K17" s="59">
        <v>1</v>
      </c>
      <c r="L17" s="59">
        <v>0</v>
      </c>
      <c r="M17" s="59">
        <v>0</v>
      </c>
      <c r="N17" s="59">
        <v>3</v>
      </c>
      <c r="O17" s="59">
        <v>0</v>
      </c>
      <c r="P17" s="65">
        <v>0</v>
      </c>
      <c r="Q17" s="15"/>
    </row>
    <row r="18" spans="1:17" ht="18" customHeight="1">
      <c r="A18" s="56" t="s">
        <v>82</v>
      </c>
      <c r="B18" s="57">
        <v>1411</v>
      </c>
      <c r="C18" s="58">
        <v>313</v>
      </c>
      <c r="D18" s="59">
        <v>288</v>
      </c>
      <c r="E18" s="59">
        <v>175</v>
      </c>
      <c r="F18" s="60">
        <f t="shared" si="2"/>
        <v>30.191353649893692</v>
      </c>
      <c r="G18" s="61">
        <f t="shared" si="3"/>
        <v>1</v>
      </c>
      <c r="H18" s="62">
        <f t="shared" si="4"/>
        <v>0.3194888178913738</v>
      </c>
      <c r="I18" s="63">
        <f t="shared" si="5"/>
        <v>1</v>
      </c>
      <c r="J18" s="62">
        <f t="shared" si="1"/>
        <v>100</v>
      </c>
      <c r="K18" s="59">
        <v>1</v>
      </c>
      <c r="L18" s="59">
        <v>0</v>
      </c>
      <c r="M18" s="59">
        <v>0</v>
      </c>
      <c r="N18" s="59">
        <v>0</v>
      </c>
      <c r="O18" s="59">
        <v>3</v>
      </c>
      <c r="P18" s="65">
        <v>0</v>
      </c>
      <c r="Q18" s="15"/>
    </row>
    <row r="19" spans="1:17" ht="18" customHeight="1">
      <c r="A19" s="56" t="s">
        <v>83</v>
      </c>
      <c r="B19" s="57">
        <v>5370</v>
      </c>
      <c r="C19" s="58">
        <v>455</v>
      </c>
      <c r="D19" s="59">
        <v>440</v>
      </c>
      <c r="E19" s="59">
        <v>263</v>
      </c>
      <c r="F19" s="60">
        <f t="shared" si="2"/>
        <v>11.769087523277468</v>
      </c>
      <c r="G19" s="61">
        <f t="shared" si="3"/>
        <v>4</v>
      </c>
      <c r="H19" s="62">
        <f t="shared" si="4"/>
        <v>0.8791208791208791</v>
      </c>
      <c r="I19" s="63">
        <f t="shared" si="5"/>
        <v>4</v>
      </c>
      <c r="J19" s="62">
        <f t="shared" si="1"/>
        <v>100</v>
      </c>
      <c r="K19" s="59">
        <v>1</v>
      </c>
      <c r="L19" s="59">
        <v>0</v>
      </c>
      <c r="M19" s="59">
        <v>3</v>
      </c>
      <c r="N19" s="59">
        <v>0</v>
      </c>
      <c r="O19" s="59">
        <v>0</v>
      </c>
      <c r="P19" s="65">
        <v>0</v>
      </c>
      <c r="Q19" s="15"/>
    </row>
    <row r="20" spans="1:17" ht="18" customHeight="1">
      <c r="A20" s="56" t="s">
        <v>84</v>
      </c>
      <c r="B20" s="57">
        <v>3576</v>
      </c>
      <c r="C20" s="58">
        <v>152</v>
      </c>
      <c r="D20" s="59">
        <v>171</v>
      </c>
      <c r="E20" s="59">
        <v>76</v>
      </c>
      <c r="F20" s="60">
        <f t="shared" si="2"/>
        <v>6.907158836689038</v>
      </c>
      <c r="G20" s="61">
        <f t="shared" si="3"/>
        <v>0</v>
      </c>
      <c r="H20" s="62">
        <f t="shared" si="4"/>
        <v>0</v>
      </c>
      <c r="I20" s="63">
        <f t="shared" si="5"/>
        <v>0</v>
      </c>
      <c r="J20" s="62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5">
        <v>0</v>
      </c>
      <c r="Q20" s="15"/>
    </row>
    <row r="21" spans="1:17" ht="18" customHeight="1" thickBot="1">
      <c r="A21" s="56" t="s">
        <v>85</v>
      </c>
      <c r="B21" s="57">
        <v>3717</v>
      </c>
      <c r="C21" s="58">
        <v>359</v>
      </c>
      <c r="D21" s="59">
        <v>333</v>
      </c>
      <c r="E21" s="59">
        <v>205</v>
      </c>
      <c r="F21" s="60">
        <f t="shared" si="2"/>
        <v>13.101963949421577</v>
      </c>
      <c r="G21" s="52">
        <f t="shared" si="3"/>
        <v>1</v>
      </c>
      <c r="H21" s="60">
        <f t="shared" si="4"/>
        <v>0.2785515320334262</v>
      </c>
      <c r="I21" s="54">
        <f t="shared" si="5"/>
        <v>1</v>
      </c>
      <c r="J21" s="60">
        <f t="shared" si="1"/>
        <v>100</v>
      </c>
      <c r="K21" s="59">
        <v>0</v>
      </c>
      <c r="L21" s="59">
        <v>0</v>
      </c>
      <c r="M21" s="59">
        <v>1</v>
      </c>
      <c r="N21" s="59">
        <v>0</v>
      </c>
      <c r="O21" s="59">
        <v>0</v>
      </c>
      <c r="P21" s="65">
        <v>0</v>
      </c>
      <c r="Q21" s="15"/>
    </row>
    <row r="22" spans="1:17" ht="18" customHeight="1" thickBot="1">
      <c r="A22" s="66" t="s">
        <v>77</v>
      </c>
      <c r="B22" s="44">
        <f>SUM(B23:B25)</f>
        <v>14745</v>
      </c>
      <c r="C22" s="45">
        <f>SUM(C23:C25)</f>
        <v>2737</v>
      </c>
      <c r="D22" s="46">
        <f>SUM(D23:D25)</f>
        <v>3217</v>
      </c>
      <c r="E22" s="46">
        <f>SUM(E23:E25)</f>
        <v>1857</v>
      </c>
      <c r="F22" s="47">
        <f>(C22+D22-E22)/B22*100</f>
        <v>27.78569006442862</v>
      </c>
      <c r="G22" s="46">
        <f>SUM(G23:G25)</f>
        <v>41</v>
      </c>
      <c r="H22" s="47">
        <f>SUM(G22/C22*100)</f>
        <v>1.4979905005480454</v>
      </c>
      <c r="I22" s="48">
        <f>SUM(I23:I25)</f>
        <v>31</v>
      </c>
      <c r="J22" s="47">
        <f t="shared" si="1"/>
        <v>75.60975609756098</v>
      </c>
      <c r="K22" s="46">
        <f aca="true" t="shared" si="6" ref="K22:P22">SUM(K23:K25)</f>
        <v>9</v>
      </c>
      <c r="L22" s="46">
        <f t="shared" si="6"/>
        <v>0</v>
      </c>
      <c r="M22" s="46">
        <f t="shared" si="6"/>
        <v>0</v>
      </c>
      <c r="N22" s="46">
        <f t="shared" si="6"/>
        <v>22</v>
      </c>
      <c r="O22" s="46">
        <f t="shared" si="6"/>
        <v>6</v>
      </c>
      <c r="P22" s="49">
        <f t="shared" si="6"/>
        <v>4</v>
      </c>
      <c r="Q22" s="15"/>
    </row>
    <row r="23" spans="1:17" ht="18" customHeight="1">
      <c r="A23" s="32" t="s">
        <v>86</v>
      </c>
      <c r="B23" s="50">
        <v>10347</v>
      </c>
      <c r="C23" s="51">
        <v>1190</v>
      </c>
      <c r="D23" s="52">
        <v>1383</v>
      </c>
      <c r="E23" s="52">
        <v>1032</v>
      </c>
      <c r="F23" s="53">
        <f t="shared" si="2"/>
        <v>14.893205760123706</v>
      </c>
      <c r="G23" s="52">
        <v>10</v>
      </c>
      <c r="H23" s="53">
        <f t="shared" si="4"/>
        <v>0.8403361344537815</v>
      </c>
      <c r="I23" s="54">
        <f>SUM(K23:N23)</f>
        <v>7</v>
      </c>
      <c r="J23" s="53">
        <f t="shared" si="1"/>
        <v>70</v>
      </c>
      <c r="K23" s="52">
        <v>0</v>
      </c>
      <c r="L23" s="52">
        <v>0</v>
      </c>
      <c r="M23" s="52">
        <v>0</v>
      </c>
      <c r="N23" s="52">
        <v>7</v>
      </c>
      <c r="O23" s="52">
        <v>0</v>
      </c>
      <c r="P23" s="55">
        <v>3</v>
      </c>
      <c r="Q23" s="15"/>
    </row>
    <row r="24" spans="1:17" ht="18" customHeight="1">
      <c r="A24" s="56" t="s">
        <v>87</v>
      </c>
      <c r="B24" s="57">
        <v>1660</v>
      </c>
      <c r="C24" s="58">
        <v>923</v>
      </c>
      <c r="D24" s="59">
        <v>1235</v>
      </c>
      <c r="E24" s="59">
        <v>501</v>
      </c>
      <c r="F24" s="60">
        <f t="shared" si="2"/>
        <v>99.81927710843374</v>
      </c>
      <c r="G24" s="59">
        <v>20</v>
      </c>
      <c r="H24" s="60">
        <f t="shared" si="4"/>
        <v>2.1668472372697725</v>
      </c>
      <c r="I24" s="67">
        <f>SUM(K24:N24)</f>
        <v>14</v>
      </c>
      <c r="J24" s="60">
        <f t="shared" si="1"/>
        <v>70</v>
      </c>
      <c r="K24" s="59">
        <v>4</v>
      </c>
      <c r="L24" s="59">
        <v>0</v>
      </c>
      <c r="M24" s="59">
        <v>0</v>
      </c>
      <c r="N24" s="59">
        <v>10</v>
      </c>
      <c r="O24" s="59">
        <v>6</v>
      </c>
      <c r="P24" s="65">
        <v>0</v>
      </c>
      <c r="Q24" s="15"/>
    </row>
    <row r="25" spans="1:17" ht="18" customHeight="1" thickBot="1">
      <c r="A25" s="68" t="s">
        <v>88</v>
      </c>
      <c r="B25" s="69">
        <v>2738</v>
      </c>
      <c r="C25" s="70">
        <v>624</v>
      </c>
      <c r="D25" s="71">
        <v>599</v>
      </c>
      <c r="E25" s="71">
        <v>324</v>
      </c>
      <c r="F25" s="72">
        <f t="shared" si="2"/>
        <v>32.83418553688824</v>
      </c>
      <c r="G25" s="71">
        <v>11</v>
      </c>
      <c r="H25" s="72">
        <f t="shared" si="4"/>
        <v>1.7628205128205128</v>
      </c>
      <c r="I25" s="73">
        <f>SUM(K25:N25)</f>
        <v>10</v>
      </c>
      <c r="J25" s="72">
        <f t="shared" si="1"/>
        <v>90.9090909090909</v>
      </c>
      <c r="K25" s="71">
        <v>5</v>
      </c>
      <c r="L25" s="71">
        <v>0</v>
      </c>
      <c r="M25" s="71">
        <v>0</v>
      </c>
      <c r="N25" s="71">
        <v>5</v>
      </c>
      <c r="O25" s="71">
        <v>0</v>
      </c>
      <c r="P25" s="74">
        <v>1</v>
      </c>
      <c r="Q25" s="15"/>
    </row>
    <row r="26" spans="1:16" ht="16.5" customHeight="1">
      <c r="A26" s="75"/>
      <c r="B26" s="76"/>
      <c r="C26" s="76"/>
      <c r="D26" s="76"/>
      <c r="E26" s="76"/>
      <c r="F26" s="77"/>
      <c r="G26" s="76"/>
      <c r="H26" s="77"/>
      <c r="I26" s="76"/>
      <c r="J26" s="77"/>
      <c r="K26" s="76"/>
      <c r="L26" s="78"/>
      <c r="M26" s="78"/>
      <c r="N26" s="78"/>
      <c r="O26" s="78"/>
      <c r="P26" s="78"/>
    </row>
    <row r="27" spans="1:16" s="81" customFormat="1" ht="16.5" customHeight="1">
      <c r="A27" s="79"/>
      <c r="B27" s="143" t="s">
        <v>56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80"/>
    </row>
    <row r="28" spans="1:16" s="81" customFormat="1" ht="16.5" customHeight="1">
      <c r="A28" s="79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80"/>
    </row>
    <row r="29" spans="1:16" s="81" customFormat="1" ht="16.5" customHeight="1">
      <c r="A29" s="79"/>
      <c r="B29" s="82" t="s">
        <v>43</v>
      </c>
      <c r="C29" s="82"/>
      <c r="D29" s="82"/>
      <c r="F29" s="83"/>
      <c r="G29" s="82"/>
      <c r="H29" s="83"/>
      <c r="J29" s="83"/>
      <c r="K29" s="82"/>
      <c r="L29" s="80"/>
      <c r="M29" s="80"/>
      <c r="N29" s="80"/>
      <c r="O29" s="80"/>
      <c r="P29" s="80"/>
    </row>
    <row r="30" spans="1:16" ht="16.5" customHeight="1">
      <c r="A30" s="75"/>
      <c r="B30" s="76"/>
      <c r="C30" s="76"/>
      <c r="D30" s="76"/>
      <c r="E30" s="76"/>
      <c r="F30" s="77"/>
      <c r="G30" s="76"/>
      <c r="H30" s="77"/>
      <c r="J30" s="77"/>
      <c r="K30" s="76"/>
      <c r="L30" s="78"/>
      <c r="M30" s="78"/>
      <c r="N30" s="78"/>
      <c r="O30" s="78"/>
      <c r="P30" s="78"/>
    </row>
    <row r="31" spans="1:16" s="5" customFormat="1" ht="15" customHeight="1" thickBot="1">
      <c r="A31" s="2" t="s">
        <v>89</v>
      </c>
      <c r="C31" s="2"/>
      <c r="D31" s="2"/>
      <c r="E31" s="2"/>
      <c r="F31" s="3"/>
      <c r="G31" s="2"/>
      <c r="H31" s="3"/>
      <c r="I31" s="2"/>
      <c r="L31" s="7" t="s">
        <v>91</v>
      </c>
      <c r="M31" s="6"/>
      <c r="N31" s="4"/>
      <c r="O31" s="4"/>
      <c r="P31" s="4"/>
    </row>
    <row r="32" spans="1:13" ht="15" customHeight="1">
      <c r="A32" s="8"/>
      <c r="B32" s="84" t="s">
        <v>1</v>
      </c>
      <c r="C32" s="85"/>
      <c r="D32" s="86"/>
      <c r="E32" s="87"/>
      <c r="F32" s="88"/>
      <c r="G32" s="145" t="s">
        <v>60</v>
      </c>
      <c r="H32" s="146"/>
      <c r="I32" s="146"/>
      <c r="J32" s="146"/>
      <c r="K32" s="146"/>
      <c r="L32" s="147"/>
      <c r="M32" s="15"/>
    </row>
    <row r="33" spans="1:13" ht="15" customHeight="1">
      <c r="A33" s="17" t="s">
        <v>3</v>
      </c>
      <c r="B33" s="89"/>
      <c r="C33" s="90" t="s">
        <v>7</v>
      </c>
      <c r="D33" s="91" t="s">
        <v>7</v>
      </c>
      <c r="E33" s="90" t="s">
        <v>8</v>
      </c>
      <c r="F33" s="91" t="s">
        <v>8</v>
      </c>
      <c r="G33" s="92"/>
      <c r="H33" s="93" t="s">
        <v>9</v>
      </c>
      <c r="I33" s="94" t="s">
        <v>44</v>
      </c>
      <c r="J33" s="94" t="s">
        <v>45</v>
      </c>
      <c r="K33" s="93" t="s">
        <v>10</v>
      </c>
      <c r="L33" s="95" t="s">
        <v>8</v>
      </c>
      <c r="M33" s="15"/>
    </row>
    <row r="34" spans="1:13" ht="15" customHeight="1">
      <c r="A34" s="17" t="s">
        <v>11</v>
      </c>
      <c r="B34" s="89" t="s">
        <v>13</v>
      </c>
      <c r="C34" s="90" t="s">
        <v>8</v>
      </c>
      <c r="D34" s="91" t="s">
        <v>8</v>
      </c>
      <c r="E34" s="90" t="s">
        <v>16</v>
      </c>
      <c r="F34" s="91" t="s">
        <v>16</v>
      </c>
      <c r="G34" s="90" t="s">
        <v>17</v>
      </c>
      <c r="H34" s="96" t="s">
        <v>18</v>
      </c>
      <c r="I34" s="97" t="s">
        <v>46</v>
      </c>
      <c r="J34" s="97" t="s">
        <v>90</v>
      </c>
      <c r="K34" s="96"/>
      <c r="L34" s="98" t="s">
        <v>16</v>
      </c>
      <c r="M34" s="15"/>
    </row>
    <row r="35" spans="1:13" ht="15" customHeight="1">
      <c r="A35" s="32" t="s">
        <v>65</v>
      </c>
      <c r="B35" s="89"/>
      <c r="C35" s="90" t="s">
        <v>16</v>
      </c>
      <c r="D35" s="91" t="s">
        <v>16</v>
      </c>
      <c r="E35" s="90" t="s">
        <v>1</v>
      </c>
      <c r="F35" s="91" t="s">
        <v>1</v>
      </c>
      <c r="G35" s="90" t="s">
        <v>21</v>
      </c>
      <c r="H35" s="96" t="s">
        <v>22</v>
      </c>
      <c r="I35" s="97" t="s">
        <v>47</v>
      </c>
      <c r="J35" s="97" t="s">
        <v>48</v>
      </c>
      <c r="K35" s="96" t="s">
        <v>23</v>
      </c>
      <c r="L35" s="98" t="s">
        <v>10</v>
      </c>
      <c r="M35" s="15"/>
    </row>
    <row r="36" spans="1:13" ht="15" customHeight="1">
      <c r="A36" s="32"/>
      <c r="B36" s="89" t="s">
        <v>24</v>
      </c>
      <c r="C36" s="90" t="s">
        <v>24</v>
      </c>
      <c r="D36" s="91" t="s">
        <v>27</v>
      </c>
      <c r="E36" s="90" t="s">
        <v>13</v>
      </c>
      <c r="F36" s="91" t="s">
        <v>13</v>
      </c>
      <c r="G36" s="90" t="s">
        <v>28</v>
      </c>
      <c r="H36" s="96" t="s">
        <v>29</v>
      </c>
      <c r="I36" s="97" t="s">
        <v>49</v>
      </c>
      <c r="J36" s="97" t="s">
        <v>50</v>
      </c>
      <c r="K36" s="96" t="s">
        <v>3</v>
      </c>
      <c r="L36" s="98" t="s">
        <v>1</v>
      </c>
      <c r="M36" s="15"/>
    </row>
    <row r="37" spans="1:13" ht="15" customHeight="1">
      <c r="A37" s="17"/>
      <c r="B37" s="99"/>
      <c r="C37" s="90" t="s">
        <v>32</v>
      </c>
      <c r="D37" s="100" t="s">
        <v>3</v>
      </c>
      <c r="E37" s="90" t="s">
        <v>24</v>
      </c>
      <c r="F37" s="91" t="s">
        <v>27</v>
      </c>
      <c r="G37" s="90" t="s">
        <v>33</v>
      </c>
      <c r="H37" s="96" t="s">
        <v>34</v>
      </c>
      <c r="I37" s="97" t="s">
        <v>51</v>
      </c>
      <c r="J37" s="97" t="s">
        <v>52</v>
      </c>
      <c r="K37" s="96" t="s">
        <v>35</v>
      </c>
      <c r="L37" s="98" t="s">
        <v>13</v>
      </c>
      <c r="M37" s="15"/>
    </row>
    <row r="38" spans="1:13" ht="15" customHeight="1">
      <c r="A38" s="17"/>
      <c r="B38" s="89" t="s">
        <v>36</v>
      </c>
      <c r="C38" s="101"/>
      <c r="D38" s="91" t="s">
        <v>39</v>
      </c>
      <c r="E38" s="90" t="s">
        <v>32</v>
      </c>
      <c r="F38" s="91" t="s">
        <v>39</v>
      </c>
      <c r="G38" s="90" t="s">
        <v>40</v>
      </c>
      <c r="H38" s="96" t="s">
        <v>41</v>
      </c>
      <c r="I38" s="97" t="s">
        <v>53</v>
      </c>
      <c r="J38" s="97" t="s">
        <v>54</v>
      </c>
      <c r="K38" s="97" t="s">
        <v>3</v>
      </c>
      <c r="L38" s="98" t="s">
        <v>24</v>
      </c>
      <c r="M38" s="15"/>
    </row>
    <row r="39" spans="1:13" ht="15" customHeight="1" thickBot="1">
      <c r="A39" s="17"/>
      <c r="B39" s="89" t="s">
        <v>3</v>
      </c>
      <c r="C39" s="90" t="s">
        <v>3</v>
      </c>
      <c r="D39" s="91" t="s">
        <v>3</v>
      </c>
      <c r="E39" s="90" t="s">
        <v>3</v>
      </c>
      <c r="F39" s="91" t="s">
        <v>3</v>
      </c>
      <c r="G39" s="101"/>
      <c r="H39" s="96" t="s">
        <v>24</v>
      </c>
      <c r="I39" s="97" t="s">
        <v>55</v>
      </c>
      <c r="J39" s="97" t="s">
        <v>55</v>
      </c>
      <c r="K39" s="97"/>
      <c r="L39" s="98" t="s">
        <v>3</v>
      </c>
      <c r="M39" s="15"/>
    </row>
    <row r="40" spans="1:13" ht="18" customHeight="1" thickBot="1" thickTop="1">
      <c r="A40" s="35" t="s">
        <v>76</v>
      </c>
      <c r="B40" s="102">
        <f>B41+B50</f>
        <v>2180</v>
      </c>
      <c r="C40" s="102">
        <f>C41+C50</f>
        <v>47</v>
      </c>
      <c r="D40" s="103">
        <f>(C40/B40)*100</f>
        <v>2.1559633027522938</v>
      </c>
      <c r="E40" s="104">
        <f>E41+E50</f>
        <v>43</v>
      </c>
      <c r="F40" s="105">
        <f>SUM(E40/C40*100)</f>
        <v>91.48936170212765</v>
      </c>
      <c r="G40" s="102">
        <f aca="true" t="shared" si="7" ref="G40:L40">G41+G50</f>
        <v>18</v>
      </c>
      <c r="H40" s="102">
        <f t="shared" si="7"/>
        <v>6</v>
      </c>
      <c r="I40" s="102">
        <f t="shared" si="7"/>
        <v>2</v>
      </c>
      <c r="J40" s="102">
        <f t="shared" si="7"/>
        <v>17</v>
      </c>
      <c r="K40" s="102">
        <f t="shared" si="7"/>
        <v>0</v>
      </c>
      <c r="L40" s="106">
        <f t="shared" si="7"/>
        <v>4</v>
      </c>
      <c r="M40" s="15"/>
    </row>
    <row r="41" spans="1:13" ht="18" customHeight="1" thickBot="1">
      <c r="A41" s="43" t="s">
        <v>77</v>
      </c>
      <c r="B41" s="107">
        <f>SUM(B42:B49)</f>
        <v>2180</v>
      </c>
      <c r="C41" s="107">
        <f>SUM(C42:C49)</f>
        <v>47</v>
      </c>
      <c r="D41" s="108">
        <f>(C41/B41)*100</f>
        <v>2.1559633027522938</v>
      </c>
      <c r="E41" s="109">
        <f>SUM(E42:E43)</f>
        <v>43</v>
      </c>
      <c r="F41" s="110">
        <f>SUM(E41/C41*100)</f>
        <v>91.48936170212765</v>
      </c>
      <c r="G41" s="111">
        <f aca="true" t="shared" si="8" ref="G41:L41">SUM(G42:G49)</f>
        <v>18</v>
      </c>
      <c r="H41" s="111">
        <f t="shared" si="8"/>
        <v>6</v>
      </c>
      <c r="I41" s="111">
        <f t="shared" si="8"/>
        <v>2</v>
      </c>
      <c r="J41" s="111">
        <f t="shared" si="8"/>
        <v>17</v>
      </c>
      <c r="K41" s="111">
        <f t="shared" si="8"/>
        <v>0</v>
      </c>
      <c r="L41" s="112">
        <f t="shared" si="8"/>
        <v>4</v>
      </c>
      <c r="M41" s="15"/>
    </row>
    <row r="42" spans="1:13" ht="18" customHeight="1">
      <c r="A42" s="32" t="s">
        <v>78</v>
      </c>
      <c r="B42" s="113">
        <v>1139</v>
      </c>
      <c r="C42" s="113">
        <v>40</v>
      </c>
      <c r="D42" s="114">
        <f>(C42/B42)*100</f>
        <v>3.511852502194908</v>
      </c>
      <c r="E42" s="115">
        <f>SUM(G42:J42)</f>
        <v>36</v>
      </c>
      <c r="F42" s="116">
        <f>SUM(E42/C42*100)</f>
        <v>90</v>
      </c>
      <c r="G42" s="117">
        <v>16</v>
      </c>
      <c r="H42" s="117">
        <v>4</v>
      </c>
      <c r="I42" s="117">
        <v>2</v>
      </c>
      <c r="J42" s="117">
        <v>14</v>
      </c>
      <c r="K42" s="117">
        <v>0</v>
      </c>
      <c r="L42" s="118">
        <v>4</v>
      </c>
      <c r="M42" s="15"/>
    </row>
    <row r="43" spans="1:13" ht="18" customHeight="1">
      <c r="A43" s="56" t="s">
        <v>79</v>
      </c>
      <c r="B43" s="119">
        <v>1037</v>
      </c>
      <c r="C43" s="119">
        <v>7</v>
      </c>
      <c r="D43" s="120">
        <f>(C43/B43)*100</f>
        <v>0.6750241080038573</v>
      </c>
      <c r="E43" s="121">
        <f aca="true" t="shared" si="9" ref="E43:E48">SUM(G43:J43)</f>
        <v>7</v>
      </c>
      <c r="F43" s="122">
        <f>SUM(E43/C43*100)</f>
        <v>100</v>
      </c>
      <c r="G43" s="123">
        <v>2</v>
      </c>
      <c r="H43" s="123">
        <v>2</v>
      </c>
      <c r="I43" s="123">
        <v>0</v>
      </c>
      <c r="J43" s="123">
        <v>3</v>
      </c>
      <c r="K43" s="123">
        <v>0</v>
      </c>
      <c r="L43" s="124">
        <v>0</v>
      </c>
      <c r="M43" s="15"/>
    </row>
    <row r="44" spans="1:13" ht="18" customHeight="1">
      <c r="A44" s="56" t="s">
        <v>80</v>
      </c>
      <c r="B44" s="123">
        <v>0</v>
      </c>
      <c r="C44" s="123">
        <v>0</v>
      </c>
      <c r="D44" s="125">
        <v>0</v>
      </c>
      <c r="E44" s="121">
        <f t="shared" si="9"/>
        <v>0</v>
      </c>
      <c r="F44" s="126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4">
        <v>0</v>
      </c>
      <c r="M44" s="15"/>
    </row>
    <row r="45" spans="1:13" ht="18" customHeight="1">
      <c r="A45" s="56" t="s">
        <v>81</v>
      </c>
      <c r="B45" s="123">
        <v>4</v>
      </c>
      <c r="C45" s="123">
        <v>0</v>
      </c>
      <c r="D45" s="125">
        <v>0</v>
      </c>
      <c r="E45" s="121">
        <f t="shared" si="9"/>
        <v>0</v>
      </c>
      <c r="F45" s="126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4">
        <v>0</v>
      </c>
      <c r="M45" s="15"/>
    </row>
    <row r="46" spans="1:13" ht="18" customHeight="1">
      <c r="A46" s="56" t="s">
        <v>82</v>
      </c>
      <c r="B46" s="123">
        <v>0</v>
      </c>
      <c r="C46" s="123">
        <v>0</v>
      </c>
      <c r="D46" s="125">
        <v>0</v>
      </c>
      <c r="E46" s="121">
        <f t="shared" si="9"/>
        <v>0</v>
      </c>
      <c r="F46" s="126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4">
        <v>0</v>
      </c>
      <c r="M46" s="15"/>
    </row>
    <row r="47" spans="1:13" ht="18" customHeight="1">
      <c r="A47" s="56" t="s">
        <v>83</v>
      </c>
      <c r="B47" s="123">
        <v>0</v>
      </c>
      <c r="C47" s="123">
        <v>0</v>
      </c>
      <c r="D47" s="125">
        <v>0</v>
      </c>
      <c r="E47" s="121">
        <f t="shared" si="9"/>
        <v>0</v>
      </c>
      <c r="F47" s="126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4">
        <v>0</v>
      </c>
      <c r="M47" s="15"/>
    </row>
    <row r="48" spans="1:13" ht="18" customHeight="1">
      <c r="A48" s="56" t="s">
        <v>84</v>
      </c>
      <c r="B48" s="123">
        <v>0</v>
      </c>
      <c r="C48" s="123">
        <v>0</v>
      </c>
      <c r="D48" s="125">
        <v>0</v>
      </c>
      <c r="E48" s="121">
        <f t="shared" si="9"/>
        <v>0</v>
      </c>
      <c r="F48" s="126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4">
        <v>0</v>
      </c>
      <c r="M48" s="15"/>
    </row>
    <row r="49" spans="1:13" ht="18" customHeight="1" thickBot="1">
      <c r="A49" s="56" t="s">
        <v>85</v>
      </c>
      <c r="B49" s="123">
        <v>0</v>
      </c>
      <c r="C49" s="123">
        <v>0</v>
      </c>
      <c r="D49" s="125">
        <v>0</v>
      </c>
      <c r="E49" s="127">
        <v>0</v>
      </c>
      <c r="F49" s="128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4">
        <v>0</v>
      </c>
      <c r="M49" s="15"/>
    </row>
    <row r="50" spans="1:13" ht="18" customHeight="1" thickBot="1">
      <c r="A50" s="66" t="s">
        <v>77</v>
      </c>
      <c r="B50" s="129">
        <f>SUM(B51:B53)</f>
        <v>0</v>
      </c>
      <c r="C50" s="129">
        <f>SUM(C51:C53)</f>
        <v>0</v>
      </c>
      <c r="D50" s="108">
        <v>0</v>
      </c>
      <c r="E50" s="130">
        <f>SUM(E51:E53)</f>
        <v>0</v>
      </c>
      <c r="F50" s="131">
        <v>0</v>
      </c>
      <c r="G50" s="129">
        <f aca="true" t="shared" si="10" ref="G50:L50">SUM(G51:G53)</f>
        <v>0</v>
      </c>
      <c r="H50" s="129">
        <f t="shared" si="10"/>
        <v>0</v>
      </c>
      <c r="I50" s="129">
        <f t="shared" si="10"/>
        <v>0</v>
      </c>
      <c r="J50" s="129">
        <f t="shared" si="10"/>
        <v>0</v>
      </c>
      <c r="K50" s="129">
        <f t="shared" si="10"/>
        <v>0</v>
      </c>
      <c r="L50" s="132">
        <f t="shared" si="10"/>
        <v>0</v>
      </c>
      <c r="M50" s="15"/>
    </row>
    <row r="51" spans="1:13" ht="18" customHeight="1">
      <c r="A51" s="32" t="s">
        <v>86</v>
      </c>
      <c r="B51" s="117">
        <v>0</v>
      </c>
      <c r="C51" s="117">
        <v>0</v>
      </c>
      <c r="D51" s="114">
        <v>0</v>
      </c>
      <c r="E51" s="127">
        <v>0</v>
      </c>
      <c r="F51" s="133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8">
        <v>0</v>
      </c>
      <c r="M51" s="15"/>
    </row>
    <row r="52" spans="1:13" ht="18" customHeight="1">
      <c r="A52" s="56" t="s">
        <v>87</v>
      </c>
      <c r="B52" s="123">
        <v>0</v>
      </c>
      <c r="C52" s="123">
        <v>0</v>
      </c>
      <c r="D52" s="125">
        <v>0</v>
      </c>
      <c r="E52" s="134">
        <v>0</v>
      </c>
      <c r="F52" s="128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4">
        <v>0</v>
      </c>
      <c r="M52" s="15"/>
    </row>
    <row r="53" spans="1:13" ht="18" customHeight="1" thickBot="1">
      <c r="A53" s="68" t="s">
        <v>88</v>
      </c>
      <c r="B53" s="135">
        <v>0</v>
      </c>
      <c r="C53" s="135">
        <v>0</v>
      </c>
      <c r="D53" s="136">
        <v>0</v>
      </c>
      <c r="E53" s="137">
        <v>0</v>
      </c>
      <c r="F53" s="138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9">
        <v>0</v>
      </c>
      <c r="M53" s="15"/>
    </row>
    <row r="54" spans="1:16" ht="15" customHeight="1">
      <c r="A54" s="75"/>
      <c r="B54" s="76"/>
      <c r="C54" s="76"/>
      <c r="D54" s="76"/>
      <c r="E54" s="76"/>
      <c r="F54" s="77"/>
      <c r="G54" s="76"/>
      <c r="H54" s="77"/>
      <c r="I54" s="76"/>
      <c r="J54" s="77"/>
      <c r="K54" s="76"/>
      <c r="L54" s="78"/>
      <c r="M54" s="78"/>
      <c r="N54" s="78"/>
      <c r="O54" s="78"/>
      <c r="P54" s="78"/>
    </row>
    <row r="55" spans="1:16" ht="15" customHeight="1">
      <c r="A55" s="75"/>
      <c r="B55" s="76"/>
      <c r="C55" s="76"/>
      <c r="D55" s="76"/>
      <c r="E55" s="76"/>
      <c r="F55" s="77"/>
      <c r="G55" s="76"/>
      <c r="H55" s="77"/>
      <c r="I55" s="76"/>
      <c r="J55" s="77"/>
      <c r="K55" s="76"/>
      <c r="L55" s="78"/>
      <c r="M55" s="78"/>
      <c r="N55" s="78"/>
      <c r="O55" s="78"/>
      <c r="P55" s="78"/>
    </row>
    <row r="56" spans="1:16" ht="15" customHeight="1">
      <c r="A56" s="75"/>
      <c r="B56" s="76"/>
      <c r="C56" s="76"/>
      <c r="D56" s="76"/>
      <c r="E56" s="76"/>
      <c r="F56" s="77"/>
      <c r="G56" s="76"/>
      <c r="H56" s="77"/>
      <c r="I56" s="76"/>
      <c r="J56" s="77"/>
      <c r="K56" s="76"/>
      <c r="L56" s="78"/>
      <c r="M56" s="78"/>
      <c r="N56" s="78"/>
      <c r="O56" s="78"/>
      <c r="P56" s="78"/>
    </row>
    <row r="57" spans="1:16" ht="15" customHeight="1">
      <c r="A57" s="75"/>
      <c r="B57" s="76"/>
      <c r="C57" s="76"/>
      <c r="D57" s="76"/>
      <c r="E57" s="76"/>
      <c r="F57" s="77"/>
      <c r="G57" s="76"/>
      <c r="H57" s="77"/>
      <c r="I57" s="76"/>
      <c r="J57" s="77"/>
      <c r="K57" s="76"/>
      <c r="L57" s="78"/>
      <c r="M57" s="78"/>
      <c r="N57" s="78"/>
      <c r="O57" s="78"/>
      <c r="P57" s="78"/>
    </row>
    <row r="58" spans="1:16" ht="15" customHeight="1">
      <c r="A58" s="75"/>
      <c r="B58" s="76"/>
      <c r="C58" s="76"/>
      <c r="D58" s="76"/>
      <c r="E58" s="76"/>
      <c r="F58" s="77"/>
      <c r="G58" s="76"/>
      <c r="H58" s="77"/>
      <c r="I58" s="76"/>
      <c r="J58" s="77"/>
      <c r="K58" s="76"/>
      <c r="L58" s="78"/>
      <c r="M58" s="78"/>
      <c r="N58" s="78"/>
      <c r="O58" s="78"/>
      <c r="P58" s="78"/>
    </row>
    <row r="59" spans="1:16" ht="15" customHeight="1">
      <c r="A59" s="75"/>
      <c r="B59" s="76"/>
      <c r="C59" s="76"/>
      <c r="D59" s="76"/>
      <c r="E59" s="76"/>
      <c r="F59" s="77"/>
      <c r="G59" s="76"/>
      <c r="H59" s="77"/>
      <c r="I59" s="76"/>
      <c r="J59" s="77"/>
      <c r="K59" s="76"/>
      <c r="L59" s="78"/>
      <c r="M59" s="78"/>
      <c r="N59" s="78"/>
      <c r="O59" s="78"/>
      <c r="P59" s="78"/>
    </row>
  </sheetData>
  <sheetProtection sheet="1"/>
  <mergeCells count="3">
    <mergeCell ref="K4:P4"/>
    <mergeCell ref="B27:O28"/>
    <mergeCell ref="G32:L32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6" r:id="rId1"/>
  <headerFooter alignWithMargins="0">
    <oddFooter>&amp;L&amp;"ＭＳ Ｐゴシック,標準"&amp;12西濃地域の公衆衛生2008&amp;C&amp;"ＭＳ Ｐゴシック,標準"&amp;12－　107　－&amp;R&amp;"ＭＳ Ｐゴシック,標準"&amp;12第６章　成人・老人保健&amp;"ＭＳ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2009-03-29T07:26:57Z</cp:lastPrinted>
  <dcterms:created xsi:type="dcterms:W3CDTF">2008-02-26T11:49:44Z</dcterms:created>
  <dcterms:modified xsi:type="dcterms:W3CDTF">2009-03-29T07:27:08Z</dcterms:modified>
  <cp:category/>
  <cp:version/>
  <cp:contentType/>
  <cp:contentStatus/>
</cp:coreProperties>
</file>