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5130" windowHeight="7995" activeTab="0"/>
  </bookViews>
  <sheets>
    <sheet name="T6-1" sheetId="1" r:id="rId1"/>
  </sheets>
  <definedNames>
    <definedName name="_xlnm.Print_Area" localSheetId="0">'T6-1'!$A$1:$U$71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<sst xmlns="http://schemas.openxmlformats.org/spreadsheetml/2006/main" count="196" uniqueCount="55">
  <si>
    <t>（１）健康診査</t>
  </si>
  <si>
    <t>受 診 者 数</t>
  </si>
  <si>
    <t>受   診   者   数</t>
  </si>
  <si>
    <t xml:space="preserve">  指 導 区 分 別 実 人 員</t>
  </si>
  <si>
    <t>40歳以上</t>
  </si>
  <si>
    <t>人口</t>
  </si>
  <si>
    <t>基本健康</t>
  </si>
  <si>
    <t>訪問基本</t>
  </si>
  <si>
    <t>介護家族</t>
  </si>
  <si>
    <t xml:space="preserve"> </t>
  </si>
  <si>
    <t>健康度評</t>
  </si>
  <si>
    <t>生活習慣</t>
  </si>
  <si>
    <t>人　　口</t>
  </si>
  <si>
    <t>対象者数</t>
  </si>
  <si>
    <t>受診者数</t>
  </si>
  <si>
    <t>受診率</t>
  </si>
  <si>
    <t>カバー</t>
  </si>
  <si>
    <t>異常認めず</t>
  </si>
  <si>
    <t>要 指 導</t>
  </si>
  <si>
    <t>要 医 療</t>
  </si>
  <si>
    <t>価事業実</t>
  </si>
  <si>
    <t>改善被指</t>
  </si>
  <si>
    <t>　</t>
  </si>
  <si>
    <t>率</t>
  </si>
  <si>
    <t>診 　 査</t>
  </si>
  <si>
    <t>健康診査</t>
  </si>
  <si>
    <t>施延人員</t>
  </si>
  <si>
    <t>導延人員</t>
  </si>
  <si>
    <t>（％）</t>
  </si>
  <si>
    <t>％</t>
  </si>
  <si>
    <t>(4月1日</t>
  </si>
  <si>
    <t>現在)</t>
  </si>
  <si>
    <t>　ア　基本健康診査実施結果＜総数＞（Ｔ６－１）</t>
  </si>
  <si>
    <t xml:space="preserve"> 管内総数</t>
  </si>
  <si>
    <t xml:space="preserve"> 小  　計</t>
  </si>
  <si>
    <t xml:space="preserve"> 大 垣 市</t>
  </si>
  <si>
    <t xml:space="preserve"> 海 津 市</t>
  </si>
  <si>
    <t xml:space="preserve"> 養 老 町</t>
  </si>
  <si>
    <t xml:space="preserve"> 垂 井 町</t>
  </si>
  <si>
    <t xml:space="preserve"> 関ヶ原町</t>
  </si>
  <si>
    <t xml:space="preserve"> 神 戸 町</t>
  </si>
  <si>
    <t xml:space="preserve"> 輪之内町</t>
  </si>
  <si>
    <t xml:space="preserve"> 安 八 町</t>
  </si>
  <si>
    <t xml:space="preserve"> 小    計</t>
  </si>
  <si>
    <t xml:space="preserve"> 揖斐川町</t>
  </si>
  <si>
    <t xml:space="preserve"> 大 野 町</t>
  </si>
  <si>
    <t xml:space="preserve"> 池 田 町</t>
  </si>
  <si>
    <t>市町名</t>
  </si>
  <si>
    <t>(平成１９年度)</t>
  </si>
  <si>
    <t>生活機能評価結果別実人員</t>
  </si>
  <si>
    <t>医学的な
理由により
介護予防
事業の利用
は不適当</t>
  </si>
  <si>
    <t>介護予防
事業の利用
が望ましい</t>
  </si>
  <si>
    <t>生活機能の
低下なし</t>
  </si>
  <si>
    <t>　　　基本健康診査実施結果＜男＞（Ｔ６－１－１）</t>
  </si>
  <si>
    <t>　　　基本健康診査実施結果＜女＞（Ｔ６－１－２）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</si>
</sst>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</numFmts>
  <fonts count="45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9" tint="-0.24997000396251678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178" fontId="5" fillId="33" borderId="30" xfId="0" applyNumberFormat="1" applyFont="1" applyFill="1" applyBorder="1" applyAlignment="1">
      <alignment vertical="center"/>
    </xf>
    <xf numFmtId="178" fontId="5" fillId="33" borderId="31" xfId="0" applyNumberFormat="1" applyFont="1" applyFill="1" applyBorder="1" applyAlignment="1">
      <alignment vertical="center"/>
    </xf>
    <xf numFmtId="178" fontId="5" fillId="33" borderId="32" xfId="0" applyNumberFormat="1" applyFont="1" applyFill="1" applyBorder="1" applyAlignment="1">
      <alignment vertical="center"/>
    </xf>
    <xf numFmtId="178" fontId="5" fillId="33" borderId="33" xfId="0" applyNumberFormat="1" applyFont="1" applyFill="1" applyBorder="1" applyAlignment="1">
      <alignment vertical="center"/>
    </xf>
    <xf numFmtId="178" fontId="5" fillId="33" borderId="34" xfId="0" applyNumberFormat="1" applyFont="1" applyFill="1" applyBorder="1" applyAlignment="1">
      <alignment vertical="center"/>
    </xf>
    <xf numFmtId="178" fontId="5" fillId="33" borderId="35" xfId="0" applyNumberFormat="1" applyFont="1" applyFill="1" applyBorder="1" applyAlignment="1">
      <alignment vertical="center"/>
    </xf>
    <xf numFmtId="178" fontId="5" fillId="33" borderId="36" xfId="0" applyNumberFormat="1" applyFont="1" applyFill="1" applyBorder="1" applyAlignment="1">
      <alignment vertical="center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distributed" vertical="center"/>
    </xf>
    <xf numFmtId="186" fontId="5" fillId="33" borderId="44" xfId="0" applyNumberFormat="1" applyFont="1" applyFill="1" applyBorder="1" applyAlignment="1">
      <alignment vertical="center"/>
    </xf>
    <xf numFmtId="186" fontId="5" fillId="33" borderId="21" xfId="0" applyNumberFormat="1" applyFont="1" applyFill="1" applyBorder="1" applyAlignment="1">
      <alignment vertical="center"/>
    </xf>
    <xf numFmtId="186" fontId="5" fillId="33" borderId="45" xfId="48" applyNumberFormat="1" applyFont="1" applyFill="1" applyBorder="1" applyAlignment="1">
      <alignment vertical="center"/>
    </xf>
    <xf numFmtId="186" fontId="5" fillId="33" borderId="46" xfId="48" applyNumberFormat="1" applyFont="1" applyFill="1" applyBorder="1" applyAlignment="1">
      <alignment vertical="center"/>
    </xf>
    <xf numFmtId="186" fontId="5" fillId="33" borderId="47" xfId="48" applyNumberFormat="1" applyFont="1" applyFill="1" applyBorder="1" applyAlignment="1">
      <alignment vertical="center"/>
    </xf>
    <xf numFmtId="186" fontId="5" fillId="33" borderId="48" xfId="0" applyNumberFormat="1" applyFont="1" applyFill="1" applyBorder="1" applyAlignment="1">
      <alignment vertical="center"/>
    </xf>
    <xf numFmtId="186" fontId="5" fillId="33" borderId="49" xfId="0" applyNumberFormat="1" applyFont="1" applyFill="1" applyBorder="1" applyAlignment="1">
      <alignment vertical="center"/>
    </xf>
    <xf numFmtId="186" fontId="5" fillId="33" borderId="50" xfId="0" applyNumberFormat="1" applyFont="1" applyFill="1" applyBorder="1" applyAlignment="1">
      <alignment vertical="center"/>
    </xf>
    <xf numFmtId="186" fontId="5" fillId="33" borderId="51" xfId="0" applyNumberFormat="1" applyFont="1" applyFill="1" applyBorder="1" applyAlignment="1">
      <alignment vertical="center"/>
    </xf>
    <xf numFmtId="186" fontId="5" fillId="33" borderId="52" xfId="0" applyNumberFormat="1" applyFont="1" applyFill="1" applyBorder="1" applyAlignment="1">
      <alignment vertical="center"/>
    </xf>
    <xf numFmtId="186" fontId="5" fillId="33" borderId="53" xfId="0" applyNumberFormat="1" applyFont="1" applyFill="1" applyBorder="1" applyAlignment="1">
      <alignment vertical="center"/>
    </xf>
    <xf numFmtId="186" fontId="5" fillId="33" borderId="54" xfId="0" applyNumberFormat="1" applyFont="1" applyFill="1" applyBorder="1" applyAlignment="1">
      <alignment vertical="center"/>
    </xf>
    <xf numFmtId="186" fontId="5" fillId="33" borderId="55" xfId="0" applyNumberFormat="1" applyFont="1" applyFill="1" applyBorder="1" applyAlignment="1">
      <alignment vertical="center"/>
    </xf>
    <xf numFmtId="186" fontId="5" fillId="33" borderId="56" xfId="0" applyNumberFormat="1" applyFont="1" applyFill="1" applyBorder="1" applyAlignment="1">
      <alignment vertical="center"/>
    </xf>
    <xf numFmtId="186" fontId="5" fillId="33" borderId="57" xfId="0" applyNumberFormat="1" applyFont="1" applyFill="1" applyBorder="1" applyAlignment="1">
      <alignment vertical="center"/>
    </xf>
    <xf numFmtId="186" fontId="5" fillId="33" borderId="58" xfId="0" applyNumberFormat="1" applyFont="1" applyFill="1" applyBorder="1" applyAlignment="1">
      <alignment vertical="center"/>
    </xf>
    <xf numFmtId="186" fontId="5" fillId="33" borderId="59" xfId="0" applyNumberFormat="1" applyFont="1" applyFill="1" applyBorder="1" applyAlignment="1">
      <alignment vertical="center"/>
    </xf>
    <xf numFmtId="186" fontId="5" fillId="33" borderId="60" xfId="0" applyNumberFormat="1" applyFont="1" applyFill="1" applyBorder="1" applyAlignment="1">
      <alignment vertical="center"/>
    </xf>
    <xf numFmtId="186" fontId="5" fillId="33" borderId="61" xfId="0" applyNumberFormat="1" applyFont="1" applyFill="1" applyBorder="1" applyAlignment="1">
      <alignment vertical="center"/>
    </xf>
    <xf numFmtId="186" fontId="5" fillId="33" borderId="62" xfId="0" applyNumberFormat="1" applyFont="1" applyFill="1" applyBorder="1" applyAlignment="1">
      <alignment vertical="center"/>
    </xf>
    <xf numFmtId="186" fontId="5" fillId="33" borderId="63" xfId="0" applyNumberFormat="1" applyFont="1" applyFill="1" applyBorder="1" applyAlignment="1">
      <alignment vertical="center"/>
    </xf>
    <xf numFmtId="186" fontId="5" fillId="33" borderId="64" xfId="0" applyNumberFormat="1" applyFont="1" applyFill="1" applyBorder="1" applyAlignment="1">
      <alignment vertical="center"/>
    </xf>
    <xf numFmtId="186" fontId="5" fillId="33" borderId="50" xfId="48" applyNumberFormat="1" applyFont="1" applyFill="1" applyBorder="1" applyAlignment="1">
      <alignment vertical="center"/>
    </xf>
    <xf numFmtId="186" fontId="5" fillId="33" borderId="33" xfId="0" applyNumberFormat="1" applyFont="1" applyFill="1" applyBorder="1" applyAlignment="1">
      <alignment vertical="center"/>
    </xf>
    <xf numFmtId="186" fontId="5" fillId="33" borderId="65" xfId="0" applyNumberFormat="1" applyFont="1" applyFill="1" applyBorder="1" applyAlignment="1">
      <alignment vertical="center"/>
    </xf>
    <xf numFmtId="186" fontId="5" fillId="33" borderId="66" xfId="0" applyNumberFormat="1" applyFont="1" applyFill="1" applyBorder="1" applyAlignment="1">
      <alignment vertical="center"/>
    </xf>
    <xf numFmtId="186" fontId="5" fillId="33" borderId="67" xfId="0" applyNumberFormat="1" applyFont="1" applyFill="1" applyBorder="1" applyAlignment="1">
      <alignment vertical="center"/>
    </xf>
    <xf numFmtId="186" fontId="5" fillId="33" borderId="35" xfId="0" applyNumberFormat="1" applyFont="1" applyFill="1" applyBorder="1" applyAlignment="1">
      <alignment vertical="center"/>
    </xf>
    <xf numFmtId="186" fontId="5" fillId="33" borderId="68" xfId="0" applyNumberFormat="1" applyFont="1" applyFill="1" applyBorder="1" applyAlignment="1">
      <alignment vertical="center"/>
    </xf>
    <xf numFmtId="186" fontId="5" fillId="33" borderId="69" xfId="0" applyNumberFormat="1" applyFont="1" applyFill="1" applyBorder="1" applyAlignment="1">
      <alignment vertical="center"/>
    </xf>
    <xf numFmtId="186" fontId="5" fillId="33" borderId="70" xfId="0" applyNumberFormat="1" applyFont="1" applyFill="1" applyBorder="1" applyAlignment="1">
      <alignment vertical="center"/>
    </xf>
    <xf numFmtId="186" fontId="5" fillId="33" borderId="71" xfId="0" applyNumberFormat="1" applyFont="1" applyFill="1" applyBorder="1" applyAlignment="1">
      <alignment vertical="center"/>
    </xf>
    <xf numFmtId="186" fontId="5" fillId="33" borderId="72" xfId="0" applyNumberFormat="1" applyFont="1" applyFill="1" applyBorder="1" applyAlignment="1">
      <alignment vertical="center"/>
    </xf>
    <xf numFmtId="187" fontId="5" fillId="33" borderId="58" xfId="0" applyNumberFormat="1" applyFont="1" applyFill="1" applyBorder="1" applyAlignment="1">
      <alignment vertical="center"/>
    </xf>
    <xf numFmtId="187" fontId="5" fillId="33" borderId="60" xfId="0" applyNumberFormat="1" applyFont="1" applyFill="1" applyBorder="1" applyAlignment="1">
      <alignment vertical="center"/>
    </xf>
    <xf numFmtId="187" fontId="5" fillId="33" borderId="62" xfId="0" applyNumberFormat="1" applyFont="1" applyFill="1" applyBorder="1" applyAlignment="1">
      <alignment vertical="center"/>
    </xf>
    <xf numFmtId="187" fontId="5" fillId="33" borderId="56" xfId="0" applyNumberFormat="1" applyFont="1" applyFill="1" applyBorder="1" applyAlignment="1">
      <alignment vertical="center"/>
    </xf>
    <xf numFmtId="187" fontId="5" fillId="33" borderId="72" xfId="0" applyNumberFormat="1" applyFont="1" applyFill="1" applyBorder="1" applyAlignment="1">
      <alignment vertical="center"/>
    </xf>
    <xf numFmtId="187" fontId="5" fillId="33" borderId="59" xfId="0" applyNumberFormat="1" applyFont="1" applyFill="1" applyBorder="1" applyAlignment="1">
      <alignment vertical="center"/>
    </xf>
    <xf numFmtId="187" fontId="5" fillId="33" borderId="67" xfId="0" applyNumberFormat="1" applyFont="1" applyFill="1" applyBorder="1" applyAlignment="1">
      <alignment vertical="center"/>
    </xf>
    <xf numFmtId="187" fontId="5" fillId="33" borderId="68" xfId="0" applyNumberFormat="1" applyFont="1" applyFill="1" applyBorder="1" applyAlignment="1">
      <alignment vertical="center"/>
    </xf>
    <xf numFmtId="187" fontId="5" fillId="33" borderId="70" xfId="0" applyNumberFormat="1" applyFont="1" applyFill="1" applyBorder="1" applyAlignment="1">
      <alignment vertical="center"/>
    </xf>
    <xf numFmtId="187" fontId="5" fillId="33" borderId="61" xfId="0" applyNumberFormat="1" applyFont="1" applyFill="1" applyBorder="1" applyAlignment="1">
      <alignment vertical="center"/>
    </xf>
    <xf numFmtId="186" fontId="5" fillId="33" borderId="34" xfId="0" applyNumberFormat="1" applyFont="1" applyFill="1" applyBorder="1" applyAlignment="1">
      <alignment vertical="center"/>
    </xf>
    <xf numFmtId="187" fontId="5" fillId="33" borderId="52" xfId="0" applyNumberFormat="1" applyFont="1" applyFill="1" applyBorder="1" applyAlignment="1">
      <alignment vertical="center"/>
    </xf>
    <xf numFmtId="187" fontId="5" fillId="33" borderId="53" xfId="0" applyNumberFormat="1" applyFont="1" applyFill="1" applyBorder="1" applyAlignment="1">
      <alignment vertical="center"/>
    </xf>
    <xf numFmtId="187" fontId="5" fillId="33" borderId="54" xfId="0" applyNumberFormat="1" applyFont="1" applyFill="1" applyBorder="1" applyAlignment="1">
      <alignment vertical="center"/>
    </xf>
    <xf numFmtId="187" fontId="5" fillId="33" borderId="57" xfId="0" applyNumberFormat="1" applyFont="1" applyFill="1" applyBorder="1" applyAlignment="1">
      <alignment vertical="center"/>
    </xf>
    <xf numFmtId="186" fontId="5" fillId="33" borderId="30" xfId="0" applyNumberFormat="1" applyFont="1" applyFill="1" applyBorder="1" applyAlignment="1">
      <alignment vertical="center"/>
    </xf>
    <xf numFmtId="186" fontId="5" fillId="33" borderId="31" xfId="0" applyNumberFormat="1" applyFont="1" applyFill="1" applyBorder="1" applyAlignment="1">
      <alignment vertical="center"/>
    </xf>
    <xf numFmtId="186" fontId="5" fillId="33" borderId="32" xfId="0" applyNumberFormat="1" applyFont="1" applyFill="1" applyBorder="1" applyAlignment="1">
      <alignment vertical="center"/>
    </xf>
    <xf numFmtId="187" fontId="5" fillId="33" borderId="73" xfId="0" applyNumberFormat="1" applyFont="1" applyFill="1" applyBorder="1" applyAlignment="1">
      <alignment vertical="center"/>
    </xf>
    <xf numFmtId="187" fontId="5" fillId="33" borderId="74" xfId="0" applyNumberFormat="1" applyFont="1" applyFill="1" applyBorder="1" applyAlignment="1">
      <alignment vertical="center"/>
    </xf>
    <xf numFmtId="187" fontId="5" fillId="33" borderId="75" xfId="0" applyNumberFormat="1" applyFont="1" applyFill="1" applyBorder="1" applyAlignment="1">
      <alignment vertical="center"/>
    </xf>
    <xf numFmtId="187" fontId="5" fillId="33" borderId="76" xfId="0" applyNumberFormat="1" applyFont="1" applyFill="1" applyBorder="1" applyAlignment="1">
      <alignment vertical="center"/>
    </xf>
    <xf numFmtId="187" fontId="5" fillId="33" borderId="77" xfId="0" applyNumberFormat="1" applyFont="1" applyFill="1" applyBorder="1" applyAlignment="1">
      <alignment vertical="center"/>
    </xf>
    <xf numFmtId="187" fontId="5" fillId="35" borderId="78" xfId="0" applyNumberFormat="1" applyFont="1" applyFill="1" applyBorder="1" applyAlignment="1">
      <alignment vertical="center"/>
    </xf>
    <xf numFmtId="187" fontId="5" fillId="35" borderId="79" xfId="0" applyNumberFormat="1" applyFont="1" applyFill="1" applyBorder="1" applyAlignment="1">
      <alignment vertical="center"/>
    </xf>
    <xf numFmtId="186" fontId="5" fillId="33" borderId="80" xfId="0" applyNumberFormat="1" applyFont="1" applyFill="1" applyBorder="1" applyAlignment="1">
      <alignment vertical="center"/>
    </xf>
    <xf numFmtId="186" fontId="5" fillId="33" borderId="81" xfId="0" applyNumberFormat="1" applyFont="1" applyFill="1" applyBorder="1" applyAlignment="1">
      <alignment vertical="center"/>
    </xf>
    <xf numFmtId="186" fontId="5" fillId="33" borderId="82" xfId="0" applyNumberFormat="1" applyFont="1" applyFill="1" applyBorder="1" applyAlignment="1">
      <alignment vertical="center"/>
    </xf>
    <xf numFmtId="186" fontId="5" fillId="33" borderId="83" xfId="0" applyNumberFormat="1" applyFont="1" applyFill="1" applyBorder="1" applyAlignment="1">
      <alignment vertical="center"/>
    </xf>
    <xf numFmtId="186" fontId="5" fillId="33" borderId="84" xfId="0" applyNumberFormat="1" applyFont="1" applyFill="1" applyBorder="1" applyAlignment="1">
      <alignment vertical="center"/>
    </xf>
    <xf numFmtId="186" fontId="5" fillId="33" borderId="22" xfId="0" applyNumberFormat="1" applyFont="1" applyFill="1" applyBorder="1" applyAlignment="1">
      <alignment vertical="center"/>
    </xf>
    <xf numFmtId="186" fontId="5" fillId="0" borderId="69" xfId="0" applyNumberFormat="1" applyFont="1" applyBorder="1" applyAlignment="1">
      <alignment vertical="center"/>
    </xf>
    <xf numFmtId="186" fontId="5" fillId="0" borderId="56" xfId="0" applyNumberFormat="1" applyFont="1" applyBorder="1" applyAlignment="1">
      <alignment vertical="center"/>
    </xf>
    <xf numFmtId="186" fontId="5" fillId="0" borderId="70" xfId="0" applyNumberFormat="1" applyFont="1" applyBorder="1" applyAlignment="1">
      <alignment vertical="center"/>
    </xf>
    <xf numFmtId="186" fontId="5" fillId="0" borderId="32" xfId="0" applyNumberFormat="1" applyFont="1" applyBorder="1" applyAlignment="1">
      <alignment vertical="center"/>
    </xf>
    <xf numFmtId="186" fontId="5" fillId="0" borderId="49" xfId="0" applyNumberFormat="1" applyFont="1" applyBorder="1" applyAlignment="1">
      <alignment horizontal="right" vertical="center"/>
    </xf>
    <xf numFmtId="186" fontId="5" fillId="0" borderId="33" xfId="0" applyNumberFormat="1" applyFont="1" applyBorder="1" applyAlignment="1">
      <alignment vertical="center"/>
    </xf>
    <xf numFmtId="186" fontId="5" fillId="0" borderId="58" xfId="0" applyNumberFormat="1" applyFont="1" applyBorder="1" applyAlignment="1">
      <alignment vertical="center"/>
    </xf>
    <xf numFmtId="186" fontId="5" fillId="0" borderId="65" xfId="0" applyNumberFormat="1" applyFont="1" applyBorder="1" applyAlignment="1">
      <alignment vertical="center"/>
    </xf>
    <xf numFmtId="186" fontId="5" fillId="0" borderId="59" xfId="0" applyNumberFormat="1" applyFont="1" applyBorder="1" applyAlignment="1">
      <alignment vertical="center"/>
    </xf>
    <xf numFmtId="186" fontId="5" fillId="0" borderId="50" xfId="0" applyNumberFormat="1" applyFont="1" applyBorder="1" applyAlignment="1">
      <alignment horizontal="right" vertical="center"/>
    </xf>
    <xf numFmtId="186" fontId="5" fillId="0" borderId="85" xfId="0" applyNumberFormat="1" applyFont="1" applyBorder="1" applyAlignment="1">
      <alignment horizontal="right" vertical="center"/>
    </xf>
    <xf numFmtId="186" fontId="5" fillId="0" borderId="66" xfId="0" applyNumberFormat="1" applyFont="1" applyBorder="1" applyAlignment="1">
      <alignment vertical="center"/>
    </xf>
    <xf numFmtId="186" fontId="5" fillId="0" borderId="60" xfId="0" applyNumberFormat="1" applyFont="1" applyBorder="1" applyAlignment="1">
      <alignment vertical="center"/>
    </xf>
    <xf numFmtId="186" fontId="44" fillId="0" borderId="60" xfId="0" applyNumberFormat="1" applyFont="1" applyBorder="1" applyAlignment="1">
      <alignment vertical="center"/>
    </xf>
    <xf numFmtId="186" fontId="44" fillId="0" borderId="67" xfId="0" applyNumberFormat="1" applyFont="1" applyBorder="1" applyAlignment="1">
      <alignment vertical="center"/>
    </xf>
    <xf numFmtId="186" fontId="5" fillId="0" borderId="34" xfId="0" applyNumberFormat="1" applyFont="1" applyBorder="1" applyAlignment="1">
      <alignment vertical="center"/>
    </xf>
    <xf numFmtId="186" fontId="5" fillId="0" borderId="86" xfId="0" applyNumberFormat="1" applyFont="1" applyBorder="1" applyAlignment="1">
      <alignment horizontal="right" vertical="center"/>
    </xf>
    <xf numFmtId="186" fontId="5" fillId="0" borderId="86" xfId="0" applyNumberFormat="1" applyFont="1" applyBorder="1" applyAlignment="1">
      <alignment vertical="center"/>
    </xf>
    <xf numFmtId="186" fontId="5" fillId="33" borderId="87" xfId="0" applyNumberFormat="1" applyFont="1" applyFill="1" applyBorder="1" applyAlignment="1">
      <alignment vertical="center"/>
    </xf>
    <xf numFmtId="186" fontId="5" fillId="33" borderId="88" xfId="0" applyNumberFormat="1" applyFont="1" applyFill="1" applyBorder="1" applyAlignment="1">
      <alignment vertical="center"/>
    </xf>
    <xf numFmtId="186" fontId="5" fillId="0" borderId="89" xfId="0" applyNumberFormat="1" applyFont="1" applyBorder="1" applyAlignment="1">
      <alignment vertical="center"/>
    </xf>
    <xf numFmtId="186" fontId="5" fillId="35" borderId="20" xfId="0" applyNumberFormat="1" applyFont="1" applyFill="1" applyBorder="1" applyAlignment="1">
      <alignment vertical="center"/>
    </xf>
    <xf numFmtId="186" fontId="5" fillId="0" borderId="49" xfId="0" applyNumberFormat="1" applyFont="1" applyBorder="1" applyAlignment="1">
      <alignment vertical="center"/>
    </xf>
    <xf numFmtId="186" fontId="5" fillId="0" borderId="90" xfId="0" applyNumberFormat="1" applyFont="1" applyBorder="1" applyAlignment="1">
      <alignment vertical="center"/>
    </xf>
    <xf numFmtId="186" fontId="5" fillId="0" borderId="50" xfId="0" applyNumberFormat="1" applyFont="1" applyBorder="1" applyAlignment="1">
      <alignment vertical="center"/>
    </xf>
    <xf numFmtId="186" fontId="5" fillId="0" borderId="91" xfId="0" applyNumberFormat="1" applyFont="1" applyBorder="1" applyAlignment="1">
      <alignment vertical="center"/>
    </xf>
    <xf numFmtId="186" fontId="5" fillId="0" borderId="72" xfId="0" applyNumberFormat="1" applyFont="1" applyBorder="1" applyAlignment="1">
      <alignment vertical="center"/>
    </xf>
    <xf numFmtId="186" fontId="5" fillId="0" borderId="71" xfId="0" applyNumberFormat="1" applyFont="1" applyBorder="1" applyAlignment="1">
      <alignment vertical="center"/>
    </xf>
    <xf numFmtId="186" fontId="5" fillId="35" borderId="92" xfId="0" applyNumberFormat="1" applyFont="1" applyFill="1" applyBorder="1" applyAlignment="1">
      <alignment vertical="center"/>
    </xf>
    <xf numFmtId="186" fontId="5" fillId="0" borderId="51" xfId="0" applyNumberFormat="1" applyFont="1" applyBorder="1" applyAlignment="1">
      <alignment horizontal="right" vertical="center"/>
    </xf>
    <xf numFmtId="186" fontId="5" fillId="0" borderId="51" xfId="0" applyNumberFormat="1" applyFont="1" applyBorder="1" applyAlignment="1">
      <alignment vertical="center"/>
    </xf>
    <xf numFmtId="187" fontId="5" fillId="35" borderId="93" xfId="0" applyNumberFormat="1" applyFont="1" applyFill="1" applyBorder="1" applyAlignment="1">
      <alignment vertical="center"/>
    </xf>
    <xf numFmtId="186" fontId="5" fillId="0" borderId="94" xfId="0" applyNumberFormat="1" applyFont="1" applyBorder="1" applyAlignment="1">
      <alignment vertical="center"/>
    </xf>
    <xf numFmtId="186" fontId="5" fillId="0" borderId="95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186" fontId="5" fillId="0" borderId="49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vertical="center"/>
    </xf>
    <xf numFmtId="186" fontId="5" fillId="0" borderId="46" xfId="0" applyNumberFormat="1" applyFont="1" applyFill="1" applyBorder="1" applyAlignment="1">
      <alignment vertical="center"/>
    </xf>
    <xf numFmtId="186" fontId="5" fillId="0" borderId="96" xfId="0" applyNumberFormat="1" applyFont="1" applyBorder="1" applyAlignment="1">
      <alignment vertical="center"/>
    </xf>
    <xf numFmtId="186" fontId="5" fillId="0" borderId="50" xfId="0" applyNumberFormat="1" applyFont="1" applyFill="1" applyBorder="1" applyAlignment="1">
      <alignment vertical="center"/>
    </xf>
    <xf numFmtId="186" fontId="5" fillId="0" borderId="97" xfId="0" applyNumberFormat="1" applyFont="1" applyBorder="1" applyAlignment="1">
      <alignment vertical="center"/>
    </xf>
    <xf numFmtId="186" fontId="5" fillId="0" borderId="92" xfId="0" applyNumberFormat="1" applyFont="1" applyFill="1" applyBorder="1" applyAlignment="1">
      <alignment vertical="center"/>
    </xf>
    <xf numFmtId="186" fontId="5" fillId="0" borderId="98" xfId="0" applyNumberFormat="1" applyFont="1" applyFill="1" applyBorder="1" applyAlignment="1">
      <alignment vertical="center"/>
    </xf>
    <xf numFmtId="186" fontId="5" fillId="35" borderId="93" xfId="0" applyNumberFormat="1" applyFont="1" applyFill="1" applyBorder="1" applyAlignment="1">
      <alignment vertical="center"/>
    </xf>
    <xf numFmtId="186" fontId="5" fillId="0" borderId="99" xfId="0" applyNumberFormat="1" applyFont="1" applyFill="1" applyBorder="1" applyAlignment="1">
      <alignment vertical="center"/>
    </xf>
    <xf numFmtId="186" fontId="5" fillId="0" borderId="67" xfId="0" applyNumberFormat="1" applyFont="1" applyBorder="1" applyAlignment="1">
      <alignment vertical="center"/>
    </xf>
    <xf numFmtId="187" fontId="5" fillId="35" borderId="95" xfId="0" applyNumberFormat="1" applyFont="1" applyFill="1" applyBorder="1" applyAlignment="1">
      <alignment vertical="center"/>
    </xf>
    <xf numFmtId="187" fontId="5" fillId="35" borderId="10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0" fontId="6" fillId="0" borderId="86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82" xfId="0" applyBorder="1" applyAlignment="1">
      <alignment wrapText="1"/>
    </xf>
    <xf numFmtId="0" fontId="5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wrapText="1"/>
    </xf>
    <xf numFmtId="0" fontId="0" fillId="0" borderId="45" xfId="0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view="pageBreakPreview" zoomScale="70" zoomScaleNormal="80" zoomScaleSheetLayoutView="7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8" sqref="A48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7.7539062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1" width="2.75390625" style="2" customWidth="1"/>
    <col min="22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"/>
    </row>
    <row r="2" spans="1:21" ht="18.75" customHeigh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1"/>
      <c r="R2" s="5"/>
      <c r="S2" s="5"/>
      <c r="T2" s="5"/>
      <c r="U2" s="1"/>
    </row>
    <row r="3" spans="1:21" ht="12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9"/>
      <c r="Q3" s="49"/>
      <c r="R3" s="49"/>
      <c r="S3" s="7"/>
      <c r="T3" s="8" t="s">
        <v>48</v>
      </c>
      <c r="U3" s="1"/>
    </row>
    <row r="4" spans="1:21" ht="15.75" customHeight="1">
      <c r="A4" s="34"/>
      <c r="B4" s="25"/>
      <c r="C4" s="10"/>
      <c r="D4" s="10"/>
      <c r="E4" s="10"/>
      <c r="F4" s="10"/>
      <c r="G4" s="169" t="s">
        <v>1</v>
      </c>
      <c r="H4" s="170" t="s">
        <v>2</v>
      </c>
      <c r="I4" s="170"/>
      <c r="J4" s="171" t="s">
        <v>3</v>
      </c>
      <c r="K4" s="170"/>
      <c r="L4" s="170"/>
      <c r="M4" s="170"/>
      <c r="N4" s="170"/>
      <c r="O4" s="170"/>
      <c r="P4" s="182" t="s">
        <v>49</v>
      </c>
      <c r="Q4" s="183"/>
      <c r="R4" s="184"/>
      <c r="S4" s="21"/>
      <c r="T4" s="21"/>
      <c r="U4" s="3"/>
    </row>
    <row r="5" spans="1:21" ht="14.25" customHeight="1">
      <c r="A5" s="32"/>
      <c r="B5" s="30" t="s">
        <v>4</v>
      </c>
      <c r="C5" s="12"/>
      <c r="D5" s="12"/>
      <c r="E5" s="12"/>
      <c r="F5" s="13" t="s">
        <v>5</v>
      </c>
      <c r="G5" s="14" t="s">
        <v>6</v>
      </c>
      <c r="H5" s="15" t="s">
        <v>7</v>
      </c>
      <c r="I5" s="15" t="s">
        <v>8</v>
      </c>
      <c r="J5" s="20"/>
      <c r="K5" s="16"/>
      <c r="L5" s="15" t="s">
        <v>9</v>
      </c>
      <c r="M5" s="16"/>
      <c r="N5" s="15"/>
      <c r="O5" s="16"/>
      <c r="P5" s="179" t="s">
        <v>50</v>
      </c>
      <c r="Q5" s="175" t="s">
        <v>51</v>
      </c>
      <c r="R5" s="178" t="s">
        <v>52</v>
      </c>
      <c r="S5" s="22" t="s">
        <v>10</v>
      </c>
      <c r="T5" s="22" t="s">
        <v>11</v>
      </c>
      <c r="U5" s="3"/>
    </row>
    <row r="6" spans="1:21" ht="12">
      <c r="A6" s="33" t="s">
        <v>47</v>
      </c>
      <c r="B6" s="30" t="s">
        <v>12</v>
      </c>
      <c r="C6" s="12" t="s">
        <v>13</v>
      </c>
      <c r="D6" s="12" t="s">
        <v>14</v>
      </c>
      <c r="E6" s="12" t="s">
        <v>15</v>
      </c>
      <c r="F6" s="13" t="s">
        <v>16</v>
      </c>
      <c r="G6" s="17"/>
      <c r="H6" s="12" t="s">
        <v>9</v>
      </c>
      <c r="I6" s="12" t="s">
        <v>7</v>
      </c>
      <c r="J6" s="172" t="s">
        <v>17</v>
      </c>
      <c r="K6" s="173"/>
      <c r="L6" s="174" t="s">
        <v>18</v>
      </c>
      <c r="M6" s="173"/>
      <c r="N6" s="174" t="s">
        <v>19</v>
      </c>
      <c r="O6" s="173"/>
      <c r="P6" s="180"/>
      <c r="Q6" s="176"/>
      <c r="R6" s="176"/>
      <c r="S6" s="22" t="s">
        <v>20</v>
      </c>
      <c r="T6" s="22" t="s">
        <v>21</v>
      </c>
      <c r="U6" s="3"/>
    </row>
    <row r="7" spans="1:21" ht="12">
      <c r="A7" s="33"/>
      <c r="B7" s="31" t="s">
        <v>30</v>
      </c>
      <c r="C7" s="12" t="s">
        <v>22</v>
      </c>
      <c r="D7" s="12"/>
      <c r="E7" s="12" t="s">
        <v>22</v>
      </c>
      <c r="F7" s="13" t="s">
        <v>23</v>
      </c>
      <c r="G7" s="17" t="s">
        <v>24</v>
      </c>
      <c r="H7" s="12" t="s">
        <v>25</v>
      </c>
      <c r="I7" s="12" t="s">
        <v>25</v>
      </c>
      <c r="J7" s="172" t="s">
        <v>22</v>
      </c>
      <c r="K7" s="173"/>
      <c r="L7" s="174" t="s">
        <v>22</v>
      </c>
      <c r="M7" s="173"/>
      <c r="N7" s="174" t="s">
        <v>22</v>
      </c>
      <c r="O7" s="173"/>
      <c r="P7" s="180"/>
      <c r="Q7" s="176"/>
      <c r="R7" s="176"/>
      <c r="S7" s="22" t="s">
        <v>26</v>
      </c>
      <c r="T7" s="22" t="s">
        <v>27</v>
      </c>
      <c r="U7" s="3"/>
    </row>
    <row r="8" spans="1:21" ht="12.75" thickBot="1">
      <c r="A8" s="33" t="s">
        <v>22</v>
      </c>
      <c r="B8" s="27" t="s">
        <v>31</v>
      </c>
      <c r="C8" s="12"/>
      <c r="D8" s="12"/>
      <c r="E8" s="12" t="s">
        <v>28</v>
      </c>
      <c r="F8" s="12" t="s">
        <v>28</v>
      </c>
      <c r="G8" s="17" t="s">
        <v>22</v>
      </c>
      <c r="H8" s="12" t="s">
        <v>22</v>
      </c>
      <c r="I8" s="12"/>
      <c r="J8" s="18"/>
      <c r="K8" s="15" t="s">
        <v>29</v>
      </c>
      <c r="L8" s="12"/>
      <c r="M8" s="15" t="s">
        <v>29</v>
      </c>
      <c r="N8" s="12"/>
      <c r="O8" s="15" t="s">
        <v>29</v>
      </c>
      <c r="P8" s="181"/>
      <c r="Q8" s="177"/>
      <c r="R8" s="177"/>
      <c r="S8" s="22"/>
      <c r="T8" s="22"/>
      <c r="U8" s="3"/>
    </row>
    <row r="9" spans="1:21" ht="24" customHeight="1" thickBot="1" thickTop="1">
      <c r="A9" s="42" t="s">
        <v>33</v>
      </c>
      <c r="B9" s="35">
        <f>B33+B57</f>
        <v>214443</v>
      </c>
      <c r="C9" s="66">
        <f>C33+C57</f>
        <v>83997</v>
      </c>
      <c r="D9" s="66">
        <f>D33+D57</f>
        <v>34466</v>
      </c>
      <c r="E9" s="101">
        <f>(D9/C9)*100</f>
        <v>41.032417824446114</v>
      </c>
      <c r="F9" s="102">
        <f>(D9/B9)*100</f>
        <v>16.07233623853425</v>
      </c>
      <c r="G9" s="105">
        <f>G33+G57</f>
        <v>34466</v>
      </c>
      <c r="H9" s="66">
        <f>H33+H57</f>
        <v>0</v>
      </c>
      <c r="I9" s="67">
        <f>I33+I57</f>
        <v>0</v>
      </c>
      <c r="J9" s="105">
        <f>J33+J57</f>
        <v>3691</v>
      </c>
      <c r="K9" s="101">
        <f>(J9/D9)*100</f>
        <v>10.709104624847676</v>
      </c>
      <c r="L9" s="66">
        <f>L33+L57</f>
        <v>14829</v>
      </c>
      <c r="M9" s="101">
        <f>(L9/D9)*100</f>
        <v>43.0250101549353</v>
      </c>
      <c r="N9" s="66">
        <f>N33+N57</f>
        <v>15946</v>
      </c>
      <c r="O9" s="102">
        <f>(N9/D9)*100</f>
        <v>46.26588522021702</v>
      </c>
      <c r="P9" s="57">
        <f>P33+P57</f>
        <v>802</v>
      </c>
      <c r="Q9" s="57">
        <f>Q33+Q57</f>
        <v>2410</v>
      </c>
      <c r="R9" s="57">
        <f>R33+R57</f>
        <v>7308</v>
      </c>
      <c r="S9" s="57">
        <f>S33+S57</f>
        <v>0</v>
      </c>
      <c r="T9" s="57">
        <f>T33+T57</f>
        <v>19</v>
      </c>
      <c r="U9" s="3"/>
    </row>
    <row r="10" spans="1:21" ht="24" customHeight="1" thickBot="1" thickTop="1">
      <c r="A10" s="43" t="s">
        <v>34</v>
      </c>
      <c r="B10" s="36">
        <f>SUM(B11:B18)</f>
        <v>172959</v>
      </c>
      <c r="C10" s="68">
        <f>SUM(C11:C18)</f>
        <v>64523</v>
      </c>
      <c r="D10" s="68">
        <f>SUM(D11:D18)</f>
        <v>24243</v>
      </c>
      <c r="E10" s="103">
        <f aca="true" t="shared" si="0" ref="E10:E22">(D10/C10)*100</f>
        <v>37.57264851293337</v>
      </c>
      <c r="F10" s="104">
        <f aca="true" t="shared" si="1" ref="F10:F22">(D10/B10)*100</f>
        <v>14.016616654814145</v>
      </c>
      <c r="G10" s="106">
        <f>SUM(G11:G18)</f>
        <v>24243</v>
      </c>
      <c r="H10" s="68">
        <f aca="true" t="shared" si="2" ref="H10:N10">SUM(H11:H18)</f>
        <v>0</v>
      </c>
      <c r="I10" s="69">
        <f t="shared" si="2"/>
        <v>0</v>
      </c>
      <c r="J10" s="106">
        <f t="shared" si="2"/>
        <v>1981</v>
      </c>
      <c r="K10" s="103">
        <f aca="true" t="shared" si="3" ref="K10:K22">(J10/D10)*100</f>
        <v>8.171430928515448</v>
      </c>
      <c r="L10" s="68">
        <f t="shared" si="2"/>
        <v>10073</v>
      </c>
      <c r="M10" s="103">
        <f aca="true" t="shared" si="4" ref="M10:M22">(L10/D10)*100</f>
        <v>41.55013818421813</v>
      </c>
      <c r="N10" s="68">
        <f t="shared" si="2"/>
        <v>12189</v>
      </c>
      <c r="O10" s="104">
        <f aca="true" t="shared" si="5" ref="O10:O22">(N10/D10)*100</f>
        <v>50.278430887266424</v>
      </c>
      <c r="P10" s="58">
        <f>SUM(P11:P18)</f>
        <v>679</v>
      </c>
      <c r="Q10" s="58">
        <f>SUM(Q11:Q18)</f>
        <v>1797</v>
      </c>
      <c r="R10" s="58">
        <f>SUM(R11:R18)</f>
        <v>2326</v>
      </c>
      <c r="S10" s="58">
        <f>SUM(S11:S18)</f>
        <v>0</v>
      </c>
      <c r="T10" s="58">
        <f>SUM(T11:T18)</f>
        <v>19</v>
      </c>
      <c r="U10" s="3"/>
    </row>
    <row r="11" spans="1:21" ht="24" customHeight="1">
      <c r="A11" s="44" t="s">
        <v>35</v>
      </c>
      <c r="B11" s="37">
        <f aca="true" t="shared" si="6" ref="B11:D17">B35+B59</f>
        <v>87056</v>
      </c>
      <c r="C11" s="70">
        <f t="shared" si="6"/>
        <v>21160</v>
      </c>
      <c r="D11" s="70">
        <f t="shared" si="6"/>
        <v>6130</v>
      </c>
      <c r="E11" s="93">
        <f>(D11/C11)*100</f>
        <v>28.96975425330813</v>
      </c>
      <c r="F11" s="98">
        <f>(D11/B11)*100</f>
        <v>7.041444587392023</v>
      </c>
      <c r="G11" s="107">
        <f aca="true" t="shared" si="7" ref="G11:J18">G35+G59</f>
        <v>6130</v>
      </c>
      <c r="H11" s="70">
        <f t="shared" si="7"/>
        <v>0</v>
      </c>
      <c r="I11" s="71">
        <f t="shared" si="7"/>
        <v>0</v>
      </c>
      <c r="J11" s="107">
        <f t="shared" si="7"/>
        <v>174</v>
      </c>
      <c r="K11" s="93">
        <f t="shared" si="3"/>
        <v>2.838499184339315</v>
      </c>
      <c r="L11" s="70">
        <f aca="true" t="shared" si="8" ref="L11:L18">L35+L59</f>
        <v>2581</v>
      </c>
      <c r="M11" s="93">
        <f t="shared" si="4"/>
        <v>42.10440456769984</v>
      </c>
      <c r="N11" s="70">
        <f aca="true" t="shared" si="9" ref="N11:N18">N35+N59</f>
        <v>3375</v>
      </c>
      <c r="O11" s="98">
        <f t="shared" si="5"/>
        <v>55.05709624796084</v>
      </c>
      <c r="P11" s="59">
        <f aca="true" t="shared" si="10" ref="P11:T18">P35+P59</f>
        <v>68</v>
      </c>
      <c r="Q11" s="59">
        <f t="shared" si="10"/>
        <v>274</v>
      </c>
      <c r="R11" s="59">
        <f t="shared" si="10"/>
        <v>0</v>
      </c>
      <c r="S11" s="59">
        <f t="shared" si="10"/>
        <v>0</v>
      </c>
      <c r="T11" s="59">
        <f t="shared" si="10"/>
        <v>19</v>
      </c>
      <c r="U11" s="3"/>
    </row>
    <row r="12" spans="1:21" ht="24" customHeight="1">
      <c r="A12" s="45" t="s">
        <v>36</v>
      </c>
      <c r="B12" s="38">
        <f t="shared" si="6"/>
        <v>22256</v>
      </c>
      <c r="C12" s="72">
        <f t="shared" si="6"/>
        <v>9893</v>
      </c>
      <c r="D12" s="72">
        <f t="shared" si="6"/>
        <v>3566</v>
      </c>
      <c r="E12" s="90">
        <f t="shared" si="0"/>
        <v>36.04568887091883</v>
      </c>
      <c r="F12" s="95">
        <f t="shared" si="1"/>
        <v>16.022645578720347</v>
      </c>
      <c r="G12" s="80">
        <f t="shared" si="7"/>
        <v>3566</v>
      </c>
      <c r="H12" s="72">
        <f t="shared" si="7"/>
        <v>0</v>
      </c>
      <c r="I12" s="73">
        <f t="shared" si="7"/>
        <v>0</v>
      </c>
      <c r="J12" s="80">
        <f t="shared" si="7"/>
        <v>345</v>
      </c>
      <c r="K12" s="90">
        <f t="shared" si="3"/>
        <v>9.674705552439708</v>
      </c>
      <c r="L12" s="72">
        <f t="shared" si="8"/>
        <v>1411</v>
      </c>
      <c r="M12" s="90">
        <f t="shared" si="4"/>
        <v>39.568143578238924</v>
      </c>
      <c r="N12" s="72">
        <f t="shared" si="9"/>
        <v>1810</v>
      </c>
      <c r="O12" s="95">
        <f t="shared" si="5"/>
        <v>50.757150869321364</v>
      </c>
      <c r="P12" s="60">
        <f t="shared" si="10"/>
        <v>131</v>
      </c>
      <c r="Q12" s="60">
        <f t="shared" si="10"/>
        <v>239</v>
      </c>
      <c r="R12" s="79">
        <f t="shared" si="10"/>
        <v>0</v>
      </c>
      <c r="S12" s="60">
        <f t="shared" si="10"/>
        <v>0</v>
      </c>
      <c r="T12" s="60">
        <f t="shared" si="10"/>
        <v>0</v>
      </c>
      <c r="U12" s="3"/>
    </row>
    <row r="13" spans="1:21" ht="24" customHeight="1">
      <c r="A13" s="45" t="s">
        <v>37</v>
      </c>
      <c r="B13" s="38">
        <f t="shared" si="6"/>
        <v>18323</v>
      </c>
      <c r="C13" s="72">
        <f t="shared" si="6"/>
        <v>10850</v>
      </c>
      <c r="D13" s="72">
        <f t="shared" si="6"/>
        <v>4811</v>
      </c>
      <c r="E13" s="90">
        <f t="shared" si="0"/>
        <v>44.3410138248848</v>
      </c>
      <c r="F13" s="95">
        <f t="shared" si="1"/>
        <v>26.25661736615183</v>
      </c>
      <c r="G13" s="80">
        <f t="shared" si="7"/>
        <v>4811</v>
      </c>
      <c r="H13" s="72">
        <f t="shared" si="7"/>
        <v>0</v>
      </c>
      <c r="I13" s="73">
        <f t="shared" si="7"/>
        <v>0</v>
      </c>
      <c r="J13" s="81">
        <f t="shared" si="7"/>
        <v>685</v>
      </c>
      <c r="K13" s="90">
        <f t="shared" si="3"/>
        <v>14.23820411556849</v>
      </c>
      <c r="L13" s="72">
        <f t="shared" si="8"/>
        <v>2324</v>
      </c>
      <c r="M13" s="90">
        <f t="shared" si="4"/>
        <v>48.30596549573893</v>
      </c>
      <c r="N13" s="72">
        <f t="shared" si="9"/>
        <v>1802</v>
      </c>
      <c r="O13" s="95">
        <f t="shared" si="5"/>
        <v>37.455830388692576</v>
      </c>
      <c r="P13" s="60">
        <f t="shared" si="10"/>
        <v>439</v>
      </c>
      <c r="Q13" s="60">
        <f t="shared" si="10"/>
        <v>429</v>
      </c>
      <c r="R13" s="60">
        <f t="shared" si="10"/>
        <v>1718</v>
      </c>
      <c r="S13" s="60">
        <f t="shared" si="10"/>
        <v>0</v>
      </c>
      <c r="T13" s="60">
        <f t="shared" si="10"/>
        <v>0</v>
      </c>
      <c r="U13" s="3"/>
    </row>
    <row r="14" spans="1:21" ht="24" customHeight="1">
      <c r="A14" s="45" t="s">
        <v>38</v>
      </c>
      <c r="B14" s="38">
        <f t="shared" si="6"/>
        <v>16006</v>
      </c>
      <c r="C14" s="72">
        <f t="shared" si="6"/>
        <v>6538</v>
      </c>
      <c r="D14" s="72">
        <f t="shared" si="6"/>
        <v>3610</v>
      </c>
      <c r="E14" s="90">
        <f t="shared" si="0"/>
        <v>55.21566228204344</v>
      </c>
      <c r="F14" s="95">
        <f t="shared" si="1"/>
        <v>22.55404223416219</v>
      </c>
      <c r="G14" s="80">
        <f t="shared" si="7"/>
        <v>3610</v>
      </c>
      <c r="H14" s="72">
        <f t="shared" si="7"/>
        <v>0</v>
      </c>
      <c r="I14" s="73">
        <f t="shared" si="7"/>
        <v>0</v>
      </c>
      <c r="J14" s="81">
        <f t="shared" si="7"/>
        <v>112</v>
      </c>
      <c r="K14" s="90">
        <f t="shared" si="3"/>
        <v>3.102493074792244</v>
      </c>
      <c r="L14" s="72">
        <f t="shared" si="8"/>
        <v>1047</v>
      </c>
      <c r="M14" s="90">
        <f t="shared" si="4"/>
        <v>29.00277008310249</v>
      </c>
      <c r="N14" s="72">
        <f t="shared" si="9"/>
        <v>2451</v>
      </c>
      <c r="O14" s="95">
        <f t="shared" si="5"/>
        <v>67.89473684210526</v>
      </c>
      <c r="P14" s="79">
        <f t="shared" si="10"/>
        <v>0</v>
      </c>
      <c r="Q14" s="60">
        <f t="shared" si="10"/>
        <v>460</v>
      </c>
      <c r="R14" s="60">
        <f t="shared" si="10"/>
        <v>0</v>
      </c>
      <c r="S14" s="60">
        <f t="shared" si="10"/>
        <v>0</v>
      </c>
      <c r="T14" s="60">
        <f t="shared" si="10"/>
        <v>0</v>
      </c>
      <c r="U14" s="3"/>
    </row>
    <row r="15" spans="1:21" ht="24" customHeight="1">
      <c r="A15" s="45" t="s">
        <v>39</v>
      </c>
      <c r="B15" s="38">
        <f t="shared" si="6"/>
        <v>5307</v>
      </c>
      <c r="C15" s="72">
        <f t="shared" si="6"/>
        <v>2200</v>
      </c>
      <c r="D15" s="72">
        <f t="shared" si="6"/>
        <v>1144</v>
      </c>
      <c r="E15" s="90">
        <f t="shared" si="0"/>
        <v>52</v>
      </c>
      <c r="F15" s="95">
        <f t="shared" si="1"/>
        <v>21.556434897305447</v>
      </c>
      <c r="G15" s="80">
        <f t="shared" si="7"/>
        <v>1144</v>
      </c>
      <c r="H15" s="72">
        <f t="shared" si="7"/>
        <v>0</v>
      </c>
      <c r="I15" s="73">
        <f t="shared" si="7"/>
        <v>0</v>
      </c>
      <c r="J15" s="80">
        <f t="shared" si="7"/>
        <v>9</v>
      </c>
      <c r="K15" s="90">
        <f t="shared" si="3"/>
        <v>0.7867132867132868</v>
      </c>
      <c r="L15" s="72">
        <f t="shared" si="8"/>
        <v>680</v>
      </c>
      <c r="M15" s="90">
        <f t="shared" si="4"/>
        <v>59.44055944055944</v>
      </c>
      <c r="N15" s="72">
        <f t="shared" si="9"/>
        <v>455</v>
      </c>
      <c r="O15" s="95">
        <f t="shared" si="5"/>
        <v>39.77272727272727</v>
      </c>
      <c r="P15" s="60">
        <f t="shared" si="10"/>
        <v>4</v>
      </c>
      <c r="Q15" s="60">
        <f t="shared" si="10"/>
        <v>84</v>
      </c>
      <c r="R15" s="60">
        <f t="shared" si="10"/>
        <v>2</v>
      </c>
      <c r="S15" s="60">
        <f t="shared" si="10"/>
        <v>0</v>
      </c>
      <c r="T15" s="60">
        <f t="shared" si="10"/>
        <v>0</v>
      </c>
      <c r="U15" s="3"/>
    </row>
    <row r="16" spans="1:21" ht="24" customHeight="1">
      <c r="A16" s="45" t="s">
        <v>40</v>
      </c>
      <c r="B16" s="38">
        <f t="shared" si="6"/>
        <v>11206</v>
      </c>
      <c r="C16" s="72">
        <f t="shared" si="6"/>
        <v>5702</v>
      </c>
      <c r="D16" s="72">
        <f t="shared" si="6"/>
        <v>2347</v>
      </c>
      <c r="E16" s="90">
        <f t="shared" si="0"/>
        <v>41.160996141704665</v>
      </c>
      <c r="F16" s="95">
        <f t="shared" si="1"/>
        <v>20.944137069427093</v>
      </c>
      <c r="G16" s="80">
        <f t="shared" si="7"/>
        <v>2347</v>
      </c>
      <c r="H16" s="72">
        <f t="shared" si="7"/>
        <v>0</v>
      </c>
      <c r="I16" s="73">
        <f t="shared" si="7"/>
        <v>0</v>
      </c>
      <c r="J16" s="80">
        <f t="shared" si="7"/>
        <v>408</v>
      </c>
      <c r="K16" s="90">
        <f t="shared" si="3"/>
        <v>17.383894333191307</v>
      </c>
      <c r="L16" s="72">
        <f t="shared" si="8"/>
        <v>1044</v>
      </c>
      <c r="M16" s="90">
        <f t="shared" si="4"/>
        <v>44.48231785257776</v>
      </c>
      <c r="N16" s="72">
        <f t="shared" si="9"/>
        <v>895</v>
      </c>
      <c r="O16" s="95">
        <f t="shared" si="5"/>
        <v>38.133787814230935</v>
      </c>
      <c r="P16" s="60">
        <f t="shared" si="10"/>
        <v>2</v>
      </c>
      <c r="Q16" s="60">
        <f t="shared" si="10"/>
        <v>165</v>
      </c>
      <c r="R16" s="60">
        <f t="shared" si="10"/>
        <v>120</v>
      </c>
      <c r="S16" s="60">
        <f t="shared" si="10"/>
        <v>0</v>
      </c>
      <c r="T16" s="60">
        <f t="shared" si="10"/>
        <v>0</v>
      </c>
      <c r="U16" s="3"/>
    </row>
    <row r="17" spans="1:21" ht="24" customHeight="1">
      <c r="A17" s="45" t="s">
        <v>41</v>
      </c>
      <c r="B17" s="38">
        <f t="shared" si="6"/>
        <v>4852</v>
      </c>
      <c r="C17" s="72">
        <f t="shared" si="6"/>
        <v>3660</v>
      </c>
      <c r="D17" s="72">
        <f t="shared" si="6"/>
        <v>928</v>
      </c>
      <c r="E17" s="90">
        <f t="shared" si="0"/>
        <v>25.3551912568306</v>
      </c>
      <c r="F17" s="95">
        <f t="shared" si="1"/>
        <v>19.12613355317395</v>
      </c>
      <c r="G17" s="80">
        <f t="shared" si="7"/>
        <v>928</v>
      </c>
      <c r="H17" s="72">
        <f t="shared" si="7"/>
        <v>0</v>
      </c>
      <c r="I17" s="73">
        <f t="shared" si="7"/>
        <v>0</v>
      </c>
      <c r="J17" s="81">
        <f t="shared" si="7"/>
        <v>127</v>
      </c>
      <c r="K17" s="90">
        <f t="shared" si="3"/>
        <v>13.685344827586206</v>
      </c>
      <c r="L17" s="72">
        <f t="shared" si="8"/>
        <v>347</v>
      </c>
      <c r="M17" s="90">
        <f t="shared" si="4"/>
        <v>37.39224137931034</v>
      </c>
      <c r="N17" s="72">
        <f t="shared" si="9"/>
        <v>454</v>
      </c>
      <c r="O17" s="95">
        <f t="shared" si="5"/>
        <v>48.922413793103445</v>
      </c>
      <c r="P17" s="60">
        <f t="shared" si="10"/>
        <v>29</v>
      </c>
      <c r="Q17" s="60">
        <f t="shared" si="10"/>
        <v>60</v>
      </c>
      <c r="R17" s="60">
        <f t="shared" si="10"/>
        <v>342</v>
      </c>
      <c r="S17" s="60">
        <f t="shared" si="10"/>
        <v>0</v>
      </c>
      <c r="T17" s="60">
        <f t="shared" si="10"/>
        <v>0</v>
      </c>
      <c r="U17" s="3"/>
    </row>
    <row r="18" spans="1:21" ht="24" customHeight="1" thickBot="1">
      <c r="A18" s="46" t="s">
        <v>42</v>
      </c>
      <c r="B18" s="39">
        <f aca="true" t="shared" si="11" ref="B18:D20">B42+B66</f>
        <v>7953</v>
      </c>
      <c r="C18" s="74">
        <f t="shared" si="11"/>
        <v>4520</v>
      </c>
      <c r="D18" s="74">
        <f t="shared" si="11"/>
        <v>1707</v>
      </c>
      <c r="E18" s="91">
        <f t="shared" si="0"/>
        <v>37.76548672566371</v>
      </c>
      <c r="F18" s="96">
        <f t="shared" si="1"/>
        <v>21.46359864202188</v>
      </c>
      <c r="G18" s="100">
        <f t="shared" si="7"/>
        <v>1707</v>
      </c>
      <c r="H18" s="74">
        <f t="shared" si="7"/>
        <v>0</v>
      </c>
      <c r="I18" s="75">
        <f t="shared" si="7"/>
        <v>0</v>
      </c>
      <c r="J18" s="82">
        <f t="shared" si="7"/>
        <v>121</v>
      </c>
      <c r="K18" s="91">
        <f t="shared" si="3"/>
        <v>7.088459285295841</v>
      </c>
      <c r="L18" s="74">
        <f t="shared" si="8"/>
        <v>639</v>
      </c>
      <c r="M18" s="91">
        <f t="shared" si="4"/>
        <v>37.434094903339194</v>
      </c>
      <c r="N18" s="74">
        <f t="shared" si="9"/>
        <v>947</v>
      </c>
      <c r="O18" s="96">
        <f t="shared" si="5"/>
        <v>55.477445811364966</v>
      </c>
      <c r="P18" s="61">
        <f t="shared" si="10"/>
        <v>6</v>
      </c>
      <c r="Q18" s="60">
        <f t="shared" si="10"/>
        <v>86</v>
      </c>
      <c r="R18" s="60">
        <f t="shared" si="10"/>
        <v>144</v>
      </c>
      <c r="S18" s="61">
        <f t="shared" si="10"/>
        <v>0</v>
      </c>
      <c r="T18" s="61">
        <f t="shared" si="10"/>
        <v>0</v>
      </c>
      <c r="U18" s="3"/>
    </row>
    <row r="19" spans="1:21" ht="24" customHeight="1" thickBot="1">
      <c r="A19" s="47" t="s">
        <v>43</v>
      </c>
      <c r="B19" s="40">
        <f>SUM(B20:B22)</f>
        <v>41484</v>
      </c>
      <c r="C19" s="76">
        <f>SUM(C20:C22)</f>
        <v>19474</v>
      </c>
      <c r="D19" s="76">
        <f>SUM(D20:D22)</f>
        <v>10223</v>
      </c>
      <c r="E19" s="92">
        <f t="shared" si="0"/>
        <v>52.49563520591558</v>
      </c>
      <c r="F19" s="97">
        <f t="shared" si="1"/>
        <v>24.64323594638897</v>
      </c>
      <c r="G19" s="84">
        <f>SUM(G20:G22)</f>
        <v>10223</v>
      </c>
      <c r="H19" s="76">
        <f>SUM(H20:H22)</f>
        <v>0</v>
      </c>
      <c r="I19" s="77">
        <f aca="true" t="shared" si="12" ref="I19:N19">SUM(I20:I22)</f>
        <v>0</v>
      </c>
      <c r="J19" s="84">
        <f t="shared" si="12"/>
        <v>1710</v>
      </c>
      <c r="K19" s="92">
        <f t="shared" si="3"/>
        <v>16.72698816394405</v>
      </c>
      <c r="L19" s="76">
        <f t="shared" si="12"/>
        <v>4756</v>
      </c>
      <c r="M19" s="92">
        <f t="shared" si="4"/>
        <v>46.52254719749585</v>
      </c>
      <c r="N19" s="76">
        <f t="shared" si="12"/>
        <v>3757</v>
      </c>
      <c r="O19" s="97">
        <f t="shared" si="5"/>
        <v>36.75046463856011</v>
      </c>
      <c r="P19" s="62">
        <f>SUM(P20:P22)</f>
        <v>123</v>
      </c>
      <c r="Q19" s="62">
        <f>SUM(Q20:Q22)</f>
        <v>613</v>
      </c>
      <c r="R19" s="62">
        <f>SUM(R20:R22)</f>
        <v>4982</v>
      </c>
      <c r="S19" s="62">
        <f>SUM(S20:S22)</f>
        <v>0</v>
      </c>
      <c r="T19" s="62">
        <f>SUM(T20:T22)</f>
        <v>0</v>
      </c>
      <c r="U19" s="3"/>
    </row>
    <row r="20" spans="1:21" ht="24" customHeight="1">
      <c r="A20" s="44" t="s">
        <v>44</v>
      </c>
      <c r="B20" s="37">
        <f t="shared" si="11"/>
        <v>15700</v>
      </c>
      <c r="C20" s="70">
        <f aca="true" t="shared" si="13" ref="C20:D22">C44+C68</f>
        <v>11570</v>
      </c>
      <c r="D20" s="70">
        <f t="shared" si="13"/>
        <v>4132</v>
      </c>
      <c r="E20" s="93">
        <f t="shared" si="0"/>
        <v>35.71305099394987</v>
      </c>
      <c r="F20" s="98">
        <f t="shared" si="1"/>
        <v>26.31847133757962</v>
      </c>
      <c r="G20" s="86">
        <f aca="true" t="shared" si="14" ref="G20:I22">G44+G68</f>
        <v>4132</v>
      </c>
      <c r="H20" s="70">
        <f t="shared" si="14"/>
        <v>0</v>
      </c>
      <c r="I20" s="78">
        <f t="shared" si="14"/>
        <v>0</v>
      </c>
      <c r="J20" s="86">
        <f>J44+J68</f>
        <v>813</v>
      </c>
      <c r="K20" s="93">
        <f t="shared" si="3"/>
        <v>19.675701839303</v>
      </c>
      <c r="L20" s="70">
        <f>L44+L68</f>
        <v>1485</v>
      </c>
      <c r="M20" s="93">
        <f t="shared" si="4"/>
        <v>35.93901258470474</v>
      </c>
      <c r="N20" s="70">
        <f>N44+N68</f>
        <v>1834</v>
      </c>
      <c r="O20" s="98">
        <f t="shared" si="5"/>
        <v>44.385285575992256</v>
      </c>
      <c r="P20" s="63">
        <f aca="true" t="shared" si="15" ref="P20:T22">P44+P68</f>
        <v>52</v>
      </c>
      <c r="Q20" s="63">
        <f t="shared" si="15"/>
        <v>248</v>
      </c>
      <c r="R20" s="63">
        <f t="shared" si="15"/>
        <v>1855</v>
      </c>
      <c r="S20" s="63">
        <f t="shared" si="15"/>
        <v>0</v>
      </c>
      <c r="T20" s="63">
        <f t="shared" si="15"/>
        <v>0</v>
      </c>
      <c r="U20" s="3"/>
    </row>
    <row r="21" spans="1:21" ht="24" customHeight="1">
      <c r="A21" s="45" t="s">
        <v>45</v>
      </c>
      <c r="B21" s="38">
        <f>B45+B69</f>
        <v>12626</v>
      </c>
      <c r="C21" s="72">
        <f t="shared" si="13"/>
        <v>4214</v>
      </c>
      <c r="D21" s="72">
        <f t="shared" si="13"/>
        <v>3381</v>
      </c>
      <c r="E21" s="90">
        <f t="shared" si="0"/>
        <v>80.23255813953489</v>
      </c>
      <c r="F21" s="95">
        <f t="shared" si="1"/>
        <v>26.778076984001263</v>
      </c>
      <c r="G21" s="81">
        <f t="shared" si="14"/>
        <v>3381</v>
      </c>
      <c r="H21" s="72">
        <f t="shared" si="14"/>
        <v>0</v>
      </c>
      <c r="I21" s="73">
        <f t="shared" si="14"/>
        <v>0</v>
      </c>
      <c r="J21" s="81">
        <f>J45+J69</f>
        <v>407</v>
      </c>
      <c r="K21" s="90">
        <f t="shared" si="3"/>
        <v>12.037858621709553</v>
      </c>
      <c r="L21" s="72">
        <f>L45+L69</f>
        <v>1840</v>
      </c>
      <c r="M21" s="90">
        <f t="shared" si="4"/>
        <v>54.421768707483</v>
      </c>
      <c r="N21" s="72">
        <f>N45+N69</f>
        <v>1134</v>
      </c>
      <c r="O21" s="95">
        <f t="shared" si="5"/>
        <v>33.54037267080746</v>
      </c>
      <c r="P21" s="72">
        <f t="shared" si="15"/>
        <v>57</v>
      </c>
      <c r="Q21" s="64">
        <f t="shared" si="15"/>
        <v>315</v>
      </c>
      <c r="R21" s="64">
        <f t="shared" si="15"/>
        <v>1648</v>
      </c>
      <c r="S21" s="64">
        <f t="shared" si="15"/>
        <v>0</v>
      </c>
      <c r="T21" s="64">
        <f t="shared" si="15"/>
        <v>0</v>
      </c>
      <c r="U21" s="3"/>
    </row>
    <row r="22" spans="1:21" ht="24" customHeight="1" thickBot="1">
      <c r="A22" s="48" t="s">
        <v>46</v>
      </c>
      <c r="B22" s="41">
        <f>B46+B70</f>
        <v>13158</v>
      </c>
      <c r="C22" s="89">
        <f t="shared" si="13"/>
        <v>3690</v>
      </c>
      <c r="D22" s="89">
        <f t="shared" si="13"/>
        <v>2710</v>
      </c>
      <c r="E22" s="94">
        <f t="shared" si="0"/>
        <v>73.44173441734418</v>
      </c>
      <c r="F22" s="99">
        <f t="shared" si="1"/>
        <v>20.595835233318134</v>
      </c>
      <c r="G22" s="88">
        <f t="shared" si="14"/>
        <v>2710</v>
      </c>
      <c r="H22" s="89">
        <f t="shared" si="14"/>
        <v>0</v>
      </c>
      <c r="I22" s="75">
        <f t="shared" si="14"/>
        <v>0</v>
      </c>
      <c r="J22" s="88">
        <f>J46+J70</f>
        <v>490</v>
      </c>
      <c r="K22" s="94">
        <f t="shared" si="3"/>
        <v>18.081180811808117</v>
      </c>
      <c r="L22" s="89">
        <f>L46+L70</f>
        <v>1431</v>
      </c>
      <c r="M22" s="94">
        <f t="shared" si="4"/>
        <v>52.804428044280435</v>
      </c>
      <c r="N22" s="89">
        <f>N46+N70</f>
        <v>789</v>
      </c>
      <c r="O22" s="99">
        <f t="shared" si="5"/>
        <v>29.11439114391144</v>
      </c>
      <c r="P22" s="65">
        <f t="shared" si="15"/>
        <v>14</v>
      </c>
      <c r="Q22" s="65">
        <f t="shared" si="15"/>
        <v>50</v>
      </c>
      <c r="R22" s="65">
        <f t="shared" si="15"/>
        <v>1479</v>
      </c>
      <c r="S22" s="65">
        <f t="shared" si="15"/>
        <v>0</v>
      </c>
      <c r="T22" s="65">
        <f t="shared" si="15"/>
        <v>0</v>
      </c>
      <c r="U22" s="1"/>
    </row>
    <row r="25" spans="1:21" ht="19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"/>
    </row>
    <row r="26" spans="1:21" ht="18.75" customHeight="1">
      <c r="A26" s="4" t="s">
        <v>53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"/>
    </row>
    <row r="27" spans="1:21" ht="12.7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49"/>
      <c r="R27" s="49"/>
      <c r="S27" s="7"/>
      <c r="T27" s="8" t="s">
        <v>48</v>
      </c>
      <c r="U27" s="1"/>
    </row>
    <row r="28" spans="1:21" ht="15.75" customHeight="1">
      <c r="A28" s="34"/>
      <c r="B28" s="9"/>
      <c r="C28" s="10"/>
      <c r="D28" s="10"/>
      <c r="E28" s="10"/>
      <c r="F28" s="10"/>
      <c r="G28" s="171" t="s">
        <v>1</v>
      </c>
      <c r="H28" s="170" t="s">
        <v>2</v>
      </c>
      <c r="I28" s="185"/>
      <c r="J28" s="170" t="s">
        <v>3</v>
      </c>
      <c r="K28" s="170"/>
      <c r="L28" s="170"/>
      <c r="M28" s="170"/>
      <c r="N28" s="170"/>
      <c r="O28" s="170"/>
      <c r="P28" s="182" t="s">
        <v>49</v>
      </c>
      <c r="Q28" s="183"/>
      <c r="R28" s="184"/>
      <c r="S28" s="26"/>
      <c r="T28" s="26"/>
      <c r="U28" s="3"/>
    </row>
    <row r="29" spans="1:21" ht="14.25" customHeight="1">
      <c r="A29" s="32"/>
      <c r="B29" s="11" t="s">
        <v>4</v>
      </c>
      <c r="C29" s="12"/>
      <c r="D29" s="12"/>
      <c r="E29" s="12"/>
      <c r="F29" s="13" t="s">
        <v>5</v>
      </c>
      <c r="G29" s="20" t="s">
        <v>6</v>
      </c>
      <c r="H29" s="15" t="s">
        <v>7</v>
      </c>
      <c r="I29" s="28" t="s">
        <v>8</v>
      </c>
      <c r="J29" s="16"/>
      <c r="K29" s="16"/>
      <c r="L29" s="15" t="s">
        <v>9</v>
      </c>
      <c r="M29" s="16"/>
      <c r="N29" s="15"/>
      <c r="O29" s="16"/>
      <c r="P29" s="179" t="s">
        <v>50</v>
      </c>
      <c r="Q29" s="175" t="s">
        <v>51</v>
      </c>
      <c r="R29" s="178" t="s">
        <v>52</v>
      </c>
      <c r="S29" s="23" t="s">
        <v>10</v>
      </c>
      <c r="T29" s="23" t="s">
        <v>11</v>
      </c>
      <c r="U29" s="3"/>
    </row>
    <row r="30" spans="1:21" ht="12">
      <c r="A30" s="33" t="s">
        <v>47</v>
      </c>
      <c r="B30" s="11" t="s">
        <v>12</v>
      </c>
      <c r="C30" s="12" t="s">
        <v>13</v>
      </c>
      <c r="D30" s="12" t="s">
        <v>14</v>
      </c>
      <c r="E30" s="12" t="s">
        <v>15</v>
      </c>
      <c r="F30" s="13" t="s">
        <v>16</v>
      </c>
      <c r="G30" s="18"/>
      <c r="H30" s="12" t="s">
        <v>9</v>
      </c>
      <c r="I30" s="29" t="s">
        <v>7</v>
      </c>
      <c r="J30" s="173" t="s">
        <v>17</v>
      </c>
      <c r="K30" s="173"/>
      <c r="L30" s="174" t="s">
        <v>18</v>
      </c>
      <c r="M30" s="173"/>
      <c r="N30" s="174" t="s">
        <v>19</v>
      </c>
      <c r="O30" s="173"/>
      <c r="P30" s="180"/>
      <c r="Q30" s="176"/>
      <c r="R30" s="176"/>
      <c r="S30" s="23" t="s">
        <v>20</v>
      </c>
      <c r="T30" s="23" t="s">
        <v>21</v>
      </c>
      <c r="U30" s="3"/>
    </row>
    <row r="31" spans="1:21" ht="12">
      <c r="A31" s="33"/>
      <c r="B31" s="19" t="s">
        <v>30</v>
      </c>
      <c r="C31" s="12" t="s">
        <v>22</v>
      </c>
      <c r="D31" s="12"/>
      <c r="E31" s="12" t="s">
        <v>22</v>
      </c>
      <c r="F31" s="13" t="s">
        <v>23</v>
      </c>
      <c r="G31" s="18" t="s">
        <v>24</v>
      </c>
      <c r="H31" s="12" t="s">
        <v>25</v>
      </c>
      <c r="I31" s="29" t="s">
        <v>25</v>
      </c>
      <c r="J31" s="173" t="s">
        <v>22</v>
      </c>
      <c r="K31" s="173"/>
      <c r="L31" s="174" t="s">
        <v>22</v>
      </c>
      <c r="M31" s="173"/>
      <c r="N31" s="174" t="s">
        <v>22</v>
      </c>
      <c r="O31" s="173"/>
      <c r="P31" s="180"/>
      <c r="Q31" s="176"/>
      <c r="R31" s="176"/>
      <c r="S31" s="23" t="s">
        <v>26</v>
      </c>
      <c r="T31" s="23" t="s">
        <v>27</v>
      </c>
      <c r="U31" s="3"/>
    </row>
    <row r="32" spans="1:21" ht="12.75" thickBot="1">
      <c r="A32" s="33" t="s">
        <v>22</v>
      </c>
      <c r="B32" s="27" t="s">
        <v>31</v>
      </c>
      <c r="C32" s="12"/>
      <c r="D32" s="12"/>
      <c r="E32" s="12" t="s">
        <v>28</v>
      </c>
      <c r="F32" s="12" t="s">
        <v>28</v>
      </c>
      <c r="G32" s="18" t="s">
        <v>22</v>
      </c>
      <c r="H32" s="12" t="s">
        <v>22</v>
      </c>
      <c r="I32" s="29"/>
      <c r="J32" s="24"/>
      <c r="K32" s="15" t="s">
        <v>29</v>
      </c>
      <c r="L32" s="12"/>
      <c r="M32" s="15" t="s">
        <v>29</v>
      </c>
      <c r="N32" s="12"/>
      <c r="O32" s="15" t="s">
        <v>29</v>
      </c>
      <c r="P32" s="181"/>
      <c r="Q32" s="177"/>
      <c r="R32" s="177"/>
      <c r="S32" s="23"/>
      <c r="T32" s="23"/>
      <c r="U32" s="3"/>
    </row>
    <row r="33" spans="1:21" ht="24" customHeight="1" thickBot="1" thickTop="1">
      <c r="A33" s="42" t="s">
        <v>33</v>
      </c>
      <c r="B33" s="105">
        <f>B34+B43</f>
        <v>100923</v>
      </c>
      <c r="C33" s="105">
        <f>C34+C43</f>
        <v>34182</v>
      </c>
      <c r="D33" s="105">
        <f>D34+D43</f>
        <v>11960</v>
      </c>
      <c r="E33" s="66">
        <f aca="true" t="shared" si="16" ref="E33:E46">(D33/C33)*100</f>
        <v>34.989175589491545</v>
      </c>
      <c r="F33" s="115">
        <f>(D33/B33)*100</f>
        <v>11.850618788581393</v>
      </c>
      <c r="G33" s="116">
        <f>G34+G43</f>
        <v>11960</v>
      </c>
      <c r="H33" s="105">
        <f>H34+H43</f>
        <v>0</v>
      </c>
      <c r="I33" s="57">
        <f>I34+I43</f>
        <v>0</v>
      </c>
      <c r="J33" s="105">
        <f>J34+J43</f>
        <v>1077</v>
      </c>
      <c r="K33" s="66">
        <f>(J33/D33)*100</f>
        <v>9.005016722408026</v>
      </c>
      <c r="L33" s="66">
        <f>L34+L43</f>
        <v>4798</v>
      </c>
      <c r="M33" s="66">
        <f aca="true" t="shared" si="17" ref="M33:M46">(L33/D33)*100</f>
        <v>40.11705685618729</v>
      </c>
      <c r="N33" s="66">
        <f>N34+N43</f>
        <v>6085</v>
      </c>
      <c r="O33" s="67">
        <f aca="true" t="shared" si="18" ref="O33:O46">(N33/D33)*100</f>
        <v>50.87792642140469</v>
      </c>
      <c r="P33" s="117">
        <f>P34+P43</f>
        <v>239</v>
      </c>
      <c r="Q33" s="117">
        <f>Q34+Q43</f>
        <v>708</v>
      </c>
      <c r="R33" s="117">
        <f>R34+R43</f>
        <v>2282</v>
      </c>
      <c r="S33" s="118">
        <f>S34+S43</f>
        <v>0</v>
      </c>
      <c r="T33" s="118">
        <f>T34+T43</f>
        <v>0</v>
      </c>
      <c r="U33" s="3"/>
    </row>
    <row r="34" spans="1:21" ht="24" customHeight="1" thickBot="1" thickTop="1">
      <c r="A34" s="43" t="s">
        <v>34</v>
      </c>
      <c r="B34" s="106">
        <f>SUM(B35:B42)</f>
        <v>81354</v>
      </c>
      <c r="C34" s="106">
        <f>SUM(C35:C42)</f>
        <v>26381</v>
      </c>
      <c r="D34" s="106">
        <f>SUM(D35:D42)</f>
        <v>8553</v>
      </c>
      <c r="E34" s="103">
        <f t="shared" si="16"/>
        <v>32.421060611803945</v>
      </c>
      <c r="F34" s="108">
        <f aca="true" t="shared" si="19" ref="F34:F46">(D34/B34)*100</f>
        <v>10.513312191164541</v>
      </c>
      <c r="G34" s="119">
        <f>SUM(G35:G42)</f>
        <v>8553</v>
      </c>
      <c r="H34" s="106">
        <f aca="true" t="shared" si="20" ref="H34:N34">SUM(H35:H42)</f>
        <v>0</v>
      </c>
      <c r="I34" s="58">
        <f t="shared" si="20"/>
        <v>0</v>
      </c>
      <c r="J34" s="106">
        <f t="shared" si="20"/>
        <v>574</v>
      </c>
      <c r="K34" s="103">
        <f aca="true" t="shared" si="21" ref="K34:K46">(J34/D34)*100</f>
        <v>6.711095522039051</v>
      </c>
      <c r="L34" s="106">
        <f t="shared" si="20"/>
        <v>3200</v>
      </c>
      <c r="M34" s="103">
        <f t="shared" si="17"/>
        <v>37.41377294516544</v>
      </c>
      <c r="N34" s="106">
        <f t="shared" si="20"/>
        <v>4779</v>
      </c>
      <c r="O34" s="104">
        <f t="shared" si="18"/>
        <v>55.87513153279551</v>
      </c>
      <c r="P34" s="120">
        <f>SUM(P35:P42)</f>
        <v>220</v>
      </c>
      <c r="Q34" s="120">
        <f>SUM(Q35:Q42)</f>
        <v>591</v>
      </c>
      <c r="R34" s="120">
        <f>SUM(R35:R42)</f>
        <v>1010</v>
      </c>
      <c r="S34" s="120">
        <f>SUM(S35:S42)</f>
        <v>0</v>
      </c>
      <c r="T34" s="120">
        <f>SUM(T35:T42)</f>
        <v>0</v>
      </c>
      <c r="U34" s="3"/>
    </row>
    <row r="35" spans="1:21" ht="24" customHeight="1">
      <c r="A35" s="44" t="s">
        <v>35</v>
      </c>
      <c r="B35" s="121">
        <v>40660</v>
      </c>
      <c r="C35" s="122">
        <v>7870</v>
      </c>
      <c r="D35" s="70">
        <f aca="true" t="shared" si="22" ref="D35:D42">J35+L35+N35</f>
        <v>2162</v>
      </c>
      <c r="E35" s="93">
        <f t="shared" si="16"/>
        <v>27.47141041931385</v>
      </c>
      <c r="F35" s="109">
        <f t="shared" si="19"/>
        <v>5.317265125430398</v>
      </c>
      <c r="G35" s="121">
        <v>2162</v>
      </c>
      <c r="H35" s="122">
        <v>0</v>
      </c>
      <c r="I35" s="123">
        <v>0</v>
      </c>
      <c r="J35" s="124">
        <v>39</v>
      </c>
      <c r="K35" s="93">
        <f t="shared" si="21"/>
        <v>1.8038852913968548</v>
      </c>
      <c r="L35" s="122">
        <v>711</v>
      </c>
      <c r="M35" s="93">
        <f t="shared" si="17"/>
        <v>32.88621646623497</v>
      </c>
      <c r="N35" s="122">
        <v>1412</v>
      </c>
      <c r="O35" s="98">
        <f t="shared" si="18"/>
        <v>65.30989824236818</v>
      </c>
      <c r="P35" s="125">
        <v>34</v>
      </c>
      <c r="Q35" s="125">
        <v>87</v>
      </c>
      <c r="R35" s="125">
        <v>0</v>
      </c>
      <c r="S35" s="125">
        <v>0</v>
      </c>
      <c r="T35" s="125">
        <v>0</v>
      </c>
      <c r="U35" s="3"/>
    </row>
    <row r="36" spans="1:21" ht="24" customHeight="1">
      <c r="A36" s="45" t="s">
        <v>36</v>
      </c>
      <c r="B36" s="126">
        <v>10615</v>
      </c>
      <c r="C36" s="127">
        <v>3875</v>
      </c>
      <c r="D36" s="72">
        <f t="shared" si="22"/>
        <v>1231</v>
      </c>
      <c r="E36" s="90">
        <f t="shared" si="16"/>
        <v>31.767741935483873</v>
      </c>
      <c r="F36" s="110">
        <f t="shared" si="19"/>
        <v>11.59679698539802</v>
      </c>
      <c r="G36" s="128">
        <v>1231</v>
      </c>
      <c r="H36" s="127">
        <v>0</v>
      </c>
      <c r="I36" s="129">
        <v>0</v>
      </c>
      <c r="J36" s="126">
        <v>93</v>
      </c>
      <c r="K36" s="90">
        <f t="shared" si="21"/>
        <v>7.554833468724614</v>
      </c>
      <c r="L36" s="127">
        <v>456</v>
      </c>
      <c r="M36" s="90">
        <f t="shared" si="17"/>
        <v>37.043054427294884</v>
      </c>
      <c r="N36" s="127">
        <v>682</v>
      </c>
      <c r="O36" s="95">
        <f t="shared" si="18"/>
        <v>55.40211210398051</v>
      </c>
      <c r="P36" s="130">
        <v>35</v>
      </c>
      <c r="Q36" s="130">
        <v>85</v>
      </c>
      <c r="R36" s="131">
        <v>0</v>
      </c>
      <c r="S36" s="130">
        <v>0</v>
      </c>
      <c r="T36" s="130">
        <v>0</v>
      </c>
      <c r="U36" s="3"/>
    </row>
    <row r="37" spans="1:21" ht="24" customHeight="1">
      <c r="A37" s="45" t="s">
        <v>37</v>
      </c>
      <c r="B37" s="128">
        <v>8616</v>
      </c>
      <c r="C37" s="127">
        <v>4514</v>
      </c>
      <c r="D37" s="72">
        <f t="shared" si="22"/>
        <v>1691</v>
      </c>
      <c r="E37" s="90">
        <f t="shared" si="16"/>
        <v>37.46123172352681</v>
      </c>
      <c r="F37" s="110">
        <f t="shared" si="19"/>
        <v>19.62627669452182</v>
      </c>
      <c r="G37" s="128">
        <v>1691</v>
      </c>
      <c r="H37" s="127">
        <v>0</v>
      </c>
      <c r="I37" s="129">
        <v>0</v>
      </c>
      <c r="J37" s="126">
        <v>224</v>
      </c>
      <c r="K37" s="90">
        <f t="shared" si="21"/>
        <v>13.246599645180368</v>
      </c>
      <c r="L37" s="127">
        <v>774</v>
      </c>
      <c r="M37" s="90">
        <f t="shared" si="17"/>
        <v>45.77173270254287</v>
      </c>
      <c r="N37" s="127">
        <v>693</v>
      </c>
      <c r="O37" s="95">
        <f t="shared" si="18"/>
        <v>40.98166765227676</v>
      </c>
      <c r="P37" s="130">
        <v>137</v>
      </c>
      <c r="Q37" s="130">
        <v>134</v>
      </c>
      <c r="R37" s="130">
        <v>754</v>
      </c>
      <c r="S37" s="130">
        <v>0</v>
      </c>
      <c r="T37" s="130">
        <v>0</v>
      </c>
      <c r="U37" s="3"/>
    </row>
    <row r="38" spans="1:21" ht="24" customHeight="1">
      <c r="A38" s="45" t="s">
        <v>38</v>
      </c>
      <c r="B38" s="128">
        <v>7471</v>
      </c>
      <c r="C38" s="127">
        <v>3252</v>
      </c>
      <c r="D38" s="72">
        <f t="shared" si="22"/>
        <v>1291</v>
      </c>
      <c r="E38" s="90">
        <f t="shared" si="16"/>
        <v>39.69864698646987</v>
      </c>
      <c r="F38" s="110">
        <f t="shared" si="19"/>
        <v>17.280149912996922</v>
      </c>
      <c r="G38" s="128">
        <v>1291</v>
      </c>
      <c r="H38" s="127">
        <v>0</v>
      </c>
      <c r="I38" s="129">
        <v>0</v>
      </c>
      <c r="J38" s="126">
        <v>30</v>
      </c>
      <c r="K38" s="90">
        <f t="shared" si="21"/>
        <v>2.3237800154918666</v>
      </c>
      <c r="L38" s="127">
        <v>336</v>
      </c>
      <c r="M38" s="90">
        <f t="shared" si="17"/>
        <v>26.026336173508906</v>
      </c>
      <c r="N38" s="127">
        <v>925</v>
      </c>
      <c r="O38" s="95">
        <f t="shared" si="18"/>
        <v>71.64988381099923</v>
      </c>
      <c r="P38" s="130">
        <v>0</v>
      </c>
      <c r="Q38" s="130">
        <v>152</v>
      </c>
      <c r="R38" s="130">
        <v>0</v>
      </c>
      <c r="S38" s="130">
        <v>0</v>
      </c>
      <c r="T38" s="130">
        <v>0</v>
      </c>
      <c r="U38" s="3"/>
    </row>
    <row r="39" spans="1:21" ht="24" customHeight="1">
      <c r="A39" s="45" t="s">
        <v>39</v>
      </c>
      <c r="B39" s="126">
        <v>2465</v>
      </c>
      <c r="C39" s="127">
        <v>1010</v>
      </c>
      <c r="D39" s="72">
        <f t="shared" si="22"/>
        <v>425</v>
      </c>
      <c r="E39" s="90">
        <f t="shared" si="16"/>
        <v>42.07920792079208</v>
      </c>
      <c r="F39" s="110">
        <f t="shared" si="19"/>
        <v>17.24137931034483</v>
      </c>
      <c r="G39" s="128">
        <v>425</v>
      </c>
      <c r="H39" s="127">
        <v>0</v>
      </c>
      <c r="I39" s="129">
        <v>0</v>
      </c>
      <c r="J39" s="126">
        <v>4</v>
      </c>
      <c r="K39" s="90">
        <f t="shared" si="21"/>
        <v>0.9411764705882352</v>
      </c>
      <c r="L39" s="127">
        <v>217</v>
      </c>
      <c r="M39" s="90">
        <f t="shared" si="17"/>
        <v>51.05882352941177</v>
      </c>
      <c r="N39" s="127">
        <v>204</v>
      </c>
      <c r="O39" s="95">
        <f t="shared" si="18"/>
        <v>48</v>
      </c>
      <c r="P39" s="130">
        <v>0</v>
      </c>
      <c r="Q39" s="130">
        <v>23</v>
      </c>
      <c r="R39" s="130">
        <v>0</v>
      </c>
      <c r="S39" s="130">
        <v>0</v>
      </c>
      <c r="T39" s="130">
        <v>0</v>
      </c>
      <c r="U39" s="3"/>
    </row>
    <row r="40" spans="1:21" ht="24" customHeight="1">
      <c r="A40" s="45" t="s">
        <v>40</v>
      </c>
      <c r="B40" s="126">
        <v>5352</v>
      </c>
      <c r="C40" s="127">
        <v>2282</v>
      </c>
      <c r="D40" s="72">
        <f t="shared" si="22"/>
        <v>825</v>
      </c>
      <c r="E40" s="90">
        <f t="shared" si="16"/>
        <v>36.15249780893953</v>
      </c>
      <c r="F40" s="110">
        <f t="shared" si="19"/>
        <v>15.414798206278027</v>
      </c>
      <c r="G40" s="128">
        <v>825</v>
      </c>
      <c r="H40" s="127">
        <v>0</v>
      </c>
      <c r="I40" s="129">
        <v>0</v>
      </c>
      <c r="J40" s="126">
        <v>115</v>
      </c>
      <c r="K40" s="90">
        <f t="shared" si="21"/>
        <v>13.939393939393941</v>
      </c>
      <c r="L40" s="127">
        <v>380</v>
      </c>
      <c r="M40" s="90">
        <f t="shared" si="17"/>
        <v>46.06060606060606</v>
      </c>
      <c r="N40" s="127">
        <v>330</v>
      </c>
      <c r="O40" s="95">
        <f t="shared" si="18"/>
        <v>40</v>
      </c>
      <c r="P40" s="130">
        <v>2</v>
      </c>
      <c r="Q40" s="130">
        <v>63</v>
      </c>
      <c r="R40" s="130">
        <v>52</v>
      </c>
      <c r="S40" s="130">
        <v>0</v>
      </c>
      <c r="T40" s="130">
        <v>0</v>
      </c>
      <c r="U40" s="3"/>
    </row>
    <row r="41" spans="1:21" ht="24" customHeight="1">
      <c r="A41" s="45" t="s">
        <v>41</v>
      </c>
      <c r="B41" s="128">
        <v>2311</v>
      </c>
      <c r="C41" s="127">
        <v>1649</v>
      </c>
      <c r="D41" s="72">
        <f t="shared" si="22"/>
        <v>339</v>
      </c>
      <c r="E41" s="90">
        <f t="shared" si="16"/>
        <v>20.557913887204364</v>
      </c>
      <c r="F41" s="110">
        <f t="shared" si="19"/>
        <v>14.668974469926438</v>
      </c>
      <c r="G41" s="128">
        <v>339</v>
      </c>
      <c r="H41" s="127">
        <v>0</v>
      </c>
      <c r="I41" s="129">
        <v>0</v>
      </c>
      <c r="J41" s="126">
        <v>34</v>
      </c>
      <c r="K41" s="90">
        <f t="shared" si="21"/>
        <v>10.029498525073747</v>
      </c>
      <c r="L41" s="127">
        <v>116</v>
      </c>
      <c r="M41" s="90">
        <f t="shared" si="17"/>
        <v>34.21828908554572</v>
      </c>
      <c r="N41" s="127">
        <v>189</v>
      </c>
      <c r="O41" s="95">
        <f t="shared" si="18"/>
        <v>55.75221238938053</v>
      </c>
      <c r="P41" s="130">
        <v>12</v>
      </c>
      <c r="Q41" s="130">
        <v>18</v>
      </c>
      <c r="R41" s="130">
        <v>161</v>
      </c>
      <c r="S41" s="130">
        <v>0</v>
      </c>
      <c r="T41" s="130">
        <v>0</v>
      </c>
      <c r="U41" s="3"/>
    </row>
    <row r="42" spans="1:21" ht="24" customHeight="1" thickBot="1">
      <c r="A42" s="46" t="s">
        <v>42</v>
      </c>
      <c r="B42" s="132">
        <v>3864</v>
      </c>
      <c r="C42" s="133">
        <v>1929</v>
      </c>
      <c r="D42" s="72">
        <f t="shared" si="22"/>
        <v>589</v>
      </c>
      <c r="E42" s="91">
        <f t="shared" si="16"/>
        <v>30.533955417314672</v>
      </c>
      <c r="F42" s="111">
        <f t="shared" si="19"/>
        <v>15.24327122153209</v>
      </c>
      <c r="G42" s="132">
        <v>589</v>
      </c>
      <c r="H42" s="134">
        <v>0</v>
      </c>
      <c r="I42" s="135">
        <v>0</v>
      </c>
      <c r="J42" s="136">
        <v>35</v>
      </c>
      <c r="K42" s="91">
        <f t="shared" si="21"/>
        <v>5.942275042444821</v>
      </c>
      <c r="L42" s="133">
        <v>210</v>
      </c>
      <c r="M42" s="91">
        <f t="shared" si="17"/>
        <v>35.653650254668925</v>
      </c>
      <c r="N42" s="133">
        <v>344</v>
      </c>
      <c r="O42" s="96">
        <f t="shared" si="18"/>
        <v>58.40407470288624</v>
      </c>
      <c r="P42" s="137">
        <v>0</v>
      </c>
      <c r="Q42" s="138">
        <v>29</v>
      </c>
      <c r="R42" s="138">
        <v>43</v>
      </c>
      <c r="S42" s="137">
        <v>0</v>
      </c>
      <c r="T42" s="137">
        <v>0</v>
      </c>
      <c r="U42" s="3"/>
    </row>
    <row r="43" spans="1:21" ht="24" customHeight="1" thickBot="1">
      <c r="A43" s="47" t="s">
        <v>43</v>
      </c>
      <c r="B43" s="84">
        <f>SUM(B44:B46)</f>
        <v>19569</v>
      </c>
      <c r="C43" s="84">
        <f>SUM(C44:C46)</f>
        <v>7801</v>
      </c>
      <c r="D43" s="84">
        <f>SUM(D44:D46)</f>
        <v>3407</v>
      </c>
      <c r="E43" s="92">
        <f t="shared" si="16"/>
        <v>43.673887963081654</v>
      </c>
      <c r="F43" s="112">
        <f t="shared" si="19"/>
        <v>17.41018958556901</v>
      </c>
      <c r="G43" s="139">
        <f>SUM(G44:G46)</f>
        <v>3407</v>
      </c>
      <c r="H43" s="84">
        <f>SUM(H44:H46)</f>
        <v>0</v>
      </c>
      <c r="I43" s="62">
        <v>0</v>
      </c>
      <c r="J43" s="84">
        <f>SUM(J44:J46)</f>
        <v>503</v>
      </c>
      <c r="K43" s="92">
        <f t="shared" si="21"/>
        <v>14.763721749339595</v>
      </c>
      <c r="L43" s="84">
        <f>SUM(L44:L46)</f>
        <v>1598</v>
      </c>
      <c r="M43" s="92">
        <f t="shared" si="17"/>
        <v>46.90343410625184</v>
      </c>
      <c r="N43" s="84">
        <f>SUM(N44:N46)</f>
        <v>1306</v>
      </c>
      <c r="O43" s="97">
        <f t="shared" si="18"/>
        <v>38.332844144408575</v>
      </c>
      <c r="P43" s="140">
        <f>SUM(P44:P46)</f>
        <v>19</v>
      </c>
      <c r="Q43" s="140">
        <f>SUM(Q44:Q46)</f>
        <v>117</v>
      </c>
      <c r="R43" s="140">
        <f>SUM(R44:R46)</f>
        <v>1272</v>
      </c>
      <c r="S43" s="140">
        <f>SUM(S44:S46)</f>
        <v>0</v>
      </c>
      <c r="T43" s="140">
        <f>SUM(T44:T46)</f>
        <v>0</v>
      </c>
      <c r="U43" s="3"/>
    </row>
    <row r="44" spans="1:21" ht="24" customHeight="1">
      <c r="A44" s="44" t="s">
        <v>44</v>
      </c>
      <c r="B44" s="141">
        <v>7407</v>
      </c>
      <c r="C44" s="122">
        <v>4976</v>
      </c>
      <c r="D44" s="70">
        <f>J44+L44+N44</f>
        <v>1393</v>
      </c>
      <c r="E44" s="93">
        <f t="shared" si="16"/>
        <v>27.9943729903537</v>
      </c>
      <c r="F44" s="113">
        <f t="shared" si="19"/>
        <v>18.80653435938977</v>
      </c>
      <c r="G44" s="121">
        <v>1393</v>
      </c>
      <c r="H44" s="70">
        <v>0</v>
      </c>
      <c r="I44" s="142">
        <v>0</v>
      </c>
      <c r="J44" s="121">
        <v>239</v>
      </c>
      <c r="K44" s="93">
        <f t="shared" si="21"/>
        <v>17.15721464465183</v>
      </c>
      <c r="L44" s="122">
        <v>506</v>
      </c>
      <c r="M44" s="93">
        <f t="shared" si="17"/>
        <v>36.32447954055994</v>
      </c>
      <c r="N44" s="122">
        <v>648</v>
      </c>
      <c r="O44" s="114">
        <f t="shared" si="18"/>
        <v>46.51830581478823</v>
      </c>
      <c r="P44" s="130">
        <v>0</v>
      </c>
      <c r="Q44" s="130">
        <v>0</v>
      </c>
      <c r="R44" s="130">
        <v>0</v>
      </c>
      <c r="S44" s="143">
        <v>0</v>
      </c>
      <c r="T44" s="143">
        <v>0</v>
      </c>
      <c r="U44" s="3"/>
    </row>
    <row r="45" spans="1:21" ht="24" customHeight="1">
      <c r="A45" s="45" t="s">
        <v>45</v>
      </c>
      <c r="B45" s="144">
        <v>5963</v>
      </c>
      <c r="C45" s="127">
        <v>1469</v>
      </c>
      <c r="D45" s="72">
        <f>J45+L45+N45</f>
        <v>1121</v>
      </c>
      <c r="E45" s="90">
        <f t="shared" si="16"/>
        <v>76.31041524846835</v>
      </c>
      <c r="F45" s="96">
        <f t="shared" si="19"/>
        <v>18.799262116384373</v>
      </c>
      <c r="G45" s="128">
        <v>1121</v>
      </c>
      <c r="H45" s="72">
        <f>SUM(H46:H47)</f>
        <v>0</v>
      </c>
      <c r="I45" s="83">
        <v>0</v>
      </c>
      <c r="J45" s="128">
        <v>126</v>
      </c>
      <c r="K45" s="103">
        <f t="shared" si="21"/>
        <v>11.239964317573595</v>
      </c>
      <c r="L45" s="127">
        <v>647</v>
      </c>
      <c r="M45" s="103">
        <f t="shared" si="17"/>
        <v>57.71632471008028</v>
      </c>
      <c r="N45" s="127">
        <v>348</v>
      </c>
      <c r="O45" s="96">
        <f t="shared" si="18"/>
        <v>31.043710972346116</v>
      </c>
      <c r="P45" s="130">
        <v>16</v>
      </c>
      <c r="Q45" s="130">
        <v>102</v>
      </c>
      <c r="R45" s="145">
        <v>684</v>
      </c>
      <c r="S45" s="145">
        <v>0</v>
      </c>
      <c r="T45" s="145">
        <v>0</v>
      </c>
      <c r="U45" s="3"/>
    </row>
    <row r="46" spans="1:21" ht="24.75" customHeight="1" thickBot="1">
      <c r="A46" s="48" t="s">
        <v>46</v>
      </c>
      <c r="B46" s="146">
        <v>6199</v>
      </c>
      <c r="C46" s="147">
        <v>1356</v>
      </c>
      <c r="D46" s="89">
        <f>J46+L46+N46</f>
        <v>893</v>
      </c>
      <c r="E46" s="94">
        <f t="shared" si="16"/>
        <v>65.85545722713864</v>
      </c>
      <c r="F46" s="99">
        <f t="shared" si="19"/>
        <v>14.40554928214228</v>
      </c>
      <c r="G46" s="148">
        <v>893</v>
      </c>
      <c r="H46" s="149">
        <v>0</v>
      </c>
      <c r="I46" s="75">
        <v>0</v>
      </c>
      <c r="J46" s="148">
        <v>138</v>
      </c>
      <c r="K46" s="94">
        <f t="shared" si="21"/>
        <v>15.453527435610305</v>
      </c>
      <c r="L46" s="147">
        <v>445</v>
      </c>
      <c r="M46" s="94">
        <f t="shared" si="17"/>
        <v>49.83202687569989</v>
      </c>
      <c r="N46" s="147">
        <v>310</v>
      </c>
      <c r="O46" s="99">
        <f t="shared" si="18"/>
        <v>34.71444568868981</v>
      </c>
      <c r="P46" s="150">
        <v>3</v>
      </c>
      <c r="Q46" s="150">
        <v>15</v>
      </c>
      <c r="R46" s="151">
        <v>588</v>
      </c>
      <c r="S46" s="151">
        <v>0</v>
      </c>
      <c r="T46" s="151">
        <v>0</v>
      </c>
      <c r="U46" s="1"/>
    </row>
    <row r="49" spans="1:21" ht="19.5" customHeight="1">
      <c r="A49" s="4"/>
      <c r="B49" s="5"/>
      <c r="C49" s="5"/>
      <c r="D49" s="5"/>
      <c r="E49" s="52"/>
      <c r="F49" s="5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</row>
    <row r="50" spans="1:21" ht="18.75" customHeight="1">
      <c r="A50" s="4" t="s">
        <v>54</v>
      </c>
      <c r="B50" s="5"/>
      <c r="C50" s="5"/>
      <c r="D50" s="5"/>
      <c r="E50" s="52"/>
      <c r="F50" s="5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</row>
    <row r="51" spans="1:21" ht="12.75" thickBot="1">
      <c r="A51" s="6"/>
      <c r="B51" s="6"/>
      <c r="C51" s="6"/>
      <c r="D51" s="6"/>
      <c r="E51" s="53"/>
      <c r="F51" s="5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8" t="s">
        <v>48</v>
      </c>
      <c r="U51" s="1"/>
    </row>
    <row r="52" spans="1:21" ht="15.75" customHeight="1">
      <c r="A52" s="34"/>
      <c r="B52" s="9"/>
      <c r="C52" s="10"/>
      <c r="D52" s="10"/>
      <c r="E52" s="54"/>
      <c r="F52" s="54"/>
      <c r="G52" s="171" t="s">
        <v>1</v>
      </c>
      <c r="H52" s="170" t="s">
        <v>2</v>
      </c>
      <c r="I52" s="185"/>
      <c r="J52" s="186" t="s">
        <v>3</v>
      </c>
      <c r="K52" s="187"/>
      <c r="L52" s="187"/>
      <c r="M52" s="187"/>
      <c r="N52" s="187"/>
      <c r="O52" s="187"/>
      <c r="P52" s="182" t="s">
        <v>49</v>
      </c>
      <c r="Q52" s="183"/>
      <c r="R52" s="184"/>
      <c r="S52" s="26"/>
      <c r="T52" s="26"/>
      <c r="U52" s="3"/>
    </row>
    <row r="53" spans="1:21" ht="14.25" customHeight="1">
      <c r="A53" s="32"/>
      <c r="B53" s="11" t="s">
        <v>4</v>
      </c>
      <c r="C53" s="12"/>
      <c r="D53" s="12"/>
      <c r="E53" s="55"/>
      <c r="F53" s="56" t="s">
        <v>5</v>
      </c>
      <c r="G53" s="20" t="s">
        <v>6</v>
      </c>
      <c r="H53" s="15" t="s">
        <v>7</v>
      </c>
      <c r="I53" s="28" t="s">
        <v>8</v>
      </c>
      <c r="J53" s="16"/>
      <c r="K53" s="16"/>
      <c r="L53" s="15" t="s">
        <v>9</v>
      </c>
      <c r="M53" s="16"/>
      <c r="N53" s="15"/>
      <c r="O53" s="16"/>
      <c r="P53" s="179" t="s">
        <v>50</v>
      </c>
      <c r="Q53" s="175" t="s">
        <v>51</v>
      </c>
      <c r="R53" s="178" t="s">
        <v>52</v>
      </c>
      <c r="S53" s="23" t="s">
        <v>10</v>
      </c>
      <c r="T53" s="23" t="s">
        <v>11</v>
      </c>
      <c r="U53" s="3"/>
    </row>
    <row r="54" spans="1:21" ht="12">
      <c r="A54" s="33" t="s">
        <v>47</v>
      </c>
      <c r="B54" s="11" t="s">
        <v>12</v>
      </c>
      <c r="C54" s="12" t="s">
        <v>13</v>
      </c>
      <c r="D54" s="12" t="s">
        <v>14</v>
      </c>
      <c r="E54" s="55" t="s">
        <v>15</v>
      </c>
      <c r="F54" s="56" t="s">
        <v>16</v>
      </c>
      <c r="G54" s="18"/>
      <c r="H54" s="12" t="s">
        <v>9</v>
      </c>
      <c r="I54" s="29" t="s">
        <v>7</v>
      </c>
      <c r="J54" s="173" t="s">
        <v>17</v>
      </c>
      <c r="K54" s="173"/>
      <c r="L54" s="174" t="s">
        <v>18</v>
      </c>
      <c r="M54" s="173"/>
      <c r="N54" s="174" t="s">
        <v>19</v>
      </c>
      <c r="O54" s="173"/>
      <c r="P54" s="180"/>
      <c r="Q54" s="176"/>
      <c r="R54" s="176"/>
      <c r="S54" s="23" t="s">
        <v>20</v>
      </c>
      <c r="T54" s="23" t="s">
        <v>21</v>
      </c>
      <c r="U54" s="3"/>
    </row>
    <row r="55" spans="1:22" ht="12">
      <c r="A55" s="33"/>
      <c r="B55" s="19" t="s">
        <v>30</v>
      </c>
      <c r="C55" s="12" t="s">
        <v>22</v>
      </c>
      <c r="D55" s="12"/>
      <c r="E55" s="55" t="s">
        <v>22</v>
      </c>
      <c r="F55" s="56" t="s">
        <v>23</v>
      </c>
      <c r="G55" s="18" t="s">
        <v>24</v>
      </c>
      <c r="H55" s="12" t="s">
        <v>25</v>
      </c>
      <c r="I55" s="29" t="s">
        <v>25</v>
      </c>
      <c r="J55" s="173" t="s">
        <v>22</v>
      </c>
      <c r="K55" s="173"/>
      <c r="L55" s="174" t="s">
        <v>22</v>
      </c>
      <c r="M55" s="173"/>
      <c r="N55" s="174" t="s">
        <v>22</v>
      </c>
      <c r="O55" s="173"/>
      <c r="P55" s="180"/>
      <c r="Q55" s="176"/>
      <c r="R55" s="176"/>
      <c r="S55" s="23" t="s">
        <v>26</v>
      </c>
      <c r="T55" s="23" t="s">
        <v>27</v>
      </c>
      <c r="U55" s="3"/>
      <c r="V55" s="50"/>
    </row>
    <row r="56" spans="1:21" ht="12.75" thickBot="1">
      <c r="A56" s="33" t="s">
        <v>22</v>
      </c>
      <c r="B56" s="27" t="s">
        <v>31</v>
      </c>
      <c r="C56" s="12"/>
      <c r="D56" s="12"/>
      <c r="E56" s="55" t="s">
        <v>28</v>
      </c>
      <c r="F56" s="55" t="s">
        <v>28</v>
      </c>
      <c r="G56" s="18" t="s">
        <v>22</v>
      </c>
      <c r="H56" s="12" t="s">
        <v>22</v>
      </c>
      <c r="I56" s="29"/>
      <c r="J56" s="24"/>
      <c r="K56" s="15" t="s">
        <v>29</v>
      </c>
      <c r="L56" s="12"/>
      <c r="M56" s="15" t="s">
        <v>29</v>
      </c>
      <c r="N56" s="12"/>
      <c r="O56" s="15" t="s">
        <v>29</v>
      </c>
      <c r="P56" s="181"/>
      <c r="Q56" s="177"/>
      <c r="R56" s="177"/>
      <c r="S56" s="23"/>
      <c r="T56" s="23"/>
      <c r="U56" s="3"/>
    </row>
    <row r="57" spans="1:21" ht="24" customHeight="1" thickBot="1" thickTop="1">
      <c r="A57" s="42" t="s">
        <v>33</v>
      </c>
      <c r="B57" s="105">
        <f>B58+B67</f>
        <v>113520</v>
      </c>
      <c r="C57" s="105">
        <f>C58+C67</f>
        <v>49815</v>
      </c>
      <c r="D57" s="105">
        <f>D58+D67</f>
        <v>22506</v>
      </c>
      <c r="E57" s="66">
        <f aca="true" t="shared" si="23" ref="E57:E70">(D57/C57)*100</f>
        <v>45.17916290274014</v>
      </c>
      <c r="F57" s="115">
        <f>(D57/B57)*100</f>
        <v>19.825581395348838</v>
      </c>
      <c r="G57" s="116">
        <f>G58+G67</f>
        <v>22506</v>
      </c>
      <c r="H57" s="105">
        <f>H58+H67</f>
        <v>0</v>
      </c>
      <c r="I57" s="57">
        <f>I58+I67</f>
        <v>0</v>
      </c>
      <c r="J57" s="105">
        <f>J58+J67</f>
        <v>2614</v>
      </c>
      <c r="K57" s="66">
        <f>(J57/D57)*100</f>
        <v>11.61468052963654</v>
      </c>
      <c r="L57" s="66">
        <f>L58+L67</f>
        <v>10031</v>
      </c>
      <c r="M57" s="66">
        <f aca="true" t="shared" si="24" ref="M57:M70">(L57/D57)*100</f>
        <v>44.5703367990758</v>
      </c>
      <c r="N57" s="66">
        <f>N58+N67</f>
        <v>9861</v>
      </c>
      <c r="O57" s="67">
        <f aca="true" t="shared" si="25" ref="O57:O70">(N57/D57)*100</f>
        <v>43.81498267128766</v>
      </c>
      <c r="P57" s="117">
        <f>P58+P67</f>
        <v>563</v>
      </c>
      <c r="Q57" s="117">
        <f>Q58+Q67</f>
        <v>1702</v>
      </c>
      <c r="R57" s="117">
        <f>R58+R67</f>
        <v>5026</v>
      </c>
      <c r="S57" s="118">
        <f>S58+S67</f>
        <v>0</v>
      </c>
      <c r="T57" s="118">
        <f>T58+T67</f>
        <v>19</v>
      </c>
      <c r="U57" s="3"/>
    </row>
    <row r="58" spans="1:21" ht="24" customHeight="1" thickBot="1" thickTop="1">
      <c r="A58" s="43" t="s">
        <v>34</v>
      </c>
      <c r="B58" s="106">
        <f>SUM(B59:B66)</f>
        <v>91605</v>
      </c>
      <c r="C58" s="106">
        <f>SUM(C59:C66)</f>
        <v>38142</v>
      </c>
      <c r="D58" s="106">
        <f>SUM(D59:D66)</f>
        <v>15690</v>
      </c>
      <c r="E58" s="103">
        <f t="shared" si="23"/>
        <v>41.13575585968224</v>
      </c>
      <c r="F58" s="108">
        <f aca="true" t="shared" si="26" ref="F58:F70">(D58/B58)*100</f>
        <v>17.12788603242181</v>
      </c>
      <c r="G58" s="119">
        <f>SUM(G59:G66)</f>
        <v>15690</v>
      </c>
      <c r="H58" s="106">
        <f aca="true" t="shared" si="27" ref="H58:N58">SUM(H59:H66)</f>
        <v>0</v>
      </c>
      <c r="I58" s="58">
        <f t="shared" si="27"/>
        <v>0</v>
      </c>
      <c r="J58" s="106">
        <f t="shared" si="27"/>
        <v>1407</v>
      </c>
      <c r="K58" s="103">
        <f aca="true" t="shared" si="28" ref="K58:K70">(J58/D58)*100</f>
        <v>8.967495219885278</v>
      </c>
      <c r="L58" s="106">
        <f t="shared" si="27"/>
        <v>6873</v>
      </c>
      <c r="M58" s="68">
        <f t="shared" si="24"/>
        <v>43.80497131931166</v>
      </c>
      <c r="N58" s="106">
        <f t="shared" si="27"/>
        <v>7410</v>
      </c>
      <c r="O58" s="71">
        <f t="shared" si="25"/>
        <v>47.22753346080306</v>
      </c>
      <c r="P58" s="120">
        <f>SUM(P59:P66)</f>
        <v>459</v>
      </c>
      <c r="Q58" s="120">
        <f>SUM(Q59:Q66)</f>
        <v>1206</v>
      </c>
      <c r="R58" s="120">
        <f>SUM(R59:R66)</f>
        <v>1316</v>
      </c>
      <c r="S58" s="120">
        <f>SUM(S59:S66)</f>
        <v>0</v>
      </c>
      <c r="T58" s="120">
        <f>SUM(T59:T66)</f>
        <v>19</v>
      </c>
      <c r="U58" s="3"/>
    </row>
    <row r="59" spans="1:21" ht="24" customHeight="1">
      <c r="A59" s="44" t="s">
        <v>35</v>
      </c>
      <c r="B59" s="121">
        <v>46396</v>
      </c>
      <c r="C59" s="122">
        <v>13290</v>
      </c>
      <c r="D59" s="70">
        <f>J59+L59+N59</f>
        <v>3968</v>
      </c>
      <c r="E59" s="93">
        <f t="shared" si="23"/>
        <v>29.857035364936042</v>
      </c>
      <c r="F59" s="109">
        <f t="shared" si="26"/>
        <v>8.552461419087852</v>
      </c>
      <c r="G59" s="121">
        <v>3968</v>
      </c>
      <c r="H59" s="122">
        <v>0</v>
      </c>
      <c r="I59" s="123">
        <v>0</v>
      </c>
      <c r="J59" s="124">
        <v>135</v>
      </c>
      <c r="K59" s="93">
        <f>(J59/D59)*100</f>
        <v>3.4022177419354835</v>
      </c>
      <c r="L59" s="122">
        <v>1870</v>
      </c>
      <c r="M59" s="70">
        <f>(L59/D59)*100</f>
        <v>47.127016129032256</v>
      </c>
      <c r="N59" s="122">
        <v>1963</v>
      </c>
      <c r="O59" s="87">
        <f t="shared" si="25"/>
        <v>49.470766129032256</v>
      </c>
      <c r="P59" s="125">
        <v>34</v>
      </c>
      <c r="Q59" s="125">
        <v>187</v>
      </c>
      <c r="R59" s="125">
        <v>0</v>
      </c>
      <c r="S59" s="125">
        <v>0</v>
      </c>
      <c r="T59" s="125">
        <v>19</v>
      </c>
      <c r="U59" s="3"/>
    </row>
    <row r="60" spans="1:21" ht="24" customHeight="1">
      <c r="A60" s="45" t="s">
        <v>36</v>
      </c>
      <c r="B60" s="126">
        <v>11641</v>
      </c>
      <c r="C60" s="127">
        <v>6018</v>
      </c>
      <c r="D60" s="72">
        <f>J60+L60+N60</f>
        <v>2335</v>
      </c>
      <c r="E60" s="90">
        <f t="shared" si="23"/>
        <v>38.80026586905949</v>
      </c>
      <c r="F60" s="110">
        <f t="shared" si="26"/>
        <v>20.058414225581995</v>
      </c>
      <c r="G60" s="128">
        <v>2335</v>
      </c>
      <c r="H60" s="127">
        <v>0</v>
      </c>
      <c r="I60" s="129">
        <v>0</v>
      </c>
      <c r="J60" s="126">
        <v>252</v>
      </c>
      <c r="K60" s="90">
        <f t="shared" si="28"/>
        <v>10.792291220556745</v>
      </c>
      <c r="L60" s="127">
        <v>955</v>
      </c>
      <c r="M60" s="72">
        <f t="shared" si="24"/>
        <v>40.899357601713064</v>
      </c>
      <c r="N60" s="127">
        <v>1128</v>
      </c>
      <c r="O60" s="73">
        <f t="shared" si="25"/>
        <v>48.30835117773019</v>
      </c>
      <c r="P60" s="130">
        <v>96</v>
      </c>
      <c r="Q60" s="130">
        <v>154</v>
      </c>
      <c r="R60" s="130">
        <v>0</v>
      </c>
      <c r="S60" s="130">
        <v>0</v>
      </c>
      <c r="T60" s="130">
        <v>0</v>
      </c>
      <c r="U60" s="3"/>
    </row>
    <row r="61" spans="1:21" ht="24" customHeight="1">
      <c r="A61" s="45" t="s">
        <v>37</v>
      </c>
      <c r="B61" s="128">
        <v>9707</v>
      </c>
      <c r="C61" s="127">
        <v>6336</v>
      </c>
      <c r="D61" s="72">
        <f aca="true" t="shared" si="29" ref="D61:D66">J61+L61+N61</f>
        <v>3120</v>
      </c>
      <c r="E61" s="90">
        <f t="shared" si="23"/>
        <v>49.24242424242424</v>
      </c>
      <c r="F61" s="110">
        <f t="shared" si="26"/>
        <v>32.14175337385392</v>
      </c>
      <c r="G61" s="128">
        <v>3120</v>
      </c>
      <c r="H61" s="127">
        <v>0</v>
      </c>
      <c r="I61" s="129">
        <v>0</v>
      </c>
      <c r="J61" s="126">
        <v>461</v>
      </c>
      <c r="K61" s="90">
        <f t="shared" si="28"/>
        <v>14.775641025641026</v>
      </c>
      <c r="L61" s="127">
        <v>1550</v>
      </c>
      <c r="M61" s="72">
        <f t="shared" si="24"/>
        <v>49.67948717948718</v>
      </c>
      <c r="N61" s="127">
        <v>1109</v>
      </c>
      <c r="O61" s="73">
        <f t="shared" si="25"/>
        <v>35.544871794871796</v>
      </c>
      <c r="P61" s="130">
        <v>302</v>
      </c>
      <c r="Q61" s="130">
        <v>295</v>
      </c>
      <c r="R61" s="130">
        <v>964</v>
      </c>
      <c r="S61" s="130">
        <v>0</v>
      </c>
      <c r="T61" s="130">
        <v>0</v>
      </c>
      <c r="U61" s="3"/>
    </row>
    <row r="62" spans="1:21" ht="24" customHeight="1">
      <c r="A62" s="45" t="s">
        <v>38</v>
      </c>
      <c r="B62" s="128">
        <v>8535</v>
      </c>
      <c r="C62" s="127">
        <v>3286</v>
      </c>
      <c r="D62" s="72">
        <f t="shared" si="29"/>
        <v>2319</v>
      </c>
      <c r="E62" s="90">
        <f t="shared" si="23"/>
        <v>70.57212416311624</v>
      </c>
      <c r="F62" s="110">
        <f t="shared" si="26"/>
        <v>27.170474516695958</v>
      </c>
      <c r="G62" s="128">
        <v>2319</v>
      </c>
      <c r="H62" s="127">
        <v>0</v>
      </c>
      <c r="I62" s="129">
        <v>0</v>
      </c>
      <c r="J62" s="126">
        <v>82</v>
      </c>
      <c r="K62" s="90">
        <f t="shared" si="28"/>
        <v>3.5360068995256575</v>
      </c>
      <c r="L62" s="127">
        <v>711</v>
      </c>
      <c r="M62" s="72">
        <f t="shared" si="24"/>
        <v>30.659767141009052</v>
      </c>
      <c r="N62" s="127">
        <v>1526</v>
      </c>
      <c r="O62" s="73">
        <f t="shared" si="25"/>
        <v>65.80422595946528</v>
      </c>
      <c r="P62" s="130">
        <v>0</v>
      </c>
      <c r="Q62" s="130">
        <v>308</v>
      </c>
      <c r="R62" s="130">
        <v>0</v>
      </c>
      <c r="S62" s="130">
        <v>0</v>
      </c>
      <c r="T62" s="130">
        <v>0</v>
      </c>
      <c r="U62" s="3"/>
    </row>
    <row r="63" spans="1:21" ht="24" customHeight="1">
      <c r="A63" s="45" t="s">
        <v>39</v>
      </c>
      <c r="B63" s="126">
        <v>2842</v>
      </c>
      <c r="C63" s="127">
        <v>1190</v>
      </c>
      <c r="D63" s="72">
        <f t="shared" si="29"/>
        <v>719</v>
      </c>
      <c r="E63" s="90">
        <f t="shared" si="23"/>
        <v>60.42016806722689</v>
      </c>
      <c r="F63" s="110">
        <f t="shared" si="26"/>
        <v>25.2990851513019</v>
      </c>
      <c r="G63" s="128">
        <v>719</v>
      </c>
      <c r="H63" s="127">
        <v>0</v>
      </c>
      <c r="I63" s="129">
        <v>0</v>
      </c>
      <c r="J63" s="126">
        <v>5</v>
      </c>
      <c r="K63" s="90">
        <f t="shared" si="28"/>
        <v>0.6954102920723227</v>
      </c>
      <c r="L63" s="127">
        <v>463</v>
      </c>
      <c r="M63" s="72">
        <f t="shared" si="24"/>
        <v>64.39499304589708</v>
      </c>
      <c r="N63" s="127">
        <v>251</v>
      </c>
      <c r="O63" s="73">
        <f t="shared" si="25"/>
        <v>34.909596662030594</v>
      </c>
      <c r="P63" s="130">
        <v>4</v>
      </c>
      <c r="Q63" s="130">
        <v>61</v>
      </c>
      <c r="R63" s="130">
        <v>2</v>
      </c>
      <c r="S63" s="130">
        <v>0</v>
      </c>
      <c r="T63" s="130">
        <v>0</v>
      </c>
      <c r="U63" s="3"/>
    </row>
    <row r="64" spans="1:21" ht="24" customHeight="1">
      <c r="A64" s="45" t="s">
        <v>40</v>
      </c>
      <c r="B64" s="126">
        <v>5854</v>
      </c>
      <c r="C64" s="127">
        <v>3420</v>
      </c>
      <c r="D64" s="72">
        <f t="shared" si="29"/>
        <v>1522</v>
      </c>
      <c r="E64" s="90">
        <f t="shared" si="23"/>
        <v>44.50292397660819</v>
      </c>
      <c r="F64" s="110">
        <f t="shared" si="26"/>
        <v>25.999316706525455</v>
      </c>
      <c r="G64" s="128">
        <v>1522</v>
      </c>
      <c r="H64" s="127">
        <v>0</v>
      </c>
      <c r="I64" s="129">
        <v>0</v>
      </c>
      <c r="J64" s="126">
        <v>293</v>
      </c>
      <c r="K64" s="90">
        <f t="shared" si="28"/>
        <v>19.250985545335087</v>
      </c>
      <c r="L64" s="127">
        <v>664</v>
      </c>
      <c r="M64" s="72">
        <f t="shared" si="24"/>
        <v>43.62680683311432</v>
      </c>
      <c r="N64" s="127">
        <v>565</v>
      </c>
      <c r="O64" s="73">
        <f t="shared" si="25"/>
        <v>37.122207621550594</v>
      </c>
      <c r="P64" s="130">
        <v>0</v>
      </c>
      <c r="Q64" s="130">
        <v>102</v>
      </c>
      <c r="R64" s="130">
        <v>68</v>
      </c>
      <c r="S64" s="130">
        <v>0</v>
      </c>
      <c r="T64" s="130">
        <v>0</v>
      </c>
      <c r="U64" s="3"/>
    </row>
    <row r="65" spans="1:21" ht="24" customHeight="1">
      <c r="A65" s="45" t="s">
        <v>41</v>
      </c>
      <c r="B65" s="128">
        <v>2541</v>
      </c>
      <c r="C65" s="127">
        <v>2011</v>
      </c>
      <c r="D65" s="72">
        <f t="shared" si="29"/>
        <v>589</v>
      </c>
      <c r="E65" s="90">
        <f t="shared" si="23"/>
        <v>29.288910989557433</v>
      </c>
      <c r="F65" s="110">
        <f t="shared" si="26"/>
        <v>23.179850452577725</v>
      </c>
      <c r="G65" s="128">
        <v>589</v>
      </c>
      <c r="H65" s="127">
        <v>0</v>
      </c>
      <c r="I65" s="129">
        <v>0</v>
      </c>
      <c r="J65" s="126">
        <v>93</v>
      </c>
      <c r="K65" s="90">
        <f t="shared" si="28"/>
        <v>15.789473684210526</v>
      </c>
      <c r="L65" s="127">
        <v>231</v>
      </c>
      <c r="M65" s="72">
        <f t="shared" si="24"/>
        <v>39.21901528013582</v>
      </c>
      <c r="N65" s="127">
        <v>265</v>
      </c>
      <c r="O65" s="73">
        <f t="shared" si="25"/>
        <v>44.99151103565365</v>
      </c>
      <c r="P65" s="130">
        <v>17</v>
      </c>
      <c r="Q65" s="130">
        <v>42</v>
      </c>
      <c r="R65" s="130">
        <v>181</v>
      </c>
      <c r="S65" s="130">
        <v>0</v>
      </c>
      <c r="T65" s="130">
        <v>0</v>
      </c>
      <c r="U65" s="3"/>
    </row>
    <row r="66" spans="1:21" ht="24" customHeight="1" thickBot="1">
      <c r="A66" s="46" t="s">
        <v>42</v>
      </c>
      <c r="B66" s="132">
        <v>4089</v>
      </c>
      <c r="C66" s="133">
        <v>2591</v>
      </c>
      <c r="D66" s="72">
        <f t="shared" si="29"/>
        <v>1118</v>
      </c>
      <c r="E66" s="91">
        <f t="shared" si="23"/>
        <v>43.14936318023929</v>
      </c>
      <c r="F66" s="111">
        <f t="shared" si="26"/>
        <v>27.341648324773782</v>
      </c>
      <c r="G66" s="132">
        <v>1118</v>
      </c>
      <c r="H66" s="133">
        <v>0</v>
      </c>
      <c r="I66" s="166">
        <v>0</v>
      </c>
      <c r="J66" s="136">
        <v>86</v>
      </c>
      <c r="K66" s="91">
        <f t="shared" si="28"/>
        <v>7.6923076923076925</v>
      </c>
      <c r="L66" s="133">
        <v>429</v>
      </c>
      <c r="M66" s="74">
        <f t="shared" si="24"/>
        <v>38.372093023255815</v>
      </c>
      <c r="N66" s="133">
        <v>603</v>
      </c>
      <c r="O66" s="83">
        <f t="shared" si="25"/>
        <v>53.9355992844365</v>
      </c>
      <c r="P66" s="137">
        <v>6</v>
      </c>
      <c r="Q66" s="137">
        <v>57</v>
      </c>
      <c r="R66" s="137">
        <v>101</v>
      </c>
      <c r="S66" s="137">
        <v>0</v>
      </c>
      <c r="T66" s="137">
        <v>0</v>
      </c>
      <c r="U66" s="3"/>
    </row>
    <row r="67" spans="1:21" ht="24" customHeight="1" thickBot="1">
      <c r="A67" s="47" t="s">
        <v>43</v>
      </c>
      <c r="B67" s="84">
        <f>SUM(B68:B70)</f>
        <v>21915</v>
      </c>
      <c r="C67" s="84">
        <f>SUM(C68:C70)</f>
        <v>11673</v>
      </c>
      <c r="D67" s="84">
        <f>SUM(D68:D70)</f>
        <v>6816</v>
      </c>
      <c r="E67" s="92">
        <f t="shared" si="23"/>
        <v>58.391159085068104</v>
      </c>
      <c r="F67" s="112">
        <f t="shared" si="26"/>
        <v>31.10198494182067</v>
      </c>
      <c r="G67" s="139">
        <f>SUM(G68:G70)</f>
        <v>6816</v>
      </c>
      <c r="H67" s="84">
        <f>SUM(H68:H70)</f>
        <v>0</v>
      </c>
      <c r="I67" s="62">
        <f>SUM(I68:I70)</f>
        <v>0</v>
      </c>
      <c r="J67" s="84">
        <f>SUM(J68:J70)</f>
        <v>1207</v>
      </c>
      <c r="K67" s="92">
        <f t="shared" si="28"/>
        <v>17.708333333333336</v>
      </c>
      <c r="L67" s="84">
        <f>SUM(L68:L70)</f>
        <v>3158</v>
      </c>
      <c r="M67" s="76">
        <f t="shared" si="24"/>
        <v>46.332159624413144</v>
      </c>
      <c r="N67" s="84">
        <f>SUM(N68:N70)</f>
        <v>2451</v>
      </c>
      <c r="O67" s="85">
        <f t="shared" si="25"/>
        <v>35.95950704225352</v>
      </c>
      <c r="P67" s="140">
        <f aca="true" t="shared" si="30" ref="P67:T68">SUM(P68:P70)</f>
        <v>104</v>
      </c>
      <c r="Q67" s="140">
        <f t="shared" si="30"/>
        <v>496</v>
      </c>
      <c r="R67" s="140">
        <f t="shared" si="30"/>
        <v>3710</v>
      </c>
      <c r="S67" s="140">
        <f t="shared" si="30"/>
        <v>0</v>
      </c>
      <c r="T67" s="140">
        <f t="shared" si="30"/>
        <v>0</v>
      </c>
      <c r="U67" s="3"/>
    </row>
    <row r="68" spans="1:21" ht="24" customHeight="1">
      <c r="A68" s="44" t="s">
        <v>44</v>
      </c>
      <c r="B68" s="141">
        <v>8293</v>
      </c>
      <c r="C68" s="122">
        <v>6594</v>
      </c>
      <c r="D68" s="70">
        <v>2739</v>
      </c>
      <c r="E68" s="167">
        <f t="shared" si="23"/>
        <v>41.53776160145587</v>
      </c>
      <c r="F68" s="113">
        <f t="shared" si="26"/>
        <v>33.02785481731581</v>
      </c>
      <c r="G68" s="153">
        <v>2739</v>
      </c>
      <c r="H68" s="154">
        <v>0</v>
      </c>
      <c r="I68" s="155">
        <v>0</v>
      </c>
      <c r="J68" s="153">
        <v>574</v>
      </c>
      <c r="K68" s="93">
        <f t="shared" si="28"/>
        <v>20.956553486673968</v>
      </c>
      <c r="L68" s="122">
        <v>979</v>
      </c>
      <c r="M68" s="70">
        <f t="shared" si="24"/>
        <v>35.7429718875502</v>
      </c>
      <c r="N68" s="122">
        <v>1186</v>
      </c>
      <c r="O68" s="87">
        <f t="shared" si="25"/>
        <v>43.300474625775834</v>
      </c>
      <c r="P68" s="156">
        <f t="shared" si="30"/>
        <v>52</v>
      </c>
      <c r="Q68" s="156">
        <f t="shared" si="30"/>
        <v>248</v>
      </c>
      <c r="R68" s="156">
        <f t="shared" si="30"/>
        <v>1855</v>
      </c>
      <c r="S68" s="156">
        <f t="shared" si="30"/>
        <v>0</v>
      </c>
      <c r="T68" s="156">
        <f t="shared" si="30"/>
        <v>0</v>
      </c>
      <c r="U68" s="3"/>
    </row>
    <row r="69" spans="1:21" ht="24" customHeight="1">
      <c r="A69" s="45" t="s">
        <v>45</v>
      </c>
      <c r="B69" s="144">
        <v>6663</v>
      </c>
      <c r="C69" s="127">
        <v>2745</v>
      </c>
      <c r="D69" s="72">
        <v>2260</v>
      </c>
      <c r="E69" s="90">
        <f t="shared" si="23"/>
        <v>82.33151183970855</v>
      </c>
      <c r="F69" s="110">
        <f t="shared" si="26"/>
        <v>33.918655260393216</v>
      </c>
      <c r="G69" s="128">
        <v>2260</v>
      </c>
      <c r="H69" s="157">
        <f>SUM(H70:H72)</f>
        <v>0</v>
      </c>
      <c r="I69" s="158">
        <f>SUM(I70:I72)</f>
        <v>0</v>
      </c>
      <c r="J69" s="128">
        <v>281</v>
      </c>
      <c r="K69" s="90">
        <f t="shared" si="28"/>
        <v>12.433628318584072</v>
      </c>
      <c r="L69" s="159">
        <v>1193</v>
      </c>
      <c r="M69" s="72">
        <f t="shared" si="24"/>
        <v>52.78761061946903</v>
      </c>
      <c r="N69" s="159">
        <v>786</v>
      </c>
      <c r="O69" s="73">
        <f t="shared" si="25"/>
        <v>34.7787610619469</v>
      </c>
      <c r="P69" s="160">
        <v>41</v>
      </c>
      <c r="Q69" s="160">
        <v>213</v>
      </c>
      <c r="R69" s="160">
        <v>964</v>
      </c>
      <c r="S69" s="160">
        <f>SUM(S70:S72)</f>
        <v>0</v>
      </c>
      <c r="T69" s="160">
        <f>SUM(T70:T72)</f>
        <v>0</v>
      </c>
      <c r="U69" s="3"/>
    </row>
    <row r="70" spans="1:21" ht="24" customHeight="1" thickBot="1">
      <c r="A70" s="48" t="s">
        <v>46</v>
      </c>
      <c r="B70" s="146">
        <v>6959</v>
      </c>
      <c r="C70" s="147">
        <v>2334</v>
      </c>
      <c r="D70" s="89">
        <v>1817</v>
      </c>
      <c r="E70" s="152">
        <f t="shared" si="23"/>
        <v>77.84918594687232</v>
      </c>
      <c r="F70" s="168">
        <f t="shared" si="26"/>
        <v>26.11007328639172</v>
      </c>
      <c r="G70" s="161">
        <v>1817</v>
      </c>
      <c r="H70" s="162">
        <v>0</v>
      </c>
      <c r="I70" s="163">
        <v>0</v>
      </c>
      <c r="J70" s="161">
        <v>352</v>
      </c>
      <c r="K70" s="152">
        <f t="shared" si="28"/>
        <v>19.372592184920197</v>
      </c>
      <c r="L70" s="147">
        <v>986</v>
      </c>
      <c r="M70" s="164">
        <f t="shared" si="24"/>
        <v>54.265272427077605</v>
      </c>
      <c r="N70" s="147">
        <v>479</v>
      </c>
      <c r="O70" s="77">
        <f t="shared" si="25"/>
        <v>26.3621353880022</v>
      </c>
      <c r="P70" s="165">
        <v>11</v>
      </c>
      <c r="Q70" s="165">
        <v>35</v>
      </c>
      <c r="R70" s="165">
        <v>891</v>
      </c>
      <c r="S70" s="165">
        <f>SUM(S71:S73)</f>
        <v>0</v>
      </c>
      <c r="T70" s="165">
        <f>SUM(T71:T73)</f>
        <v>0</v>
      </c>
      <c r="U70" s="1"/>
    </row>
  </sheetData>
  <sheetProtection sheet="1"/>
  <mergeCells count="36">
    <mergeCell ref="L55:M55"/>
    <mergeCell ref="N55:O55"/>
    <mergeCell ref="L31:M31"/>
    <mergeCell ref="N31:O31"/>
    <mergeCell ref="G52:I52"/>
    <mergeCell ref="J52:O52"/>
    <mergeCell ref="P52:R52"/>
    <mergeCell ref="P53:P56"/>
    <mergeCell ref="Q53:Q56"/>
    <mergeCell ref="R53:R56"/>
    <mergeCell ref="J54:K54"/>
    <mergeCell ref="L54:M54"/>
    <mergeCell ref="N54:O54"/>
    <mergeCell ref="J55:K55"/>
    <mergeCell ref="G28:I28"/>
    <mergeCell ref="J28:O28"/>
    <mergeCell ref="P28:R28"/>
    <mergeCell ref="P29:P32"/>
    <mergeCell ref="Q29:Q32"/>
    <mergeCell ref="R29:R32"/>
    <mergeCell ref="J30:K30"/>
    <mergeCell ref="L30:M30"/>
    <mergeCell ref="N30:O30"/>
    <mergeCell ref="J31:K31"/>
    <mergeCell ref="R5:R8"/>
    <mergeCell ref="P5:P8"/>
    <mergeCell ref="J7:K7"/>
    <mergeCell ref="L7:M7"/>
    <mergeCell ref="N7:O7"/>
    <mergeCell ref="P4:R4"/>
    <mergeCell ref="G4:I4"/>
    <mergeCell ref="J4:O4"/>
    <mergeCell ref="J6:K6"/>
    <mergeCell ref="L6:M6"/>
    <mergeCell ref="N6:O6"/>
    <mergeCell ref="Q5:Q8"/>
  </mergeCells>
  <printOptions/>
  <pageMargins left="0.7874015748031497" right="0.7874015748031497" top="0.984251968503937" bottom="0.984251968503937" header="0.3937007874015748" footer="0.5905511811023623"/>
  <pageSetup fitToHeight="3" horizontalDpi="400" verticalDpi="400" orientation="landscape" paperSize="9" scale="81" r:id="rId1"/>
  <headerFooter alignWithMargins="0">
    <oddFooter>&amp;L&amp;"ＭＳ Ｐゴシック,標準"&amp;11西濃地域の公衆衛生2008&amp;C&amp;"ＭＳ Ｐゴシック,標準"&amp;11－　&amp;P+91　－&amp;R&amp;"ＭＳ Ｐゴシック,標準"&amp;11第６章　成人・老人保健</oddFooter>
  </headerFooter>
  <rowBreaks count="2" manualBreakCount="2">
    <brk id="24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2009-03-25T06:30:27Z</cp:lastPrinted>
  <dcterms:created xsi:type="dcterms:W3CDTF">2005-03-21T13:04:26Z</dcterms:created>
  <dcterms:modified xsi:type="dcterms:W3CDTF">2009-03-25T06:38:18Z</dcterms:modified>
  <cp:category/>
  <cp:version/>
  <cp:contentType/>
  <cp:contentStatus/>
  <cp:revision>19</cp:revision>
</cp:coreProperties>
</file>