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firstSheet="2" activeTab="2"/>
  </bookViews>
  <sheets>
    <sheet name="Sheet1" sheetId="1" state="hidden" r:id="rId1"/>
    <sheet name="記載例" sheetId="2" state="hidden" r:id="rId2"/>
    <sheet name="必要経費" sheetId="3" r:id="rId3"/>
    <sheet name="必要経費 (記載例)" sheetId="4" r:id="rId4"/>
  </sheets>
  <definedNames>
    <definedName name="_xlnm.Print_Titles" localSheetId="2">'必要経費'!$A:$B</definedName>
    <definedName name="_xlnm.Print_Titles" localSheetId="3">'必要経費 (記載例)'!$A:$B</definedName>
  </definedNames>
  <calcPr fullCalcOnLoad="1"/>
</workbook>
</file>

<file path=xl/sharedStrings.xml><?xml version="1.0" encoding="utf-8"?>
<sst xmlns="http://schemas.openxmlformats.org/spreadsheetml/2006/main" count="262" uniqueCount="127">
  <si>
    <t>月　頃</t>
  </si>
  <si>
    <t>賃金</t>
  </si>
  <si>
    <t>報償費</t>
  </si>
  <si>
    <t>旅費</t>
  </si>
  <si>
    <t>消耗品</t>
  </si>
  <si>
    <t>燃料費</t>
  </si>
  <si>
    <t>専門的技術をもつ作業者の雇入れ</t>
  </si>
  <si>
    <t>印刷製本費</t>
  </si>
  <si>
    <t>委託料</t>
  </si>
  <si>
    <t>需用費</t>
  </si>
  <si>
    <t>役務費</t>
  </si>
  <si>
    <t>通信運搬費</t>
  </si>
  <si>
    <t>使用料</t>
  </si>
  <si>
    <t>活動内容</t>
  </si>
  <si>
    <t>工事請負</t>
  </si>
  <si>
    <t>原材料</t>
  </si>
  <si>
    <t>主な使途</t>
  </si>
  <si>
    <t>（作業や事務を依頼する場合）</t>
  </si>
  <si>
    <t>（目的物の完成　　※施設の設置など）</t>
  </si>
  <si>
    <t>機材、車両、会場等の使用料やリース料</t>
  </si>
  <si>
    <t>環境教室で必要な材料代等</t>
  </si>
  <si>
    <t>備品購入費</t>
  </si>
  <si>
    <t>機械、器具等の購入（リースできるものは除く）</t>
  </si>
  <si>
    <t>広報用のチラシ作成等</t>
  </si>
  <si>
    <t>活動に直接必要な事務用品等</t>
  </si>
  <si>
    <t>費目</t>
  </si>
  <si>
    <t>リースした機材（ﾁｪｰﾝｿｰや草刈り機）等の燃料等</t>
  </si>
  <si>
    <t>参加者募集案内の郵送代等、</t>
  </si>
  <si>
    <t>保険料</t>
  </si>
  <si>
    <t>体験事業参加者の傷害保険料</t>
  </si>
  <si>
    <t>注意事項</t>
  </si>
  <si>
    <t>目標や期待できる効果</t>
  </si>
  <si>
    <t>時期（いつ）</t>
  </si>
  <si>
    <t>主体（だれが：　構成員、指導者、業者）</t>
  </si>
  <si>
    <t>場所・会場（どこで）</t>
  </si>
  <si>
    <t>具体的内容（何をする）</t>
  </si>
  <si>
    <t>対象（だれを）</t>
  </si>
  <si>
    <t>講師、指導者等への謝礼金</t>
  </si>
  <si>
    <t>作業者、講師、指導者等の交通費</t>
  </si>
  <si>
    <t>・活動の主たる部分を委託する場合は対象外。</t>
  </si>
  <si>
    <t>・応募者の構成員への賃金は対象外。
・１人１時間あたりの上限額を１，１２０円、
　１人１日あたりの上限額は７，８４０円とする。</t>
  </si>
  <si>
    <t>・応募者の構成員への謝金は対象外。
・１時間あたりの上限額を２，８００円とし、
　１日あたり４時間を上限とする。</t>
  </si>
  <si>
    <t>・原則として、県内移動部分の実費を支払う。
　（県外から来県する場合も同じ。）
・宿泊費は対象外。
・自家用車利用の場合、県内移動に係る
（距離×３７円／km）と高速道路料金が対象</t>
  </si>
  <si>
    <t>・食料費は対象外。
　ただし、熱中症対策のための水分補給など、
　特に必要な場合は対象とできる。</t>
  </si>
  <si>
    <t>・自家用車の燃料費は対象外。</t>
  </si>
  <si>
    <t>・他の用途との使用の区別が困難な電話・
　ＦＡＸ代等は対象外。</t>
  </si>
  <si>
    <t>・原則、必要な機械等はリース等で調達。
　ただし、リースができない等購入以外に調達
　方法がない場合は可。</t>
  </si>
  <si>
    <t>主体（だれが：　構成員、指導者、業者等）</t>
  </si>
  <si>
    <t>○○地内の里山林で</t>
  </si>
  <si>
    <t>指導者による</t>
  </si>
  <si>
    <t>里山安全講習を実施</t>
  </si>
  <si>
    <t>団体構成員を対象とした</t>
  </si>
  <si>
    <t>指導者の指導のもと、</t>
  </si>
  <si>
    <t>森林整備を実施</t>
  </si>
  <si>
    <t>専門作業者による</t>
  </si>
  <si>
    <t>作業者2名×2日
　7,840円×2名×2日</t>
  </si>
  <si>
    <t>地域の親子20組を対象に</t>
  </si>
  <si>
    <t>指導者1名×1日
指導助手3名×1日</t>
  </si>
  <si>
    <t>ﾁｪｰﾝｿｰ　2台リース
　6,180円×２台</t>
  </si>
  <si>
    <t>ﾁｪｰﾝｿｰ　刃
　2,700円×２個</t>
  </si>
  <si>
    <t>ﾁｪｰﾝｿｰ　混合燃料
　3,000円×２個</t>
  </si>
  <si>
    <t>イベント保険（50名）
　102円×50　1,500円</t>
  </si>
  <si>
    <t>里山体験（木工作・植樹）を実施</t>
  </si>
  <si>
    <t>木工作　材料（木材）
　　10,000円
植樹用広葉樹
　　1,000円×10本</t>
  </si>
  <si>
    <t>・食料費は対象外。
　ただし、熱中症対策のための水分補給
　など、特に必要な場合は対象とできる。</t>
  </si>
  <si>
    <t>・原則として、県内移動部分の実費を
　支払う。（県外から来県する場合も同じ。）
・宿泊費は対象外。
・自家用車利用の場合、県内移動に係る
（距離×３７円／km）と高速道路料金が対象</t>
  </si>
  <si>
    <t>○活動準備（広報計画、参加者の募集方法、作業委託方法など）</t>
  </si>
  <si>
    <t>○活動体制（指導者の配置）</t>
  </si>
  <si>
    <t>○安全対策（事前の安全確認、ヘルメットなど安全装置の着用、保険の加入など）</t>
  </si>
  <si>
    <t>○事業目標（事業量、参加人数など）</t>
  </si>
  <si>
    <t>○事業効果（直接効果、波及効果）</t>
  </si>
  <si>
    <t>地域の身近な里山が整備され、住民が散策などに利活用しやすくなります。
また整備の際は、森林・環境税のノボリを掲出し、税と森林整備に関心を持ってもらうきっかけとします。</t>
  </si>
  <si>
    <t>専門作業者による森林整備後にも、簡易な整備については地元住民で対応できるよう、必要な技術習得の場とします。</t>
  </si>
  <si>
    <t>○○保育所・△△幼稚園でのイベントチラシ配布（300枚）　2,500円</t>
  </si>
  <si>
    <t>事業経費</t>
  </si>
  <si>
    <t>うち補助対象経費</t>
  </si>
  <si>
    <t>指導者1名×1日
　　15,000円
　　　（※うち補助対象外
　　　　3,800円）</t>
  </si>
  <si>
    <t>ヘルメット
　　※ｻﾎﾟｰﾄｾﾝﾀから借用</t>
  </si>
  <si>
    <t>配布資料用ｺﾋﾟｰ用紙
　（500枚一締め）　３００
飲料水（熱中症対策用）
　150円×40本
昼食代   参加者自己負担
　（※補助対象外）
　500円×50名</t>
  </si>
  <si>
    <t>　（注）次の事項が分かるよう記載すること。</t>
  </si>
  <si>
    <t>○活動内容 (時期、場所、活動主体（実際に活動する者）、活動参加対象者、具体的活動など）</t>
  </si>
  <si>
    <t>事業内容</t>
  </si>
  <si>
    <t>作業者交通費
　○○市～○○市
   37円/km×30km</t>
  </si>
  <si>
    <r>
      <t>指導者交通費
　○○市～○○市
   37円/km×７０km
　</t>
    </r>
    <r>
      <rPr>
        <sz val="6"/>
        <color indexed="8"/>
        <rFont val="HGP創英角ﾎﾟｯﾌﾟ体"/>
        <family val="3"/>
      </rPr>
      <t>　（※うち補助対象外(県外分）</t>
    </r>
    <r>
      <rPr>
        <sz val="10"/>
        <color indexed="8"/>
        <rFont val="HGP創英角ﾎﾟｯﾌﾟ体"/>
        <family val="3"/>
      </rPr>
      <t xml:space="preserve">
　　　37円/ｋｍ×40ｋｍ）　
指導者高速料金
　○○ＩＣ～△△ＩＣ
　1,180円×往復
　　</t>
    </r>
    <r>
      <rPr>
        <sz val="6"/>
        <color indexed="8"/>
        <rFont val="HGP創英角ﾎﾟｯﾌﾟ体"/>
        <family val="3"/>
      </rPr>
      <t>（※うち補助対象外(県外分）</t>
    </r>
    <r>
      <rPr>
        <sz val="10"/>
        <color indexed="8"/>
        <rFont val="HGP創英角ﾎﾟｯﾌﾟ体"/>
        <family val="3"/>
      </rPr>
      <t xml:space="preserve">
　　　　620円×往復）</t>
    </r>
  </si>
  <si>
    <r>
      <t>指導者交通費
　○○市～○○市
    37円/km×７０km
　</t>
    </r>
    <r>
      <rPr>
        <sz val="8"/>
        <color indexed="8"/>
        <rFont val="HGP創英角ﾎﾟｯﾌﾟ体"/>
        <family val="3"/>
      </rPr>
      <t>　</t>
    </r>
    <r>
      <rPr>
        <sz val="6"/>
        <color indexed="8"/>
        <rFont val="HGP創英角ﾎﾟｯﾌﾟ体"/>
        <family val="3"/>
      </rPr>
      <t>（※うち補助対象外(県外分）</t>
    </r>
    <r>
      <rPr>
        <sz val="10"/>
        <color indexed="8"/>
        <rFont val="HGP創英角ﾎﾟｯﾌﾟ体"/>
        <family val="3"/>
      </rPr>
      <t xml:space="preserve">
　　　37円/ｋｍ×40ｋｍ）　
　 37円/km×30km×3名
指導者高速料金
　○○ＩＣ～△△ＩＣ
　1,180円×往復
　</t>
    </r>
    <r>
      <rPr>
        <sz val="6"/>
        <color indexed="8"/>
        <rFont val="HGP創英角ﾎﾟｯﾌﾟ体"/>
        <family val="3"/>
      </rPr>
      <t>　（※うち補助対象外(県外分）</t>
    </r>
    <r>
      <rPr>
        <sz val="10"/>
        <color indexed="8"/>
        <rFont val="HGP創英角ﾎﾟｯﾌﾟ体"/>
        <family val="3"/>
      </rPr>
      <t xml:space="preserve">
　　　　620円×往復）</t>
    </r>
  </si>
  <si>
    <r>
      <rPr>
        <sz val="11"/>
        <color indexed="8"/>
        <rFont val="HGP創英角ﾎﾟｯﾌﾟ体"/>
        <family val="3"/>
      </rPr>
      <t>６</t>
    </r>
    <r>
      <rPr>
        <sz val="11"/>
        <color theme="1"/>
        <rFont val="Calibri"/>
        <family val="3"/>
      </rPr>
      <t>　</t>
    </r>
    <r>
      <rPr>
        <sz val="11"/>
        <color indexed="8"/>
        <rFont val="ＭＳ 明朝"/>
        <family val="1"/>
      </rPr>
      <t>月　頃</t>
    </r>
  </si>
  <si>
    <r>
      <rPr>
        <sz val="11"/>
        <color indexed="8"/>
        <rFont val="HGP創英角ﾎﾟｯﾌﾟ体"/>
        <family val="3"/>
      </rPr>
      <t>７</t>
    </r>
    <r>
      <rPr>
        <sz val="11"/>
        <color theme="1"/>
        <rFont val="Calibri"/>
        <family val="3"/>
      </rPr>
      <t>　</t>
    </r>
    <r>
      <rPr>
        <sz val="11"/>
        <color indexed="8"/>
        <rFont val="ＭＳ 明朝"/>
        <family val="1"/>
      </rPr>
      <t>月　頃</t>
    </r>
  </si>
  <si>
    <r>
      <rPr>
        <sz val="11"/>
        <color indexed="8"/>
        <rFont val="HGP創英角ﾎﾟｯﾌﾟ体"/>
        <family val="3"/>
      </rPr>
      <t>８</t>
    </r>
    <r>
      <rPr>
        <sz val="11"/>
        <color theme="1"/>
        <rFont val="Calibri"/>
        <family val="3"/>
      </rPr>
      <t>　</t>
    </r>
    <r>
      <rPr>
        <sz val="11"/>
        <color indexed="8"/>
        <rFont val="ＭＳ 明朝"/>
        <family val="1"/>
      </rPr>
      <t>月　頃</t>
    </r>
  </si>
  <si>
    <t>地域は高齢化が進み、また若い世代は地域の森林に関心が低い状況です。地域の保育所へ親子での参加を働きかけ、３０～４０代の若い世代、また次世代を担う小さな子どもたちに、森林体験をしてもらい、森林を身近なものと体感する機会とします。</t>
  </si>
  <si>
    <t>※必要に応じて項目を追加してください</t>
  </si>
  <si>
    <t>【様式第４号】</t>
  </si>
  <si>
    <t>県補助金</t>
  </si>
  <si>
    <t>自己財源</t>
  </si>
  <si>
    <t>その他の財源</t>
  </si>
  <si>
    <t>団体が負担する金額</t>
  </si>
  <si>
    <t>内訳</t>
  </si>
  <si>
    <t>（記載内容）</t>
  </si>
  <si>
    <t>合　　　計</t>
  </si>
  <si>
    <t>事業経費(円）</t>
  </si>
  <si>
    <t>うち補助対象経費（円）</t>
  </si>
  <si>
    <t>・応募者の構成員への賃金は対象外。
・１人１時間あたりの上限額を１，１９０円、
　１人１日あたりの上限額は８，３３０円とする。</t>
  </si>
  <si>
    <t>参加者から徴収する参加費や国や市町村の補助金等の金額</t>
  </si>
  <si>
    <t>収入</t>
  </si>
  <si>
    <t>支出</t>
  </si>
  <si>
    <t>合　　計</t>
  </si>
  <si>
    <t>参加者募集案内の郵送代等</t>
  </si>
  <si>
    <t>清流の国ぎふ地域活動支援事業補助金</t>
  </si>
  <si>
    <t>市補助金</t>
  </si>
  <si>
    <t>（金額の記入ページ）</t>
  </si>
  <si>
    <t>（記載項目についての説明）</t>
  </si>
  <si>
    <t>活動経費の概要書</t>
  </si>
  <si>
    <t>工事請負費</t>
  </si>
  <si>
    <t>木材搬出作業者　５，０００円／日×２人×２日</t>
  </si>
  <si>
    <t>里山林整備安全講習講師　１０，０００円／日×１人×１日
スプーンづくり講師　１０，０００円／日×１人×４日</t>
  </si>
  <si>
    <t>里山林整備安全講習講師　２，０００円／日×１人×１日（岐阜市～美濃市）
スプーンづくり講師　２，０００円／日×１人×４日（岐阜市～美濃市）</t>
  </si>
  <si>
    <t>鉈　３，０００円×１０本、鋸　４，０００円×１０本
紙やすり　１，０００円×２０セット
共通消耗品（ペンなど）１０，０００円
木育キャンプ消耗品・食料品など１００，０００円（補助対象外）</t>
  </si>
  <si>
    <t>チェーンソー用ガソリン</t>
  </si>
  <si>
    <t>募集用チラシ印刷　１０円／枚×２，５００枚×４回</t>
  </si>
  <si>
    <t>参加案内発送代　８２円×１００枚×４回</t>
  </si>
  <si>
    <t>イベント保険　２００円×３００人</t>
  </si>
  <si>
    <t>里山林整備危険木除去委託　１００，０００円</t>
  </si>
  <si>
    <t>チェーンソーレンタル　５，０００円／日×２０日</t>
  </si>
  <si>
    <t>スプーンづくり塗料など　２７，２００円</t>
  </si>
  <si>
    <t>※応募時点での見積書の添付は不要です</t>
  </si>
  <si>
    <r>
      <t xml:space="preserve">本事業の補助金額
</t>
    </r>
    <r>
      <rPr>
        <sz val="10"/>
        <color indexed="8"/>
        <rFont val="ＭＳ Ｐゴシック"/>
        <family val="3"/>
      </rPr>
      <t>補助対象経費合計額が50万円以下　補助金額＝補助対象経費の合計額
補助対象経費合計額50万円超　補助金額＝50万円＋(補助対象経費合計―50万円）÷２</t>
    </r>
  </si>
  <si>
    <t>・原則として、県内移動部分の実費を支払う。（県外から来県する場合も同じ。）
・宿泊費は対象外。
・自家用車利用の場合、県内移動（距離×３７円／km）と高速道路料金が対象</t>
  </si>
  <si>
    <t>施設の木質化、ビオトープ整備等の工事
（目的物の完成※施設の設置など）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</si>
</sst>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　円&quot;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P創英角ﾎﾟｯﾌﾟ体"/>
      <family val="3"/>
    </font>
    <font>
      <sz val="10"/>
      <color indexed="8"/>
      <name val="HGP創英角ﾎﾟｯﾌﾟ体"/>
      <family val="3"/>
    </font>
    <font>
      <sz val="10.5"/>
      <name val="ＭＳ 明朝"/>
      <family val="1"/>
    </font>
    <font>
      <sz val="8"/>
      <color indexed="8"/>
      <name val="HGP創英角ﾎﾟｯﾌﾟ体"/>
      <family val="3"/>
    </font>
    <font>
      <sz val="6"/>
      <color indexed="8"/>
      <name val="HGP創英角ﾎﾟｯﾌﾟ体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HGP創英角ﾎﾟｯﾌﾟ体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4"/>
      <color indexed="8"/>
      <name val="ＭＳ Ｐゴシック"/>
      <family val="3"/>
    </font>
    <font>
      <sz val="14"/>
      <color indexed="8"/>
      <name val="ＭＳ 明朝"/>
      <family val="1"/>
    </font>
    <font>
      <sz val="9"/>
      <color indexed="8"/>
      <name val="ＭＳ Ｐゴシック"/>
      <family val="3"/>
    </font>
    <font>
      <sz val="9"/>
      <color indexed="8"/>
      <name val="HGS創英角ﾎﾟｯﾌﾟ体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創英角ﾎﾟｯﾌﾟ体"/>
      <family val="3"/>
    </font>
    <font>
      <sz val="10"/>
      <color theme="1"/>
      <name val="HGP創英角ﾎﾟｯﾌﾟ体"/>
      <family val="3"/>
    </font>
    <font>
      <sz val="9"/>
      <color theme="1"/>
      <name val="HGP創英角ﾎﾟｯﾌﾟ体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4"/>
      <color theme="1"/>
      <name val="Calibri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4"/>
      <color theme="1"/>
      <name val="ＭＳ 明朝"/>
      <family val="1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medium"/>
      <top style="thin"/>
      <bottom style="dotted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tted"/>
      <bottom style="thin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dotted"/>
      <bottom style="thin"/>
    </border>
    <border>
      <left style="medium"/>
      <right style="thin"/>
      <top style="dotted"/>
      <bottom style="medium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thin"/>
      <bottom style="dotted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dotted"/>
      <top style="thin"/>
      <bottom style="dotted"/>
    </border>
    <border>
      <left style="medium"/>
      <right style="dotted"/>
      <top>
        <color indexed="63"/>
      </top>
      <bottom style="thin"/>
    </border>
    <border>
      <left style="medium"/>
      <right style="dotted"/>
      <top style="thin"/>
      <bottom>
        <color indexed="63"/>
      </bottom>
    </border>
    <border>
      <left style="medium"/>
      <right style="dotted"/>
      <top style="dotted"/>
      <bottom style="thin"/>
    </border>
    <border>
      <left style="dotted"/>
      <right style="medium"/>
      <top style="dotted"/>
      <bottom style="thin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medium"/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tted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38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6" borderId="11" xfId="0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6" borderId="28" xfId="0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49" fillId="0" borderId="31" xfId="0" applyFont="1" applyBorder="1" applyAlignment="1">
      <alignment vertical="center"/>
    </xf>
    <xf numFmtId="0" fontId="49" fillId="0" borderId="32" xfId="0" applyFont="1" applyBorder="1" applyAlignment="1">
      <alignment vertical="center"/>
    </xf>
    <xf numFmtId="0" fontId="50" fillId="0" borderId="33" xfId="0" applyFont="1" applyBorder="1" applyAlignment="1">
      <alignment vertical="center" wrapText="1"/>
    </xf>
    <xf numFmtId="38" fontId="49" fillId="0" borderId="28" xfId="48" applyFont="1" applyBorder="1" applyAlignment="1">
      <alignment vertical="center"/>
    </xf>
    <xf numFmtId="38" fontId="49" fillId="0" borderId="28" xfId="48" applyFont="1" applyBorder="1" applyAlignment="1">
      <alignment horizontal="right" vertical="center"/>
    </xf>
    <xf numFmtId="3" fontId="49" fillId="0" borderId="29" xfId="0" applyNumberFormat="1" applyFont="1" applyBorder="1" applyAlignment="1">
      <alignment vertical="center"/>
    </xf>
    <xf numFmtId="0" fontId="50" fillId="0" borderId="10" xfId="0" applyFont="1" applyBorder="1" applyAlignment="1">
      <alignment vertical="top" wrapText="1"/>
    </xf>
    <xf numFmtId="38" fontId="49" fillId="0" borderId="13" xfId="48" applyFont="1" applyBorder="1" applyAlignment="1">
      <alignment vertical="center"/>
    </xf>
    <xf numFmtId="38" fontId="49" fillId="0" borderId="34" xfId="0" applyNumberFormat="1" applyFont="1" applyBorder="1" applyAlignment="1">
      <alignment vertical="center"/>
    </xf>
    <xf numFmtId="0" fontId="50" fillId="0" borderId="35" xfId="0" applyFont="1" applyBorder="1" applyAlignment="1">
      <alignment vertical="top" wrapText="1"/>
    </xf>
    <xf numFmtId="0" fontId="50" fillId="0" borderId="12" xfId="0" applyFont="1" applyBorder="1" applyAlignment="1">
      <alignment vertical="top" wrapText="1"/>
    </xf>
    <xf numFmtId="0" fontId="50" fillId="0" borderId="33" xfId="0" applyFont="1" applyBorder="1" applyAlignment="1">
      <alignment vertical="top" wrapText="1"/>
    </xf>
    <xf numFmtId="0" fontId="51" fillId="0" borderId="36" xfId="0" applyFont="1" applyBorder="1" applyAlignment="1">
      <alignment vertical="top" wrapText="1"/>
    </xf>
    <xf numFmtId="0" fontId="51" fillId="0" borderId="37" xfId="0" applyFont="1" applyBorder="1" applyAlignment="1">
      <alignment vertical="top" wrapText="1"/>
    </xf>
    <xf numFmtId="0" fontId="49" fillId="0" borderId="32" xfId="0" applyFont="1" applyBorder="1" applyAlignment="1">
      <alignment vertical="center" wrapText="1"/>
    </xf>
    <xf numFmtId="0" fontId="49" fillId="0" borderId="38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39" xfId="0" applyBorder="1" applyAlignment="1">
      <alignment vertical="center"/>
    </xf>
    <xf numFmtId="38" fontId="49" fillId="0" borderId="40" xfId="0" applyNumberFormat="1" applyFont="1" applyBorder="1" applyAlignment="1">
      <alignment vertical="center"/>
    </xf>
    <xf numFmtId="0" fontId="0" fillId="0" borderId="41" xfId="0" applyBorder="1" applyAlignment="1">
      <alignment vertical="center"/>
    </xf>
    <xf numFmtId="38" fontId="49" fillId="0" borderId="42" xfId="0" applyNumberFormat="1" applyFont="1" applyBorder="1" applyAlignment="1">
      <alignment vertical="center"/>
    </xf>
    <xf numFmtId="0" fontId="0" fillId="0" borderId="42" xfId="0" applyBorder="1" applyAlignment="1">
      <alignment vertical="center"/>
    </xf>
    <xf numFmtId="38" fontId="49" fillId="0" borderId="43" xfId="0" applyNumberFormat="1" applyFont="1" applyBorder="1" applyAlignment="1">
      <alignment vertical="center"/>
    </xf>
    <xf numFmtId="38" fontId="49" fillId="0" borderId="44" xfId="48" applyFont="1" applyBorder="1" applyAlignment="1">
      <alignment vertical="center"/>
    </xf>
    <xf numFmtId="38" fontId="49" fillId="0" borderId="45" xfId="0" applyNumberFormat="1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0" fillId="0" borderId="46" xfId="0" applyBorder="1" applyAlignment="1">
      <alignment horizontal="centerContinuous" vertical="center"/>
    </xf>
    <xf numFmtId="0" fontId="52" fillId="0" borderId="47" xfId="0" applyFont="1" applyBorder="1" applyAlignment="1">
      <alignment horizontal="centerContinuous" vertical="center"/>
    </xf>
    <xf numFmtId="0" fontId="52" fillId="0" borderId="46" xfId="0" applyFont="1" applyBorder="1" applyAlignment="1">
      <alignment horizontal="centerContinuous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0" fontId="52" fillId="6" borderId="48" xfId="0" applyFont="1" applyFill="1" applyBorder="1" applyAlignment="1">
      <alignment vertical="center"/>
    </xf>
    <xf numFmtId="0" fontId="52" fillId="6" borderId="49" xfId="0" applyFont="1" applyFill="1" applyBorder="1" applyAlignment="1">
      <alignment vertical="center"/>
    </xf>
    <xf numFmtId="0" fontId="52" fillId="6" borderId="50" xfId="0" applyFont="1" applyFill="1" applyBorder="1" applyAlignment="1">
      <alignment vertical="center"/>
    </xf>
    <xf numFmtId="0" fontId="52" fillId="0" borderId="51" xfId="0" applyFont="1" applyBorder="1" applyAlignment="1">
      <alignment horizontal="right" vertical="center"/>
    </xf>
    <xf numFmtId="0" fontId="52" fillId="0" borderId="24" xfId="0" applyFont="1" applyBorder="1" applyAlignment="1">
      <alignment horizontal="right" vertical="center"/>
    </xf>
    <xf numFmtId="0" fontId="52" fillId="0" borderId="52" xfId="0" applyFont="1" applyBorder="1" applyAlignment="1">
      <alignment horizontal="right" vertical="center"/>
    </xf>
    <xf numFmtId="0" fontId="52" fillId="0" borderId="0" xfId="0" applyFont="1" applyBorder="1" applyAlignment="1">
      <alignment vertical="center"/>
    </xf>
    <xf numFmtId="0" fontId="52" fillId="6" borderId="53" xfId="0" applyFont="1" applyFill="1" applyBorder="1" applyAlignment="1">
      <alignment vertical="center"/>
    </xf>
    <xf numFmtId="0" fontId="52" fillId="6" borderId="0" xfId="0" applyFont="1" applyFill="1" applyBorder="1" applyAlignment="1">
      <alignment vertical="center"/>
    </xf>
    <xf numFmtId="0" fontId="52" fillId="6" borderId="54" xfId="0" applyFont="1" applyFill="1" applyBorder="1" applyAlignment="1">
      <alignment vertical="center"/>
    </xf>
    <xf numFmtId="0" fontId="52" fillId="6" borderId="55" xfId="0" applyFont="1" applyFill="1" applyBorder="1" applyAlignment="1">
      <alignment vertical="center"/>
    </xf>
    <xf numFmtId="0" fontId="52" fillId="0" borderId="56" xfId="0" applyFont="1" applyBorder="1" applyAlignment="1">
      <alignment vertical="center"/>
    </xf>
    <xf numFmtId="0" fontId="52" fillId="0" borderId="32" xfId="0" applyFont="1" applyBorder="1" applyAlignment="1">
      <alignment vertical="center"/>
    </xf>
    <xf numFmtId="0" fontId="52" fillId="0" borderId="23" xfId="0" applyFont="1" applyBorder="1" applyAlignment="1">
      <alignment vertical="center"/>
    </xf>
    <xf numFmtId="0" fontId="52" fillId="6" borderId="57" xfId="0" applyFont="1" applyFill="1" applyBorder="1" applyAlignment="1">
      <alignment vertical="center"/>
    </xf>
    <xf numFmtId="0" fontId="52" fillId="6" borderId="25" xfId="0" applyFont="1" applyFill="1" applyBorder="1" applyAlignment="1">
      <alignment vertical="center"/>
    </xf>
    <xf numFmtId="0" fontId="52" fillId="6" borderId="58" xfId="0" applyFont="1" applyFill="1" applyBorder="1" applyAlignment="1">
      <alignment vertical="center"/>
    </xf>
    <xf numFmtId="0" fontId="52" fillId="0" borderId="59" xfId="0" applyFont="1" applyBorder="1" applyAlignment="1">
      <alignment vertical="center"/>
    </xf>
    <xf numFmtId="0" fontId="52" fillId="0" borderId="38" xfId="0" applyFont="1" applyBorder="1" applyAlignment="1">
      <alignment vertical="center"/>
    </xf>
    <xf numFmtId="0" fontId="52" fillId="0" borderId="21" xfId="0" applyFont="1" applyBorder="1" applyAlignment="1">
      <alignment vertical="center"/>
    </xf>
    <xf numFmtId="0" fontId="52" fillId="0" borderId="25" xfId="0" applyFont="1" applyBorder="1" applyAlignment="1">
      <alignment vertical="center"/>
    </xf>
    <xf numFmtId="0" fontId="52" fillId="6" borderId="60" xfId="0" applyFont="1" applyFill="1" applyBorder="1" applyAlignment="1">
      <alignment horizontal="centerContinuous" vertical="center"/>
    </xf>
    <xf numFmtId="0" fontId="52" fillId="6" borderId="61" xfId="0" applyFont="1" applyFill="1" applyBorder="1" applyAlignment="1">
      <alignment horizontal="centerContinuous" vertical="center"/>
    </xf>
    <xf numFmtId="0" fontId="52" fillId="6" borderId="62" xfId="0" applyFont="1" applyFill="1" applyBorder="1" applyAlignment="1">
      <alignment horizontal="center" vertical="center"/>
    </xf>
    <xf numFmtId="0" fontId="52" fillId="6" borderId="63" xfId="0" applyFont="1" applyFill="1" applyBorder="1" applyAlignment="1">
      <alignment horizontal="center" vertical="center"/>
    </xf>
    <xf numFmtId="0" fontId="52" fillId="6" borderId="28" xfId="0" applyFont="1" applyFill="1" applyBorder="1" applyAlignment="1">
      <alignment vertical="center"/>
    </xf>
    <xf numFmtId="0" fontId="52" fillId="6" borderId="11" xfId="0" applyFont="1" applyFill="1" applyBorder="1" applyAlignment="1">
      <alignment vertical="center"/>
    </xf>
    <xf numFmtId="0" fontId="52" fillId="6" borderId="15" xfId="0" applyFont="1" applyFill="1" applyBorder="1" applyAlignment="1">
      <alignment vertical="center"/>
    </xf>
    <xf numFmtId="0" fontId="52" fillId="6" borderId="64" xfId="0" applyFont="1" applyFill="1" applyBorder="1" applyAlignment="1">
      <alignment horizontal="center" vertical="center"/>
    </xf>
    <xf numFmtId="0" fontId="53" fillId="6" borderId="34" xfId="0" applyFont="1" applyFill="1" applyBorder="1" applyAlignment="1">
      <alignment horizontal="center" vertical="center"/>
    </xf>
    <xf numFmtId="0" fontId="52" fillId="6" borderId="35" xfId="0" applyFont="1" applyFill="1" applyBorder="1" applyAlignment="1">
      <alignment vertical="center"/>
    </xf>
    <xf numFmtId="0" fontId="52" fillId="6" borderId="65" xfId="0" applyFont="1" applyFill="1" applyBorder="1" applyAlignment="1">
      <alignment vertical="center"/>
    </xf>
    <xf numFmtId="0" fontId="52" fillId="0" borderId="66" xfId="0" applyFont="1" applyBorder="1" applyAlignment="1">
      <alignment vertical="center" wrapText="1"/>
    </xf>
    <xf numFmtId="0" fontId="52" fillId="0" borderId="33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52" fillId="0" borderId="39" xfId="0" applyFont="1" applyBorder="1" applyAlignment="1">
      <alignment vertical="center"/>
    </xf>
    <xf numFmtId="0" fontId="52" fillId="0" borderId="26" xfId="0" applyFont="1" applyBorder="1" applyAlignment="1">
      <alignment vertical="center"/>
    </xf>
    <xf numFmtId="0" fontId="52" fillId="6" borderId="60" xfId="0" applyFont="1" applyFill="1" applyBorder="1" applyAlignment="1">
      <alignment vertical="center"/>
    </xf>
    <xf numFmtId="0" fontId="52" fillId="6" borderId="61" xfId="0" applyFont="1" applyFill="1" applyBorder="1" applyAlignment="1">
      <alignment vertical="center"/>
    </xf>
    <xf numFmtId="0" fontId="52" fillId="0" borderId="67" xfId="0" applyFont="1" applyBorder="1" applyAlignment="1">
      <alignment vertical="center"/>
    </xf>
    <xf numFmtId="0" fontId="52" fillId="0" borderId="28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15" xfId="0" applyFont="1" applyBorder="1" applyAlignment="1">
      <alignment vertical="center"/>
    </xf>
    <xf numFmtId="38" fontId="52" fillId="0" borderId="40" xfId="0" applyNumberFormat="1" applyFont="1" applyBorder="1" applyAlignment="1">
      <alignment vertical="center"/>
    </xf>
    <xf numFmtId="38" fontId="52" fillId="0" borderId="34" xfId="0" applyNumberFormat="1" applyFont="1" applyBorder="1" applyAlignment="1">
      <alignment vertical="center"/>
    </xf>
    <xf numFmtId="0" fontId="52" fillId="0" borderId="22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52" fillId="0" borderId="41" xfId="0" applyFont="1" applyBorder="1" applyAlignment="1">
      <alignment vertical="center"/>
    </xf>
    <xf numFmtId="0" fontId="52" fillId="0" borderId="27" xfId="0" applyFont="1" applyBorder="1" applyAlignment="1">
      <alignment vertical="center"/>
    </xf>
    <xf numFmtId="0" fontId="52" fillId="0" borderId="29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38" fontId="52" fillId="0" borderId="42" xfId="0" applyNumberFormat="1" applyFont="1" applyBorder="1" applyAlignment="1">
      <alignment vertical="center"/>
    </xf>
    <xf numFmtId="38" fontId="52" fillId="0" borderId="43" xfId="0" applyNumberFormat="1" applyFont="1" applyBorder="1" applyAlignment="1">
      <alignment vertical="center"/>
    </xf>
    <xf numFmtId="0" fontId="52" fillId="6" borderId="68" xfId="0" applyFont="1" applyFill="1" applyBorder="1" applyAlignment="1">
      <alignment vertical="center"/>
    </xf>
    <xf numFmtId="0" fontId="52" fillId="6" borderId="10" xfId="0" applyFont="1" applyFill="1" applyBorder="1" applyAlignment="1">
      <alignment vertical="center"/>
    </xf>
    <xf numFmtId="0" fontId="52" fillId="6" borderId="69" xfId="0" applyFont="1" applyFill="1" applyBorder="1" applyAlignment="1">
      <alignment vertical="center"/>
    </xf>
    <xf numFmtId="0" fontId="52" fillId="0" borderId="70" xfId="0" applyFont="1" applyBorder="1" applyAlignment="1">
      <alignment vertical="center" wrapText="1"/>
    </xf>
    <xf numFmtId="0" fontId="52" fillId="0" borderId="63" xfId="0" applyFont="1" applyBorder="1" applyAlignment="1">
      <alignment vertical="center"/>
    </xf>
    <xf numFmtId="0" fontId="52" fillId="0" borderId="42" xfId="0" applyFont="1" applyBorder="1" applyAlignment="1">
      <alignment vertical="center"/>
    </xf>
    <xf numFmtId="0" fontId="52" fillId="6" borderId="71" xfId="0" applyFont="1" applyFill="1" applyBorder="1" applyAlignment="1">
      <alignment vertical="center"/>
    </xf>
    <xf numFmtId="0" fontId="52" fillId="0" borderId="72" xfId="0" applyFont="1" applyBorder="1" applyAlignment="1">
      <alignment vertical="center"/>
    </xf>
    <xf numFmtId="0" fontId="52" fillId="0" borderId="30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2" fillId="0" borderId="19" xfId="0" applyFont="1" applyBorder="1" applyAlignment="1">
      <alignment vertical="center"/>
    </xf>
    <xf numFmtId="0" fontId="52" fillId="0" borderId="73" xfId="0" applyFont="1" applyBorder="1" applyAlignment="1">
      <alignment vertical="center"/>
    </xf>
    <xf numFmtId="0" fontId="52" fillId="0" borderId="74" xfId="0" applyFont="1" applyBorder="1" applyAlignment="1">
      <alignment vertical="center"/>
    </xf>
    <xf numFmtId="0" fontId="52" fillId="0" borderId="75" xfId="0" applyFont="1" applyBorder="1" applyAlignment="1">
      <alignment vertical="center"/>
    </xf>
    <xf numFmtId="0" fontId="52" fillId="0" borderId="20" xfId="0" applyFont="1" applyBorder="1" applyAlignment="1">
      <alignment vertical="center"/>
    </xf>
    <xf numFmtId="38" fontId="52" fillId="0" borderId="44" xfId="48" applyFont="1" applyBorder="1" applyAlignment="1">
      <alignment vertical="center"/>
    </xf>
    <xf numFmtId="38" fontId="52" fillId="0" borderId="45" xfId="0" applyNumberFormat="1" applyFont="1" applyBorder="1" applyAlignment="1">
      <alignment vertical="center"/>
    </xf>
    <xf numFmtId="0" fontId="52" fillId="0" borderId="0" xfId="0" applyFont="1" applyAlignment="1">
      <alignment horizontal="right" vertical="center"/>
    </xf>
    <xf numFmtId="0" fontId="54" fillId="0" borderId="70" xfId="0" applyFont="1" applyBorder="1" applyAlignment="1">
      <alignment vertical="center" wrapText="1"/>
    </xf>
    <xf numFmtId="0" fontId="54" fillId="0" borderId="63" xfId="0" applyFont="1" applyBorder="1" applyAlignment="1">
      <alignment vertical="center"/>
    </xf>
    <xf numFmtId="0" fontId="49" fillId="0" borderId="73" xfId="0" applyFont="1" applyBorder="1" applyAlignment="1">
      <alignment vertical="center"/>
    </xf>
    <xf numFmtId="0" fontId="0" fillId="0" borderId="48" xfId="0" applyBorder="1" applyAlignment="1">
      <alignment horizontal="right" vertical="center"/>
    </xf>
    <xf numFmtId="0" fontId="49" fillId="0" borderId="76" xfId="0" applyFont="1" applyBorder="1" applyAlignment="1">
      <alignment vertical="center"/>
    </xf>
    <xf numFmtId="0" fontId="49" fillId="0" borderId="57" xfId="0" applyFont="1" applyBorder="1" applyAlignment="1">
      <alignment vertical="top"/>
    </xf>
    <xf numFmtId="0" fontId="49" fillId="0" borderId="32" xfId="0" applyFont="1" applyBorder="1" applyAlignment="1">
      <alignment vertical="top" wrapText="1"/>
    </xf>
    <xf numFmtId="0" fontId="49" fillId="0" borderId="38" xfId="0" applyFont="1" applyBorder="1" applyAlignment="1">
      <alignment vertical="top"/>
    </xf>
    <xf numFmtId="0" fontId="52" fillId="0" borderId="0" xfId="0" applyFont="1" applyBorder="1" applyAlignment="1">
      <alignment horizontal="centerContinuous" vertical="center"/>
    </xf>
    <xf numFmtId="0" fontId="55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56" fillId="2" borderId="77" xfId="0" applyFont="1" applyFill="1" applyBorder="1" applyAlignment="1">
      <alignment horizontal="centerContinuous" vertical="center"/>
    </xf>
    <xf numFmtId="0" fontId="56" fillId="0" borderId="0" xfId="0" applyFont="1" applyBorder="1" applyAlignment="1">
      <alignment horizontal="centerContinuous" vertical="center"/>
    </xf>
    <xf numFmtId="0" fontId="56" fillId="0" borderId="0" xfId="0" applyFont="1" applyAlignment="1">
      <alignment vertical="center"/>
    </xf>
    <xf numFmtId="0" fontId="56" fillId="6" borderId="77" xfId="0" applyFont="1" applyFill="1" applyBorder="1" applyAlignment="1">
      <alignment horizontal="centerContinuous" vertical="center"/>
    </xf>
    <xf numFmtId="0" fontId="56" fillId="6" borderId="65" xfId="0" applyFont="1" applyFill="1" applyBorder="1" applyAlignment="1">
      <alignment vertical="center"/>
    </xf>
    <xf numFmtId="0" fontId="56" fillId="6" borderId="61" xfId="0" applyFont="1" applyFill="1" applyBorder="1" applyAlignment="1">
      <alignment vertical="center"/>
    </xf>
    <xf numFmtId="0" fontId="56" fillId="6" borderId="68" xfId="0" applyFont="1" applyFill="1" applyBorder="1" applyAlignment="1">
      <alignment vertical="center"/>
    </xf>
    <xf numFmtId="0" fontId="56" fillId="6" borderId="10" xfId="0" applyFont="1" applyFill="1" applyBorder="1" applyAlignment="1">
      <alignment vertical="center"/>
    </xf>
    <xf numFmtId="0" fontId="56" fillId="6" borderId="11" xfId="0" applyFont="1" applyFill="1" applyBorder="1" applyAlignment="1">
      <alignment vertical="center"/>
    </xf>
    <xf numFmtId="0" fontId="56" fillId="6" borderId="66" xfId="0" applyFont="1" applyFill="1" applyBorder="1" applyAlignment="1">
      <alignment vertical="center"/>
    </xf>
    <xf numFmtId="0" fontId="56" fillId="6" borderId="67" xfId="0" applyFont="1" applyFill="1" applyBorder="1" applyAlignment="1">
      <alignment vertical="center"/>
    </xf>
    <xf numFmtId="0" fontId="56" fillId="6" borderId="0" xfId="0" applyFont="1" applyFill="1" applyBorder="1" applyAlignment="1">
      <alignment vertical="center"/>
    </xf>
    <xf numFmtId="0" fontId="56" fillId="0" borderId="69" xfId="0" applyFont="1" applyBorder="1" applyAlignment="1">
      <alignment vertical="center"/>
    </xf>
    <xf numFmtId="0" fontId="56" fillId="0" borderId="78" xfId="0" applyFont="1" applyBorder="1" applyAlignment="1">
      <alignment vertical="center"/>
    </xf>
    <xf numFmtId="0" fontId="56" fillId="0" borderId="79" xfId="0" applyFont="1" applyBorder="1" applyAlignment="1">
      <alignment vertical="center"/>
    </xf>
    <xf numFmtId="38" fontId="56" fillId="0" borderId="80" xfId="48" applyFont="1" applyBorder="1" applyAlignment="1">
      <alignment vertical="center"/>
    </xf>
    <xf numFmtId="0" fontId="56" fillId="6" borderId="57" xfId="0" applyFont="1" applyFill="1" applyBorder="1" applyAlignment="1">
      <alignment vertical="center"/>
    </xf>
    <xf numFmtId="0" fontId="56" fillId="6" borderId="25" xfId="0" applyFont="1" applyFill="1" applyBorder="1" applyAlignment="1">
      <alignment vertical="center"/>
    </xf>
    <xf numFmtId="0" fontId="56" fillId="6" borderId="58" xfId="0" applyFont="1" applyFill="1" applyBorder="1" applyAlignment="1">
      <alignment vertical="center"/>
    </xf>
    <xf numFmtId="0" fontId="56" fillId="0" borderId="59" xfId="0" applyFont="1" applyBorder="1" applyAlignment="1">
      <alignment vertical="center"/>
    </xf>
    <xf numFmtId="0" fontId="56" fillId="0" borderId="38" xfId="0" applyFont="1" applyBorder="1" applyAlignment="1">
      <alignment vertical="center"/>
    </xf>
    <xf numFmtId="0" fontId="56" fillId="0" borderId="21" xfId="0" applyFont="1" applyBorder="1" applyAlignment="1">
      <alignment vertical="center"/>
    </xf>
    <xf numFmtId="38" fontId="56" fillId="0" borderId="81" xfId="48" applyFont="1" applyBorder="1" applyAlignment="1">
      <alignment vertical="center"/>
    </xf>
    <xf numFmtId="38" fontId="56" fillId="0" borderId="82" xfId="0" applyNumberFormat="1" applyFont="1" applyBorder="1" applyAlignment="1">
      <alignment vertical="center"/>
    </xf>
    <xf numFmtId="0" fontId="56" fillId="2" borderId="77" xfId="0" applyFont="1" applyFill="1" applyBorder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7" fillId="0" borderId="0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right" vertical="center"/>
    </xf>
    <xf numFmtId="0" fontId="56" fillId="2" borderId="83" xfId="0" applyFont="1" applyFill="1" applyBorder="1" applyAlignment="1">
      <alignment horizontal="center" vertical="center"/>
    </xf>
    <xf numFmtId="0" fontId="56" fillId="6" borderId="84" xfId="0" applyFont="1" applyFill="1" applyBorder="1" applyAlignment="1">
      <alignment horizontal="center" vertical="center"/>
    </xf>
    <xf numFmtId="0" fontId="56" fillId="6" borderId="85" xfId="0" applyFont="1" applyFill="1" applyBorder="1" applyAlignment="1">
      <alignment horizontal="center" vertical="center"/>
    </xf>
    <xf numFmtId="0" fontId="56" fillId="6" borderId="77" xfId="0" applyFont="1" applyFill="1" applyBorder="1" applyAlignment="1">
      <alignment horizontal="center" vertical="center"/>
    </xf>
    <xf numFmtId="0" fontId="56" fillId="6" borderId="65" xfId="0" applyFont="1" applyFill="1" applyBorder="1" applyAlignment="1">
      <alignment horizontal="center" vertical="center"/>
    </xf>
    <xf numFmtId="0" fontId="56" fillId="6" borderId="61" xfId="0" applyFont="1" applyFill="1" applyBorder="1" applyAlignment="1">
      <alignment horizontal="center" vertical="center"/>
    </xf>
    <xf numFmtId="0" fontId="56" fillId="2" borderId="46" xfId="0" applyFont="1" applyFill="1" applyBorder="1" applyAlignment="1">
      <alignment horizontal="center" vertical="center"/>
    </xf>
    <xf numFmtId="0" fontId="56" fillId="6" borderId="86" xfId="0" applyFont="1" applyFill="1" applyBorder="1" applyAlignment="1">
      <alignment vertical="center"/>
    </xf>
    <xf numFmtId="0" fontId="56" fillId="6" borderId="78" xfId="0" applyFont="1" applyFill="1" applyBorder="1" applyAlignment="1">
      <alignment vertical="center"/>
    </xf>
    <xf numFmtId="38" fontId="56" fillId="0" borderId="87" xfId="0" applyNumberFormat="1" applyFont="1" applyBorder="1" applyAlignment="1">
      <alignment vertical="center"/>
    </xf>
    <xf numFmtId="0" fontId="54" fillId="0" borderId="70" xfId="0" applyFont="1" applyBorder="1" applyAlignment="1">
      <alignment horizontal="left" vertical="center" wrapText="1"/>
    </xf>
    <xf numFmtId="0" fontId="54" fillId="0" borderId="63" xfId="0" applyFont="1" applyBorder="1" applyAlignment="1">
      <alignment horizontal="left" vertical="center" wrapText="1"/>
    </xf>
    <xf numFmtId="0" fontId="54" fillId="0" borderId="70" xfId="0" applyFont="1" applyBorder="1" applyAlignment="1">
      <alignment horizontal="left" vertical="top" wrapText="1"/>
    </xf>
    <xf numFmtId="0" fontId="54" fillId="0" borderId="82" xfId="0" applyFont="1" applyBorder="1" applyAlignment="1">
      <alignment horizontal="left" vertical="top" wrapText="1"/>
    </xf>
    <xf numFmtId="0" fontId="54" fillId="0" borderId="63" xfId="0" applyFont="1" applyBorder="1" applyAlignment="1">
      <alignment horizontal="left" vertical="top" wrapText="1"/>
    </xf>
    <xf numFmtId="0" fontId="56" fillId="2" borderId="47" xfId="0" applyFont="1" applyFill="1" applyBorder="1" applyAlignment="1">
      <alignment horizontal="center" vertical="center"/>
    </xf>
    <xf numFmtId="0" fontId="56" fillId="2" borderId="46" xfId="0" applyFont="1" applyFill="1" applyBorder="1" applyAlignment="1">
      <alignment horizontal="center" vertical="center"/>
    </xf>
    <xf numFmtId="0" fontId="59" fillId="2" borderId="77" xfId="0" applyFont="1" applyFill="1" applyBorder="1" applyAlignment="1">
      <alignment horizontal="center" vertical="center"/>
    </xf>
    <xf numFmtId="0" fontId="56" fillId="2" borderId="47" xfId="0" applyFont="1" applyFill="1" applyBorder="1" applyAlignment="1">
      <alignment horizontal="left" vertical="center"/>
    </xf>
    <xf numFmtId="0" fontId="0" fillId="0" borderId="46" xfId="0" applyBorder="1" applyAlignment="1">
      <alignment vertical="center"/>
    </xf>
    <xf numFmtId="0" fontId="56" fillId="6" borderId="66" xfId="0" applyFont="1" applyFill="1" applyBorder="1" applyAlignment="1">
      <alignment horizontal="center" vertical="center"/>
    </xf>
    <xf numFmtId="0" fontId="56" fillId="6" borderId="65" xfId="0" applyFont="1" applyFill="1" applyBorder="1" applyAlignment="1">
      <alignment horizontal="center" vertical="center"/>
    </xf>
    <xf numFmtId="0" fontId="56" fillId="6" borderId="67" xfId="0" applyFont="1" applyFill="1" applyBorder="1" applyAlignment="1">
      <alignment horizontal="center" vertical="center"/>
    </xf>
    <xf numFmtId="0" fontId="56" fillId="6" borderId="61" xfId="0" applyFont="1" applyFill="1" applyBorder="1" applyAlignment="1">
      <alignment horizontal="center" vertical="center"/>
    </xf>
    <xf numFmtId="180" fontId="57" fillId="0" borderId="77" xfId="0" applyNumberFormat="1" applyFont="1" applyBorder="1" applyAlignment="1">
      <alignment vertical="center"/>
    </xf>
    <xf numFmtId="0" fontId="56" fillId="0" borderId="66" xfId="0" applyFont="1" applyBorder="1" applyAlignment="1">
      <alignment vertical="center"/>
    </xf>
    <xf numFmtId="0" fontId="56" fillId="0" borderId="65" xfId="0" applyFont="1" applyBorder="1" applyAlignment="1">
      <alignment vertical="center"/>
    </xf>
    <xf numFmtId="0" fontId="56" fillId="0" borderId="67" xfId="0" applyFont="1" applyBorder="1" applyAlignment="1">
      <alignment vertical="center"/>
    </xf>
    <xf numFmtId="0" fontId="56" fillId="0" borderId="61" xfId="0" applyFont="1" applyBorder="1" applyAlignment="1">
      <alignment vertical="center"/>
    </xf>
    <xf numFmtId="0" fontId="56" fillId="0" borderId="84" xfId="0" applyFont="1" applyBorder="1" applyAlignment="1">
      <alignment vertical="center"/>
    </xf>
    <xf numFmtId="0" fontId="56" fillId="0" borderId="85" xfId="0" applyFont="1" applyBorder="1" applyAlignment="1">
      <alignment vertical="center"/>
    </xf>
    <xf numFmtId="0" fontId="56" fillId="2" borderId="77" xfId="0" applyFont="1" applyFill="1" applyBorder="1" applyAlignment="1">
      <alignment horizontal="center" vertical="center"/>
    </xf>
    <xf numFmtId="0" fontId="56" fillId="6" borderId="46" xfId="0" applyFont="1" applyFill="1" applyBorder="1" applyAlignment="1">
      <alignment horizontal="center" vertical="center"/>
    </xf>
    <xf numFmtId="0" fontId="56" fillId="6" borderId="77" xfId="0" applyFont="1" applyFill="1" applyBorder="1" applyAlignment="1">
      <alignment horizontal="center" vertical="center"/>
    </xf>
    <xf numFmtId="0" fontId="56" fillId="0" borderId="77" xfId="0" applyFont="1" applyBorder="1" applyAlignment="1">
      <alignment vertical="center"/>
    </xf>
    <xf numFmtId="0" fontId="56" fillId="0" borderId="88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89" xfId="0" applyFont="1" applyBorder="1" applyAlignment="1">
      <alignment vertical="center"/>
    </xf>
    <xf numFmtId="0" fontId="56" fillId="0" borderId="90" xfId="0" applyFont="1" applyBorder="1" applyAlignment="1">
      <alignment vertical="center"/>
    </xf>
    <xf numFmtId="0" fontId="56" fillId="0" borderId="91" xfId="0" applyFont="1" applyBorder="1" applyAlignment="1">
      <alignment vertical="center" wrapText="1"/>
    </xf>
    <xf numFmtId="0" fontId="56" fillId="0" borderId="92" xfId="0" applyFont="1" applyBorder="1" applyAlignment="1">
      <alignment vertical="center" wrapText="1"/>
    </xf>
    <xf numFmtId="0" fontId="60" fillId="0" borderId="93" xfId="0" applyFont="1" applyBorder="1" applyAlignment="1">
      <alignment horizontal="left" vertical="top" wrapText="1"/>
    </xf>
    <xf numFmtId="0" fontId="60" fillId="0" borderId="94" xfId="0" applyFont="1" applyBorder="1" applyAlignment="1">
      <alignment horizontal="left" vertical="top" wrapText="1"/>
    </xf>
    <xf numFmtId="180" fontId="57" fillId="0" borderId="66" xfId="0" applyNumberFormat="1" applyFont="1" applyBorder="1" applyAlignment="1">
      <alignment vertical="center"/>
    </xf>
    <xf numFmtId="180" fontId="57" fillId="0" borderId="65" xfId="0" applyNumberFormat="1" applyFont="1" applyBorder="1" applyAlignment="1">
      <alignment vertical="center"/>
    </xf>
    <xf numFmtId="180" fontId="57" fillId="0" borderId="67" xfId="0" applyNumberFormat="1" applyFont="1" applyBorder="1" applyAlignment="1">
      <alignment vertical="center"/>
    </xf>
    <xf numFmtId="180" fontId="57" fillId="0" borderId="61" xfId="0" applyNumberFormat="1" applyFont="1" applyBorder="1" applyAlignment="1">
      <alignment vertical="center"/>
    </xf>
    <xf numFmtId="0" fontId="60" fillId="0" borderId="93" xfId="0" applyFont="1" applyBorder="1" applyAlignment="1">
      <alignment vertical="center" wrapText="1"/>
    </xf>
    <xf numFmtId="0" fontId="60" fillId="0" borderId="94" xfId="0" applyFont="1" applyBorder="1" applyAlignment="1">
      <alignment vertical="center" wrapText="1"/>
    </xf>
    <xf numFmtId="180" fontId="57" fillId="0" borderId="10" xfId="0" applyNumberFormat="1" applyFont="1" applyBorder="1" applyAlignment="1">
      <alignment vertical="center"/>
    </xf>
    <xf numFmtId="180" fontId="57" fillId="0" borderId="11" xfId="0" applyNumberFormat="1" applyFont="1" applyBorder="1" applyAlignment="1">
      <alignment vertical="center"/>
    </xf>
    <xf numFmtId="0" fontId="60" fillId="0" borderId="93" xfId="0" applyFont="1" applyBorder="1" applyAlignment="1">
      <alignment horizontal="left" vertical="center" wrapText="1"/>
    </xf>
    <xf numFmtId="0" fontId="60" fillId="0" borderId="94" xfId="0" applyFont="1" applyBorder="1" applyAlignment="1">
      <alignment horizontal="left" vertical="center" wrapText="1"/>
    </xf>
    <xf numFmtId="0" fontId="56" fillId="0" borderId="66" xfId="0" applyFont="1" applyBorder="1" applyAlignment="1">
      <alignment vertical="center" wrapText="1"/>
    </xf>
    <xf numFmtId="0" fontId="56" fillId="2" borderId="47" xfId="0" applyFont="1" applyFill="1" applyBorder="1" applyAlignment="1">
      <alignment vertical="center"/>
    </xf>
    <xf numFmtId="0" fontId="56" fillId="2" borderId="46" xfId="0" applyFont="1" applyFill="1" applyBorder="1" applyAlignment="1">
      <alignment vertical="center"/>
    </xf>
    <xf numFmtId="0" fontId="56" fillId="2" borderId="47" xfId="0" applyFont="1" applyFill="1" applyBorder="1" applyAlignment="1">
      <alignment vertical="center" wrapText="1"/>
    </xf>
    <xf numFmtId="0" fontId="56" fillId="2" borderId="46" xfId="0" applyFont="1" applyFill="1" applyBorder="1" applyAlignment="1">
      <alignment vertical="center" wrapText="1"/>
    </xf>
    <xf numFmtId="0" fontId="56" fillId="6" borderId="66" xfId="0" applyFont="1" applyFill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1" xfId="0" applyBorder="1" applyAlignment="1">
      <alignment vertical="center"/>
    </xf>
    <xf numFmtId="0" fontId="56" fillId="6" borderId="10" xfId="0" applyFont="1" applyFill="1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22</xdr:row>
      <xdr:rowOff>95250</xdr:rowOff>
    </xdr:from>
    <xdr:to>
      <xdr:col>4</xdr:col>
      <xdr:colOff>1257300</xdr:colOff>
      <xdr:row>25</xdr:row>
      <xdr:rowOff>28575</xdr:rowOff>
    </xdr:to>
    <xdr:sp>
      <xdr:nvSpPr>
        <xdr:cNvPr id="1" name="角丸四角形 1"/>
        <xdr:cNvSpPr>
          <a:spLocks/>
        </xdr:cNvSpPr>
      </xdr:nvSpPr>
      <xdr:spPr>
        <a:xfrm>
          <a:off x="5505450" y="8448675"/>
          <a:ext cx="1200150" cy="619125"/>
        </a:xfrm>
        <a:prstGeom prst="roundRect">
          <a:avLst/>
        </a:prstGeom>
        <a:solidFill>
          <a:srgbClr val="FFFFFF"/>
        </a:solidFill>
        <a:ln w="38100" cmpd="sng">
          <a:solidFill>
            <a:srgbClr val="385D8A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森林組合等に作業を依頼する場合は、「委託料」で計上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33</xdr:row>
      <xdr:rowOff>47625</xdr:rowOff>
    </xdr:from>
    <xdr:to>
      <xdr:col>10</xdr:col>
      <xdr:colOff>1857375</xdr:colOff>
      <xdr:row>38</xdr:row>
      <xdr:rowOff>123825</xdr:rowOff>
    </xdr:to>
    <xdr:sp>
      <xdr:nvSpPr>
        <xdr:cNvPr id="1" name="四角形吹き出し 1"/>
        <xdr:cNvSpPr>
          <a:spLocks/>
        </xdr:cNvSpPr>
      </xdr:nvSpPr>
      <xdr:spPr>
        <a:xfrm>
          <a:off x="10229850" y="9353550"/>
          <a:ext cx="3686175" cy="990600"/>
        </a:xfrm>
        <a:prstGeom prst="wedgeRectCallout">
          <a:avLst>
            <a:gd name="adj1" fmla="val 14638"/>
            <a:gd name="adj2" fmla="val -154587"/>
          </a:avLst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応募申請時は、単価の根拠（見積書等）の提出を不要としていますが、委託料や使用料等、単価の把握が困難なものについては、事前に取得しておくことをお勧めします。なお、交付申請時はすべての単価の根拠（見積書、カタログ単価等）の提出が必須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PageLayoutView="0" workbookViewId="0" topLeftCell="A1">
      <selection activeCell="AN2" sqref="AN2:AO4"/>
    </sheetView>
  </sheetViews>
  <sheetFormatPr defaultColWidth="9.140625" defaultRowHeight="15"/>
  <cols>
    <col min="1" max="1" width="7.8515625" style="57" customWidth="1"/>
    <col min="2" max="2" width="11.00390625" style="57" bestFit="1" customWidth="1"/>
    <col min="3" max="3" width="26.00390625" style="57" customWidth="1"/>
    <col min="4" max="4" width="36.7109375" style="57" customWidth="1"/>
    <col min="5" max="8" width="20.00390625" style="57" customWidth="1"/>
    <col min="9" max="9" width="13.00390625" style="57" customWidth="1"/>
    <col min="10" max="10" width="13.00390625" style="57" bestFit="1" customWidth="1"/>
    <col min="11" max="16384" width="9.00390625" style="57" customWidth="1"/>
  </cols>
  <sheetData>
    <row r="1" spans="1:2" ht="23.25" customHeight="1" thickBot="1">
      <c r="A1" s="54" t="s">
        <v>81</v>
      </c>
      <c r="B1" s="55"/>
    </row>
    <row r="2" spans="1:10" ht="13.5">
      <c r="A2" s="58" t="s">
        <v>13</v>
      </c>
      <c r="B2" s="59"/>
      <c r="C2" s="59" t="s">
        <v>32</v>
      </c>
      <c r="D2" s="60"/>
      <c r="E2" s="61" t="s">
        <v>0</v>
      </c>
      <c r="F2" s="62" t="s">
        <v>0</v>
      </c>
      <c r="G2" s="62" t="s">
        <v>0</v>
      </c>
      <c r="H2" s="63" t="s">
        <v>0</v>
      </c>
      <c r="I2" s="64"/>
      <c r="J2" s="64"/>
    </row>
    <row r="3" spans="1:10" ht="13.5">
      <c r="A3" s="65"/>
      <c r="B3" s="66"/>
      <c r="C3" s="67" t="s">
        <v>34</v>
      </c>
      <c r="D3" s="68"/>
      <c r="E3" s="69"/>
      <c r="F3" s="70"/>
      <c r="G3" s="70"/>
      <c r="H3" s="71"/>
      <c r="I3" s="64"/>
      <c r="J3" s="64"/>
    </row>
    <row r="4" spans="1:10" ht="13.5">
      <c r="A4" s="65"/>
      <c r="B4" s="66"/>
      <c r="C4" s="67" t="s">
        <v>33</v>
      </c>
      <c r="D4" s="68"/>
      <c r="E4" s="69"/>
      <c r="F4" s="70"/>
      <c r="G4" s="70"/>
      <c r="H4" s="71"/>
      <c r="I4" s="64"/>
      <c r="J4" s="64"/>
    </row>
    <row r="5" spans="1:10" ht="13.5">
      <c r="A5" s="65"/>
      <c r="B5" s="66"/>
      <c r="C5" s="67" t="s">
        <v>36</v>
      </c>
      <c r="D5" s="68"/>
      <c r="E5" s="69"/>
      <c r="F5" s="70"/>
      <c r="G5" s="70"/>
      <c r="H5" s="71"/>
      <c r="I5" s="64"/>
      <c r="J5" s="64"/>
    </row>
    <row r="6" spans="1:10" ht="14.25" thickBot="1">
      <c r="A6" s="72"/>
      <c r="B6" s="73"/>
      <c r="C6" s="66" t="s">
        <v>35</v>
      </c>
      <c r="D6" s="74"/>
      <c r="E6" s="75"/>
      <c r="F6" s="76"/>
      <c r="G6" s="76"/>
      <c r="H6" s="77"/>
      <c r="I6" s="78"/>
      <c r="J6" s="78"/>
    </row>
    <row r="7" spans="1:10" ht="13.5">
      <c r="A7" s="79" t="s">
        <v>25</v>
      </c>
      <c r="B7" s="80"/>
      <c r="C7" s="81" t="s">
        <v>16</v>
      </c>
      <c r="D7" s="82" t="s">
        <v>30</v>
      </c>
      <c r="E7" s="83"/>
      <c r="F7" s="84"/>
      <c r="G7" s="84"/>
      <c r="H7" s="85"/>
      <c r="I7" s="86" t="s">
        <v>74</v>
      </c>
      <c r="J7" s="87" t="s">
        <v>75</v>
      </c>
    </row>
    <row r="8" spans="1:10" ht="34.5" customHeight="1">
      <c r="A8" s="88" t="s">
        <v>1</v>
      </c>
      <c r="B8" s="89"/>
      <c r="C8" s="90" t="s">
        <v>6</v>
      </c>
      <c r="D8" s="182" t="s">
        <v>40</v>
      </c>
      <c r="E8" s="91"/>
      <c r="F8" s="92"/>
      <c r="G8" s="92"/>
      <c r="H8" s="93"/>
      <c r="I8" s="94"/>
      <c r="J8" s="95"/>
    </row>
    <row r="9" spans="1:10" ht="13.5">
      <c r="A9" s="96"/>
      <c r="B9" s="97"/>
      <c r="C9" s="98"/>
      <c r="D9" s="183"/>
      <c r="E9" s="99"/>
      <c r="F9" s="100"/>
      <c r="G9" s="100"/>
      <c r="H9" s="101"/>
      <c r="I9" s="102"/>
      <c r="J9" s="103"/>
    </row>
    <row r="10" spans="1:10" ht="27" customHeight="1">
      <c r="A10" s="88" t="s">
        <v>2</v>
      </c>
      <c r="B10" s="89"/>
      <c r="C10" s="90" t="s">
        <v>37</v>
      </c>
      <c r="D10" s="182" t="s">
        <v>41</v>
      </c>
      <c r="E10" s="104"/>
      <c r="F10" s="105"/>
      <c r="G10" s="105"/>
      <c r="H10" s="106"/>
      <c r="I10" s="107"/>
      <c r="J10" s="108"/>
    </row>
    <row r="11" spans="1:10" ht="13.5">
      <c r="A11" s="96"/>
      <c r="B11" s="97"/>
      <c r="C11" s="98"/>
      <c r="D11" s="183"/>
      <c r="E11" s="109"/>
      <c r="F11" s="110"/>
      <c r="G11" s="110"/>
      <c r="H11" s="111"/>
      <c r="I11" s="112"/>
      <c r="J11" s="113"/>
    </row>
    <row r="12" spans="1:10" ht="45" customHeight="1">
      <c r="A12" s="88" t="s">
        <v>3</v>
      </c>
      <c r="B12" s="89"/>
      <c r="C12" s="90" t="s">
        <v>38</v>
      </c>
      <c r="D12" s="182" t="s">
        <v>42</v>
      </c>
      <c r="E12" s="104"/>
      <c r="F12" s="105"/>
      <c r="G12" s="105"/>
      <c r="H12" s="106"/>
      <c r="I12" s="107"/>
      <c r="J12" s="108"/>
    </row>
    <row r="13" spans="1:10" ht="13.5">
      <c r="A13" s="96"/>
      <c r="B13" s="114"/>
      <c r="C13" s="98"/>
      <c r="D13" s="183"/>
      <c r="E13" s="109"/>
      <c r="F13" s="110"/>
      <c r="G13" s="110"/>
      <c r="H13" s="111"/>
      <c r="I13" s="112"/>
      <c r="J13" s="113"/>
    </row>
    <row r="14" spans="1:10" ht="27" customHeight="1">
      <c r="A14" s="65" t="s">
        <v>9</v>
      </c>
      <c r="B14" s="115" t="s">
        <v>4</v>
      </c>
      <c r="C14" s="90" t="s">
        <v>24</v>
      </c>
      <c r="D14" s="182" t="s">
        <v>43</v>
      </c>
      <c r="E14" s="104"/>
      <c r="F14" s="105"/>
      <c r="G14" s="105"/>
      <c r="H14" s="106"/>
      <c r="I14" s="107"/>
      <c r="J14" s="108"/>
    </row>
    <row r="15" spans="1:10" ht="13.5">
      <c r="A15" s="65"/>
      <c r="B15" s="84"/>
      <c r="C15" s="98"/>
      <c r="D15" s="183"/>
      <c r="E15" s="109"/>
      <c r="F15" s="110"/>
      <c r="G15" s="110"/>
      <c r="H15" s="111"/>
      <c r="I15" s="112"/>
      <c r="J15" s="113"/>
    </row>
    <row r="16" spans="1:10" ht="27" customHeight="1">
      <c r="A16" s="116"/>
      <c r="B16" s="115" t="s">
        <v>5</v>
      </c>
      <c r="C16" s="90" t="s">
        <v>26</v>
      </c>
      <c r="D16" s="184" t="s">
        <v>44</v>
      </c>
      <c r="E16" s="104"/>
      <c r="F16" s="105"/>
      <c r="G16" s="105"/>
      <c r="H16" s="106"/>
      <c r="I16" s="107"/>
      <c r="J16" s="108"/>
    </row>
    <row r="17" spans="1:10" ht="13.5">
      <c r="A17" s="116"/>
      <c r="B17" s="84"/>
      <c r="C17" s="98"/>
      <c r="D17" s="186"/>
      <c r="E17" s="109"/>
      <c r="F17" s="110"/>
      <c r="G17" s="110"/>
      <c r="H17" s="111"/>
      <c r="I17" s="112"/>
      <c r="J17" s="113"/>
    </row>
    <row r="18" spans="1:10" ht="27" customHeight="1">
      <c r="A18" s="116"/>
      <c r="B18" s="115" t="s">
        <v>7</v>
      </c>
      <c r="C18" s="90" t="s">
        <v>23</v>
      </c>
      <c r="D18" s="117"/>
      <c r="E18" s="104"/>
      <c r="F18" s="105"/>
      <c r="G18" s="105"/>
      <c r="H18" s="106"/>
      <c r="I18" s="107"/>
      <c r="J18" s="108"/>
    </row>
    <row r="19" spans="1:10" ht="13.5">
      <c r="A19" s="96"/>
      <c r="B19" s="84"/>
      <c r="C19" s="98"/>
      <c r="D19" s="118"/>
      <c r="E19" s="109"/>
      <c r="F19" s="110"/>
      <c r="G19" s="110"/>
      <c r="H19" s="111"/>
      <c r="I19" s="112"/>
      <c r="J19" s="113"/>
    </row>
    <row r="20" spans="1:10" ht="27" customHeight="1">
      <c r="A20" s="65" t="s">
        <v>10</v>
      </c>
      <c r="B20" s="115" t="s">
        <v>11</v>
      </c>
      <c r="C20" s="90" t="s">
        <v>27</v>
      </c>
      <c r="D20" s="184" t="s">
        <v>45</v>
      </c>
      <c r="E20" s="104"/>
      <c r="F20" s="105"/>
      <c r="G20" s="105"/>
      <c r="H20" s="106"/>
      <c r="I20" s="107"/>
      <c r="J20" s="108"/>
    </row>
    <row r="21" spans="1:10" ht="13.5">
      <c r="A21" s="116"/>
      <c r="B21" s="84"/>
      <c r="C21" s="98"/>
      <c r="D21" s="186"/>
      <c r="E21" s="109"/>
      <c r="F21" s="110"/>
      <c r="G21" s="110"/>
      <c r="H21" s="111"/>
      <c r="I21" s="119"/>
      <c r="J21" s="113"/>
    </row>
    <row r="22" spans="1:10" ht="27" customHeight="1">
      <c r="A22" s="65"/>
      <c r="B22" s="115" t="s">
        <v>28</v>
      </c>
      <c r="C22" s="90" t="s">
        <v>29</v>
      </c>
      <c r="D22" s="117"/>
      <c r="E22" s="104"/>
      <c r="F22" s="105"/>
      <c r="G22" s="105"/>
      <c r="H22" s="106"/>
      <c r="I22" s="107"/>
      <c r="J22" s="108"/>
    </row>
    <row r="23" spans="1:10" ht="13.5">
      <c r="A23" s="65"/>
      <c r="B23" s="84"/>
      <c r="C23" s="98"/>
      <c r="D23" s="118"/>
      <c r="E23" s="109"/>
      <c r="F23" s="110"/>
      <c r="G23" s="110"/>
      <c r="H23" s="111"/>
      <c r="I23" s="112"/>
      <c r="J23" s="113"/>
    </row>
    <row r="24" spans="1:10" ht="27" customHeight="1">
      <c r="A24" s="88" t="s">
        <v>8</v>
      </c>
      <c r="B24" s="89"/>
      <c r="C24" s="90" t="s">
        <v>17</v>
      </c>
      <c r="D24" s="182" t="s">
        <v>39</v>
      </c>
      <c r="E24" s="104"/>
      <c r="F24" s="105"/>
      <c r="G24" s="105"/>
      <c r="H24" s="106"/>
      <c r="I24" s="107"/>
      <c r="J24" s="108"/>
    </row>
    <row r="25" spans="1:10" ht="13.5">
      <c r="A25" s="96"/>
      <c r="B25" s="97"/>
      <c r="C25" s="98"/>
      <c r="D25" s="183"/>
      <c r="E25" s="109"/>
      <c r="F25" s="110"/>
      <c r="G25" s="110"/>
      <c r="H25" s="111"/>
      <c r="I25" s="119"/>
      <c r="J25" s="113"/>
    </row>
    <row r="26" spans="1:10" ht="27" customHeight="1">
      <c r="A26" s="88" t="s">
        <v>12</v>
      </c>
      <c r="B26" s="89"/>
      <c r="C26" s="90" t="s">
        <v>19</v>
      </c>
      <c r="D26" s="117"/>
      <c r="E26" s="104"/>
      <c r="F26" s="105"/>
      <c r="G26" s="105"/>
      <c r="H26" s="106"/>
      <c r="I26" s="107"/>
      <c r="J26" s="108"/>
    </row>
    <row r="27" spans="1:10" ht="13.5">
      <c r="A27" s="96"/>
      <c r="B27" s="97"/>
      <c r="C27" s="98"/>
      <c r="D27" s="118"/>
      <c r="E27" s="109"/>
      <c r="F27" s="110"/>
      <c r="G27" s="110"/>
      <c r="H27" s="111"/>
      <c r="I27" s="112"/>
      <c r="J27" s="113"/>
    </row>
    <row r="28" spans="1:10" ht="27" customHeight="1">
      <c r="A28" s="88" t="s">
        <v>14</v>
      </c>
      <c r="B28" s="89"/>
      <c r="C28" s="90" t="s">
        <v>18</v>
      </c>
      <c r="D28" s="117"/>
      <c r="E28" s="104"/>
      <c r="F28" s="105"/>
      <c r="G28" s="105"/>
      <c r="H28" s="106"/>
      <c r="I28" s="107"/>
      <c r="J28" s="108"/>
    </row>
    <row r="29" spans="1:10" ht="13.5">
      <c r="A29" s="96"/>
      <c r="B29" s="97"/>
      <c r="C29" s="98"/>
      <c r="D29" s="118"/>
      <c r="E29" s="109"/>
      <c r="F29" s="110"/>
      <c r="G29" s="110"/>
      <c r="H29" s="111"/>
      <c r="I29" s="119"/>
      <c r="J29" s="113"/>
    </row>
    <row r="30" spans="1:10" ht="27" customHeight="1">
      <c r="A30" s="88" t="s">
        <v>15</v>
      </c>
      <c r="B30" s="89"/>
      <c r="C30" s="90" t="s">
        <v>20</v>
      </c>
      <c r="D30" s="117"/>
      <c r="E30" s="104"/>
      <c r="F30" s="105"/>
      <c r="G30" s="105"/>
      <c r="H30" s="106"/>
      <c r="I30" s="107"/>
      <c r="J30" s="108"/>
    </row>
    <row r="31" spans="1:10" ht="13.5">
      <c r="A31" s="96"/>
      <c r="B31" s="97"/>
      <c r="C31" s="98"/>
      <c r="D31" s="118"/>
      <c r="E31" s="109"/>
      <c r="F31" s="110"/>
      <c r="G31" s="110"/>
      <c r="H31" s="111"/>
      <c r="I31" s="112"/>
      <c r="J31" s="113"/>
    </row>
    <row r="32" spans="1:10" ht="39" customHeight="1">
      <c r="A32" s="88" t="s">
        <v>21</v>
      </c>
      <c r="B32" s="89"/>
      <c r="C32" s="90" t="s">
        <v>22</v>
      </c>
      <c r="D32" s="184" t="s">
        <v>46</v>
      </c>
      <c r="E32" s="104"/>
      <c r="F32" s="105"/>
      <c r="G32" s="105"/>
      <c r="H32" s="106"/>
      <c r="I32" s="107"/>
      <c r="J32" s="108"/>
    </row>
    <row r="33" spans="1:10" ht="14.25" thickBot="1">
      <c r="A33" s="72"/>
      <c r="B33" s="120"/>
      <c r="C33" s="121"/>
      <c r="D33" s="185"/>
      <c r="E33" s="122"/>
      <c r="F33" s="123"/>
      <c r="G33" s="123"/>
      <c r="H33" s="124"/>
      <c r="I33" s="112"/>
      <c r="J33" s="125"/>
    </row>
    <row r="34" spans="1:10" ht="67.5" customHeight="1" thickBot="1">
      <c r="A34" s="72" t="s">
        <v>31</v>
      </c>
      <c r="B34" s="73"/>
      <c r="C34" s="73"/>
      <c r="D34" s="74"/>
      <c r="E34" s="126"/>
      <c r="F34" s="127"/>
      <c r="G34" s="127"/>
      <c r="H34" s="128"/>
      <c r="I34" s="129"/>
      <c r="J34" s="130"/>
    </row>
    <row r="35" ht="13.5">
      <c r="A35" s="131"/>
    </row>
    <row r="36" ht="13.5">
      <c r="A36" s="56" t="s">
        <v>79</v>
      </c>
    </row>
    <row r="37" ht="13.5">
      <c r="B37" s="43" t="s">
        <v>80</v>
      </c>
    </row>
    <row r="38" ht="13.5">
      <c r="B38" s="43" t="s">
        <v>66</v>
      </c>
    </row>
    <row r="39" ht="13.5">
      <c r="B39" s="43" t="s">
        <v>67</v>
      </c>
    </row>
    <row r="40" ht="13.5">
      <c r="B40" s="43" t="s">
        <v>68</v>
      </c>
    </row>
    <row r="41" ht="13.5">
      <c r="B41" s="43" t="s">
        <v>69</v>
      </c>
    </row>
    <row r="42" ht="13.5">
      <c r="B42" s="42" t="s">
        <v>70</v>
      </c>
    </row>
  </sheetData>
  <sheetProtection/>
  <mergeCells count="8">
    <mergeCell ref="D24:D25"/>
    <mergeCell ref="D32:D33"/>
    <mergeCell ref="D8:D9"/>
    <mergeCell ref="D10:D11"/>
    <mergeCell ref="D12:D13"/>
    <mergeCell ref="D14:D15"/>
    <mergeCell ref="D16:D17"/>
    <mergeCell ref="D20:D21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PageLayoutView="0" workbookViewId="0" topLeftCell="A25">
      <selection activeCell="AN2" sqref="AN2:AO4"/>
    </sheetView>
  </sheetViews>
  <sheetFormatPr defaultColWidth="9.140625" defaultRowHeight="15"/>
  <cols>
    <col min="1" max="1" width="7.8515625" style="0" customWidth="1"/>
    <col min="2" max="2" width="11.00390625" style="0" bestFit="1" customWidth="1"/>
    <col min="3" max="3" width="26.00390625" style="0" customWidth="1"/>
    <col min="4" max="4" width="36.8515625" style="0" customWidth="1"/>
    <col min="5" max="8" width="20.00390625" style="0" customWidth="1"/>
    <col min="9" max="9" width="13.00390625" style="0" customWidth="1"/>
    <col min="10" max="10" width="13.00390625" style="0" bestFit="1" customWidth="1"/>
  </cols>
  <sheetData>
    <row r="1" spans="1:2" ht="20.25" customHeight="1" thickBot="1">
      <c r="A1" s="54" t="s">
        <v>81</v>
      </c>
      <c r="B1" s="53"/>
    </row>
    <row r="2" spans="1:10" ht="13.5">
      <c r="A2" s="65" t="s">
        <v>13</v>
      </c>
      <c r="B2" s="66"/>
      <c r="C2" s="59" t="s">
        <v>32</v>
      </c>
      <c r="D2" s="60"/>
      <c r="E2" s="135" t="s">
        <v>85</v>
      </c>
      <c r="F2" s="19" t="s">
        <v>86</v>
      </c>
      <c r="G2" s="19" t="s">
        <v>87</v>
      </c>
      <c r="H2" s="63" t="s">
        <v>0</v>
      </c>
      <c r="I2" s="2"/>
      <c r="J2" s="2"/>
    </row>
    <row r="3" spans="1:10" ht="13.5">
      <c r="A3" s="65"/>
      <c r="B3" s="66"/>
      <c r="C3" s="67" t="s">
        <v>34</v>
      </c>
      <c r="D3" s="68"/>
      <c r="E3" s="136" t="s">
        <v>48</v>
      </c>
      <c r="F3" s="27" t="s">
        <v>48</v>
      </c>
      <c r="G3" s="26" t="s">
        <v>48</v>
      </c>
      <c r="H3" s="18"/>
      <c r="I3" s="2"/>
      <c r="J3" s="2"/>
    </row>
    <row r="4" spans="1:10" ht="13.5">
      <c r="A4" s="65"/>
      <c r="B4" s="66"/>
      <c r="C4" s="67" t="s">
        <v>47</v>
      </c>
      <c r="D4" s="68"/>
      <c r="E4" s="136" t="s">
        <v>54</v>
      </c>
      <c r="F4" s="27" t="s">
        <v>49</v>
      </c>
      <c r="G4" s="27" t="s">
        <v>52</v>
      </c>
      <c r="H4" s="18"/>
      <c r="I4" s="2"/>
      <c r="J4" s="2"/>
    </row>
    <row r="5" spans="1:10" ht="27">
      <c r="A5" s="65"/>
      <c r="B5" s="66"/>
      <c r="C5" s="67" t="s">
        <v>36</v>
      </c>
      <c r="D5" s="68"/>
      <c r="E5" s="136"/>
      <c r="F5" s="138" t="s">
        <v>51</v>
      </c>
      <c r="G5" s="40" t="s">
        <v>56</v>
      </c>
      <c r="H5" s="18"/>
      <c r="I5" s="2"/>
      <c r="J5" s="2"/>
    </row>
    <row r="6" spans="1:10" ht="27.75" thickBot="1">
      <c r="A6" s="72"/>
      <c r="B6" s="73"/>
      <c r="C6" s="66" t="s">
        <v>35</v>
      </c>
      <c r="D6" s="74"/>
      <c r="E6" s="137" t="s">
        <v>53</v>
      </c>
      <c r="F6" s="139" t="s">
        <v>50</v>
      </c>
      <c r="G6" s="41" t="s">
        <v>62</v>
      </c>
      <c r="H6" s="16"/>
      <c r="I6" s="20"/>
      <c r="J6" s="20"/>
    </row>
    <row r="7" spans="1:10" ht="13.5">
      <c r="A7" s="79" t="s">
        <v>25</v>
      </c>
      <c r="B7" s="80"/>
      <c r="C7" s="81" t="s">
        <v>16</v>
      </c>
      <c r="D7" s="82" t="s">
        <v>30</v>
      </c>
      <c r="E7" s="23"/>
      <c r="F7" s="13"/>
      <c r="G7" s="13"/>
      <c r="H7" s="14"/>
      <c r="I7" s="86" t="s">
        <v>74</v>
      </c>
      <c r="J7" s="87" t="s">
        <v>75</v>
      </c>
    </row>
    <row r="8" spans="1:10" ht="27" customHeight="1">
      <c r="A8" s="88" t="s">
        <v>1</v>
      </c>
      <c r="B8" s="89"/>
      <c r="C8" s="90" t="s">
        <v>6</v>
      </c>
      <c r="D8" s="182" t="s">
        <v>40</v>
      </c>
      <c r="E8" s="28" t="s">
        <v>55</v>
      </c>
      <c r="F8" s="5"/>
      <c r="G8" s="5"/>
      <c r="H8" s="7"/>
      <c r="I8" s="44"/>
      <c r="J8" s="21"/>
    </row>
    <row r="9" spans="1:10" ht="13.5">
      <c r="A9" s="96"/>
      <c r="B9" s="97"/>
      <c r="C9" s="98"/>
      <c r="D9" s="183"/>
      <c r="E9" s="29">
        <f>7840*2*2</f>
        <v>31360</v>
      </c>
      <c r="F9" s="4"/>
      <c r="G9" s="4"/>
      <c r="H9" s="8"/>
      <c r="I9" s="45">
        <f>SUM(E9:H9)</f>
        <v>31360</v>
      </c>
      <c r="J9" s="34">
        <f>I9</f>
        <v>31360</v>
      </c>
    </row>
    <row r="10" spans="1:10" ht="48">
      <c r="A10" s="88" t="s">
        <v>2</v>
      </c>
      <c r="B10" s="89"/>
      <c r="C10" s="90" t="s">
        <v>37</v>
      </c>
      <c r="D10" s="182" t="s">
        <v>41</v>
      </c>
      <c r="E10" s="17"/>
      <c r="F10" s="32" t="s">
        <v>76</v>
      </c>
      <c r="G10" s="32" t="s">
        <v>57</v>
      </c>
      <c r="H10" s="9"/>
      <c r="I10" s="46"/>
      <c r="J10" s="22"/>
    </row>
    <row r="11" spans="1:10" ht="13.5">
      <c r="A11" s="96"/>
      <c r="B11" s="97"/>
      <c r="C11" s="98"/>
      <c r="D11" s="183"/>
      <c r="E11" s="24"/>
      <c r="F11" s="33">
        <v>11200</v>
      </c>
      <c r="G11" s="33">
        <f>11200*4</f>
        <v>44800</v>
      </c>
      <c r="H11" s="10"/>
      <c r="I11" s="47">
        <f>SUM(E11:H11)</f>
        <v>56000</v>
      </c>
      <c r="J11" s="49">
        <f>I11-3800</f>
        <v>52200</v>
      </c>
    </row>
    <row r="12" spans="1:10" ht="135" customHeight="1">
      <c r="A12" s="88" t="s">
        <v>3</v>
      </c>
      <c r="B12" s="89"/>
      <c r="C12" s="90" t="s">
        <v>38</v>
      </c>
      <c r="D12" s="182" t="s">
        <v>65</v>
      </c>
      <c r="E12" s="35" t="s">
        <v>82</v>
      </c>
      <c r="F12" s="36" t="s">
        <v>83</v>
      </c>
      <c r="G12" s="36" t="s">
        <v>84</v>
      </c>
      <c r="H12" s="9"/>
      <c r="I12" s="46"/>
      <c r="J12" s="22"/>
    </row>
    <row r="13" spans="1:10" ht="13.5">
      <c r="A13" s="96"/>
      <c r="B13" s="114"/>
      <c r="C13" s="98"/>
      <c r="D13" s="183"/>
      <c r="E13" s="31">
        <v>1110</v>
      </c>
      <c r="F13" s="33">
        <f>37*70+1180*2</f>
        <v>4950</v>
      </c>
      <c r="G13" s="33">
        <f>37*(70+30*3)+1180*2</f>
        <v>8280</v>
      </c>
      <c r="H13" s="10"/>
      <c r="I13" s="47">
        <f>SUM(E13:H13)</f>
        <v>14340</v>
      </c>
      <c r="J13" s="49">
        <f>I13-(37*40+620*2)*2</f>
        <v>8900</v>
      </c>
    </row>
    <row r="14" spans="1:10" ht="84">
      <c r="A14" s="65" t="s">
        <v>9</v>
      </c>
      <c r="B14" s="115" t="s">
        <v>4</v>
      </c>
      <c r="C14" s="90" t="s">
        <v>24</v>
      </c>
      <c r="D14" s="182" t="s">
        <v>64</v>
      </c>
      <c r="E14" s="37" t="s">
        <v>59</v>
      </c>
      <c r="F14" s="32"/>
      <c r="G14" s="32" t="s">
        <v>78</v>
      </c>
      <c r="H14" s="9"/>
      <c r="I14" s="46"/>
      <c r="J14" s="22"/>
    </row>
    <row r="15" spans="1:10" ht="13.5">
      <c r="A15" s="65"/>
      <c r="B15" s="84"/>
      <c r="C15" s="98"/>
      <c r="D15" s="183"/>
      <c r="E15" s="31">
        <f>2700*2</f>
        <v>5400</v>
      </c>
      <c r="F15" s="6"/>
      <c r="G15" s="33">
        <f>150*40+300+500*50</f>
        <v>31300</v>
      </c>
      <c r="H15" s="10"/>
      <c r="I15" s="47">
        <f>SUM(E15:H15)</f>
        <v>36700</v>
      </c>
      <c r="J15" s="49">
        <f>I15-500*50</f>
        <v>11700</v>
      </c>
    </row>
    <row r="16" spans="1:10" ht="27" customHeight="1">
      <c r="A16" s="116"/>
      <c r="B16" s="115" t="s">
        <v>5</v>
      </c>
      <c r="C16" s="90" t="s">
        <v>26</v>
      </c>
      <c r="D16" s="184" t="s">
        <v>44</v>
      </c>
      <c r="E16" s="37" t="s">
        <v>60</v>
      </c>
      <c r="F16" s="3"/>
      <c r="G16" s="3"/>
      <c r="H16" s="9"/>
      <c r="I16" s="46"/>
      <c r="J16" s="22"/>
    </row>
    <row r="17" spans="1:10" ht="13.5">
      <c r="A17" s="116"/>
      <c r="B17" s="84"/>
      <c r="C17" s="98"/>
      <c r="D17" s="186"/>
      <c r="E17" s="30">
        <f>6000</f>
        <v>6000</v>
      </c>
      <c r="F17" s="6"/>
      <c r="G17" s="6"/>
      <c r="H17" s="10"/>
      <c r="I17" s="47">
        <f>SUM(E17:H17)</f>
        <v>6000</v>
      </c>
      <c r="J17" s="49">
        <f>I17</f>
        <v>6000</v>
      </c>
    </row>
    <row r="18" spans="1:10" ht="59.25" customHeight="1">
      <c r="A18" s="116"/>
      <c r="B18" s="115" t="s">
        <v>7</v>
      </c>
      <c r="C18" s="90" t="s">
        <v>23</v>
      </c>
      <c r="D18" s="132"/>
      <c r="E18" s="17"/>
      <c r="F18" s="3"/>
      <c r="G18" s="32" t="s">
        <v>73</v>
      </c>
      <c r="H18" s="9"/>
      <c r="I18" s="46"/>
      <c r="J18" s="22"/>
    </row>
    <row r="19" spans="1:10" ht="13.5">
      <c r="A19" s="96"/>
      <c r="B19" s="84"/>
      <c r="C19" s="98"/>
      <c r="D19" s="133"/>
      <c r="E19" s="24"/>
      <c r="F19" s="6"/>
      <c r="G19" s="33">
        <f>2500</f>
        <v>2500</v>
      </c>
      <c r="H19" s="10"/>
      <c r="I19" s="47">
        <f>SUM(E19:H19)</f>
        <v>2500</v>
      </c>
      <c r="J19" s="49">
        <f>I19</f>
        <v>2500</v>
      </c>
    </row>
    <row r="20" spans="1:10" ht="27" customHeight="1">
      <c r="A20" s="65" t="s">
        <v>10</v>
      </c>
      <c r="B20" s="115" t="s">
        <v>11</v>
      </c>
      <c r="C20" s="90" t="s">
        <v>27</v>
      </c>
      <c r="D20" s="184" t="s">
        <v>45</v>
      </c>
      <c r="E20" s="17"/>
      <c r="F20" s="3"/>
      <c r="G20" s="3"/>
      <c r="H20" s="9"/>
      <c r="I20" s="46"/>
      <c r="J20" s="22"/>
    </row>
    <row r="21" spans="1:10" ht="13.5">
      <c r="A21" s="116"/>
      <c r="B21" s="84"/>
      <c r="C21" s="98"/>
      <c r="D21" s="186"/>
      <c r="E21" s="24"/>
      <c r="F21" s="6"/>
      <c r="G21" s="6"/>
      <c r="H21" s="10"/>
      <c r="I21" s="48"/>
      <c r="J21" s="49"/>
    </row>
    <row r="22" spans="1:10" ht="27" customHeight="1">
      <c r="A22" s="65"/>
      <c r="B22" s="115" t="s">
        <v>28</v>
      </c>
      <c r="C22" s="90" t="s">
        <v>29</v>
      </c>
      <c r="D22" s="132"/>
      <c r="E22" s="17"/>
      <c r="F22" s="3"/>
      <c r="G22" s="32" t="s">
        <v>61</v>
      </c>
      <c r="H22" s="9"/>
      <c r="I22" s="46"/>
      <c r="J22" s="22"/>
    </row>
    <row r="23" spans="1:10" ht="13.5">
      <c r="A23" s="65"/>
      <c r="B23" s="84"/>
      <c r="C23" s="98"/>
      <c r="D23" s="133"/>
      <c r="E23" s="24"/>
      <c r="F23" s="6"/>
      <c r="G23" s="33">
        <f>6600</f>
        <v>6600</v>
      </c>
      <c r="H23" s="10"/>
      <c r="I23" s="47">
        <f>SUM(E23:H23)</f>
        <v>6600</v>
      </c>
      <c r="J23" s="49">
        <f>I23</f>
        <v>6600</v>
      </c>
    </row>
    <row r="24" spans="1:10" ht="27" customHeight="1">
      <c r="A24" s="88" t="s">
        <v>8</v>
      </c>
      <c r="B24" s="89"/>
      <c r="C24" s="90" t="s">
        <v>17</v>
      </c>
      <c r="D24" s="182" t="s">
        <v>39</v>
      </c>
      <c r="E24" s="17"/>
      <c r="F24" s="3"/>
      <c r="G24" s="3"/>
      <c r="H24" s="9"/>
      <c r="I24" s="46"/>
      <c r="J24" s="22"/>
    </row>
    <row r="25" spans="1:10" ht="13.5">
      <c r="A25" s="96"/>
      <c r="B25" s="97"/>
      <c r="C25" s="98"/>
      <c r="D25" s="183"/>
      <c r="E25" s="24"/>
      <c r="F25" s="6"/>
      <c r="G25" s="6"/>
      <c r="H25" s="10"/>
      <c r="I25" s="48"/>
      <c r="J25" s="49"/>
    </row>
    <row r="26" spans="1:10" ht="27" customHeight="1">
      <c r="A26" s="88" t="s">
        <v>12</v>
      </c>
      <c r="B26" s="89"/>
      <c r="C26" s="90" t="s">
        <v>19</v>
      </c>
      <c r="D26" s="132"/>
      <c r="E26" s="28" t="s">
        <v>58</v>
      </c>
      <c r="F26" s="3"/>
      <c r="G26" s="3"/>
      <c r="H26" s="9"/>
      <c r="I26" s="46"/>
      <c r="J26" s="22"/>
    </row>
    <row r="27" spans="1:10" ht="13.5">
      <c r="A27" s="96"/>
      <c r="B27" s="97"/>
      <c r="C27" s="98"/>
      <c r="D27" s="133"/>
      <c r="E27" s="30">
        <f>6180*2</f>
        <v>12360</v>
      </c>
      <c r="F27" s="6"/>
      <c r="G27" s="6"/>
      <c r="H27" s="10"/>
      <c r="I27" s="47">
        <f>SUM(E27:H27)</f>
        <v>12360</v>
      </c>
      <c r="J27" s="49">
        <f>I27</f>
        <v>12360</v>
      </c>
    </row>
    <row r="28" spans="1:10" ht="27" customHeight="1">
      <c r="A28" s="88" t="s">
        <v>14</v>
      </c>
      <c r="B28" s="89"/>
      <c r="C28" s="90" t="s">
        <v>18</v>
      </c>
      <c r="D28" s="132"/>
      <c r="E28" s="17"/>
      <c r="F28" s="3"/>
      <c r="G28" s="3"/>
      <c r="H28" s="9"/>
      <c r="I28" s="46"/>
      <c r="J28" s="22"/>
    </row>
    <row r="29" spans="1:10" ht="13.5">
      <c r="A29" s="96"/>
      <c r="B29" s="97"/>
      <c r="C29" s="98"/>
      <c r="D29" s="133"/>
      <c r="E29" s="24"/>
      <c r="F29" s="6"/>
      <c r="G29" s="6"/>
      <c r="H29" s="10"/>
      <c r="I29" s="48"/>
      <c r="J29" s="49"/>
    </row>
    <row r="30" spans="1:10" ht="48">
      <c r="A30" s="88" t="s">
        <v>15</v>
      </c>
      <c r="B30" s="89"/>
      <c r="C30" s="90" t="s">
        <v>20</v>
      </c>
      <c r="D30" s="132"/>
      <c r="E30" s="17"/>
      <c r="F30" s="3"/>
      <c r="G30" s="32" t="s">
        <v>63</v>
      </c>
      <c r="H30" s="9"/>
      <c r="I30" s="46"/>
      <c r="J30" s="22"/>
    </row>
    <row r="31" spans="1:10" ht="13.5">
      <c r="A31" s="96"/>
      <c r="B31" s="97"/>
      <c r="C31" s="98"/>
      <c r="D31" s="133"/>
      <c r="E31" s="24"/>
      <c r="F31" s="6"/>
      <c r="G31" s="33">
        <v>20000</v>
      </c>
      <c r="H31" s="10"/>
      <c r="I31" s="47">
        <f>SUM(E31:H31)</f>
        <v>20000</v>
      </c>
      <c r="J31" s="49">
        <f>I31</f>
        <v>20000</v>
      </c>
    </row>
    <row r="32" spans="1:10" ht="45" customHeight="1">
      <c r="A32" s="88" t="s">
        <v>21</v>
      </c>
      <c r="B32" s="89"/>
      <c r="C32" s="90" t="s">
        <v>22</v>
      </c>
      <c r="D32" s="184" t="s">
        <v>46</v>
      </c>
      <c r="E32" s="17"/>
      <c r="F32" s="3"/>
      <c r="G32" s="32" t="s">
        <v>77</v>
      </c>
      <c r="H32" s="9"/>
      <c r="I32" s="46"/>
      <c r="J32" s="22"/>
    </row>
    <row r="33" spans="1:10" ht="14.25" thickBot="1">
      <c r="A33" s="72"/>
      <c r="B33" s="120"/>
      <c r="C33" s="121"/>
      <c r="D33" s="185"/>
      <c r="E33" s="25"/>
      <c r="F33" s="11"/>
      <c r="G33" s="52">
        <v>0</v>
      </c>
      <c r="H33" s="12"/>
      <c r="I33" s="47">
        <f>SUM(E33:H33)</f>
        <v>0</v>
      </c>
      <c r="J33" s="134">
        <v>0</v>
      </c>
    </row>
    <row r="34" spans="1:10" ht="108" customHeight="1" thickBot="1">
      <c r="A34" s="72" t="s">
        <v>31</v>
      </c>
      <c r="B34" s="73"/>
      <c r="C34" s="73"/>
      <c r="D34" s="74"/>
      <c r="E34" s="38" t="s">
        <v>71</v>
      </c>
      <c r="F34" s="39" t="s">
        <v>72</v>
      </c>
      <c r="G34" s="39" t="s">
        <v>88</v>
      </c>
      <c r="H34" s="15"/>
      <c r="I34" s="50">
        <f>SUM(I8:I33)</f>
        <v>185860</v>
      </c>
      <c r="J34" s="51">
        <f>SUM(J8:J33)</f>
        <v>151620</v>
      </c>
    </row>
    <row r="35" ht="13.5">
      <c r="A35" s="1"/>
    </row>
    <row r="36" ht="13.5">
      <c r="A36" s="56" t="s">
        <v>79</v>
      </c>
    </row>
    <row r="37" ht="13.5">
      <c r="B37" s="43" t="s">
        <v>80</v>
      </c>
    </row>
    <row r="38" ht="13.5">
      <c r="B38" s="43" t="s">
        <v>66</v>
      </c>
    </row>
    <row r="39" ht="13.5">
      <c r="B39" s="43" t="s">
        <v>67</v>
      </c>
    </row>
    <row r="40" ht="13.5">
      <c r="B40" s="43" t="s">
        <v>68</v>
      </c>
    </row>
    <row r="41" ht="13.5">
      <c r="B41" s="43" t="s">
        <v>69</v>
      </c>
    </row>
    <row r="42" ht="13.5">
      <c r="B42" s="42" t="s">
        <v>70</v>
      </c>
    </row>
  </sheetData>
  <sheetProtection/>
  <mergeCells count="8">
    <mergeCell ref="D24:D25"/>
    <mergeCell ref="D32:D33"/>
    <mergeCell ref="D8:D9"/>
    <mergeCell ref="D10:D11"/>
    <mergeCell ref="D12:D13"/>
    <mergeCell ref="D14:D15"/>
    <mergeCell ref="D16:D17"/>
    <mergeCell ref="D20:D21"/>
  </mergeCells>
  <printOptions/>
  <pageMargins left="0.7" right="0.7" top="0.75" bottom="0.75" header="0.3" footer="0.3"/>
  <pageSetup fitToHeight="1" fitToWidth="1" horizontalDpi="600" verticalDpi="600" orientation="landscape" paperSize="9" scale="4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tabSelected="1" view="pageBreakPreview" zoomScale="60" zoomScaleNormal="115" zoomScalePageLayoutView="70" workbookViewId="0" topLeftCell="A1">
      <selection activeCell="C4" sqref="C4:D4"/>
    </sheetView>
  </sheetViews>
  <sheetFormatPr defaultColWidth="9.140625" defaultRowHeight="15"/>
  <cols>
    <col min="1" max="1" width="7.8515625" style="57" customWidth="1"/>
    <col min="2" max="2" width="11.00390625" style="57" bestFit="1" customWidth="1"/>
    <col min="3" max="6" width="8.8515625" style="57" customWidth="1"/>
    <col min="7" max="7" width="17.8515625" style="57" customWidth="1"/>
    <col min="8" max="8" width="13.140625" style="57" customWidth="1"/>
    <col min="9" max="9" width="14.00390625" style="57" customWidth="1"/>
    <col min="10" max="16384" width="9.00390625" style="57" customWidth="1"/>
  </cols>
  <sheetData>
    <row r="1" spans="1:5" ht="18" customHeight="1">
      <c r="A1" s="142" t="s">
        <v>90</v>
      </c>
      <c r="B1" s="140"/>
      <c r="E1" s="170" t="s">
        <v>110</v>
      </c>
    </row>
    <row r="2" spans="1:9" ht="13.5" customHeight="1">
      <c r="A2" s="142" t="s">
        <v>102</v>
      </c>
      <c r="B2" s="140"/>
      <c r="C2" s="141"/>
      <c r="I2" s="131" t="s">
        <v>108</v>
      </c>
    </row>
    <row r="3" spans="1:9" ht="23.25" customHeight="1">
      <c r="A3" s="187" t="s">
        <v>25</v>
      </c>
      <c r="B3" s="188"/>
      <c r="C3" s="203" t="s">
        <v>98</v>
      </c>
      <c r="D3" s="203"/>
      <c r="E3" s="189" t="s">
        <v>99</v>
      </c>
      <c r="F3" s="189"/>
      <c r="G3" s="203" t="s">
        <v>95</v>
      </c>
      <c r="H3" s="203"/>
      <c r="I3" s="203"/>
    </row>
    <row r="4" spans="1:9" ht="43.5" customHeight="1">
      <c r="A4" s="190" t="s">
        <v>91</v>
      </c>
      <c r="B4" s="191"/>
      <c r="C4" s="196"/>
      <c r="D4" s="196"/>
      <c r="E4" s="196"/>
      <c r="F4" s="196"/>
      <c r="G4" s="206"/>
      <c r="H4" s="206"/>
      <c r="I4" s="206"/>
    </row>
    <row r="5" spans="1:9" ht="33.75" customHeight="1">
      <c r="A5" s="190" t="s">
        <v>92</v>
      </c>
      <c r="B5" s="191"/>
      <c r="C5" s="196"/>
      <c r="D5" s="196"/>
      <c r="E5" s="196"/>
      <c r="F5" s="196"/>
      <c r="G5" s="206"/>
      <c r="H5" s="206"/>
      <c r="I5" s="206"/>
    </row>
    <row r="6" spans="1:9" ht="33.75" customHeight="1">
      <c r="A6" s="167" t="s">
        <v>93</v>
      </c>
      <c r="B6" s="143"/>
      <c r="C6" s="196"/>
      <c r="D6" s="196"/>
      <c r="E6" s="196"/>
      <c r="F6" s="196"/>
      <c r="G6" s="206"/>
      <c r="H6" s="206"/>
      <c r="I6" s="206"/>
    </row>
    <row r="7" spans="1:9" ht="33.75" customHeight="1">
      <c r="A7" s="187" t="s">
        <v>97</v>
      </c>
      <c r="B7" s="188"/>
      <c r="C7" s="196"/>
      <c r="D7" s="196"/>
      <c r="E7" s="196"/>
      <c r="F7" s="196"/>
      <c r="G7" s="207"/>
      <c r="H7" s="207"/>
      <c r="I7" s="207"/>
    </row>
    <row r="8" spans="1:9" ht="13.5" customHeight="1">
      <c r="A8" s="168" t="s">
        <v>103</v>
      </c>
      <c r="B8" s="144"/>
      <c r="C8" s="169"/>
      <c r="D8" s="145"/>
      <c r="E8" s="145"/>
      <c r="F8" s="145"/>
      <c r="G8" s="145"/>
      <c r="H8" s="145"/>
      <c r="I8" s="145"/>
    </row>
    <row r="9" spans="1:9" ht="24" customHeight="1">
      <c r="A9" s="146" t="s">
        <v>25</v>
      </c>
      <c r="B9" s="146"/>
      <c r="C9" s="203" t="s">
        <v>98</v>
      </c>
      <c r="D9" s="203"/>
      <c r="E9" s="189" t="s">
        <v>99</v>
      </c>
      <c r="F9" s="189"/>
      <c r="G9" s="204" t="s">
        <v>95</v>
      </c>
      <c r="H9" s="205"/>
      <c r="I9" s="205"/>
    </row>
    <row r="10" spans="1:9" ht="24" customHeight="1">
      <c r="A10" s="152" t="s">
        <v>1</v>
      </c>
      <c r="B10" s="147"/>
      <c r="C10" s="197"/>
      <c r="D10" s="198"/>
      <c r="E10" s="197"/>
      <c r="F10" s="198"/>
      <c r="G10" s="197"/>
      <c r="H10" s="201"/>
      <c r="I10" s="198"/>
    </row>
    <row r="11" spans="1:9" ht="13.5">
      <c r="A11" s="153"/>
      <c r="B11" s="148"/>
      <c r="C11" s="199"/>
      <c r="D11" s="200"/>
      <c r="E11" s="199"/>
      <c r="F11" s="200"/>
      <c r="G11" s="199"/>
      <c r="H11" s="202"/>
      <c r="I11" s="200"/>
    </row>
    <row r="12" spans="1:9" ht="22.5" customHeight="1">
      <c r="A12" s="152" t="s">
        <v>2</v>
      </c>
      <c r="B12" s="147"/>
      <c r="C12" s="197"/>
      <c r="D12" s="198"/>
      <c r="E12" s="197"/>
      <c r="F12" s="198"/>
      <c r="G12" s="197"/>
      <c r="H12" s="201"/>
      <c r="I12" s="198"/>
    </row>
    <row r="13" spans="1:9" ht="13.5">
      <c r="A13" s="153"/>
      <c r="B13" s="148"/>
      <c r="C13" s="199"/>
      <c r="D13" s="200"/>
      <c r="E13" s="199"/>
      <c r="F13" s="200"/>
      <c r="G13" s="199"/>
      <c r="H13" s="202"/>
      <c r="I13" s="200"/>
    </row>
    <row r="14" spans="1:9" ht="45" customHeight="1">
      <c r="A14" s="152" t="s">
        <v>3</v>
      </c>
      <c r="B14" s="147"/>
      <c r="C14" s="197"/>
      <c r="D14" s="198"/>
      <c r="E14" s="197"/>
      <c r="F14" s="198"/>
      <c r="G14" s="197"/>
      <c r="H14" s="201"/>
      <c r="I14" s="198"/>
    </row>
    <row r="15" spans="1:9" ht="13.5">
      <c r="A15" s="153"/>
      <c r="B15" s="149"/>
      <c r="C15" s="199"/>
      <c r="D15" s="200"/>
      <c r="E15" s="199"/>
      <c r="F15" s="200"/>
      <c r="G15" s="199"/>
      <c r="H15" s="202"/>
      <c r="I15" s="200"/>
    </row>
    <row r="16" spans="1:9" ht="27" customHeight="1">
      <c r="A16" s="179" t="s">
        <v>9</v>
      </c>
      <c r="B16" s="150" t="s">
        <v>4</v>
      </c>
      <c r="C16" s="197"/>
      <c r="D16" s="198"/>
      <c r="E16" s="197"/>
      <c r="F16" s="198"/>
      <c r="G16" s="197"/>
      <c r="H16" s="201"/>
      <c r="I16" s="198"/>
    </row>
    <row r="17" spans="1:9" ht="13.5">
      <c r="A17" s="179"/>
      <c r="B17" s="151"/>
      <c r="C17" s="199"/>
      <c r="D17" s="200"/>
      <c r="E17" s="199"/>
      <c r="F17" s="200"/>
      <c r="G17" s="199"/>
      <c r="H17" s="202"/>
      <c r="I17" s="200"/>
    </row>
    <row r="18" spans="1:9" ht="27" customHeight="1">
      <c r="A18" s="180"/>
      <c r="B18" s="150" t="s">
        <v>5</v>
      </c>
      <c r="C18" s="197"/>
      <c r="D18" s="198"/>
      <c r="E18" s="197"/>
      <c r="F18" s="198"/>
      <c r="G18" s="197"/>
      <c r="H18" s="201"/>
      <c r="I18" s="198"/>
    </row>
    <row r="19" spans="1:9" ht="13.5">
      <c r="A19" s="180"/>
      <c r="B19" s="151"/>
      <c r="C19" s="199"/>
      <c r="D19" s="200"/>
      <c r="E19" s="199"/>
      <c r="F19" s="200"/>
      <c r="G19" s="199"/>
      <c r="H19" s="202"/>
      <c r="I19" s="200"/>
    </row>
    <row r="20" spans="1:9" ht="17.25" customHeight="1">
      <c r="A20" s="180"/>
      <c r="B20" s="150" t="s">
        <v>7</v>
      </c>
      <c r="C20" s="197"/>
      <c r="D20" s="198"/>
      <c r="E20" s="197"/>
      <c r="F20" s="198"/>
      <c r="G20" s="197"/>
      <c r="H20" s="201"/>
      <c r="I20" s="198"/>
    </row>
    <row r="21" spans="1:9" ht="13.5">
      <c r="A21" s="153"/>
      <c r="B21" s="151"/>
      <c r="C21" s="199"/>
      <c r="D21" s="200"/>
      <c r="E21" s="199"/>
      <c r="F21" s="200"/>
      <c r="G21" s="199"/>
      <c r="H21" s="202"/>
      <c r="I21" s="200"/>
    </row>
    <row r="22" spans="1:9" ht="27" customHeight="1">
      <c r="A22" s="179" t="s">
        <v>10</v>
      </c>
      <c r="B22" s="150" t="s">
        <v>11</v>
      </c>
      <c r="C22" s="197"/>
      <c r="D22" s="198"/>
      <c r="E22" s="197"/>
      <c r="F22" s="198"/>
      <c r="G22" s="197"/>
      <c r="H22" s="201"/>
      <c r="I22" s="198"/>
    </row>
    <row r="23" spans="1:9" ht="13.5">
      <c r="A23" s="180"/>
      <c r="B23" s="151"/>
      <c r="C23" s="199"/>
      <c r="D23" s="200"/>
      <c r="E23" s="199"/>
      <c r="F23" s="200"/>
      <c r="G23" s="199"/>
      <c r="H23" s="202"/>
      <c r="I23" s="200"/>
    </row>
    <row r="24" spans="1:9" ht="27" customHeight="1">
      <c r="A24" s="179"/>
      <c r="B24" s="150" t="s">
        <v>28</v>
      </c>
      <c r="C24" s="197"/>
      <c r="D24" s="198"/>
      <c r="E24" s="197"/>
      <c r="F24" s="198"/>
      <c r="G24" s="197"/>
      <c r="H24" s="201"/>
      <c r="I24" s="198"/>
    </row>
    <row r="25" spans="1:9" ht="13.5">
      <c r="A25" s="179"/>
      <c r="B25" s="151"/>
      <c r="C25" s="199"/>
      <c r="D25" s="200"/>
      <c r="E25" s="199"/>
      <c r="F25" s="200"/>
      <c r="G25" s="199"/>
      <c r="H25" s="202"/>
      <c r="I25" s="200"/>
    </row>
    <row r="26" spans="1:9" ht="27" customHeight="1">
      <c r="A26" s="152" t="s">
        <v>8</v>
      </c>
      <c r="B26" s="147"/>
      <c r="C26" s="197"/>
      <c r="D26" s="198"/>
      <c r="E26" s="197"/>
      <c r="F26" s="198"/>
      <c r="G26" s="197"/>
      <c r="H26" s="201"/>
      <c r="I26" s="198"/>
    </row>
    <row r="27" spans="1:9" ht="13.5">
      <c r="A27" s="153"/>
      <c r="B27" s="148"/>
      <c r="C27" s="199"/>
      <c r="D27" s="200"/>
      <c r="E27" s="199"/>
      <c r="F27" s="200"/>
      <c r="G27" s="199"/>
      <c r="H27" s="202"/>
      <c r="I27" s="200"/>
    </row>
    <row r="28" spans="1:9" ht="20.25" customHeight="1">
      <c r="A28" s="152" t="s">
        <v>12</v>
      </c>
      <c r="B28" s="147"/>
      <c r="C28" s="197"/>
      <c r="D28" s="198"/>
      <c r="E28" s="197"/>
      <c r="F28" s="198"/>
      <c r="G28" s="197"/>
      <c r="H28" s="201"/>
      <c r="I28" s="198"/>
    </row>
    <row r="29" spans="1:9" ht="13.5">
      <c r="A29" s="153"/>
      <c r="B29" s="148"/>
      <c r="C29" s="199"/>
      <c r="D29" s="200"/>
      <c r="E29" s="199"/>
      <c r="F29" s="200"/>
      <c r="G29" s="199"/>
      <c r="H29" s="202"/>
      <c r="I29" s="200"/>
    </row>
    <row r="30" spans="1:9" ht="21.75" customHeight="1">
      <c r="A30" s="152" t="s">
        <v>111</v>
      </c>
      <c r="B30" s="147"/>
      <c r="C30" s="197"/>
      <c r="D30" s="198"/>
      <c r="E30" s="197"/>
      <c r="F30" s="198"/>
      <c r="G30" s="197"/>
      <c r="H30" s="201"/>
      <c r="I30" s="198"/>
    </row>
    <row r="31" spans="1:9" ht="13.5">
      <c r="A31" s="153"/>
      <c r="B31" s="148"/>
      <c r="C31" s="199"/>
      <c r="D31" s="200"/>
      <c r="E31" s="199"/>
      <c r="F31" s="200"/>
      <c r="G31" s="199"/>
      <c r="H31" s="202"/>
      <c r="I31" s="200"/>
    </row>
    <row r="32" spans="1:9" ht="19.5" customHeight="1">
      <c r="A32" s="152" t="s">
        <v>15</v>
      </c>
      <c r="B32" s="147"/>
      <c r="C32" s="197"/>
      <c r="D32" s="198"/>
      <c r="E32" s="197"/>
      <c r="F32" s="198"/>
      <c r="G32" s="197"/>
      <c r="H32" s="201"/>
      <c r="I32" s="198"/>
    </row>
    <row r="33" spans="1:9" ht="13.5">
      <c r="A33" s="153"/>
      <c r="B33" s="148"/>
      <c r="C33" s="199"/>
      <c r="D33" s="200"/>
      <c r="E33" s="199"/>
      <c r="F33" s="200"/>
      <c r="G33" s="199"/>
      <c r="H33" s="202"/>
      <c r="I33" s="200"/>
    </row>
    <row r="34" spans="1:9" ht="28.5" customHeight="1">
      <c r="A34" s="152" t="s">
        <v>21</v>
      </c>
      <c r="B34" s="147"/>
      <c r="C34" s="197"/>
      <c r="D34" s="198"/>
      <c r="E34" s="197"/>
      <c r="F34" s="198"/>
      <c r="G34" s="197"/>
      <c r="H34" s="201"/>
      <c r="I34" s="198"/>
    </row>
    <row r="35" spans="1:9" ht="13.5">
      <c r="A35" s="153"/>
      <c r="B35" s="148"/>
      <c r="C35" s="199"/>
      <c r="D35" s="200"/>
      <c r="E35" s="199"/>
      <c r="F35" s="200"/>
      <c r="G35" s="199"/>
      <c r="H35" s="202"/>
      <c r="I35" s="200"/>
    </row>
    <row r="36" spans="1:9" ht="67.5" customHeight="1" hidden="1">
      <c r="A36" s="179" t="s">
        <v>31</v>
      </c>
      <c r="B36" s="154"/>
      <c r="C36" s="155"/>
      <c r="D36" s="156"/>
      <c r="E36" s="156"/>
      <c r="F36" s="157"/>
      <c r="G36" s="157"/>
      <c r="H36" s="158"/>
      <c r="I36" s="181"/>
    </row>
    <row r="37" spans="1:9" ht="18.75" customHeight="1">
      <c r="A37" s="192" t="s">
        <v>104</v>
      </c>
      <c r="B37" s="193"/>
      <c r="C37" s="201"/>
      <c r="D37" s="198"/>
      <c r="E37" s="208"/>
      <c r="F37" s="208"/>
      <c r="G37" s="210"/>
      <c r="H37" s="210"/>
      <c r="I37" s="210"/>
    </row>
    <row r="38" spans="1:9" ht="13.5">
      <c r="A38" s="194"/>
      <c r="B38" s="195"/>
      <c r="C38" s="202"/>
      <c r="D38" s="200"/>
      <c r="E38" s="209"/>
      <c r="F38" s="209"/>
      <c r="G38" s="211"/>
      <c r="H38" s="211"/>
      <c r="I38" s="211"/>
    </row>
    <row r="39" spans="1:9" ht="67.5" customHeight="1" hidden="1">
      <c r="A39" s="159" t="s">
        <v>31</v>
      </c>
      <c r="B39" s="160"/>
      <c r="C39" s="162"/>
      <c r="D39" s="163"/>
      <c r="E39" s="163"/>
      <c r="F39" s="164"/>
      <c r="G39" s="164"/>
      <c r="H39" s="165"/>
      <c r="I39" s="166"/>
    </row>
    <row r="40" spans="2:9" ht="13.5">
      <c r="B40" s="145"/>
      <c r="C40" s="145" t="s">
        <v>123</v>
      </c>
      <c r="D40" s="145"/>
      <c r="E40" s="145"/>
      <c r="F40" s="145"/>
      <c r="G40" s="145"/>
      <c r="H40" s="145"/>
      <c r="I40" s="145"/>
    </row>
    <row r="41" ht="13.5">
      <c r="A41" s="56"/>
    </row>
    <row r="42" ht="13.5">
      <c r="B42" s="43"/>
    </row>
    <row r="43" ht="13.5">
      <c r="B43" s="43"/>
    </row>
    <row r="44" ht="13.5">
      <c r="B44" s="43"/>
    </row>
    <row r="45" ht="13.5">
      <c r="B45" s="43"/>
    </row>
    <row r="46" ht="13.5">
      <c r="B46" s="43"/>
    </row>
    <row r="47" ht="13.5">
      <c r="B47" s="42"/>
    </row>
  </sheetData>
  <sheetProtection/>
  <mergeCells count="65">
    <mergeCell ref="C16:D17"/>
    <mergeCell ref="E16:F17"/>
    <mergeCell ref="G16:I17"/>
    <mergeCell ref="C37:D38"/>
    <mergeCell ref="E37:F38"/>
    <mergeCell ref="G37:I38"/>
    <mergeCell ref="E32:F33"/>
    <mergeCell ref="C34:D35"/>
    <mergeCell ref="E24:F25"/>
    <mergeCell ref="G24:I25"/>
    <mergeCell ref="C3:D3"/>
    <mergeCell ref="C4:D4"/>
    <mergeCell ref="G6:I6"/>
    <mergeCell ref="G7:I7"/>
    <mergeCell ref="C5:D5"/>
    <mergeCell ref="C6:D6"/>
    <mergeCell ref="C7:D7"/>
    <mergeCell ref="G3:I3"/>
    <mergeCell ref="G4:I4"/>
    <mergeCell ref="G5:I5"/>
    <mergeCell ref="E34:F35"/>
    <mergeCell ref="G34:I35"/>
    <mergeCell ref="C28:D29"/>
    <mergeCell ref="E28:F29"/>
    <mergeCell ref="G28:I29"/>
    <mergeCell ref="C30:D31"/>
    <mergeCell ref="E30:F31"/>
    <mergeCell ref="G30:I31"/>
    <mergeCell ref="G32:I33"/>
    <mergeCell ref="C32:D33"/>
    <mergeCell ref="C26:D27"/>
    <mergeCell ref="E26:F27"/>
    <mergeCell ref="G26:I27"/>
    <mergeCell ref="C20:D21"/>
    <mergeCell ref="E20:F21"/>
    <mergeCell ref="G20:I21"/>
    <mergeCell ref="C22:D23"/>
    <mergeCell ref="G22:I23"/>
    <mergeCell ref="E22:F23"/>
    <mergeCell ref="C18:D19"/>
    <mergeCell ref="E18:F19"/>
    <mergeCell ref="G18:I19"/>
    <mergeCell ref="G9:I9"/>
    <mergeCell ref="C10:D11"/>
    <mergeCell ref="E10:F11"/>
    <mergeCell ref="G10:I11"/>
    <mergeCell ref="C12:D13"/>
    <mergeCell ref="E12:F13"/>
    <mergeCell ref="G14:I15"/>
    <mergeCell ref="G12:I13"/>
    <mergeCell ref="E7:F7"/>
    <mergeCell ref="C9:D9"/>
    <mergeCell ref="E9:F9"/>
    <mergeCell ref="C14:D15"/>
    <mergeCell ref="E14:F15"/>
    <mergeCell ref="A3:B3"/>
    <mergeCell ref="E3:F3"/>
    <mergeCell ref="A4:B4"/>
    <mergeCell ref="A5:B5"/>
    <mergeCell ref="A7:B7"/>
    <mergeCell ref="A37:B38"/>
    <mergeCell ref="E4:F4"/>
    <mergeCell ref="E5:F5"/>
    <mergeCell ref="E6:F6"/>
    <mergeCell ref="C24:D25"/>
  </mergeCells>
  <printOptions/>
  <pageMargins left="0.2362204724409449" right="0.2362204724409449" top="0.7480314960629921" bottom="0.7480314960629921" header="0.31496062992125984" footer="0.31496062992125984"/>
  <pageSetup fitToWidth="2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view="pageBreakPreview" zoomScaleNormal="85" zoomScaleSheetLayoutView="100" zoomScalePageLayoutView="70" workbookViewId="0" topLeftCell="A1">
      <selection activeCell="D30" sqref="D30:D31"/>
    </sheetView>
  </sheetViews>
  <sheetFormatPr defaultColWidth="9.140625" defaultRowHeight="15"/>
  <cols>
    <col min="1" max="1" width="7.8515625" style="57" customWidth="1"/>
    <col min="2" max="2" width="11.00390625" style="57" bestFit="1" customWidth="1"/>
    <col min="3" max="3" width="41.00390625" style="57" customWidth="1"/>
    <col min="4" max="4" width="54.57421875" style="57" customWidth="1"/>
    <col min="5" max="8" width="8.8515625" style="57" customWidth="1"/>
    <col min="9" max="9" width="17.8515625" style="57" customWidth="1"/>
    <col min="10" max="10" width="13.140625" style="57" customWidth="1"/>
    <col min="11" max="11" width="29.57421875" style="57" customWidth="1"/>
    <col min="12" max="16384" width="9.00390625" style="57" customWidth="1"/>
  </cols>
  <sheetData>
    <row r="1" spans="1:7" ht="18" customHeight="1">
      <c r="A1" s="142" t="s">
        <v>90</v>
      </c>
      <c r="B1" s="140"/>
      <c r="C1" s="171" t="s">
        <v>110</v>
      </c>
      <c r="G1" s="170" t="s">
        <v>110</v>
      </c>
    </row>
    <row r="2" spans="1:11" ht="13.5" customHeight="1">
      <c r="A2" s="142" t="s">
        <v>102</v>
      </c>
      <c r="B2" s="140"/>
      <c r="D2" s="131" t="s">
        <v>109</v>
      </c>
      <c r="E2" s="141"/>
      <c r="K2" s="131" t="s">
        <v>108</v>
      </c>
    </row>
    <row r="3" spans="1:11" ht="23.25" customHeight="1">
      <c r="A3" s="203" t="s">
        <v>25</v>
      </c>
      <c r="B3" s="203"/>
      <c r="C3" s="227" t="s">
        <v>96</v>
      </c>
      <c r="D3" s="228"/>
      <c r="E3" s="203" t="s">
        <v>98</v>
      </c>
      <c r="F3" s="203"/>
      <c r="G3" s="189" t="s">
        <v>99</v>
      </c>
      <c r="H3" s="189"/>
      <c r="I3" s="203" t="s">
        <v>95</v>
      </c>
      <c r="J3" s="203"/>
      <c r="K3" s="203"/>
    </row>
    <row r="4" spans="1:11" ht="48" customHeight="1">
      <c r="A4" s="190" t="s">
        <v>91</v>
      </c>
      <c r="B4" s="191"/>
      <c r="C4" s="229" t="s">
        <v>124</v>
      </c>
      <c r="D4" s="228"/>
      <c r="E4" s="196">
        <v>600000</v>
      </c>
      <c r="F4" s="196"/>
      <c r="G4" s="196">
        <v>600000</v>
      </c>
      <c r="H4" s="196"/>
      <c r="I4" s="206" t="s">
        <v>106</v>
      </c>
      <c r="J4" s="206"/>
      <c r="K4" s="206"/>
    </row>
    <row r="5" spans="1:11" ht="30" customHeight="1">
      <c r="A5" s="190" t="s">
        <v>92</v>
      </c>
      <c r="B5" s="191"/>
      <c r="C5" s="227" t="s">
        <v>94</v>
      </c>
      <c r="D5" s="228"/>
      <c r="E5" s="196">
        <v>150000</v>
      </c>
      <c r="F5" s="196"/>
      <c r="G5" s="196">
        <v>100000</v>
      </c>
      <c r="H5" s="196"/>
      <c r="I5" s="206"/>
      <c r="J5" s="206"/>
      <c r="K5" s="206"/>
    </row>
    <row r="6" spans="1:11" ht="30" customHeight="1">
      <c r="A6" s="167" t="s">
        <v>93</v>
      </c>
      <c r="B6" s="143"/>
      <c r="C6" s="229" t="s">
        <v>101</v>
      </c>
      <c r="D6" s="230"/>
      <c r="E6" s="196">
        <v>50000</v>
      </c>
      <c r="F6" s="196"/>
      <c r="G6" s="196">
        <v>0</v>
      </c>
      <c r="H6" s="196"/>
      <c r="I6" s="206" t="s">
        <v>107</v>
      </c>
      <c r="J6" s="206"/>
      <c r="K6" s="206"/>
    </row>
    <row r="7" spans="1:11" ht="30" customHeight="1">
      <c r="A7" s="187" t="s">
        <v>97</v>
      </c>
      <c r="B7" s="188"/>
      <c r="C7" s="172"/>
      <c r="D7" s="178"/>
      <c r="E7" s="196">
        <f>SUM(E4:F6)</f>
        <v>800000</v>
      </c>
      <c r="F7" s="196"/>
      <c r="G7" s="196">
        <f>SUM(G4:H6)</f>
        <v>700000</v>
      </c>
      <c r="H7" s="196"/>
      <c r="I7" s="207"/>
      <c r="J7" s="207"/>
      <c r="K7" s="207"/>
    </row>
    <row r="8" spans="1:11" ht="13.5" customHeight="1">
      <c r="A8" s="168" t="s">
        <v>103</v>
      </c>
      <c r="B8" s="144"/>
      <c r="C8" s="145"/>
      <c r="D8" s="145"/>
      <c r="E8" s="169"/>
      <c r="F8" s="145"/>
      <c r="G8" s="145"/>
      <c r="H8" s="145"/>
      <c r="I8" s="145"/>
      <c r="J8" s="145"/>
      <c r="K8" s="145"/>
    </row>
    <row r="9" spans="1:11" ht="24" customHeight="1">
      <c r="A9" s="146" t="s">
        <v>25</v>
      </c>
      <c r="B9" s="146"/>
      <c r="C9" s="175" t="s">
        <v>16</v>
      </c>
      <c r="D9" s="175" t="s">
        <v>30</v>
      </c>
      <c r="E9" s="203" t="s">
        <v>98</v>
      </c>
      <c r="F9" s="203"/>
      <c r="G9" s="189" t="s">
        <v>99</v>
      </c>
      <c r="H9" s="189"/>
      <c r="I9" s="204" t="s">
        <v>95</v>
      </c>
      <c r="J9" s="205"/>
      <c r="K9" s="205"/>
    </row>
    <row r="10" spans="1:11" ht="24.75" customHeight="1">
      <c r="A10" s="231" t="s">
        <v>1</v>
      </c>
      <c r="B10" s="232"/>
      <c r="C10" s="212" t="s">
        <v>6</v>
      </c>
      <c r="D10" s="224" t="s">
        <v>100</v>
      </c>
      <c r="E10" s="216">
        <v>20000</v>
      </c>
      <c r="F10" s="217"/>
      <c r="G10" s="216">
        <v>20000</v>
      </c>
      <c r="H10" s="217"/>
      <c r="I10" s="197" t="s">
        <v>112</v>
      </c>
      <c r="J10" s="201"/>
      <c r="K10" s="198"/>
    </row>
    <row r="11" spans="1:11" ht="24.75" customHeight="1">
      <c r="A11" s="233"/>
      <c r="B11" s="234"/>
      <c r="C11" s="213"/>
      <c r="D11" s="225"/>
      <c r="E11" s="218"/>
      <c r="F11" s="219"/>
      <c r="G11" s="218"/>
      <c r="H11" s="219"/>
      <c r="I11" s="199"/>
      <c r="J11" s="202"/>
      <c r="K11" s="200"/>
    </row>
    <row r="12" spans="1:11" ht="24.75" customHeight="1">
      <c r="A12" s="231" t="s">
        <v>2</v>
      </c>
      <c r="B12" s="232"/>
      <c r="C12" s="212" t="s">
        <v>37</v>
      </c>
      <c r="D12" s="224" t="s">
        <v>41</v>
      </c>
      <c r="E12" s="216">
        <v>50000</v>
      </c>
      <c r="F12" s="217"/>
      <c r="G12" s="216">
        <v>50000</v>
      </c>
      <c r="H12" s="217"/>
      <c r="I12" s="226" t="s">
        <v>113</v>
      </c>
      <c r="J12" s="201"/>
      <c r="K12" s="198"/>
    </row>
    <row r="13" spans="1:11" ht="24.75" customHeight="1">
      <c r="A13" s="233"/>
      <c r="B13" s="234"/>
      <c r="C13" s="213"/>
      <c r="D13" s="225"/>
      <c r="E13" s="218"/>
      <c r="F13" s="219"/>
      <c r="G13" s="218"/>
      <c r="H13" s="219"/>
      <c r="I13" s="199"/>
      <c r="J13" s="202"/>
      <c r="K13" s="200"/>
    </row>
    <row r="14" spans="1:11" ht="24.75" customHeight="1">
      <c r="A14" s="231" t="s">
        <v>3</v>
      </c>
      <c r="B14" s="232"/>
      <c r="C14" s="212" t="s">
        <v>38</v>
      </c>
      <c r="D14" s="224" t="s">
        <v>125</v>
      </c>
      <c r="E14" s="216">
        <v>10000</v>
      </c>
      <c r="F14" s="217"/>
      <c r="G14" s="216">
        <v>10000</v>
      </c>
      <c r="H14" s="217"/>
      <c r="I14" s="226" t="s">
        <v>114</v>
      </c>
      <c r="J14" s="201"/>
      <c r="K14" s="198"/>
    </row>
    <row r="15" spans="1:11" ht="24.75" customHeight="1">
      <c r="A15" s="233"/>
      <c r="B15" s="234"/>
      <c r="C15" s="213"/>
      <c r="D15" s="225"/>
      <c r="E15" s="218"/>
      <c r="F15" s="219"/>
      <c r="G15" s="218"/>
      <c r="H15" s="219"/>
      <c r="I15" s="199"/>
      <c r="J15" s="202"/>
      <c r="K15" s="200"/>
    </row>
    <row r="16" spans="1:11" ht="52.5" customHeight="1">
      <c r="A16" s="235" t="s">
        <v>9</v>
      </c>
      <c r="B16" s="235" t="s">
        <v>4</v>
      </c>
      <c r="C16" s="212" t="s">
        <v>24</v>
      </c>
      <c r="D16" s="224" t="s">
        <v>43</v>
      </c>
      <c r="E16" s="216">
        <v>200000</v>
      </c>
      <c r="F16" s="217"/>
      <c r="G16" s="216">
        <v>100000</v>
      </c>
      <c r="H16" s="217"/>
      <c r="I16" s="226" t="s">
        <v>115</v>
      </c>
      <c r="J16" s="201"/>
      <c r="K16" s="198"/>
    </row>
    <row r="17" spans="1:11" ht="13.5">
      <c r="A17" s="236"/>
      <c r="B17" s="237"/>
      <c r="C17" s="213"/>
      <c r="D17" s="225"/>
      <c r="E17" s="218"/>
      <c r="F17" s="219"/>
      <c r="G17" s="218"/>
      <c r="H17" s="219"/>
      <c r="I17" s="199"/>
      <c r="J17" s="202"/>
      <c r="K17" s="200"/>
    </row>
    <row r="18" spans="1:11" ht="18" customHeight="1">
      <c r="A18" s="236"/>
      <c r="B18" s="235" t="s">
        <v>5</v>
      </c>
      <c r="C18" s="212" t="s">
        <v>26</v>
      </c>
      <c r="D18" s="224" t="s">
        <v>44</v>
      </c>
      <c r="E18" s="216">
        <v>100000</v>
      </c>
      <c r="F18" s="217"/>
      <c r="G18" s="216">
        <v>100000</v>
      </c>
      <c r="H18" s="217"/>
      <c r="I18" s="197" t="s">
        <v>116</v>
      </c>
      <c r="J18" s="201"/>
      <c r="K18" s="198"/>
    </row>
    <row r="19" spans="1:11" ht="18" customHeight="1">
      <c r="A19" s="236"/>
      <c r="B19" s="237"/>
      <c r="C19" s="213"/>
      <c r="D19" s="225"/>
      <c r="E19" s="218"/>
      <c r="F19" s="219"/>
      <c r="G19" s="218"/>
      <c r="H19" s="219"/>
      <c r="I19" s="199"/>
      <c r="J19" s="202"/>
      <c r="K19" s="200"/>
    </row>
    <row r="20" spans="1:11" ht="18" customHeight="1">
      <c r="A20" s="236"/>
      <c r="B20" s="235" t="s">
        <v>7</v>
      </c>
      <c r="C20" s="212" t="s">
        <v>23</v>
      </c>
      <c r="D20" s="220"/>
      <c r="E20" s="216">
        <v>100000</v>
      </c>
      <c r="F20" s="217"/>
      <c r="G20" s="216">
        <v>100000</v>
      </c>
      <c r="H20" s="217"/>
      <c r="I20" s="197" t="s">
        <v>117</v>
      </c>
      <c r="J20" s="201"/>
      <c r="K20" s="198"/>
    </row>
    <row r="21" spans="1:11" ht="18" customHeight="1">
      <c r="A21" s="237"/>
      <c r="B21" s="237"/>
      <c r="C21" s="213"/>
      <c r="D21" s="221"/>
      <c r="E21" s="218"/>
      <c r="F21" s="219"/>
      <c r="G21" s="218"/>
      <c r="H21" s="219"/>
      <c r="I21" s="199"/>
      <c r="J21" s="202"/>
      <c r="K21" s="200"/>
    </row>
    <row r="22" spans="1:11" ht="18" customHeight="1">
      <c r="A22" s="235" t="s">
        <v>10</v>
      </c>
      <c r="B22" s="235" t="s">
        <v>11</v>
      </c>
      <c r="C22" s="212" t="s">
        <v>105</v>
      </c>
      <c r="D22" s="224" t="s">
        <v>45</v>
      </c>
      <c r="E22" s="216">
        <v>32800</v>
      </c>
      <c r="F22" s="217"/>
      <c r="G22" s="216">
        <v>32800</v>
      </c>
      <c r="H22" s="217"/>
      <c r="I22" s="197" t="s">
        <v>118</v>
      </c>
      <c r="J22" s="201"/>
      <c r="K22" s="198"/>
    </row>
    <row r="23" spans="1:11" ht="18" customHeight="1">
      <c r="A23" s="236"/>
      <c r="B23" s="237"/>
      <c r="C23" s="213"/>
      <c r="D23" s="225"/>
      <c r="E23" s="218"/>
      <c r="F23" s="219"/>
      <c r="G23" s="218"/>
      <c r="H23" s="219"/>
      <c r="I23" s="199"/>
      <c r="J23" s="202"/>
      <c r="K23" s="200"/>
    </row>
    <row r="24" spans="1:11" ht="18" customHeight="1">
      <c r="A24" s="236"/>
      <c r="B24" s="235" t="s">
        <v>28</v>
      </c>
      <c r="C24" s="212" t="s">
        <v>29</v>
      </c>
      <c r="D24" s="220"/>
      <c r="E24" s="216">
        <v>60000</v>
      </c>
      <c r="F24" s="217"/>
      <c r="G24" s="216">
        <v>60000</v>
      </c>
      <c r="H24" s="217"/>
      <c r="I24" s="197" t="s">
        <v>119</v>
      </c>
      <c r="J24" s="201"/>
      <c r="K24" s="198"/>
    </row>
    <row r="25" spans="1:11" ht="18" customHeight="1">
      <c r="A25" s="237"/>
      <c r="B25" s="237"/>
      <c r="C25" s="213"/>
      <c r="D25" s="221"/>
      <c r="E25" s="218"/>
      <c r="F25" s="219"/>
      <c r="G25" s="218"/>
      <c r="H25" s="219"/>
      <c r="I25" s="199"/>
      <c r="J25" s="202"/>
      <c r="K25" s="200"/>
    </row>
    <row r="26" spans="1:11" ht="18" customHeight="1">
      <c r="A26" s="231" t="s">
        <v>8</v>
      </c>
      <c r="B26" s="232"/>
      <c r="C26" s="212" t="s">
        <v>17</v>
      </c>
      <c r="D26" s="224" t="s">
        <v>39</v>
      </c>
      <c r="E26" s="216">
        <v>100000</v>
      </c>
      <c r="F26" s="217"/>
      <c r="G26" s="216">
        <v>100000</v>
      </c>
      <c r="H26" s="217"/>
      <c r="I26" s="197" t="s">
        <v>120</v>
      </c>
      <c r="J26" s="201"/>
      <c r="K26" s="198"/>
    </row>
    <row r="27" spans="1:11" ht="18" customHeight="1">
      <c r="A27" s="233"/>
      <c r="B27" s="234"/>
      <c r="C27" s="213"/>
      <c r="D27" s="225"/>
      <c r="E27" s="218"/>
      <c r="F27" s="219"/>
      <c r="G27" s="218"/>
      <c r="H27" s="219"/>
      <c r="I27" s="199"/>
      <c r="J27" s="202"/>
      <c r="K27" s="200"/>
    </row>
    <row r="28" spans="1:11" ht="18" customHeight="1">
      <c r="A28" s="231" t="s">
        <v>12</v>
      </c>
      <c r="B28" s="232"/>
      <c r="C28" s="212" t="s">
        <v>19</v>
      </c>
      <c r="D28" s="220"/>
      <c r="E28" s="216">
        <v>100000</v>
      </c>
      <c r="F28" s="217"/>
      <c r="G28" s="216">
        <v>100000</v>
      </c>
      <c r="H28" s="217"/>
      <c r="I28" s="197" t="s">
        <v>121</v>
      </c>
      <c r="J28" s="201"/>
      <c r="K28" s="198"/>
    </row>
    <row r="29" spans="1:11" ht="18" customHeight="1">
      <c r="A29" s="233"/>
      <c r="B29" s="234"/>
      <c r="C29" s="213"/>
      <c r="D29" s="221"/>
      <c r="E29" s="218"/>
      <c r="F29" s="219"/>
      <c r="G29" s="218"/>
      <c r="H29" s="219"/>
      <c r="I29" s="199"/>
      <c r="J29" s="202"/>
      <c r="K29" s="200"/>
    </row>
    <row r="30" spans="1:11" ht="18" customHeight="1">
      <c r="A30" s="231" t="s">
        <v>111</v>
      </c>
      <c r="B30" s="232"/>
      <c r="C30" s="212" t="s">
        <v>126</v>
      </c>
      <c r="D30" s="220"/>
      <c r="E30" s="216">
        <v>0</v>
      </c>
      <c r="F30" s="217"/>
      <c r="G30" s="216">
        <v>0</v>
      </c>
      <c r="H30" s="217"/>
      <c r="I30" s="197"/>
      <c r="J30" s="201"/>
      <c r="K30" s="198"/>
    </row>
    <row r="31" spans="1:11" ht="18" customHeight="1">
      <c r="A31" s="233"/>
      <c r="B31" s="234"/>
      <c r="C31" s="213"/>
      <c r="D31" s="221"/>
      <c r="E31" s="218"/>
      <c r="F31" s="219"/>
      <c r="G31" s="218"/>
      <c r="H31" s="219"/>
      <c r="I31" s="199"/>
      <c r="J31" s="202"/>
      <c r="K31" s="200"/>
    </row>
    <row r="32" spans="1:11" ht="18" customHeight="1">
      <c r="A32" s="231" t="s">
        <v>15</v>
      </c>
      <c r="B32" s="232"/>
      <c r="C32" s="212" t="s">
        <v>20</v>
      </c>
      <c r="D32" s="220"/>
      <c r="E32" s="216">
        <v>27200</v>
      </c>
      <c r="F32" s="217"/>
      <c r="G32" s="216">
        <v>27200</v>
      </c>
      <c r="H32" s="217"/>
      <c r="I32" s="197" t="s">
        <v>122</v>
      </c>
      <c r="J32" s="201"/>
      <c r="K32" s="198"/>
    </row>
    <row r="33" spans="1:11" ht="18" customHeight="1">
      <c r="A33" s="233"/>
      <c r="B33" s="234"/>
      <c r="C33" s="213"/>
      <c r="D33" s="221"/>
      <c r="E33" s="218"/>
      <c r="F33" s="219"/>
      <c r="G33" s="218"/>
      <c r="H33" s="219"/>
      <c r="I33" s="199"/>
      <c r="J33" s="202"/>
      <c r="K33" s="200"/>
    </row>
    <row r="34" spans="1:11" ht="18" customHeight="1">
      <c r="A34" s="231" t="s">
        <v>21</v>
      </c>
      <c r="B34" s="232"/>
      <c r="C34" s="212" t="s">
        <v>22</v>
      </c>
      <c r="D34" s="214" t="s">
        <v>46</v>
      </c>
      <c r="E34" s="216">
        <v>0</v>
      </c>
      <c r="F34" s="217"/>
      <c r="G34" s="216">
        <v>0</v>
      </c>
      <c r="H34" s="217"/>
      <c r="I34" s="197"/>
      <c r="J34" s="201"/>
      <c r="K34" s="198"/>
    </row>
    <row r="35" spans="1:11" ht="18" customHeight="1">
      <c r="A35" s="233"/>
      <c r="B35" s="234"/>
      <c r="C35" s="213"/>
      <c r="D35" s="215"/>
      <c r="E35" s="218"/>
      <c r="F35" s="219"/>
      <c r="G35" s="218"/>
      <c r="H35" s="219"/>
      <c r="I35" s="199"/>
      <c r="J35" s="202"/>
      <c r="K35" s="200"/>
    </row>
    <row r="36" spans="1:11" ht="18" customHeight="1">
      <c r="A36" s="192" t="s">
        <v>104</v>
      </c>
      <c r="B36" s="193"/>
      <c r="C36" s="173"/>
      <c r="D36" s="176"/>
      <c r="E36" s="222">
        <f>SUM(E10:F35)</f>
        <v>800000</v>
      </c>
      <c r="F36" s="222"/>
      <c r="G36" s="222">
        <f>SUM(G10:H35)</f>
        <v>700000</v>
      </c>
      <c r="H36" s="222"/>
      <c r="I36" s="210"/>
      <c r="J36" s="210"/>
      <c r="K36" s="210"/>
    </row>
    <row r="37" spans="1:11" ht="18" customHeight="1">
      <c r="A37" s="194"/>
      <c r="B37" s="195"/>
      <c r="C37" s="174"/>
      <c r="D37" s="177"/>
      <c r="E37" s="223"/>
      <c r="F37" s="223"/>
      <c r="G37" s="223"/>
      <c r="H37" s="223"/>
      <c r="I37" s="211"/>
      <c r="J37" s="211"/>
      <c r="K37" s="211"/>
    </row>
    <row r="38" spans="1:11" ht="67.5" customHeight="1" hidden="1">
      <c r="A38" s="159" t="s">
        <v>31</v>
      </c>
      <c r="B38" s="160"/>
      <c r="C38" s="160"/>
      <c r="D38" s="161"/>
      <c r="E38" s="162"/>
      <c r="F38" s="163"/>
      <c r="G38" s="163"/>
      <c r="H38" s="164"/>
      <c r="I38" s="164"/>
      <c r="J38" s="165"/>
      <c r="K38" s="166"/>
    </row>
    <row r="39" spans="2:11" ht="13.5">
      <c r="B39" s="145"/>
      <c r="C39" s="145" t="s">
        <v>89</v>
      </c>
      <c r="D39" s="145"/>
      <c r="E39" s="145" t="s">
        <v>89</v>
      </c>
      <c r="F39" s="145"/>
      <c r="G39" s="145"/>
      <c r="H39" s="145"/>
      <c r="I39" s="145"/>
      <c r="J39" s="145"/>
      <c r="K39" s="145"/>
    </row>
    <row r="40" ht="13.5">
      <c r="A40" s="56"/>
    </row>
    <row r="41" ht="13.5">
      <c r="B41" s="43"/>
    </row>
    <row r="42" ht="13.5">
      <c r="B42" s="43"/>
    </row>
    <row r="43" ht="13.5">
      <c r="B43" s="43"/>
    </row>
    <row r="44" ht="13.5">
      <c r="B44" s="43"/>
    </row>
    <row r="45" ht="13.5">
      <c r="B45" s="43"/>
    </row>
    <row r="46" ht="13.5">
      <c r="B46" s="42"/>
    </row>
  </sheetData>
  <sheetProtection/>
  <mergeCells count="110">
    <mergeCell ref="A26:B27"/>
    <mergeCell ref="A28:B29"/>
    <mergeCell ref="A30:B31"/>
    <mergeCell ref="A32:B33"/>
    <mergeCell ref="A34:B35"/>
    <mergeCell ref="B22:B23"/>
    <mergeCell ref="B24:B25"/>
    <mergeCell ref="A22:A25"/>
    <mergeCell ref="A10:B11"/>
    <mergeCell ref="A12:B13"/>
    <mergeCell ref="A14:B15"/>
    <mergeCell ref="A16:A21"/>
    <mergeCell ref="B16:B17"/>
    <mergeCell ref="B18:B19"/>
    <mergeCell ref="B20:B21"/>
    <mergeCell ref="A3:B3"/>
    <mergeCell ref="C3:D3"/>
    <mergeCell ref="E3:F3"/>
    <mergeCell ref="G3:H3"/>
    <mergeCell ref="I3:K3"/>
    <mergeCell ref="C4:D4"/>
    <mergeCell ref="E4:F4"/>
    <mergeCell ref="G4:H4"/>
    <mergeCell ref="I4:K4"/>
    <mergeCell ref="A4:B4"/>
    <mergeCell ref="C5:D5"/>
    <mergeCell ref="E5:F5"/>
    <mergeCell ref="G5:H5"/>
    <mergeCell ref="I5:K5"/>
    <mergeCell ref="C6:D6"/>
    <mergeCell ref="E6:F6"/>
    <mergeCell ref="G6:H6"/>
    <mergeCell ref="I6:K6"/>
    <mergeCell ref="A7:B7"/>
    <mergeCell ref="E7:F7"/>
    <mergeCell ref="G7:H7"/>
    <mergeCell ref="I7:K7"/>
    <mergeCell ref="E9:F9"/>
    <mergeCell ref="G9:H9"/>
    <mergeCell ref="I9:K9"/>
    <mergeCell ref="C10:C11"/>
    <mergeCell ref="D10:D11"/>
    <mergeCell ref="E10:F11"/>
    <mergeCell ref="G10:H11"/>
    <mergeCell ref="I10:K11"/>
    <mergeCell ref="C12:C13"/>
    <mergeCell ref="D12:D13"/>
    <mergeCell ref="E12:F13"/>
    <mergeCell ref="G12:H13"/>
    <mergeCell ref="I12:K13"/>
    <mergeCell ref="C14:C15"/>
    <mergeCell ref="D14:D15"/>
    <mergeCell ref="E14:F15"/>
    <mergeCell ref="G14:H15"/>
    <mergeCell ref="I14:K15"/>
    <mergeCell ref="C16:C17"/>
    <mergeCell ref="D16:D17"/>
    <mergeCell ref="E16:F17"/>
    <mergeCell ref="G16:H17"/>
    <mergeCell ref="I16:K17"/>
    <mergeCell ref="C18:C19"/>
    <mergeCell ref="D18:D19"/>
    <mergeCell ref="E18:F19"/>
    <mergeCell ref="G18:H19"/>
    <mergeCell ref="I18:K19"/>
    <mergeCell ref="C20:C21"/>
    <mergeCell ref="D20:D21"/>
    <mergeCell ref="E20:F21"/>
    <mergeCell ref="G20:H21"/>
    <mergeCell ref="I20:K21"/>
    <mergeCell ref="C22:C23"/>
    <mergeCell ref="D22:D23"/>
    <mergeCell ref="E22:F23"/>
    <mergeCell ref="G22:H23"/>
    <mergeCell ref="I22:K23"/>
    <mergeCell ref="C24:C25"/>
    <mergeCell ref="D24:D25"/>
    <mergeCell ref="E24:F25"/>
    <mergeCell ref="G24:H25"/>
    <mergeCell ref="I24:K25"/>
    <mergeCell ref="C26:C27"/>
    <mergeCell ref="D26:D27"/>
    <mergeCell ref="E26:F27"/>
    <mergeCell ref="G26:H27"/>
    <mergeCell ref="I26:K27"/>
    <mergeCell ref="C28:C29"/>
    <mergeCell ref="D28:D29"/>
    <mergeCell ref="E28:F29"/>
    <mergeCell ref="G28:H29"/>
    <mergeCell ref="I28:K29"/>
    <mergeCell ref="A36:B37"/>
    <mergeCell ref="E36:F37"/>
    <mergeCell ref="G36:H37"/>
    <mergeCell ref="I36:K37"/>
    <mergeCell ref="C30:C31"/>
    <mergeCell ref="D30:D31"/>
    <mergeCell ref="E30:F31"/>
    <mergeCell ref="G30:H31"/>
    <mergeCell ref="I30:K31"/>
    <mergeCell ref="C32:C33"/>
    <mergeCell ref="A5:B5"/>
    <mergeCell ref="C34:C35"/>
    <mergeCell ref="D34:D35"/>
    <mergeCell ref="E34:F35"/>
    <mergeCell ref="G34:H35"/>
    <mergeCell ref="I34:K35"/>
    <mergeCell ref="D32:D33"/>
    <mergeCell ref="E32:F33"/>
    <mergeCell ref="G32:H33"/>
    <mergeCell ref="I32:K33"/>
  </mergeCells>
  <printOptions/>
  <pageMargins left="0.2362204724409449" right="0.2362204724409449" top="0.3937007874015748" bottom="0.35433070866141736" header="0.31496062992125984" footer="0.31496062992125984"/>
  <pageSetup fitToHeight="0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cp:lastPrinted>2018-10-03T04:45:17Z</cp:lastPrinted>
  <dcterms:created xsi:type="dcterms:W3CDTF">2016-12-15T01:21:48Z</dcterms:created>
  <dcterms:modified xsi:type="dcterms:W3CDTF">2018-10-12T04:10:40Z</dcterms:modified>
  <cp:category/>
  <cp:version/>
  <cp:contentType/>
  <cp:contentStatus/>
</cp:coreProperties>
</file>