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230" yWindow="65521" windowWidth="10275" windowHeight="8040" tabRatio="838" activeTab="0"/>
  </bookViews>
  <sheets>
    <sheet name="表紙" sheetId="1" r:id="rId1"/>
    <sheet name="表1,2 " sheetId="2" r:id="rId2"/>
    <sheet name="表3,4" sheetId="3" r:id="rId3"/>
    <sheet name="表5,6" sheetId="4" r:id="rId4"/>
    <sheet name="表7,8" sheetId="5" r:id="rId5"/>
    <sheet name="表9" sheetId="6" r:id="rId6"/>
    <sheet name="表10" sheetId="7" r:id="rId7"/>
    <sheet name="表11" sheetId="8" r:id="rId8"/>
    <sheet name="表12" sheetId="9" r:id="rId9"/>
    <sheet name="表13" sheetId="10" r:id="rId10"/>
  </sheets>
  <externalReferences>
    <externalReference r:id="rId13"/>
    <externalReference r:id="rId14"/>
  </externalReferences>
  <definedNames>
    <definedName name="_A1" localSheetId="0">#REF!</definedName>
    <definedName name="_A1">#REF!</definedName>
    <definedName name="_A2" localSheetId="0">#REF!</definedName>
    <definedName name="_A2">#REF!</definedName>
    <definedName name="_A3" localSheetId="0">#REF!</definedName>
    <definedName name="_A3">#REF!</definedName>
    <definedName name="_A4" localSheetId="0">#REF!</definedName>
    <definedName name="_A4">#REF!</definedName>
    <definedName name="_A5" localSheetId="0">#REF!</definedName>
    <definedName name="_A5">#REF!</definedName>
    <definedName name="_B1" localSheetId="0">#REF!</definedName>
    <definedName name="_B1">#REF!</definedName>
    <definedName name="_B2" localSheetId="0">#REF!</definedName>
    <definedName name="_B2">#REF!</definedName>
    <definedName name="_B3" localSheetId="0">#REF!</definedName>
    <definedName name="_B3">#REF!</definedName>
    <definedName name="_xlnm._FilterDatabase" localSheetId="7" hidden="1">'表11'!$A$6:$K$249</definedName>
    <definedName name="_xlfn.IFERROR" hidden="1">#NAME?</definedName>
    <definedName name="_xlfn.SUMIFS" hidden="1">#NAME?</definedName>
    <definedName name="data" localSheetId="0">#REF!</definedName>
    <definedName name="data">#REF!</definedName>
    <definedName name="_xlnm.Print_Area" localSheetId="1">'表1,2 '!$A$1:$O$61</definedName>
    <definedName name="_xlnm.Print_Area" localSheetId="6">'表10'!$A$1:$H$52</definedName>
    <definedName name="_xlnm.Print_Area" localSheetId="7">'表11'!$A$1:$K$249</definedName>
    <definedName name="_xlnm.Print_Area" localSheetId="8">'表12'!$A$1:$H$72</definedName>
    <definedName name="_xlnm.Print_Area" localSheetId="9">'表13'!$A$1:$J$77</definedName>
    <definedName name="_xlnm.Print_Area" localSheetId="2">'表3,4'!$A$1:$L$62</definedName>
    <definedName name="_xlnm.Print_Area" localSheetId="3">'表5,6'!$A$1:$M$64</definedName>
    <definedName name="_xlnm.Print_Area" localSheetId="4">'表7,8'!$A$1:$J$57</definedName>
    <definedName name="_xlnm.Print_Area" localSheetId="5">'表9'!$A$1:$K$491</definedName>
    <definedName name="_xlnm.Print_Area" localSheetId="0">'表紙'!$A$1:$K$22</definedName>
    <definedName name="_xlnm.Print_Titles" localSheetId="6">'表10'!$1:$3</definedName>
    <definedName name="_xlnm.Print_Titles" localSheetId="7">'表11'!$3:$5</definedName>
    <definedName name="_xlnm.Print_Titles" localSheetId="5">'表9'!$3:$5</definedName>
  </definedNames>
  <calcPr fullCalcOnLoad="1"/>
</workbook>
</file>

<file path=xl/sharedStrings.xml><?xml version="1.0" encoding="utf-8"?>
<sst xmlns="http://schemas.openxmlformats.org/spreadsheetml/2006/main" count="2064" uniqueCount="977">
  <si>
    <t>中濃圏域　計</t>
  </si>
  <si>
    <t>飛騨圏域　計</t>
  </si>
  <si>
    <t>　　単位：人</t>
  </si>
  <si>
    <t>合　　　　計</t>
  </si>
  <si>
    <t>男</t>
  </si>
  <si>
    <t>女</t>
  </si>
  <si>
    <t>２０歳未満</t>
  </si>
  <si>
    <t>２０歳代</t>
  </si>
  <si>
    <t>３０歳代</t>
  </si>
  <si>
    <t>４０歳代</t>
  </si>
  <si>
    <t>５０歳代</t>
  </si>
  <si>
    <t>６０歳以上</t>
  </si>
  <si>
    <t>計</t>
  </si>
  <si>
    <t>２～３人</t>
  </si>
  <si>
    <t>４～５人</t>
  </si>
  <si>
    <t>６～10人</t>
  </si>
  <si>
    <t>11人以上</t>
  </si>
  <si>
    <t>自　　　　然</t>
  </si>
  <si>
    <t>圏　域</t>
  </si>
  <si>
    <t>日帰り</t>
  </si>
  <si>
    <t>宿　泊</t>
  </si>
  <si>
    <t>岐　　阜</t>
  </si>
  <si>
    <t>西　　濃</t>
  </si>
  <si>
    <t>中　　濃</t>
  </si>
  <si>
    <t>東　　濃</t>
  </si>
  <si>
    <t>飛　　騨</t>
  </si>
  <si>
    <t>県　　計</t>
  </si>
  <si>
    <t>東海地方</t>
  </si>
  <si>
    <t>北陸地方</t>
  </si>
  <si>
    <t>甲信越地方</t>
  </si>
  <si>
    <t xml:space="preserve"> 消　　費　　額</t>
  </si>
  <si>
    <t>県　　　内</t>
  </si>
  <si>
    <t>関東地方</t>
  </si>
  <si>
    <t>近畿地方</t>
  </si>
  <si>
    <t>その他の地方</t>
  </si>
  <si>
    <t>合　　　計</t>
  </si>
  <si>
    <t>家　　族</t>
  </si>
  <si>
    <t>その他</t>
  </si>
  <si>
    <t>地域などの団体</t>
  </si>
  <si>
    <t>業者の募集団体</t>
  </si>
  <si>
    <t>小　　計</t>
  </si>
  <si>
    <t>日　帰　り</t>
  </si>
  <si>
    <t>宿　　　泊</t>
  </si>
  <si>
    <t>高山市</t>
  </si>
  <si>
    <t>市町村名</t>
  </si>
  <si>
    <t>自然</t>
  </si>
  <si>
    <t>美濃加茂市</t>
  </si>
  <si>
    <t>可児市</t>
  </si>
  <si>
    <t>坂祝町</t>
  </si>
  <si>
    <t>富加町</t>
  </si>
  <si>
    <t>川辺町</t>
  </si>
  <si>
    <t>七宗町</t>
  </si>
  <si>
    <t>白川町</t>
  </si>
  <si>
    <t>御嵩町</t>
  </si>
  <si>
    <t>白川村</t>
  </si>
  <si>
    <t>東白川村</t>
  </si>
  <si>
    <t>区　分</t>
  </si>
  <si>
    <t>静岡､愛知､三重</t>
  </si>
  <si>
    <t>富山､石川､福井</t>
  </si>
  <si>
    <t>山梨､長野､新潟</t>
  </si>
  <si>
    <t>職場･学校の団体</t>
  </si>
  <si>
    <t>新幹線</t>
  </si>
  <si>
    <t>その他の鉄道</t>
  </si>
  <si>
    <t>区　分</t>
  </si>
  <si>
    <t>合　　　計</t>
  </si>
  <si>
    <t>単位：人</t>
  </si>
  <si>
    <t>区　分</t>
  </si>
  <si>
    <t>圏　域</t>
  </si>
  <si>
    <t>（居住地別構成比）</t>
  </si>
  <si>
    <t>（圏域別構成比）</t>
  </si>
  <si>
    <t>(日帰り構成比)</t>
  </si>
  <si>
    <t>（男女別・年齢別構成比）</t>
  </si>
  <si>
    <t>（同行者別構成比）</t>
  </si>
  <si>
    <t>　１　人　当　た　り　消　費　額</t>
  </si>
  <si>
    <t>　単位：人</t>
  </si>
  <si>
    <t>八百津町</t>
  </si>
  <si>
    <t>下呂市</t>
  </si>
  <si>
    <t>笠松町</t>
  </si>
  <si>
    <t>飛騨市</t>
  </si>
  <si>
    <t>西濃圏域　計</t>
  </si>
  <si>
    <t>東濃圏域　計</t>
  </si>
  <si>
    <t>-</t>
  </si>
  <si>
    <t>(団体旅行内構成比）</t>
  </si>
  <si>
    <t>ふくおかふるさと祭り</t>
  </si>
  <si>
    <t>ふくおか産業祭・文化展</t>
  </si>
  <si>
    <t>春の中山道祭り</t>
  </si>
  <si>
    <t>うち東海割合</t>
  </si>
  <si>
    <t>単位：円</t>
  </si>
  <si>
    <t xml:space="preserve"> 路線バス</t>
  </si>
  <si>
    <t>貸切バス</t>
  </si>
  <si>
    <t>自家用車</t>
  </si>
  <si>
    <t>そ　の　他</t>
  </si>
  <si>
    <t>関東地方</t>
  </si>
  <si>
    <t>温泉・健康</t>
  </si>
  <si>
    <t>ｽﾎﾟｰﾂ･ﾚｸﾘｴｰｼｮﾝ</t>
  </si>
  <si>
    <t>都市型観光</t>
  </si>
  <si>
    <t>(構成比)</t>
  </si>
  <si>
    <t>（構成比）</t>
  </si>
  <si>
    <t>１月～３月</t>
  </si>
  <si>
    <t>４月～６月</t>
  </si>
  <si>
    <t>７月～９月</t>
  </si>
  <si>
    <t>１月～３月</t>
  </si>
  <si>
    <t>４月～６月</t>
  </si>
  <si>
    <t>７月～９月</t>
  </si>
  <si>
    <t>１０月～１２月</t>
  </si>
  <si>
    <t>ｽﾎﾟｰﾂ･ﾚｸﾘｴｰｼｮﾝ</t>
  </si>
  <si>
    <t>友　　人</t>
  </si>
  <si>
    <t>家族と友人</t>
  </si>
  <si>
    <t>歴史・文化</t>
  </si>
  <si>
    <t>（買物・食等）</t>
  </si>
  <si>
    <t>表－８　圏域別・観光消費額</t>
  </si>
  <si>
    <t>１０月～１２月</t>
  </si>
  <si>
    <t>台湾</t>
  </si>
  <si>
    <t>中国</t>
  </si>
  <si>
    <t>韓国</t>
  </si>
  <si>
    <t>香港</t>
  </si>
  <si>
    <t>アメリカ</t>
  </si>
  <si>
    <t>タイ</t>
  </si>
  <si>
    <t>オーストラリア</t>
  </si>
  <si>
    <t>シンガポール</t>
  </si>
  <si>
    <t>イギリス</t>
  </si>
  <si>
    <t>フランス</t>
  </si>
  <si>
    <t>ドイツ</t>
  </si>
  <si>
    <t>カナダ</t>
  </si>
  <si>
    <t>マレーシア</t>
  </si>
  <si>
    <t>インド</t>
  </si>
  <si>
    <t>ロシア</t>
  </si>
  <si>
    <t>表－１　圏域別・四半期別観光入込客数（実人数）</t>
  </si>
  <si>
    <t>表－２　圏域別・居住地別観光入込客数（実人数）</t>
  </si>
  <si>
    <t>表－３　圏域別・男女別・年齢別観光入込客数（実人数）</t>
  </si>
  <si>
    <t>表－４　圏域別・利用交通機関別観光入込客数（実人数）</t>
  </si>
  <si>
    <t>表－６　圏域別・同行者別観光入込客数（実人数）</t>
  </si>
  <si>
    <t>表－７　圏域別・観光地分類別観光入込客数（実人数）</t>
  </si>
  <si>
    <t>表－９　観光地点別入込客数（延べ人数）　市町村別集計表</t>
  </si>
  <si>
    <t>表－１０　観光地分類別観光入込客数（延べ人数）</t>
  </si>
  <si>
    <t>表－１１　行祭事・イベント別入込客数（延べ人数）　市町村別集計表　</t>
  </si>
  <si>
    <t>（国別構成比）</t>
  </si>
  <si>
    <t>単位：人</t>
  </si>
  <si>
    <t>表－１２　四半期別・国籍（出身地）別外国人宿泊客数（延べ人数）</t>
  </si>
  <si>
    <t>表－１３　年別観光入込客数・観光消費額等の推移</t>
  </si>
  <si>
    <t>区分</t>
  </si>
  <si>
    <t>観光入込客数（実人数）＜万人＞</t>
  </si>
  <si>
    <t>観光客分類別構成比率</t>
  </si>
  <si>
    <t>居住地別</t>
  </si>
  <si>
    <t>県内</t>
  </si>
  <si>
    <t>県外</t>
  </si>
  <si>
    <t>男女別</t>
  </si>
  <si>
    <t>男性</t>
  </si>
  <si>
    <t>女性</t>
  </si>
  <si>
    <t>年齢別</t>
  </si>
  <si>
    <t>利用交通機関別</t>
  </si>
  <si>
    <t>新幹線</t>
  </si>
  <si>
    <t>その他の鉄道</t>
  </si>
  <si>
    <t>路線バス</t>
  </si>
  <si>
    <t>貸切バス</t>
  </si>
  <si>
    <t>自家用車</t>
  </si>
  <si>
    <t>同行者別</t>
  </si>
  <si>
    <t>家族、友人など</t>
  </si>
  <si>
    <t>職場、地域等の団体旅行</t>
  </si>
  <si>
    <t>観光地点分類別</t>
  </si>
  <si>
    <t>歴史・文化</t>
  </si>
  <si>
    <t>温泉・健康</t>
  </si>
  <si>
    <t>スポーツ・レクリエーション</t>
  </si>
  <si>
    <t>都市型観光（買物・食等）</t>
  </si>
  <si>
    <t>観光地点入込客数（延べ人数）＜万人＞</t>
  </si>
  <si>
    <t>１～３月</t>
  </si>
  <si>
    <t>４～６月</t>
  </si>
  <si>
    <t>７～９月</t>
  </si>
  <si>
    <t>10～12月</t>
  </si>
  <si>
    <t>行祭事・イベント入込客数（延べ人数）＜万人＞</t>
  </si>
  <si>
    <t>宿　泊</t>
  </si>
  <si>
    <t>日帰り</t>
  </si>
  <si>
    <t>１～３月</t>
  </si>
  <si>
    <t>７～９月</t>
  </si>
  <si>
    <t>４～６月</t>
  </si>
  <si>
    <t>観光消費額＜億円＞</t>
  </si>
  <si>
    <t>その他</t>
  </si>
  <si>
    <t>四捨五入のため構成比率の合計が１００％にならない場合、四半期の計が合計と一致しない場合がある。</t>
  </si>
  <si>
    <t>宿泊客数（延べ人数）＜万人＞　(※)</t>
  </si>
  <si>
    <t>外国人宿泊客数（延べ人数）＜万人＞　(※)</t>
  </si>
  <si>
    <t>※四捨五入のため構成比の合計が100%にならない場合がある。</t>
  </si>
  <si>
    <t>対前年比</t>
  </si>
  <si>
    <t>小　　計</t>
  </si>
  <si>
    <t>岐　　阜</t>
  </si>
  <si>
    <t>ー</t>
  </si>
  <si>
    <t>(※)</t>
  </si>
  <si>
    <t>出典：観光庁「宿泊旅行統計調査報告『第２表』」従業者数１０人未満を含む。</t>
  </si>
  <si>
    <t>(注１)</t>
  </si>
  <si>
    <t>※平成２２年までは「岐阜県観光レクリエーション動態調査」結果による。平成２３年の調査より、観光庁が策定した「観光入込客統計に関する共通基準」を導入し、調査手法を変更しているため、平成２２年以前との比較はできない。</t>
  </si>
  <si>
    <t>内藤記念くすり博物館</t>
  </si>
  <si>
    <t>県営各務原公園</t>
  </si>
  <si>
    <t>河川環境楽園</t>
  </si>
  <si>
    <t>木曽川うかい</t>
  </si>
  <si>
    <t>おがせ池夏まつり花火大会</t>
  </si>
  <si>
    <t>かわしま燦々夏まつり</t>
  </si>
  <si>
    <t>航空祭</t>
  </si>
  <si>
    <t>日本ライン夏まつり
納涼花火大会</t>
  </si>
  <si>
    <t>各務原市桜まつり</t>
  </si>
  <si>
    <t>大安寺川ホタルまつり</t>
  </si>
  <si>
    <t>ｸﾞﾘｰﾝﾌﾟﾗｻﾞみやま</t>
  </si>
  <si>
    <t>ふれあいバザール</t>
  </si>
  <si>
    <t>瑞穂市</t>
  </si>
  <si>
    <t>NEOキャンピングパーク</t>
  </si>
  <si>
    <t>ソフトピアジャパン</t>
  </si>
  <si>
    <t>こどもサイエンスプラザ</t>
  </si>
  <si>
    <t>もんでこかみいしづ</t>
  </si>
  <si>
    <t>ふれあいかみいしづ</t>
  </si>
  <si>
    <t>ソフこい</t>
  </si>
  <si>
    <t>海津市歴史民俗資料館</t>
  </si>
  <si>
    <t>南濃温泉「水晶の湯」</t>
  </si>
  <si>
    <t>道の駅「月見の里南濃」</t>
  </si>
  <si>
    <t>千本松原・国営木曽三川公園</t>
  </si>
  <si>
    <t>千代保稲荷神社</t>
  </si>
  <si>
    <t>今尾左義長</t>
  </si>
  <si>
    <t>チューリップ祭</t>
  </si>
  <si>
    <t>関ケ原町歴史民俗資料館</t>
  </si>
  <si>
    <t>東海道自然歩道</t>
  </si>
  <si>
    <t>関ケ原鍾乳洞</t>
  </si>
  <si>
    <t>関ケ原古戦場</t>
  </si>
  <si>
    <t>胡麻の郷</t>
  </si>
  <si>
    <t>sekigahara花伊吹</t>
  </si>
  <si>
    <t>伊吹山ﾄﾞﾗｲﾌﾞｳｪｲ</t>
  </si>
  <si>
    <t>関ケ原まつり</t>
  </si>
  <si>
    <t>安八温泉保養センター</t>
  </si>
  <si>
    <t>いびがわマラソン</t>
  </si>
  <si>
    <t>室内温泉プール　ゆ～みんぐ</t>
  </si>
  <si>
    <t>おおの温泉</t>
  </si>
  <si>
    <t>ＪＡ　めぐみのとれったひろば</t>
  </si>
  <si>
    <t>ロックタウンプラザ</t>
  </si>
  <si>
    <t>サンクラシックゴルフクラブ</t>
  </si>
  <si>
    <t>フェザーミュージアム</t>
  </si>
  <si>
    <t>TOSHINさくらHillsGolfＣｌｕｂ</t>
  </si>
  <si>
    <t>シーダーヒルズカントリークラブ</t>
  </si>
  <si>
    <t>うだつの上がる町並み</t>
  </si>
  <si>
    <t>ひんここまつり</t>
  </si>
  <si>
    <t>阿弥陀ケ滝</t>
  </si>
  <si>
    <t>ホワイトピアたかす</t>
  </si>
  <si>
    <t>ウイングヒルズ白鳥リゾート</t>
  </si>
  <si>
    <t>ダイナランド</t>
  </si>
  <si>
    <t>めいほうスキー場</t>
  </si>
  <si>
    <t>郡上八幡　</t>
  </si>
  <si>
    <t>ラフティング</t>
  </si>
  <si>
    <t>古今伝授の里フィールドミュージアム</t>
  </si>
  <si>
    <t>ふたこえ温泉</t>
  </si>
  <si>
    <t>桂昌寺ぼたん園</t>
  </si>
  <si>
    <t>デイリー郡上カントリークラブ</t>
  </si>
  <si>
    <t>鷲ケ岳高原ゴルフ倶楽部</t>
  </si>
  <si>
    <t>郡上おどり</t>
  </si>
  <si>
    <t>かさはら潮見の森公園</t>
  </si>
  <si>
    <t>市之倉さかづき美術館</t>
  </si>
  <si>
    <t>虎渓山永保寺</t>
  </si>
  <si>
    <t>セラミックパークMINO</t>
  </si>
  <si>
    <t>七夕まつり</t>
  </si>
  <si>
    <t>陶の里フェスティバル</t>
  </si>
  <si>
    <t>多治見まつり</t>
  </si>
  <si>
    <t>たじみ陶器まつり</t>
  </si>
  <si>
    <t>多治見茶碗まつり</t>
  </si>
  <si>
    <t>鬼岩公園</t>
  </si>
  <si>
    <t>瑞浪市化石博物館</t>
  </si>
  <si>
    <t>フォレストみずなみカントリークラブ</t>
  </si>
  <si>
    <t>みずなみカントリー倶楽部</t>
  </si>
  <si>
    <t>サイエンスワールド</t>
  </si>
  <si>
    <t>バサラカーニバル</t>
  </si>
  <si>
    <t>クラウンカントリークラブ</t>
  </si>
  <si>
    <t>新陽ｶﾝﾄﾘｰ倶楽部</t>
  </si>
  <si>
    <t>美濃焼伝統産業会館</t>
  </si>
  <si>
    <t>名岐国際ｺﾞﾙﾌ倶楽部</t>
  </si>
  <si>
    <t>ﾊﾞｰﾃﾞﾝﾊﾟｰｸSOGI</t>
  </si>
  <si>
    <t>春の美濃焼伝統工芸品まつり</t>
  </si>
  <si>
    <t>曽木公園もみじライトアップ</t>
  </si>
  <si>
    <t>美濃焼伝統工芸品まつり</t>
  </si>
  <si>
    <t>炎の祭典 土岐市織部まつり</t>
  </si>
  <si>
    <t>TOKI-陶器祭り</t>
  </si>
  <si>
    <t>鮎釣り</t>
  </si>
  <si>
    <t>ふくおか産業祭・文化展</t>
  </si>
  <si>
    <t>ふくおかふるさと祭り</t>
  </si>
  <si>
    <t>レディース・クラフトフェアー</t>
  </si>
  <si>
    <t>いわむらカントリークラブ</t>
  </si>
  <si>
    <t>メダリオン・ベルグラビアリゾート</t>
  </si>
  <si>
    <t>アドニスゴルフクラブ</t>
  </si>
  <si>
    <t>恵那銀の森</t>
  </si>
  <si>
    <t>スキー場（丹生川）</t>
  </si>
  <si>
    <t>飛騨大鍾乳洞</t>
  </si>
  <si>
    <t>道の駅パスカル清見</t>
  </si>
  <si>
    <t>荘川桜</t>
  </si>
  <si>
    <t>そばの里荘川</t>
  </si>
  <si>
    <t>ゴルフ場（荘川）</t>
  </si>
  <si>
    <t>ひだ荘川温泉桜香の湯</t>
  </si>
  <si>
    <t>道の駅（桜の郷荘川）</t>
  </si>
  <si>
    <t>臥龍桜</t>
  </si>
  <si>
    <t>鈴蘭高原・カクレハ高原・美女高原</t>
  </si>
  <si>
    <t>宇津江四十八滝県立自然公園</t>
  </si>
  <si>
    <t>四十八滝温泉しぶきの湯遊湯館</t>
  </si>
  <si>
    <t>道の駅奥飛騨温泉郷上宝</t>
  </si>
  <si>
    <t>新穂高ロープウェイ</t>
  </si>
  <si>
    <t>奥飛騨温泉郷</t>
  </si>
  <si>
    <t>ふれあい広場</t>
  </si>
  <si>
    <t>飛騨かわいスキー場</t>
  </si>
  <si>
    <t>スターシュープール緑風リゾート飛騨流葉スキー場</t>
  </si>
  <si>
    <t>流葉温泉ニュートリノ</t>
  </si>
  <si>
    <t>道の駅（アルプ飛騨古川）</t>
  </si>
  <si>
    <t>道の駅（宙ドーム）</t>
  </si>
  <si>
    <t>奥飛騨山之村牧場</t>
  </si>
  <si>
    <t>飛騨まんが王国関連施設</t>
  </si>
  <si>
    <t>ゆぅわ～くはうす</t>
  </si>
  <si>
    <t>初金毘羅宵祭</t>
  </si>
  <si>
    <t>飛騨古川そば祭り</t>
  </si>
  <si>
    <t>きつね火まつり</t>
  </si>
  <si>
    <t>三寺まいり</t>
  </si>
  <si>
    <t>古川祭</t>
  </si>
  <si>
    <t>平瀬温泉</t>
  </si>
  <si>
    <t>合掌造り民家園</t>
  </si>
  <si>
    <t>道の駅白川郷</t>
  </si>
  <si>
    <t>白川郷合掌造り集落</t>
  </si>
  <si>
    <t>どぶろく祭</t>
  </si>
  <si>
    <t>東仙峡金山湖</t>
  </si>
  <si>
    <t>横谷峡　四つの滝</t>
  </si>
  <si>
    <t>道の駅（南飛騨小坂はなもも）</t>
  </si>
  <si>
    <t>南ひだ健康道場</t>
  </si>
  <si>
    <t>巌立峡ひめしゃがの湯</t>
  </si>
  <si>
    <t>リバーサイドスポーツセンター</t>
  </si>
  <si>
    <t>ゆったり館</t>
  </si>
  <si>
    <t>しみずの湯</t>
  </si>
  <si>
    <t>巌立峡　がんだて公園</t>
  </si>
  <si>
    <t>下呂温泉合掌村</t>
  </si>
  <si>
    <t>下呂ふるさと歴史記念館</t>
  </si>
  <si>
    <t>下呂発温泉博物館</t>
  </si>
  <si>
    <t>馬瀬川鮎釣り</t>
  </si>
  <si>
    <t>飛騨金山花火大会</t>
  </si>
  <si>
    <t>ふるさと萩原夏まつり</t>
  </si>
  <si>
    <t>いでゆ夜市</t>
  </si>
  <si>
    <t>馬瀬川花火大会</t>
  </si>
  <si>
    <t>下呂温泉まつり</t>
  </si>
  <si>
    <t>花火ミュージカル冬公演</t>
  </si>
  <si>
    <t>いでゆ朝市</t>
  </si>
  <si>
    <t>山県市</t>
  </si>
  <si>
    <t>白川村</t>
  </si>
  <si>
    <t>美濃加茂市</t>
  </si>
  <si>
    <t>Ｈ２４</t>
  </si>
  <si>
    <t>前年比</t>
  </si>
  <si>
    <t>インドネシア</t>
  </si>
  <si>
    <t>ベトナム</t>
  </si>
  <si>
    <t>フィリピン</t>
  </si>
  <si>
    <t>前年差</t>
  </si>
  <si>
    <t>東白川村</t>
  </si>
  <si>
    <t>岐阜圏域　計</t>
  </si>
  <si>
    <t>羽島市</t>
  </si>
  <si>
    <t>大野町</t>
  </si>
  <si>
    <t>岐阜市</t>
  </si>
  <si>
    <t>各務原市</t>
  </si>
  <si>
    <t>本巣市</t>
  </si>
  <si>
    <t>北方町</t>
  </si>
  <si>
    <t>岐南町</t>
  </si>
  <si>
    <t>大垣市</t>
  </si>
  <si>
    <t>海津市</t>
  </si>
  <si>
    <t>養老町</t>
  </si>
  <si>
    <t>市町村</t>
  </si>
  <si>
    <t>垂井町</t>
  </si>
  <si>
    <t>関ケ原町</t>
  </si>
  <si>
    <t>神戸町</t>
  </si>
  <si>
    <t>輪之内町</t>
  </si>
  <si>
    <t>安八町</t>
  </si>
  <si>
    <t>揖斐川町</t>
  </si>
  <si>
    <t>池田町</t>
  </si>
  <si>
    <t>可児市</t>
  </si>
  <si>
    <t>坂祝町</t>
  </si>
  <si>
    <t>富加町</t>
  </si>
  <si>
    <t>川辺町</t>
  </si>
  <si>
    <t>七宗町</t>
  </si>
  <si>
    <t>No.</t>
  </si>
  <si>
    <t>八百津町</t>
  </si>
  <si>
    <t>白川町</t>
  </si>
  <si>
    <t>御嵩町</t>
  </si>
  <si>
    <t>関市</t>
  </si>
  <si>
    <t>関市</t>
  </si>
  <si>
    <t>美濃市</t>
  </si>
  <si>
    <t>郡上市</t>
  </si>
  <si>
    <t>多治見市</t>
  </si>
  <si>
    <t>瑞浪市</t>
  </si>
  <si>
    <t>土岐市</t>
  </si>
  <si>
    <t>中津川市</t>
  </si>
  <si>
    <t>恵那市</t>
  </si>
  <si>
    <t>高山市</t>
  </si>
  <si>
    <t>飛騨市</t>
  </si>
  <si>
    <t>下呂市</t>
  </si>
  <si>
    <t>関市</t>
  </si>
  <si>
    <t>美濃市</t>
  </si>
  <si>
    <t>苗木城跡</t>
  </si>
  <si>
    <t>芝居小屋</t>
  </si>
  <si>
    <t>すぱーふる</t>
  </si>
  <si>
    <t>レールマウンテンバイクガッタンゴー</t>
  </si>
  <si>
    <t>１０～１２月</t>
  </si>
  <si>
    <t>Ｈ２５</t>
  </si>
  <si>
    <t>(内外国人)</t>
  </si>
  <si>
    <t>国営木曽三川公園かさだ広場各務原アウトドアフィールド</t>
  </si>
  <si>
    <t>各務原リバーサイド21</t>
  </si>
  <si>
    <t>養老温泉　ゆせんの里　ホテルなでしこ</t>
  </si>
  <si>
    <t>鹿塩ゴルフ場</t>
  </si>
  <si>
    <t>白山・白川郷ホワイトロード</t>
  </si>
  <si>
    <t>土岐市</t>
  </si>
  <si>
    <t>坂祝町</t>
  </si>
  <si>
    <t>同行者なし</t>
  </si>
  <si>
    <t>(注１)</t>
  </si>
  <si>
    <t>１　人</t>
  </si>
  <si>
    <t>団体旅行</t>
  </si>
  <si>
    <t>（＝同行者なし）</t>
  </si>
  <si>
    <t>同行者数別</t>
  </si>
  <si>
    <t>歴史・文化</t>
  </si>
  <si>
    <t>温泉・健康</t>
  </si>
  <si>
    <t>都市型観光（買物・食等）</t>
  </si>
  <si>
    <t>岐阜市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</si>
  <si>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</si>
  <si>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</si>
  <si>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</si>
  <si>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</si>
  <si>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</si>
  <si>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</si>
  <si>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</si>
  <si>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</si>
  <si>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岐阜圏域　計</t>
  </si>
  <si>
    <t>大垣市</t>
  </si>
  <si>
    <t>海津市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</si>
  <si>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</si>
  <si>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</si>
  <si>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</si>
  <si>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</si>
  <si>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</si>
  <si>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</si>
  <si>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</si>
  <si>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</si>
  <si>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</si>
  <si>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西濃圏域　計</t>
  </si>
  <si>
    <t>郡上市</t>
  </si>
  <si>
    <t>中濃圏域　計</t>
  </si>
  <si>
    <t>多治見市</t>
  </si>
  <si>
    <t>瑞浪市</t>
  </si>
  <si>
    <t>土岐市</t>
  </si>
  <si>
    <t>中津川市</t>
  </si>
  <si>
    <t>恵那市</t>
  </si>
  <si>
    <t>東濃圏域　計</t>
  </si>
  <si>
    <t>飛騨圏域　計</t>
  </si>
  <si>
    <t>合　　計</t>
  </si>
  <si>
    <t>観光地点名</t>
  </si>
  <si>
    <t>表－５　圏域別・同行者数（本人を含む）別観光入込客数（実人数）</t>
  </si>
  <si>
    <t>１　人（同行者なし）</t>
  </si>
  <si>
    <t>おおがきマラソン</t>
  </si>
  <si>
    <t>長良川国際トライアスロン大会</t>
  </si>
  <si>
    <t>さるばみ展望台</t>
  </si>
  <si>
    <t>まちゆい</t>
  </si>
  <si>
    <t>ぎなんフェスタ</t>
  </si>
  <si>
    <t>世界淡水魚園水族館アクア・トト ぎふ</t>
  </si>
  <si>
    <t>Ｈ２８</t>
  </si>
  <si>
    <t>イタリア</t>
  </si>
  <si>
    <t>スペイン</t>
  </si>
  <si>
    <t>道の駅等</t>
  </si>
  <si>
    <t>（注１)四捨五入のため構成比率の合計が１００％にならない場合、四半期の計が合計と一致しない場合がある。</t>
  </si>
  <si>
    <t>H29年計</t>
  </si>
  <si>
    <t>背割堤さくらまつりinはしま</t>
  </si>
  <si>
    <t>かかみがはら産業・農業祭</t>
  </si>
  <si>
    <t>谷汲もみじまつり</t>
  </si>
  <si>
    <t>おんさいEXPO</t>
  </si>
  <si>
    <t>市制記念花火大会・みんなでてりゃあ夏祭り</t>
  </si>
  <si>
    <t>笠松町歴史未来館</t>
  </si>
  <si>
    <t>西の屋別館　武芸川温泉</t>
  </si>
  <si>
    <t>岐阜県現代陶芸美術館</t>
  </si>
  <si>
    <t>スプリングフィールドゴルフクラブ</t>
  </si>
  <si>
    <t>ほおのき平天空のひまわり園</t>
  </si>
  <si>
    <t>宮川釣り</t>
  </si>
  <si>
    <t>（※１）・・・新設もしくはH29年から調査の要件を満たすこととなった行祭事・イベント。</t>
  </si>
  <si>
    <t>Ｈ２９年</t>
  </si>
  <si>
    <t>表－１　　圏域別・四半期別観光入込客数（実人数）</t>
  </si>
  <si>
    <t>表－２　　圏域別・居住地別観光入込客数（実人数）</t>
  </si>
  <si>
    <t>表－３　　圏域別・男女別・年齢別観光入込客数（実人数）</t>
  </si>
  <si>
    <t>表－４　　圏域別・利用交通機関別観光入込客数（実人数）</t>
  </si>
  <si>
    <t>表－５　　圏域別・同行者人数別観光入込客数（実人数）</t>
  </si>
  <si>
    <t>表－６　　圏域別・同行者別観光入込客数（実人数）</t>
  </si>
  <si>
    <t>表－７　　圏域別・観光地分類別観光入込客数（実人数）</t>
  </si>
  <si>
    <t>表－８　　圏域別・観光消費額</t>
  </si>
  <si>
    <t>表－９　　四半期別・観光地点別入込客数（延べ人数）　市町村別集計表</t>
  </si>
  <si>
    <t>表－１０　観光地分類別観光入込客数（延べ人数）</t>
  </si>
  <si>
    <t>表－１１　四半期別・行祭事・イベント別入込客数（延べ人数）　市町村別集計表</t>
  </si>
  <si>
    <t>表－１２　四半期別・国籍（出身地）別外国人宿泊客数（延べ人数）</t>
  </si>
  <si>
    <t>表－１３　年別観光入込客数・観光消費額等の推移</t>
  </si>
  <si>
    <t>岐阜市歴史博物館</t>
  </si>
  <si>
    <t>プラザ掛洞</t>
  </si>
  <si>
    <t>岐阜市科学館</t>
  </si>
  <si>
    <t>三田洞弘法</t>
  </si>
  <si>
    <t>岐阜城</t>
  </si>
  <si>
    <t>大龍寺</t>
  </si>
  <si>
    <t>長良川温泉</t>
  </si>
  <si>
    <t>鏡島弘法</t>
  </si>
  <si>
    <t>畜産センター</t>
  </si>
  <si>
    <t>岐阜シティ・タワー４３ ４３階展望室</t>
  </si>
  <si>
    <t>長良公園</t>
  </si>
  <si>
    <t>岐阜ファミリーパーク</t>
  </si>
  <si>
    <t>岐阜公園</t>
  </si>
  <si>
    <t>伊奈波神社</t>
  </si>
  <si>
    <t>岐阜メモリアルセンター（世界イベント村ぎふ）</t>
  </si>
  <si>
    <t>長良川うかいミュージアム（岐阜市長良川鵜飼伝承館）</t>
  </si>
  <si>
    <t>かんぽの宿 岐阜羽島</t>
  </si>
  <si>
    <t>羽島市老人福祉センター 羽島温泉</t>
  </si>
  <si>
    <t>羽島市歴史民俗資料館・羽島市映画資料館</t>
  </si>
  <si>
    <t>ぐるっと羽島はしま観光交流センター</t>
  </si>
  <si>
    <t>各務原市民プール</t>
  </si>
  <si>
    <t>岐阜カンツリー倶楽部</t>
  </si>
  <si>
    <t>各務原カントリー倶楽部</t>
  </si>
  <si>
    <t>四国山香りの森公園</t>
  </si>
  <si>
    <t>てんこもり農産物直売所</t>
  </si>
  <si>
    <t>糸貫川プール</t>
  </si>
  <si>
    <t>道の駅「うすずみ桜の里ねお」</t>
  </si>
  <si>
    <t>うすずみ温泉</t>
  </si>
  <si>
    <t>淡墨桜</t>
  </si>
  <si>
    <t>道の駅「織部の里もとす」</t>
  </si>
  <si>
    <t>円鏡寺</t>
  </si>
  <si>
    <t>かみいしづ緑の村公園</t>
  </si>
  <si>
    <t>大垣城</t>
  </si>
  <si>
    <t>日本昭和音楽村・江口夜詩記念館</t>
  </si>
  <si>
    <t>墨俣一夜城（歴史資料館）</t>
  </si>
  <si>
    <t>大垣市情報工房</t>
  </si>
  <si>
    <t>水のパビリオン</t>
  </si>
  <si>
    <t>牧田川の鮎釣、川遊び、多良峡の紅葉</t>
  </si>
  <si>
    <t>郷土館</t>
  </si>
  <si>
    <t>奥の細道むすびの地記念館</t>
  </si>
  <si>
    <t>海津温泉</t>
  </si>
  <si>
    <t>楽市楽座・養老</t>
  </si>
  <si>
    <t>養老天命反転地</t>
  </si>
  <si>
    <t>岐阜県こどもの国</t>
  </si>
  <si>
    <t>養老公園（楽市楽座・養老、養老天命反転地、岐阜県こどもの国を除く）</t>
  </si>
  <si>
    <t>南宮大社</t>
  </si>
  <si>
    <t>関ケ原ウォーランド</t>
  </si>
  <si>
    <t>関ケ原駅前観光交流館</t>
  </si>
  <si>
    <t>笹尾山交流館</t>
  </si>
  <si>
    <t>揖斐高原貝月リゾート</t>
  </si>
  <si>
    <t>谷汲ゆり園</t>
  </si>
  <si>
    <t>春日モリモリ村リフレッシュ館</t>
  </si>
  <si>
    <t>根尾川谷汲温泉</t>
  </si>
  <si>
    <t>道の駅夜叉ヶ池の里さかうち</t>
  </si>
  <si>
    <t>徳山会館</t>
  </si>
  <si>
    <t>両界山横蔵寺</t>
  </si>
  <si>
    <t>いび川温泉藤橋の湯</t>
  </si>
  <si>
    <t>道の駅星のふる里ふじはし</t>
  </si>
  <si>
    <t>谷汲山華厳寺</t>
  </si>
  <si>
    <t>徳山ダム</t>
  </si>
  <si>
    <t>月夜谷ふれあいの里</t>
  </si>
  <si>
    <t>久瀬温泉露天風呂白龍の湯</t>
  </si>
  <si>
    <t>道の駅夢さんさん谷汲</t>
  </si>
  <si>
    <t>霞間ヶ渓公園</t>
  </si>
  <si>
    <t>大津谷公園</t>
  </si>
  <si>
    <t>池田温泉本館</t>
  </si>
  <si>
    <t>池田温泉新館</t>
  </si>
  <si>
    <t>道の駅池田温泉</t>
  </si>
  <si>
    <t>古井の天狗山</t>
  </si>
  <si>
    <t>正眼寺カントリークラブ　</t>
  </si>
  <si>
    <t>賑済寺ゴルフ場</t>
  </si>
  <si>
    <t>太田宿中山道会館</t>
  </si>
  <si>
    <t>みのかも健康の森</t>
  </si>
  <si>
    <t>小山観音</t>
  </si>
  <si>
    <t>中山道太田宿</t>
  </si>
  <si>
    <t>みのかも文化の森</t>
  </si>
  <si>
    <t>法仙坊ゴルフ場</t>
  </si>
  <si>
    <t>クレセントバレーゴルフ場</t>
  </si>
  <si>
    <t>前平テニス場</t>
  </si>
  <si>
    <t>愛岐カントリークラブ</t>
  </si>
  <si>
    <t>富士カントリー可児クラブ　美濃ゴルフ場</t>
  </si>
  <si>
    <t>日本ラインゴルフ倶楽部</t>
  </si>
  <si>
    <t>東建塩河カントリークラブ</t>
  </si>
  <si>
    <t>富士カントリー可児クラブ　可児ゴルフ場</t>
  </si>
  <si>
    <t>天然温泉　三峰</t>
  </si>
  <si>
    <t>湯の華アイランド</t>
  </si>
  <si>
    <t>花フェスタ記念公園</t>
  </si>
  <si>
    <t>名古屋ヒルズゴルフ倶楽部　ローズコース</t>
  </si>
  <si>
    <t>中部国際ゴルフクラブ</t>
  </si>
  <si>
    <t>道の駅　可児ッテ　CANITTE</t>
  </si>
  <si>
    <t>町民ふれあいプール</t>
  </si>
  <si>
    <t>道の駅 半布里の郷 とみか</t>
  </si>
  <si>
    <t>日本最古の石博物館</t>
  </si>
  <si>
    <t>人道の丘公園</t>
  </si>
  <si>
    <t>美濃白川クオーレの里</t>
  </si>
  <si>
    <t>道の駅「美濃白川」</t>
  </si>
  <si>
    <t>美濃白川ゴルフ倶楽部</t>
  </si>
  <si>
    <t>茶の里東白川</t>
  </si>
  <si>
    <t>こもれびの里</t>
  </si>
  <si>
    <t>みたけの森</t>
  </si>
  <si>
    <t>御嵩町B&amp;G海洋ｾﾝﾀｰ</t>
  </si>
  <si>
    <t>ﾚｲｸｸﾞﾘｰﾝｺﾞﾙﾌ倶楽部</t>
  </si>
  <si>
    <t>中山道みたけ館</t>
  </si>
  <si>
    <t>美岳ｶﾝﾄﾘｰｸﾗﾌﾞ</t>
  </si>
  <si>
    <t>こぶしゴルフ倶楽部</t>
  </si>
  <si>
    <t>ワールドレイクゴルフ倶楽部</t>
  </si>
  <si>
    <t>すぎのこキャンプ場</t>
  </si>
  <si>
    <t>高賀神社</t>
  </si>
  <si>
    <t>岐阜関カントリー倶楽部</t>
  </si>
  <si>
    <t>関善光寺（宗休寺）</t>
  </si>
  <si>
    <t>板取川洞戸観光ヤナ</t>
  </si>
  <si>
    <t>寺尾ヶ原千本桜公園</t>
  </si>
  <si>
    <t>ラステンほらど物産館</t>
  </si>
  <si>
    <t>上之保温泉ほほえみの湯</t>
  </si>
  <si>
    <t>板取川温泉</t>
  </si>
  <si>
    <t>ふどうの森</t>
  </si>
  <si>
    <t>高賀神水庵</t>
  </si>
  <si>
    <t>中池公園</t>
  </si>
  <si>
    <t>百年公園</t>
  </si>
  <si>
    <t>道の駅「平成」</t>
  </si>
  <si>
    <t>道の駅むげ川</t>
  </si>
  <si>
    <t>関鍛冶伝承館</t>
  </si>
  <si>
    <t>鮎の里ほらど</t>
  </si>
  <si>
    <t>濃州関所茶屋</t>
  </si>
  <si>
    <t>美濃関カントリークラブ</t>
  </si>
  <si>
    <t>岐阜稲口ゴルフ倶楽部</t>
  </si>
  <si>
    <t>岐阜セントフィールドカントリー倶楽部</t>
  </si>
  <si>
    <t>グリーンヒル関ゴルフ倶楽部</t>
  </si>
  <si>
    <t>鮎川</t>
  </si>
  <si>
    <t>モネの池</t>
  </si>
  <si>
    <t>美濃和紙の里会館</t>
  </si>
  <si>
    <t>大矢田もみじ谷</t>
  </si>
  <si>
    <t>小倉公園</t>
  </si>
  <si>
    <t>道の駅　美濃にわか茶屋</t>
  </si>
  <si>
    <t>ぎふ美濃ゴルフ倶楽部</t>
  </si>
  <si>
    <t>釜ヶ滝</t>
  </si>
  <si>
    <t>N.A.O.明野高原ｷｬﾝﾌﾟ場</t>
  </si>
  <si>
    <t>郡上ヴァカンス村スキー場</t>
  </si>
  <si>
    <t xml:space="preserve">観光ヤナ </t>
  </si>
  <si>
    <t>道の駅　大日岳</t>
  </si>
  <si>
    <t>自然体験施設　</t>
  </si>
  <si>
    <t>めいほう高原</t>
  </si>
  <si>
    <t>しらおスキー場</t>
  </si>
  <si>
    <t>ひるがの高原スキー場</t>
  </si>
  <si>
    <t>ひるがの高原</t>
  </si>
  <si>
    <t>ダイナランドゆり園</t>
  </si>
  <si>
    <t>食品サンプル製作体験　</t>
  </si>
  <si>
    <t>美人の湯しろとり</t>
  </si>
  <si>
    <t>ｽﾉｰｳｪｰﾌﾞﾊﾟｰｸ白鳥高原</t>
  </si>
  <si>
    <t>湯の平温泉</t>
  </si>
  <si>
    <t>味の里奥美濃しろとり</t>
  </si>
  <si>
    <t>道の駅　白尾ふれあいﾊﾟｰｸ</t>
  </si>
  <si>
    <t>満天の湯</t>
  </si>
  <si>
    <t>道の駅清流の里しろとり</t>
  </si>
  <si>
    <t>道の駅　和良</t>
  </si>
  <si>
    <t>郡上温泉　宝泉</t>
  </si>
  <si>
    <t>釣り　</t>
  </si>
  <si>
    <t>明宝温泉「湯星館」</t>
  </si>
  <si>
    <t>牧歌の里温泉「牧華」</t>
  </si>
  <si>
    <t>鍾乳洞　</t>
  </si>
  <si>
    <t>日本まん真ん中温泉子宝の湯</t>
  </si>
  <si>
    <t>大和温泉「やすらぎ館」</t>
  </si>
  <si>
    <t>道の駅　明宝</t>
  </si>
  <si>
    <t>牧歌の里</t>
  </si>
  <si>
    <t>道の駅　古今伝授の里やまと</t>
  </si>
  <si>
    <t>鷲ケ岳スキー場</t>
  </si>
  <si>
    <t>道の駅　美並</t>
  </si>
  <si>
    <t>高鷲スノーパーク</t>
  </si>
  <si>
    <t>ひるがの高原コキアパーク</t>
  </si>
  <si>
    <t>多治見市美濃焼ミュージアム</t>
  </si>
  <si>
    <t>多治見市モザイクタイルミュージアム</t>
  </si>
  <si>
    <t>こども陶器博物館</t>
  </si>
  <si>
    <t>瑞浪市地球回廊</t>
  </si>
  <si>
    <t>日吉ハイランド倶楽部</t>
  </si>
  <si>
    <t>東濃カントリー倶楽部</t>
  </si>
  <si>
    <t>瑞浪高原ゴルフ倶楽部</t>
  </si>
  <si>
    <t>中仙道ゴルフ倶楽部</t>
  </si>
  <si>
    <t>瑞陵ゴルフ倶楽部</t>
  </si>
  <si>
    <t>明世カントリークラブ</t>
  </si>
  <si>
    <t>ベルフラワーカントリー倶楽部</t>
  </si>
  <si>
    <t>花の木ゴルフクラブ</t>
  </si>
  <si>
    <t>グリーンヒル瑞浪ゴルフ倶楽部</t>
  </si>
  <si>
    <t>瑞浪市農産物等直売所きなぁた瑞浪</t>
  </si>
  <si>
    <t>道の駅　どんぶり会館</t>
  </si>
  <si>
    <t>道の駅　志野・織部</t>
  </si>
  <si>
    <t>土岐プレミアム・アウトレット</t>
  </si>
  <si>
    <t>土岐よりみち温泉</t>
  </si>
  <si>
    <t>根の上高原</t>
  </si>
  <si>
    <t>中山道</t>
  </si>
  <si>
    <t>馬籠宿</t>
  </si>
  <si>
    <t>鉱物博物館</t>
  </si>
  <si>
    <t>ストーンミュージアム博石館</t>
  </si>
  <si>
    <t>藤村記念館</t>
  </si>
  <si>
    <t>ふれあい牧場</t>
  </si>
  <si>
    <t>中津川温泉クアリゾート湯舟沢</t>
  </si>
  <si>
    <t>付知峡倉屋温泉</t>
  </si>
  <si>
    <t>岩寿温泉</t>
  </si>
  <si>
    <t>紅岩温泉</t>
  </si>
  <si>
    <t>椛の湖オートキャンプ場</t>
  </si>
  <si>
    <t>宮島キャンプ場</t>
  </si>
  <si>
    <t>アオミキャンプ場</t>
  </si>
  <si>
    <t>森林キャンプ場</t>
  </si>
  <si>
    <t>塔の岩オートキャンプ場</t>
  </si>
  <si>
    <t>明智ゴルフ倶楽部ひるかわゴルフ場</t>
  </si>
  <si>
    <t>夕森公園</t>
  </si>
  <si>
    <t>恵那峡ワンダーランド</t>
  </si>
  <si>
    <t>子ども科学館</t>
  </si>
  <si>
    <t>かしも産直市</t>
  </si>
  <si>
    <t>岐阜中津川ちこり村</t>
  </si>
  <si>
    <t>福岡農家直売所</t>
  </si>
  <si>
    <t>道の駅「きりら坂下」</t>
  </si>
  <si>
    <t>道の駅「加子母」</t>
  </si>
  <si>
    <t>道の駅「五木のやかた・かわうえ」</t>
  </si>
  <si>
    <t>道の駅「花街道付知」</t>
  </si>
  <si>
    <t>道の駅「賤母」</t>
  </si>
  <si>
    <t>駅前観光案内所にぎわい特産館</t>
  </si>
  <si>
    <t>中山道歴史資料館</t>
  </si>
  <si>
    <t>苗木遠山史料館</t>
  </si>
  <si>
    <t>笠置山</t>
  </si>
  <si>
    <t>小里川ダム</t>
  </si>
  <si>
    <t>保古の湖</t>
  </si>
  <si>
    <t>奥矢作湖</t>
  </si>
  <si>
    <t>恵那峡</t>
  </si>
  <si>
    <t>岩村城跡</t>
  </si>
  <si>
    <t>飯高観音</t>
  </si>
  <si>
    <t>日本大正村</t>
  </si>
  <si>
    <t>中山道広重美術館</t>
  </si>
  <si>
    <t>岩村歴史資料館</t>
  </si>
  <si>
    <t>花白温泉花白の湯</t>
  </si>
  <si>
    <t>くしはら温泉ささゆりの湯</t>
  </si>
  <si>
    <t>岐阜県クリスタルパーク恵那スケート場</t>
  </si>
  <si>
    <t>恵那峡カントリークラブ</t>
  </si>
  <si>
    <t>ニューキャピタルゴルフ倶楽部</t>
  </si>
  <si>
    <t>山岡カントリークラブ</t>
  </si>
  <si>
    <t>笹平カントリー倶楽部</t>
  </si>
  <si>
    <t>明智ゴルフ倶楽部明智ゴルフ場</t>
  </si>
  <si>
    <t>串原マレット・グランドゴルフ場</t>
  </si>
  <si>
    <t>マレットハウス（串原）</t>
  </si>
  <si>
    <t>恵那峡山菜園</t>
  </si>
  <si>
    <t>道の駅そばの郷らっせぃみさと</t>
  </si>
  <si>
    <t>道の駅おばあちゃん市・山岡</t>
  </si>
  <si>
    <t>道の駅上矢作ラ・フォーレ福寿の里</t>
  </si>
  <si>
    <t>恵那市観光物産館「えなてらす」</t>
  </si>
  <si>
    <t>乗鞍岳・五色ヶ原</t>
  </si>
  <si>
    <t>飛騨にゅうかわ温泉宿儺の湯</t>
  </si>
  <si>
    <t>ウッドフォーラム飛騨</t>
  </si>
  <si>
    <t>道の駅ななもり清見</t>
  </si>
  <si>
    <t>荘川高原(スキー・ゴルフ)</t>
  </si>
  <si>
    <t>ドライブインみぼろ湖</t>
  </si>
  <si>
    <t>飛騨位山交流館</t>
  </si>
  <si>
    <t>道の駅・スキー場（一之宮）</t>
  </si>
  <si>
    <t>ひだ舟山スノーリゾートアルコピアスキー場（久々野）</t>
  </si>
  <si>
    <t>道の駅飛騨街道なぎさ</t>
  </si>
  <si>
    <t>道の駅ひだ朝日村</t>
  </si>
  <si>
    <t>道の駅飛騨たかね工房</t>
  </si>
  <si>
    <t>塩沢温泉　七峰館</t>
  </si>
  <si>
    <t>無印良品南乗鞍キャンプ場</t>
  </si>
  <si>
    <t>飛騨御岳高原高地トレーニングエリア</t>
  </si>
  <si>
    <t>特選館あじか</t>
  </si>
  <si>
    <t>キャンプ場（上宝）</t>
  </si>
  <si>
    <t>北アルプス（登山）</t>
  </si>
  <si>
    <t>数河グラウンド</t>
  </si>
  <si>
    <t>流葉交流広場</t>
  </si>
  <si>
    <t>クアガーデン露天風呂</t>
  </si>
  <si>
    <t>白鷺の湯</t>
  </si>
  <si>
    <t>スパー美輝</t>
  </si>
  <si>
    <t>下呂温泉（旅館の宿泊利用及び日帰り利用）</t>
  </si>
  <si>
    <t>幸の湯</t>
  </si>
  <si>
    <t>道の温泉駅かれん</t>
  </si>
  <si>
    <t>下呂交流会館</t>
  </si>
  <si>
    <t>金山巨石群</t>
  </si>
  <si>
    <t>御母衣電力館</t>
  </si>
  <si>
    <t>道の駅「飛騨白山」</t>
  </si>
  <si>
    <t>池ノ上みそぎ祭</t>
  </si>
  <si>
    <t>手力の火祭</t>
  </si>
  <si>
    <t>ぎふ梅まつり</t>
  </si>
  <si>
    <t>道三まつり</t>
  </si>
  <si>
    <t>ぎふ信長まつり</t>
  </si>
  <si>
    <t>長良川花火大会</t>
  </si>
  <si>
    <t>手力の火祭・夏</t>
  </si>
  <si>
    <t>美濃竹鼻まつり</t>
  </si>
  <si>
    <t>美濃竹鼻ふじまつり</t>
  </si>
  <si>
    <t>濃尾大花火（羽島市・一宮市市民花火大会）</t>
  </si>
  <si>
    <t>中山道鵜沼宿まつり</t>
  </si>
  <si>
    <t>河川環境楽園夏フェス</t>
  </si>
  <si>
    <t>ふるさと栗まつり</t>
  </si>
  <si>
    <t>根尾川花火大会</t>
  </si>
  <si>
    <t>よってきん祭ぎなん</t>
  </si>
  <si>
    <t>笠松春まつり</t>
  </si>
  <si>
    <t>笠松川まつり</t>
  </si>
  <si>
    <t>ひまわり畑</t>
  </si>
  <si>
    <t>ボタン園</t>
  </si>
  <si>
    <t>曽根城公園花しょうぶ</t>
  </si>
  <si>
    <t>犀川堤の桜</t>
  </si>
  <si>
    <t>大垣まつり</t>
  </si>
  <si>
    <t>水都まつり</t>
  </si>
  <si>
    <t>すのまた秀吉出世まつり</t>
  </si>
  <si>
    <t>すのまた天王祭</t>
  </si>
  <si>
    <t>大垣花火大会</t>
  </si>
  <si>
    <t>中山道赤坂宿まつり</t>
  </si>
  <si>
    <t>花と緑のふれあい展</t>
  </si>
  <si>
    <t>農業祭</t>
  </si>
  <si>
    <t>緑の村公園まつり</t>
  </si>
  <si>
    <t>赤坂スポーツ公園　藤</t>
  </si>
  <si>
    <t>元気ハツラツ市</t>
  </si>
  <si>
    <t>奥の細道むすびの地記念館　芭蕉楽市</t>
  </si>
  <si>
    <t>奥の細道むすびの地「春の芭蕉祭」</t>
  </si>
  <si>
    <t>海津市産業感謝祭</t>
  </si>
  <si>
    <t>相川鯉のぼり一斉遊泳</t>
  </si>
  <si>
    <t>中山道垂井宿まつり</t>
  </si>
  <si>
    <t>関ヶ原合戦まつり（ふれあい２１）</t>
  </si>
  <si>
    <t>伊吹山ヒルクライム</t>
  </si>
  <si>
    <t>関ケ原武将シリーズ</t>
  </si>
  <si>
    <t>神戸山王まつり</t>
  </si>
  <si>
    <t>ＧＯご～どんとこい祭り</t>
  </si>
  <si>
    <t>輪之内ふれあいフェスタ</t>
  </si>
  <si>
    <t>安八梅まつり</t>
  </si>
  <si>
    <t>安八ふれあい祭り</t>
  </si>
  <si>
    <t>横蔵寺もみじまつり</t>
  </si>
  <si>
    <t>谷汲さくらまつり</t>
  </si>
  <si>
    <t>いびがわの祭り</t>
  </si>
  <si>
    <t>柿・牡蠣まつり</t>
  </si>
  <si>
    <t>夏まつり大野おどり</t>
  </si>
  <si>
    <t>ふれあい・大野まつり</t>
  </si>
  <si>
    <t>バラまつり大野</t>
  </si>
  <si>
    <t>みの池田ふるさと祭</t>
  </si>
  <si>
    <t>池田サクラまつり</t>
  </si>
  <si>
    <t>みのかも市民祭</t>
  </si>
  <si>
    <t>おん祭MINOKAMO夏の陣</t>
  </si>
  <si>
    <t>おん祭MINOKAMO秋の陣</t>
  </si>
  <si>
    <t>さかほぎ町民まつり</t>
  </si>
  <si>
    <t>さかほぎ祭り</t>
  </si>
  <si>
    <t>とみか町民まつり</t>
  </si>
  <si>
    <t>川辺ふれ愛まつり</t>
  </si>
  <si>
    <t>川辺おどり花火大会</t>
  </si>
  <si>
    <t>蘇水峡川まつり</t>
  </si>
  <si>
    <t>八百津まつり</t>
  </si>
  <si>
    <t>八百津町産業文化祭</t>
  </si>
  <si>
    <t>よってりゃあみたけ夢いろ街道宿場まつり</t>
  </si>
  <si>
    <t>関にし秋の祭典</t>
  </si>
  <si>
    <t>関市武芸川ふるさと夏祭</t>
  </si>
  <si>
    <t>あじさいまつり ＩＮ板取</t>
  </si>
  <si>
    <t>関市民花火大会</t>
  </si>
  <si>
    <t>関まつり</t>
  </si>
  <si>
    <t>刃物まつり</t>
  </si>
  <si>
    <t>うだつの町家の五月節句</t>
  </si>
  <si>
    <t>うだつの町家のおひな様</t>
  </si>
  <si>
    <t>美濃町家回廊（涼の音の散策）</t>
  </si>
  <si>
    <t>あかりの町並み美濃</t>
  </si>
  <si>
    <t>美濃市中日花火大会</t>
  </si>
  <si>
    <t>ツアーオブジャパン　美濃ステージ</t>
  </si>
  <si>
    <t>美濃まつり・さくらまつり</t>
  </si>
  <si>
    <t>美濃市産業祭</t>
  </si>
  <si>
    <t>美濃和紙あかりアート展</t>
  </si>
  <si>
    <t>クラシックカーミーティングin美濃</t>
  </si>
  <si>
    <t>たかす雪まつり</t>
  </si>
  <si>
    <t>郡上長良川夢花火（大和）</t>
  </si>
  <si>
    <t>白鳥おどり</t>
  </si>
  <si>
    <t>食の祭典in郡上</t>
  </si>
  <si>
    <t>國田家の芝桜</t>
  </si>
  <si>
    <t>市之倉陶祖祭（市之倉蔵出し市）</t>
  </si>
  <si>
    <t>美濃焼祭</t>
  </si>
  <si>
    <t>こいのぼり祭</t>
  </si>
  <si>
    <t>瑞浪市農業祭</t>
  </si>
  <si>
    <t>瑞浪美濃源氏七夕まつり</t>
  </si>
  <si>
    <t>下石どえらあええ陶器祭り</t>
  </si>
  <si>
    <t>土岐美濃焼まつり</t>
  </si>
  <si>
    <t>だち窯やまつり</t>
  </si>
  <si>
    <t>定林寺まつり　窯元めぐり</t>
  </si>
  <si>
    <t>六斎市</t>
  </si>
  <si>
    <t>杵振り祭り</t>
  </si>
  <si>
    <t>ひるかわＭＡＩＫＡ祭</t>
  </si>
  <si>
    <t>夢まつり</t>
  </si>
  <si>
    <t>森林の市</t>
  </si>
  <si>
    <t>秋の中山道祭り</t>
  </si>
  <si>
    <t>春の中山道祭り</t>
  </si>
  <si>
    <t>十日市</t>
  </si>
  <si>
    <t>夢まつり　花火大会</t>
  </si>
  <si>
    <t>おいでん祭</t>
  </si>
  <si>
    <t>中津川ふるさとじまん祭</t>
  </si>
  <si>
    <t>あぎの里のひなまつりつるしかざり</t>
  </si>
  <si>
    <t>中津川　ＴＨＥ　ＳＯＬＡＲ　ＢＵＤＯＫＡＮ</t>
  </si>
  <si>
    <t>七日市</t>
  </si>
  <si>
    <t>ちょっとおんさい祭・光秀まつり（明智）</t>
  </si>
  <si>
    <t>みのじのみのり祭</t>
  </si>
  <si>
    <t>いわむら城下おかげまつり（岩村町産業祭）</t>
  </si>
  <si>
    <t>恵那納涼水上花火大会（恵那峡）</t>
  </si>
  <si>
    <t>ザ・縁日　ふるさと創生花火（岩村）</t>
  </si>
  <si>
    <t>明智町納涼花火大会</t>
  </si>
  <si>
    <t>恵那まちなか市</t>
  </si>
  <si>
    <t>いわむら城下町のひなまつり</t>
  </si>
  <si>
    <t>雪まつり・ラベンダー・紅葉</t>
  </si>
  <si>
    <t>アルコピアひまわり園</t>
  </si>
  <si>
    <t>高山祭</t>
  </si>
  <si>
    <t>神岡祭</t>
  </si>
  <si>
    <t>花火物語</t>
  </si>
  <si>
    <t>（※１）・・・新設もしくはH29年から調査の要件を満たすこととなった観光地点。</t>
  </si>
  <si>
    <t>　</t>
  </si>
  <si>
    <t>H30年計</t>
  </si>
  <si>
    <t>各務原市</t>
  </si>
  <si>
    <t>マーケット日和(※1）</t>
  </si>
  <si>
    <t>中山道鵜沼宿(※1）</t>
  </si>
  <si>
    <t>伊自良湖エリア</t>
  </si>
  <si>
    <t>やまがたゴルフ倶楽部(※1）</t>
  </si>
  <si>
    <t>高富ゴルフ・クラブ(※1）</t>
  </si>
  <si>
    <t>岐阜国際カントリー倶楽部(※1）</t>
  </si>
  <si>
    <t>大野町</t>
  </si>
  <si>
    <t>道の駅「パレットピアおおの」(※1）</t>
  </si>
  <si>
    <t>ぎふ清流里山公園</t>
  </si>
  <si>
    <t>美濃加茂市</t>
  </si>
  <si>
    <t>協同組合日本ライン花木センター</t>
  </si>
  <si>
    <t>RVER PORT PARK Minokamo(※1)</t>
  </si>
  <si>
    <t>ｴｸｾﾚﾝﾄ倶楽部御嵩花ﾄﾋﾟｱコース</t>
  </si>
  <si>
    <t>TACランドいたどり</t>
  </si>
  <si>
    <t>鷲の湯</t>
  </si>
  <si>
    <t>レストラン　大滝苑</t>
  </si>
  <si>
    <t>道の駅白山文化の里長滝</t>
  </si>
  <si>
    <t>郡上市</t>
  </si>
  <si>
    <t>清流長良川あゆパーク(※1)</t>
  </si>
  <si>
    <t>神言修道会多治見修道院</t>
  </si>
  <si>
    <t>ＴＲＥＥ　ｂｙ　ＮＡＫＥＤ tajimi</t>
  </si>
  <si>
    <t>多治見市虎渓用水広場</t>
  </si>
  <si>
    <t>陶都創造館</t>
  </si>
  <si>
    <t>多治見市</t>
  </si>
  <si>
    <t>不動公園</t>
  </si>
  <si>
    <t>福岡ローマン渓谷オートキャンプ場</t>
  </si>
  <si>
    <t>椛の湖ふれあい村</t>
  </si>
  <si>
    <t>恵那市</t>
  </si>
  <si>
    <t>山岡駅かんてんかん（※１）</t>
  </si>
  <si>
    <t>岐阜羽島駅前フェス</t>
  </si>
  <si>
    <t>けんぽれんあいち健康ウォーク(※1）</t>
  </si>
  <si>
    <t>笠松町</t>
  </si>
  <si>
    <t>城下町大垣イルミネーション</t>
  </si>
  <si>
    <t>西美濃まるごとバザール</t>
  </si>
  <si>
    <t>大垣市</t>
  </si>
  <si>
    <t>ごうどばら祭り</t>
  </si>
  <si>
    <t>安八園遊会</t>
  </si>
  <si>
    <t>いび祭り</t>
  </si>
  <si>
    <t>土岐市</t>
  </si>
  <si>
    <t>土岐高山城戦国合戦まつり（※１）</t>
  </si>
  <si>
    <t>穴弘法もみじと100地蔵のライトアップ（※１）</t>
  </si>
  <si>
    <t>中津川市</t>
  </si>
  <si>
    <t>夕森もみじ祭り（※１）</t>
  </si>
  <si>
    <t>恵那峡ハーフマラソン（※１）</t>
  </si>
  <si>
    <t>L1ラリー（※１）</t>
  </si>
  <si>
    <t>神岡獅子祭(※1)</t>
  </si>
  <si>
    <t>ぎふ長良川の鵜飼</t>
  </si>
  <si>
    <t>高原川釣り</t>
  </si>
  <si>
    <t>山之上観光果樹園(※2)</t>
  </si>
  <si>
    <t>可児市観光交流館(※1)</t>
  </si>
  <si>
    <t>中山道（大湫宿）(※2)</t>
  </si>
  <si>
    <t>奥の細道むすびの地記念館　四季のイベント（※2）</t>
  </si>
  <si>
    <t>-</t>
  </si>
  <si>
    <t>-</t>
  </si>
  <si>
    <t>-</t>
  </si>
  <si>
    <t>-</t>
  </si>
  <si>
    <t>廿原ええのお（※１）</t>
  </si>
  <si>
    <t>多治見市文化工房ギャラリーヴォイス（※１）</t>
  </si>
  <si>
    <t>夜叉ヶ池(※2)</t>
  </si>
  <si>
    <t>小萱ＯＧＭチェリークリークカントリークラブ</t>
  </si>
  <si>
    <t>湯の街ギャラリー「さんぽ道」（※2）</t>
  </si>
  <si>
    <t>禅昌寺（※2）</t>
  </si>
  <si>
    <t>平成３０年岐阜県観光入込客統計調査　参考表</t>
  </si>
  <si>
    <t>-</t>
  </si>
  <si>
    <t>リバーサイドカーニバル(※1）</t>
  </si>
  <si>
    <t>みんなハッピー！かさマルシェ(※1）</t>
  </si>
  <si>
    <t>奥の細道むすびの地「秋の芭蕉祭」(※1）</t>
  </si>
  <si>
    <t>-</t>
  </si>
  <si>
    <t>久田見まつり(※2）</t>
  </si>
  <si>
    <t>かえでまつり（明智）（※2）</t>
  </si>
  <si>
    <t>（※２）・・・H30年から調査の要件を満たさなくなった行祭事・イベント。</t>
  </si>
  <si>
    <t>（※２）・・・H30年から調査の要件を満たさなくなった観光地点。　</t>
  </si>
  <si>
    <t>みずほふれあいフェスタ2018</t>
  </si>
  <si>
    <t>ふれあい垂井ピア</t>
  </si>
  <si>
    <r>
      <t>垂井曳</t>
    </r>
    <r>
      <rPr>
        <sz val="11"/>
        <color indexed="8"/>
        <rFont val="NSimSun"/>
        <family val="3"/>
      </rPr>
      <t>軕</t>
    </r>
    <r>
      <rPr>
        <sz val="11"/>
        <color indexed="8"/>
        <rFont val="ＭＳ 明朝"/>
        <family val="1"/>
      </rPr>
      <t>まつり</t>
    </r>
  </si>
  <si>
    <t>いがぐりの里中津川マロンパーク</t>
  </si>
  <si>
    <t>だちどんぶりまつり</t>
  </si>
  <si>
    <t>飛騨古川まつり会館</t>
  </si>
  <si>
    <t>Ｈ３０年</t>
  </si>
  <si>
    <t>Ｈ２６</t>
  </si>
  <si>
    <t>Ｈ２７</t>
  </si>
  <si>
    <t>Ｈ２９</t>
  </si>
  <si>
    <t>Ｈ３０</t>
  </si>
  <si>
    <t>（※）出典：観光庁「宿泊旅行統計調査報告（平成２９年１～１２月）及び（平成３０年１～１２月）」『参考第１表』、従業者数１０人以上の施設に対する調査</t>
  </si>
  <si>
    <t>十万石まつり</t>
  </si>
  <si>
    <t>道の駅「クレール平田」</t>
  </si>
  <si>
    <t>岩村城下町</t>
  </si>
  <si>
    <t>飛騨一宮水無神社</t>
  </si>
  <si>
    <t>チャオ御岳スノーリゾート</t>
  </si>
  <si>
    <t>高山市街地エリア</t>
  </si>
  <si>
    <t>飛騨古川　古い町並み</t>
  </si>
  <si>
    <t>森林公園（※２）</t>
  </si>
  <si>
    <t>平湯大滝公園（※２）</t>
  </si>
  <si>
    <t>岐阜かかみがはら航空宇宙博物館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</si>
</sst>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,##0;&quot;△&quot;#,##0"/>
    <numFmt numFmtId="178" formatCode="#,##0.0;&quot;△&quot;#,##0.0"/>
    <numFmt numFmtId="179" formatCode="0.000"/>
    <numFmt numFmtId="180" formatCode="0.0;&quot;△ &quot;0.0"/>
    <numFmt numFmtId="181" formatCode="#,##0.0"/>
    <numFmt numFmtId="182" formatCode="#,##0_);[Red]\(#,##0\)"/>
    <numFmt numFmtId="183" formatCode="#,##0_ "/>
    <numFmt numFmtId="184" formatCode="0.0000_ "/>
    <numFmt numFmtId="185" formatCode="0.000_ "/>
    <numFmt numFmtId="186" formatCode="0.0%"/>
    <numFmt numFmtId="187" formatCode="#,##0.0_);[Red]\(#,##0.0\)"/>
    <numFmt numFmtId="188" formatCode="#,##0.00_);[Red]\(#,##0.00\)"/>
    <numFmt numFmtId="189" formatCode="#,##0.000_);[Red]\(#,##0.000\)"/>
    <numFmt numFmtId="190" formatCode="#,##0.0000_);[Red]\(#,##0.0000\)"/>
    <numFmt numFmtId="191" formatCode="0.0000_);[Red]\(0.0000\)"/>
    <numFmt numFmtId="192" formatCode="#,##0.00000000_);[Red]\(#,##0.00000000\)"/>
    <numFmt numFmtId="193" formatCode="#,##0.000_ ;[Red]\-#,##0.000\ "/>
    <numFmt numFmtId="194" formatCode="#,##0.00_ ;[Red]\-#,##0.00\ "/>
    <numFmt numFmtId="195" formatCode="#,##0.0;[Red]\-#,##0.0"/>
    <numFmt numFmtId="196" formatCode="#,##0.000;[Red]\-#,##0.000"/>
    <numFmt numFmtId="197" formatCode="#,##0.0000;[Red]\-#,##0.0000"/>
    <numFmt numFmtId="198" formatCode="0.000%"/>
    <numFmt numFmtId="199" formatCode="#,##0.00;&quot;△&quot;#,##0.00"/>
    <numFmt numFmtId="200" formatCode="#,##0.000;&quot;△&quot;#,##0.000"/>
    <numFmt numFmtId="201" formatCode="#,##0.0000;&quot;△&quot;#,##0.0000"/>
    <numFmt numFmtId="202" formatCode="0.0000%"/>
    <numFmt numFmtId="203" formatCode="0_);[Red]\(0\)"/>
    <numFmt numFmtId="204" formatCode="#,##0.00000_);[Red]\(#,##0.00000\)"/>
    <numFmt numFmtId="205" formatCode="0.000_);[Red]\(0.000\)"/>
    <numFmt numFmtId="206" formatCode="0_ ;[Red]\-0\ "/>
    <numFmt numFmtId="207" formatCode="#,##0;\-#,##0;"/>
    <numFmt numFmtId="208" formatCode="#,##0\ ;\-#.##0\ ;0\ ;@\ "/>
    <numFmt numFmtId="209" formatCode="0_ "/>
    <numFmt numFmtId="210" formatCode="#,##0.0_ ;[Red]\-#,##0.0\ "/>
    <numFmt numFmtId="211" formatCode="_ * #,##0.0_ ;_ * \-#,##0.0_ ;_ * &quot;-&quot;?_ ;_ @_ "/>
    <numFmt numFmtId="212" formatCode="#,##0_ ;[Red]\-#,##0\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00000000000000%"/>
    <numFmt numFmtId="218" formatCode="0.0000000000000000_ "/>
    <numFmt numFmtId="219" formatCode="#,##0.0000_ "/>
    <numFmt numFmtId="220" formatCode="#,##0.000_ "/>
    <numFmt numFmtId="221" formatCode="#,##0_ ;[Red]\-#,##0,,,\ "/>
    <numFmt numFmtId="222" formatCode="0.0000"/>
    <numFmt numFmtId="223" formatCode="0.0"/>
    <numFmt numFmtId="224" formatCode="#,##0.0_ "/>
    <numFmt numFmtId="225" formatCode="0.0_ "/>
    <numFmt numFmtId="226" formatCode="0.00_ "/>
    <numFmt numFmtId="227" formatCode="0.00000000"/>
    <numFmt numFmtId="228" formatCode="0.000000000"/>
    <numFmt numFmtId="229" formatCode="0.0000000000"/>
    <numFmt numFmtId="230" formatCode="0.0000000"/>
    <numFmt numFmtId="231" formatCode="0.000000"/>
    <numFmt numFmtId="232" formatCode="0.00000"/>
    <numFmt numFmtId="233" formatCode="#,##0.000"/>
    <numFmt numFmtId="234" formatCode="#,##0.0000"/>
    <numFmt numFmtId="235" formatCode="0.0_);[Red]\(0.0\)"/>
    <numFmt numFmtId="236" formatCode="0.00_);[Red]\(0.00\)"/>
    <numFmt numFmtId="237" formatCode="&quot;¥&quot;#,##0_);[Red]\(&quot;¥&quot;#,##0\)"/>
  </numFmts>
  <fonts count="79">
    <font>
      <sz val="9.55"/>
      <color indexed="8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9.6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color indexed="8"/>
      <name val="ＭＳ Ｐ明朝"/>
      <family val="1"/>
    </font>
    <font>
      <u val="single"/>
      <sz val="9.35"/>
      <color indexed="12"/>
      <name val="ＭＳ Ｐゴシック"/>
      <family val="3"/>
    </font>
    <font>
      <u val="single"/>
      <sz val="7.15"/>
      <color indexed="36"/>
      <name val="ＭＳ 明朝"/>
      <family val="1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16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u val="single"/>
      <sz val="16"/>
      <color indexed="8"/>
      <name val="ＭＳ 明朝"/>
      <family val="1"/>
    </font>
    <font>
      <sz val="18"/>
      <color indexed="8"/>
      <name val="ＭＳ ゴシック"/>
      <family val="3"/>
    </font>
    <font>
      <sz val="22"/>
      <color indexed="8"/>
      <name val="ＭＳ ゴシック"/>
      <family val="3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sz val="11"/>
      <color indexed="8"/>
      <name val="NSimSun"/>
      <family val="3"/>
    </font>
    <font>
      <sz val="2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4"/>
      <color indexed="9"/>
      <name val="ＭＳ 明朝"/>
      <family val="1"/>
    </font>
    <font>
      <sz val="14"/>
      <color indexed="10"/>
      <name val="ＭＳ 明朝"/>
      <family val="1"/>
    </font>
    <font>
      <sz val="11"/>
      <color indexed="10"/>
      <name val="ＭＳ 明朝"/>
      <family val="1"/>
    </font>
    <font>
      <sz val="9"/>
      <name val="Meiryo UI"/>
      <family val="3"/>
    </font>
    <font>
      <sz val="11"/>
      <color indexed="8"/>
      <name val="Calibri"/>
      <family val="2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  <font>
      <sz val="14"/>
      <color theme="0"/>
      <name val="ＭＳ 明朝"/>
      <family val="1"/>
    </font>
    <font>
      <sz val="14"/>
      <color rgb="FFFF0000"/>
      <name val="ＭＳ 明朝"/>
      <family val="1"/>
    </font>
    <font>
      <sz val="11"/>
      <color rgb="FFFF0000"/>
      <name val="ＭＳ 明朝"/>
      <family val="1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 diagonalUp="1">
      <left style="thin"/>
      <right>
        <color indexed="63"/>
      </right>
      <top style="hair"/>
      <bottom style="thin"/>
      <diagonal style="thin"/>
    </border>
    <border diagonalUp="1">
      <left style="thin"/>
      <right style="thin"/>
      <top style="hair"/>
      <bottom style="thin"/>
      <diagonal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double">
        <color indexed="8"/>
      </left>
      <right>
        <color indexed="63"/>
      </right>
      <top style="hair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 style="medium"/>
      <top style="thin"/>
      <bottom style="double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2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57" fillId="0" borderId="0">
      <alignment vertical="center"/>
      <protection/>
    </xf>
    <xf numFmtId="0" fontId="23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1074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18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77" fontId="12" fillId="0" borderId="0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3" fontId="11" fillId="0" borderId="1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77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7" fontId="1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177" fontId="12" fillId="0" borderId="22" xfId="0" applyNumberFormat="1" applyFont="1" applyBorder="1" applyAlignment="1">
      <alignment/>
    </xf>
    <xf numFmtId="0" fontId="11" fillId="0" borderId="21" xfId="0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23" xfId="0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11" fillId="0" borderId="22" xfId="0" applyNumberFormat="1" applyFont="1" applyBorder="1" applyAlignment="1">
      <alignment horizontal="center"/>
    </xf>
    <xf numFmtId="0" fontId="11" fillId="0" borderId="22" xfId="0" applyFont="1" applyBorder="1" applyAlignment="1">
      <alignment/>
    </xf>
    <xf numFmtId="3" fontId="11" fillId="0" borderId="13" xfId="0" applyNumberFormat="1" applyFont="1" applyBorder="1" applyAlignment="1">
      <alignment horizontal="center"/>
    </xf>
    <xf numFmtId="177" fontId="12" fillId="0" borderId="13" xfId="0" applyNumberFormat="1" applyFont="1" applyBorder="1" applyAlignment="1">
      <alignment/>
    </xf>
    <xf numFmtId="0" fontId="13" fillId="0" borderId="22" xfId="0" applyFont="1" applyBorder="1" applyAlignment="1">
      <alignment horizontal="center"/>
    </xf>
    <xf numFmtId="177" fontId="12" fillId="0" borderId="19" xfId="0" applyNumberFormat="1" applyFont="1" applyBorder="1" applyAlignment="1">
      <alignment/>
    </xf>
    <xf numFmtId="177" fontId="12" fillId="0" borderId="21" xfId="0" applyNumberFormat="1" applyFont="1" applyBorder="1" applyAlignment="1">
      <alignment/>
    </xf>
    <xf numFmtId="177" fontId="12" fillId="0" borderId="15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0" fontId="12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4" fillId="0" borderId="23" xfId="0" applyFont="1" applyBorder="1" applyAlignment="1">
      <alignment/>
    </xf>
    <xf numFmtId="185" fontId="4" fillId="0" borderId="0" xfId="0" applyNumberFormat="1" applyFont="1" applyAlignment="1">
      <alignment/>
    </xf>
    <xf numFmtId="0" fontId="10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4" fillId="0" borderId="22" xfId="0" applyFont="1" applyBorder="1" applyAlignment="1">
      <alignment/>
    </xf>
    <xf numFmtId="178" fontId="12" fillId="0" borderId="0" xfId="0" applyNumberFormat="1" applyFont="1" applyBorder="1" applyAlignment="1">
      <alignment/>
    </xf>
    <xf numFmtId="186" fontId="12" fillId="0" borderId="23" xfId="42" applyNumberFormat="1" applyFont="1" applyBorder="1" applyAlignment="1">
      <alignment/>
    </xf>
    <xf numFmtId="186" fontId="11" fillId="0" borderId="23" xfId="42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186" fontId="11" fillId="0" borderId="21" xfId="42" applyNumberFormat="1" applyFont="1" applyBorder="1" applyAlignment="1">
      <alignment/>
    </xf>
    <xf numFmtId="178" fontId="11" fillId="0" borderId="28" xfId="0" applyNumberFormat="1" applyFont="1" applyBorder="1" applyAlignment="1">
      <alignment horizontal="center"/>
    </xf>
    <xf numFmtId="186" fontId="11" fillId="0" borderId="29" xfId="42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right"/>
    </xf>
    <xf numFmtId="0" fontId="4" fillId="0" borderId="21" xfId="0" applyFont="1" applyBorder="1" applyAlignment="1">
      <alignment/>
    </xf>
    <xf numFmtId="186" fontId="11" fillId="0" borderId="29" xfId="42" applyNumberFormat="1" applyFont="1" applyBorder="1" applyAlignment="1">
      <alignment/>
    </xf>
    <xf numFmtId="0" fontId="11" fillId="0" borderId="31" xfId="0" applyFont="1" applyBorder="1" applyAlignment="1">
      <alignment/>
    </xf>
    <xf numFmtId="186" fontId="11" fillId="0" borderId="0" xfId="42" applyNumberFormat="1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186" fontId="11" fillId="0" borderId="18" xfId="42" applyNumberFormat="1" applyFont="1" applyBorder="1" applyAlignment="1">
      <alignment/>
    </xf>
    <xf numFmtId="186" fontId="11" fillId="0" borderId="22" xfId="42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7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1" fillId="0" borderId="0" xfId="0" applyFont="1" applyAlignment="1">
      <alignment horizontal="righ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13" fillId="0" borderId="23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186" fontId="12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 horizontal="center"/>
    </xf>
    <xf numFmtId="186" fontId="11" fillId="0" borderId="0" xfId="42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6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shrinkToFit="1"/>
    </xf>
    <xf numFmtId="0" fontId="4" fillId="0" borderId="22" xfId="0" applyFont="1" applyBorder="1" applyAlignment="1">
      <alignment horizontal="center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32" xfId="0" applyFont="1" applyFill="1" applyBorder="1" applyAlignment="1">
      <alignment horizontal="center"/>
    </xf>
    <xf numFmtId="186" fontId="4" fillId="0" borderId="33" xfId="0" applyNumberFormat="1" applyFont="1" applyBorder="1" applyAlignment="1">
      <alignment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34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 applyProtection="1">
      <alignment/>
      <protection locked="0"/>
    </xf>
    <xf numFmtId="38" fontId="4" fillId="0" borderId="33" xfId="5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4" fillId="0" borderId="36" xfId="0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7" xfId="0" applyNumberFormat="1" applyFont="1" applyFill="1" applyBorder="1" applyAlignment="1" applyProtection="1">
      <alignment/>
      <protection locked="0"/>
    </xf>
    <xf numFmtId="3" fontId="4" fillId="0" borderId="23" xfId="0" applyNumberFormat="1" applyFont="1" applyFill="1" applyBorder="1" applyAlignment="1" applyProtection="1">
      <alignment/>
      <protection locked="0"/>
    </xf>
    <xf numFmtId="3" fontId="4" fillId="0" borderId="38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3" fontId="4" fillId="0" borderId="21" xfId="0" applyNumberFormat="1" applyFont="1" applyFill="1" applyBorder="1" applyAlignment="1" applyProtection="1">
      <alignment/>
      <protection locked="0"/>
    </xf>
    <xf numFmtId="3" fontId="4" fillId="0" borderId="40" xfId="0" applyNumberFormat="1" applyFont="1" applyFill="1" applyBorder="1" applyAlignment="1">
      <alignment/>
    </xf>
    <xf numFmtId="186" fontId="4" fillId="0" borderId="33" xfId="42" applyNumberFormat="1" applyFont="1" applyBorder="1" applyAlignment="1">
      <alignment/>
    </xf>
    <xf numFmtId="0" fontId="4" fillId="0" borderId="33" xfId="0" applyFont="1" applyBorder="1" applyAlignment="1">
      <alignment horizontal="center" shrinkToFit="1"/>
    </xf>
    <xf numFmtId="0" fontId="0" fillId="0" borderId="0" xfId="0" applyFont="1" applyAlignment="1">
      <alignment horizontal="center"/>
    </xf>
    <xf numFmtId="38" fontId="4" fillId="0" borderId="33" xfId="50" applyFont="1" applyFill="1" applyBorder="1" applyAlignment="1" applyProtection="1">
      <alignment horizontal="right"/>
      <protection locked="0"/>
    </xf>
    <xf numFmtId="0" fontId="15" fillId="0" borderId="0" xfId="0" applyFont="1" applyAlignment="1">
      <alignment vertical="center"/>
    </xf>
    <xf numFmtId="186" fontId="11" fillId="0" borderId="41" xfId="42" applyNumberFormat="1" applyFont="1" applyBorder="1" applyAlignment="1">
      <alignment/>
    </xf>
    <xf numFmtId="186" fontId="11" fillId="0" borderId="42" xfId="42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1" fillId="0" borderId="41" xfId="0" applyFont="1" applyBorder="1" applyAlignment="1">
      <alignment horizontal="center"/>
    </xf>
    <xf numFmtId="186" fontId="11" fillId="0" borderId="45" xfId="42" applyNumberFormat="1" applyFont="1" applyBorder="1" applyAlignment="1">
      <alignment/>
    </xf>
    <xf numFmtId="186" fontId="12" fillId="0" borderId="42" xfId="42" applyNumberFormat="1" applyFont="1" applyBorder="1" applyAlignment="1">
      <alignment/>
    </xf>
    <xf numFmtId="3" fontId="4" fillId="0" borderId="46" xfId="0" applyNumberFormat="1" applyFont="1" applyFill="1" applyBorder="1" applyAlignment="1">
      <alignment/>
    </xf>
    <xf numFmtId="186" fontId="12" fillId="0" borderId="47" xfId="0" applyNumberFormat="1" applyFont="1" applyBorder="1" applyAlignment="1">
      <alignment/>
    </xf>
    <xf numFmtId="186" fontId="6" fillId="0" borderId="33" xfId="42" applyNumberFormat="1" applyFont="1" applyBorder="1" applyAlignment="1">
      <alignment/>
    </xf>
    <xf numFmtId="38" fontId="12" fillId="0" borderId="19" xfId="50" applyFont="1" applyBorder="1" applyAlignment="1">
      <alignment/>
    </xf>
    <xf numFmtId="38" fontId="12" fillId="0" borderId="21" xfId="50" applyFont="1" applyBorder="1" applyAlignment="1">
      <alignment/>
    </xf>
    <xf numFmtId="38" fontId="11" fillId="0" borderId="21" xfId="50" applyFont="1" applyBorder="1" applyAlignment="1">
      <alignment/>
    </xf>
    <xf numFmtId="0" fontId="9" fillId="0" borderId="42" xfId="0" applyFont="1" applyBorder="1" applyAlignment="1">
      <alignment horizontal="center" shrinkToFit="1"/>
    </xf>
    <xf numFmtId="0" fontId="9" fillId="0" borderId="23" xfId="0" applyFont="1" applyBorder="1" applyAlignment="1">
      <alignment horizontal="center" shrinkToFit="1"/>
    </xf>
    <xf numFmtId="38" fontId="11" fillId="0" borderId="15" xfId="50" applyFont="1" applyBorder="1" applyAlignment="1">
      <alignment/>
    </xf>
    <xf numFmtId="38" fontId="11" fillId="0" borderId="19" xfId="50" applyFont="1" applyBorder="1" applyAlignment="1">
      <alignment/>
    </xf>
    <xf numFmtId="0" fontId="5" fillId="0" borderId="16" xfId="0" applyFont="1" applyBorder="1" applyAlignment="1">
      <alignment horizontal="center"/>
    </xf>
    <xf numFmtId="38" fontId="12" fillId="0" borderId="15" xfId="50" applyFont="1" applyBorder="1" applyAlignment="1">
      <alignment/>
    </xf>
    <xf numFmtId="178" fontId="12" fillId="0" borderId="30" xfId="0" applyNumberFormat="1" applyFont="1" applyBorder="1" applyAlignment="1">
      <alignment/>
    </xf>
    <xf numFmtId="178" fontId="12" fillId="0" borderId="48" xfId="0" applyNumberFormat="1" applyFont="1" applyBorder="1" applyAlignment="1">
      <alignment/>
    </xf>
    <xf numFmtId="0" fontId="4" fillId="0" borderId="49" xfId="0" applyFont="1" applyBorder="1" applyAlignment="1">
      <alignment/>
    </xf>
    <xf numFmtId="0" fontId="74" fillId="0" borderId="0" xfId="0" applyFont="1" applyAlignment="1">
      <alignment horizontal="center"/>
    </xf>
    <xf numFmtId="0" fontId="74" fillId="0" borderId="0" xfId="0" applyFont="1" applyAlignment="1">
      <alignment/>
    </xf>
    <xf numFmtId="180" fontId="74" fillId="0" borderId="0" xfId="0" applyNumberFormat="1" applyFont="1" applyAlignment="1">
      <alignment/>
    </xf>
    <xf numFmtId="0" fontId="74" fillId="0" borderId="0" xfId="0" applyFont="1" applyBorder="1" applyAlignment="1">
      <alignment/>
    </xf>
    <xf numFmtId="38" fontId="74" fillId="0" borderId="0" xfId="0" applyNumberFormat="1" applyFont="1" applyAlignment="1">
      <alignment/>
    </xf>
    <xf numFmtId="186" fontId="74" fillId="0" borderId="0" xfId="42" applyNumberFormat="1" applyFont="1" applyAlignment="1">
      <alignment/>
    </xf>
    <xf numFmtId="177" fontId="11" fillId="0" borderId="10" xfId="0" applyNumberFormat="1" applyFont="1" applyBorder="1" applyAlignment="1">
      <alignment/>
    </xf>
    <xf numFmtId="177" fontId="11" fillId="0" borderId="50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51" xfId="0" applyNumberFormat="1" applyFont="1" applyBorder="1" applyAlignment="1">
      <alignment/>
    </xf>
    <xf numFmtId="0" fontId="4" fillId="0" borderId="22" xfId="0" applyFont="1" applyBorder="1" applyAlignment="1">
      <alignment/>
    </xf>
    <xf numFmtId="177" fontId="11" fillId="0" borderId="52" xfId="0" applyNumberFormat="1" applyFont="1" applyBorder="1" applyAlignment="1">
      <alignment/>
    </xf>
    <xf numFmtId="177" fontId="12" fillId="0" borderId="43" xfId="0" applyNumberFormat="1" applyFont="1" applyBorder="1" applyAlignment="1">
      <alignment/>
    </xf>
    <xf numFmtId="177" fontId="12" fillId="0" borderId="52" xfId="0" applyNumberFormat="1" applyFont="1" applyBorder="1" applyAlignment="1">
      <alignment/>
    </xf>
    <xf numFmtId="178" fontId="75" fillId="0" borderId="0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23" xfId="0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178" fontId="12" fillId="0" borderId="16" xfId="0" applyNumberFormat="1" applyFont="1" applyFill="1" applyBorder="1" applyAlignment="1">
      <alignment/>
    </xf>
    <xf numFmtId="178" fontId="12" fillId="0" borderId="53" xfId="0" applyNumberFormat="1" applyFont="1" applyFill="1" applyBorder="1" applyAlignment="1">
      <alignment/>
    </xf>
    <xf numFmtId="178" fontId="12" fillId="0" borderId="20" xfId="0" applyNumberFormat="1" applyFont="1" applyFill="1" applyBorder="1" applyAlignment="1">
      <alignment/>
    </xf>
    <xf numFmtId="178" fontId="12" fillId="0" borderId="54" xfId="0" applyNumberFormat="1" applyFont="1" applyFill="1" applyBorder="1" applyAlignment="1">
      <alignment/>
    </xf>
    <xf numFmtId="178" fontId="12" fillId="0" borderId="5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7" fontId="11" fillId="0" borderId="55" xfId="0" applyNumberFormat="1" applyFont="1" applyFill="1" applyBorder="1" applyAlignment="1">
      <alignment/>
    </xf>
    <xf numFmtId="177" fontId="11" fillId="0" borderId="56" xfId="0" applyNumberFormat="1" applyFont="1" applyFill="1" applyBorder="1" applyAlignment="1">
      <alignment/>
    </xf>
    <xf numFmtId="177" fontId="11" fillId="0" borderId="57" xfId="0" applyNumberFormat="1" applyFont="1" applyFill="1" applyBorder="1" applyAlignment="1">
      <alignment/>
    </xf>
    <xf numFmtId="177" fontId="11" fillId="0" borderId="58" xfId="0" applyNumberFormat="1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/>
    </xf>
    <xf numFmtId="177" fontId="11" fillId="0" borderId="50" xfId="0" applyNumberFormat="1" applyFont="1" applyFill="1" applyBorder="1" applyAlignment="1">
      <alignment/>
    </xf>
    <xf numFmtId="177" fontId="11" fillId="0" borderId="19" xfId="0" applyNumberFormat="1" applyFont="1" applyFill="1" applyBorder="1" applyAlignment="1">
      <alignment/>
    </xf>
    <xf numFmtId="177" fontId="11" fillId="0" borderId="51" xfId="0" applyNumberFormat="1" applyFont="1" applyFill="1" applyBorder="1" applyAlignment="1">
      <alignment/>
    </xf>
    <xf numFmtId="177" fontId="11" fillId="0" borderId="59" xfId="0" applyNumberFormat="1" applyFont="1" applyFill="1" applyBorder="1" applyAlignment="1">
      <alignment/>
    </xf>
    <xf numFmtId="0" fontId="4" fillId="0" borderId="60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4" fillId="0" borderId="49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61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61" xfId="0" applyFont="1" applyFill="1" applyBorder="1" applyAlignment="1">
      <alignment/>
    </xf>
    <xf numFmtId="177" fontId="12" fillId="0" borderId="10" xfId="0" applyNumberFormat="1" applyFont="1" applyBorder="1" applyAlignment="1">
      <alignment horizontal="right"/>
    </xf>
    <xf numFmtId="0" fontId="4" fillId="0" borderId="62" xfId="0" applyFont="1" applyFill="1" applyBorder="1" applyAlignment="1" applyProtection="1">
      <alignment shrinkToFit="1"/>
      <protection locked="0"/>
    </xf>
    <xf numFmtId="0" fontId="4" fillId="0" borderId="63" xfId="0" applyFont="1" applyFill="1" applyBorder="1" applyAlignment="1" applyProtection="1">
      <alignment shrinkToFit="1"/>
      <protection locked="0"/>
    </xf>
    <xf numFmtId="3" fontId="4" fillId="6" borderId="64" xfId="0" applyNumberFormat="1" applyFont="1" applyFill="1" applyBorder="1" applyAlignment="1">
      <alignment/>
    </xf>
    <xf numFmtId="0" fontId="4" fillId="0" borderId="63" xfId="0" applyFont="1" applyFill="1" applyBorder="1" applyAlignment="1">
      <alignment horizontal="left" shrinkToFit="1"/>
    </xf>
    <xf numFmtId="0" fontId="4" fillId="0" borderId="63" xfId="0" applyFont="1" applyFill="1" applyBorder="1" applyAlignment="1">
      <alignment shrinkToFit="1"/>
    </xf>
    <xf numFmtId="0" fontId="4" fillId="6" borderId="39" xfId="0" applyFont="1" applyFill="1" applyBorder="1" applyAlignment="1" applyProtection="1">
      <alignment horizontal="center" shrinkToFit="1"/>
      <protection locked="0"/>
    </xf>
    <xf numFmtId="0" fontId="4" fillId="0" borderId="65" xfId="0" applyFont="1" applyFill="1" applyBorder="1" applyAlignment="1" applyProtection="1">
      <alignment shrinkToFit="1"/>
      <protection locked="0"/>
    </xf>
    <xf numFmtId="0" fontId="4" fillId="6" borderId="39" xfId="0" applyFont="1" applyFill="1" applyBorder="1" applyAlignment="1">
      <alignment horizontal="center" shrinkToFit="1"/>
    </xf>
    <xf numFmtId="3" fontId="4" fillId="6" borderId="66" xfId="0" applyNumberFormat="1" applyFont="1" applyFill="1" applyBorder="1" applyAlignment="1">
      <alignment/>
    </xf>
    <xf numFmtId="0" fontId="4" fillId="6" borderId="67" xfId="0" applyFont="1" applyFill="1" applyBorder="1" applyAlignment="1">
      <alignment/>
    </xf>
    <xf numFmtId="3" fontId="4" fillId="6" borderId="68" xfId="0" applyNumberFormat="1" applyFont="1" applyFill="1" applyBorder="1" applyAlignment="1">
      <alignment/>
    </xf>
    <xf numFmtId="3" fontId="4" fillId="6" borderId="69" xfId="0" applyNumberFormat="1" applyFont="1" applyFill="1" applyBorder="1" applyAlignment="1">
      <alignment/>
    </xf>
    <xf numFmtId="0" fontId="4" fillId="6" borderId="67" xfId="0" applyFont="1" applyFill="1" applyBorder="1" applyAlignment="1">
      <alignment/>
    </xf>
    <xf numFmtId="0" fontId="4" fillId="0" borderId="63" xfId="0" applyFont="1" applyFill="1" applyBorder="1" applyAlignment="1" applyProtection="1">
      <alignment horizontal="left" shrinkToFit="1"/>
      <protection locked="0"/>
    </xf>
    <xf numFmtId="183" fontId="4" fillId="0" borderId="0" xfId="0" applyNumberFormat="1" applyFont="1" applyFill="1" applyBorder="1" applyAlignment="1">
      <alignment horizontal="right"/>
    </xf>
    <xf numFmtId="38" fontId="4" fillId="0" borderId="0" xfId="50" applyFont="1" applyFill="1" applyBorder="1" applyAlignment="1">
      <alignment horizontal="right"/>
    </xf>
    <xf numFmtId="38" fontId="4" fillId="0" borderId="33" xfId="50" applyFont="1" applyFill="1" applyBorder="1" applyAlignment="1" applyProtection="1">
      <alignment/>
      <protection locked="0"/>
    </xf>
    <xf numFmtId="38" fontId="4" fillId="0" borderId="33" xfId="50" applyNumberFormat="1" applyFont="1" applyFill="1" applyBorder="1" applyAlignment="1" applyProtection="1">
      <alignment/>
      <protection locked="0"/>
    </xf>
    <xf numFmtId="0" fontId="4" fillId="0" borderId="66" xfId="0" applyFont="1" applyFill="1" applyBorder="1" applyAlignment="1">
      <alignment/>
    </xf>
    <xf numFmtId="0" fontId="12" fillId="0" borderId="21" xfId="0" applyFont="1" applyBorder="1" applyAlignment="1">
      <alignment horizontal="center" shrinkToFit="1"/>
    </xf>
    <xf numFmtId="177" fontId="12" fillId="0" borderId="0" xfId="0" applyNumberFormat="1" applyFont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4" fillId="0" borderId="70" xfId="0" applyFont="1" applyFill="1" applyBorder="1" applyAlignment="1">
      <alignment/>
    </xf>
    <xf numFmtId="0" fontId="11" fillId="0" borderId="22" xfId="0" applyFont="1" applyFill="1" applyBorder="1" applyAlignment="1">
      <alignment horizontal="center" shrinkToFit="1"/>
    </xf>
    <xf numFmtId="178" fontId="12" fillId="0" borderId="12" xfId="0" applyNumberFormat="1" applyFont="1" applyBorder="1" applyAlignment="1">
      <alignment/>
    </xf>
    <xf numFmtId="178" fontId="12" fillId="0" borderId="22" xfId="0" applyNumberFormat="1" applyFont="1" applyBorder="1" applyAlignment="1">
      <alignment/>
    </xf>
    <xf numFmtId="186" fontId="11" fillId="0" borderId="21" xfId="42" applyNumberFormat="1" applyFont="1" applyBorder="1" applyAlignment="1">
      <alignment/>
    </xf>
    <xf numFmtId="178" fontId="12" fillId="0" borderId="71" xfId="0" applyNumberFormat="1" applyFont="1" applyBorder="1" applyAlignment="1">
      <alignment/>
    </xf>
    <xf numFmtId="178" fontId="12" fillId="0" borderId="44" xfId="0" applyNumberFormat="1" applyFont="1" applyBorder="1" applyAlignment="1">
      <alignment/>
    </xf>
    <xf numFmtId="178" fontId="12" fillId="0" borderId="31" xfId="0" applyNumberFormat="1" applyFont="1" applyBorder="1" applyAlignment="1">
      <alignment/>
    </xf>
    <xf numFmtId="178" fontId="12" fillId="0" borderId="72" xfId="0" applyNumberFormat="1" applyFont="1" applyBorder="1" applyAlignment="1">
      <alignment/>
    </xf>
    <xf numFmtId="178" fontId="11" fillId="0" borderId="31" xfId="0" applyNumberFormat="1" applyFont="1" applyBorder="1" applyAlignment="1">
      <alignment/>
    </xf>
    <xf numFmtId="178" fontId="11" fillId="0" borderId="72" xfId="0" applyNumberFormat="1" applyFont="1" applyBorder="1" applyAlignment="1">
      <alignment/>
    </xf>
    <xf numFmtId="178" fontId="11" fillId="0" borderId="30" xfId="0" applyNumberFormat="1" applyFont="1" applyBorder="1" applyAlignment="1">
      <alignment horizontal="right"/>
    </xf>
    <xf numFmtId="178" fontId="12" fillId="0" borderId="30" xfId="0" applyNumberFormat="1" applyFont="1" applyBorder="1" applyAlignment="1">
      <alignment horizontal="right"/>
    </xf>
    <xf numFmtId="177" fontId="11" fillId="0" borderId="73" xfId="0" applyNumberFormat="1" applyFont="1" applyBorder="1" applyAlignment="1">
      <alignment/>
    </xf>
    <xf numFmtId="0" fontId="13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2" fillId="0" borderId="30" xfId="0" applyFont="1" applyFill="1" applyBorder="1" applyAlignment="1">
      <alignment horizontal="center"/>
    </xf>
    <xf numFmtId="177" fontId="12" fillId="0" borderId="73" xfId="0" applyNumberFormat="1" applyFont="1" applyBorder="1" applyAlignment="1">
      <alignment/>
    </xf>
    <xf numFmtId="177" fontId="12" fillId="0" borderId="74" xfId="0" applyNumberFormat="1" applyFont="1" applyBorder="1" applyAlignment="1">
      <alignment/>
    </xf>
    <xf numFmtId="178" fontId="12" fillId="0" borderId="30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0" fontId="12" fillId="0" borderId="23" xfId="0" applyFont="1" applyBorder="1" applyAlignment="1">
      <alignment horizontal="center"/>
    </xf>
    <xf numFmtId="178" fontId="12" fillId="0" borderId="20" xfId="0" applyNumberFormat="1" applyFont="1" applyBorder="1" applyAlignment="1">
      <alignment/>
    </xf>
    <xf numFmtId="178" fontId="12" fillId="0" borderId="23" xfId="0" applyNumberFormat="1" applyFont="1" applyBorder="1" applyAlignment="1">
      <alignment/>
    </xf>
    <xf numFmtId="178" fontId="12" fillId="0" borderId="23" xfId="0" applyNumberFormat="1" applyFont="1" applyBorder="1" applyAlignment="1">
      <alignment horizontal="right"/>
    </xf>
    <xf numFmtId="3" fontId="4" fillId="0" borderId="75" xfId="0" applyNumberFormat="1" applyFont="1" applyFill="1" applyBorder="1" applyAlignment="1">
      <alignment/>
    </xf>
    <xf numFmtId="177" fontId="12" fillId="0" borderId="12" xfId="0" applyNumberFormat="1" applyFont="1" applyBorder="1" applyAlignment="1">
      <alignment/>
    </xf>
    <xf numFmtId="0" fontId="11" fillId="0" borderId="12" xfId="0" applyFont="1" applyBorder="1" applyAlignment="1">
      <alignment horizontal="center" shrinkToFit="1"/>
    </xf>
    <xf numFmtId="186" fontId="11" fillId="0" borderId="52" xfId="42" applyNumberFormat="1" applyFont="1" applyBorder="1" applyAlignment="1">
      <alignment horizontal="right"/>
    </xf>
    <xf numFmtId="178" fontId="12" fillId="0" borderId="22" xfId="0" applyNumberFormat="1" applyFont="1" applyFill="1" applyBorder="1" applyAlignment="1">
      <alignment horizontal="right"/>
    </xf>
    <xf numFmtId="0" fontId="20" fillId="0" borderId="0" xfId="0" applyFont="1" applyAlignment="1">
      <alignment horizontal="left"/>
    </xf>
    <xf numFmtId="0" fontId="12" fillId="0" borderId="0" xfId="0" applyFont="1" applyAlignment="1">
      <alignment/>
    </xf>
    <xf numFmtId="195" fontId="11" fillId="0" borderId="0" xfId="0" applyNumberFormat="1" applyFont="1" applyAlignment="1">
      <alignment/>
    </xf>
    <xf numFmtId="0" fontId="11" fillId="6" borderId="76" xfId="0" applyFont="1" applyFill="1" applyBorder="1" applyAlignment="1">
      <alignment horizontal="center"/>
    </xf>
    <xf numFmtId="181" fontId="11" fillId="0" borderId="33" xfId="0" applyNumberFormat="1" applyFont="1" applyBorder="1" applyAlignment="1">
      <alignment horizontal="right"/>
    </xf>
    <xf numFmtId="0" fontId="11" fillId="0" borderId="77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33" xfId="0" applyFont="1" applyBorder="1" applyAlignment="1">
      <alignment horizontal="right" vertical="center"/>
    </xf>
    <xf numFmtId="0" fontId="11" fillId="0" borderId="33" xfId="0" applyFont="1" applyBorder="1" applyAlignment="1">
      <alignment/>
    </xf>
    <xf numFmtId="178" fontId="12" fillId="0" borderId="33" xfId="0" applyNumberFormat="1" applyFont="1" applyBorder="1" applyAlignment="1">
      <alignment horizontal="right"/>
    </xf>
    <xf numFmtId="177" fontId="12" fillId="0" borderId="33" xfId="0" applyNumberFormat="1" applyFont="1" applyBorder="1" applyAlignment="1">
      <alignment/>
    </xf>
    <xf numFmtId="178" fontId="12" fillId="0" borderId="33" xfId="0" applyNumberFormat="1" applyFont="1" applyBorder="1" applyAlignment="1">
      <alignment/>
    </xf>
    <xf numFmtId="186" fontId="12" fillId="0" borderId="33" xfId="42" applyNumberFormat="1" applyFont="1" applyBorder="1" applyAlignment="1">
      <alignment/>
    </xf>
    <xf numFmtId="186" fontId="12" fillId="0" borderId="78" xfId="42" applyNumberFormat="1" applyFont="1" applyBorder="1" applyAlignment="1">
      <alignment/>
    </xf>
    <xf numFmtId="0" fontId="11" fillId="0" borderId="33" xfId="0" applyFont="1" applyBorder="1" applyAlignment="1">
      <alignment/>
    </xf>
    <xf numFmtId="186" fontId="11" fillId="0" borderId="78" xfId="42" applyNumberFormat="1" applyFont="1" applyBorder="1" applyAlignment="1">
      <alignment/>
    </xf>
    <xf numFmtId="186" fontId="11" fillId="0" borderId="33" xfId="42" applyNumberFormat="1" applyFont="1" applyBorder="1" applyAlignment="1">
      <alignment/>
    </xf>
    <xf numFmtId="0" fontId="11" fillId="0" borderId="79" xfId="0" applyFont="1" applyBorder="1" applyAlignment="1">
      <alignment horizontal="left"/>
    </xf>
    <xf numFmtId="0" fontId="11" fillId="0" borderId="80" xfId="0" applyFont="1" applyBorder="1" applyAlignment="1">
      <alignment/>
    </xf>
    <xf numFmtId="0" fontId="11" fillId="0" borderId="81" xfId="0" applyFont="1" applyBorder="1" applyAlignment="1">
      <alignment horizontal="left" shrinkToFit="1"/>
    </xf>
    <xf numFmtId="0" fontId="11" fillId="0" borderId="82" xfId="0" applyFont="1" applyBorder="1" applyAlignment="1">
      <alignment horizontal="left"/>
    </xf>
    <xf numFmtId="0" fontId="11" fillId="0" borderId="83" xfId="0" applyFont="1" applyBorder="1" applyAlignment="1">
      <alignment horizontal="left"/>
    </xf>
    <xf numFmtId="0" fontId="11" fillId="0" borderId="83" xfId="0" applyFont="1" applyBorder="1" applyAlignment="1">
      <alignment horizontal="left" vertical="center"/>
    </xf>
    <xf numFmtId="186" fontId="12" fillId="0" borderId="84" xfId="42" applyNumberFormat="1" applyFont="1" applyBorder="1" applyAlignment="1">
      <alignment/>
    </xf>
    <xf numFmtId="178" fontId="12" fillId="0" borderId="85" xfId="0" applyNumberFormat="1" applyFont="1" applyBorder="1" applyAlignment="1">
      <alignment/>
    </xf>
    <xf numFmtId="0" fontId="11" fillId="0" borderId="85" xfId="0" applyFont="1" applyBorder="1" applyAlignment="1">
      <alignment/>
    </xf>
    <xf numFmtId="186" fontId="12" fillId="0" borderId="85" xfId="42" applyNumberFormat="1" applyFont="1" applyBorder="1" applyAlignment="1">
      <alignment/>
    </xf>
    <xf numFmtId="186" fontId="12" fillId="0" borderId="86" xfId="42" applyNumberFormat="1" applyFont="1" applyBorder="1" applyAlignment="1">
      <alignment/>
    </xf>
    <xf numFmtId="177" fontId="12" fillId="0" borderId="87" xfId="0" applyNumberFormat="1" applyFont="1" applyBorder="1" applyAlignment="1">
      <alignment/>
    </xf>
    <xf numFmtId="186" fontId="12" fillId="0" borderId="87" xfId="42" applyNumberFormat="1" applyFont="1" applyBorder="1" applyAlignment="1">
      <alignment/>
    </xf>
    <xf numFmtId="186" fontId="11" fillId="0" borderId="88" xfId="42" applyNumberFormat="1" applyFont="1" applyBorder="1" applyAlignment="1">
      <alignment/>
    </xf>
    <xf numFmtId="186" fontId="12" fillId="0" borderId="21" xfId="42" applyNumberFormat="1" applyFont="1" applyBorder="1" applyAlignment="1">
      <alignment/>
    </xf>
    <xf numFmtId="186" fontId="12" fillId="0" borderId="89" xfId="42" applyNumberFormat="1" applyFont="1" applyBorder="1" applyAlignment="1">
      <alignment/>
    </xf>
    <xf numFmtId="186" fontId="12" fillId="0" borderId="88" xfId="42" applyNumberFormat="1" applyFont="1" applyBorder="1" applyAlignment="1">
      <alignment/>
    </xf>
    <xf numFmtId="186" fontId="11" fillId="0" borderId="85" xfId="42" applyNumberFormat="1" applyFont="1" applyBorder="1" applyAlignment="1">
      <alignment/>
    </xf>
    <xf numFmtId="186" fontId="11" fillId="0" borderId="86" xfId="42" applyNumberFormat="1" applyFont="1" applyBorder="1" applyAlignment="1">
      <alignment/>
    </xf>
    <xf numFmtId="4" fontId="11" fillId="0" borderId="33" xfId="0" applyNumberFormat="1" applyFont="1" applyBorder="1" applyAlignment="1">
      <alignment horizontal="right"/>
    </xf>
    <xf numFmtId="4" fontId="12" fillId="0" borderId="33" xfId="0" applyNumberFormat="1" applyFont="1" applyBorder="1" applyAlignment="1">
      <alignment horizontal="right"/>
    </xf>
    <xf numFmtId="4" fontId="12" fillId="0" borderId="78" xfId="0" applyNumberFormat="1" applyFont="1" applyBorder="1" applyAlignment="1">
      <alignment horizontal="right"/>
    </xf>
    <xf numFmtId="0" fontId="11" fillId="0" borderId="80" xfId="0" applyFont="1" applyBorder="1" applyAlignment="1">
      <alignment horizontal="left"/>
    </xf>
    <xf numFmtId="4" fontId="11" fillId="0" borderId="80" xfId="0" applyNumberFormat="1" applyFont="1" applyBorder="1" applyAlignment="1">
      <alignment horizontal="right"/>
    </xf>
    <xf numFmtId="4" fontId="12" fillId="0" borderId="80" xfId="0" applyNumberFormat="1" applyFont="1" applyBorder="1" applyAlignment="1">
      <alignment horizontal="right"/>
    </xf>
    <xf numFmtId="4" fontId="11" fillId="0" borderId="90" xfId="0" applyNumberFormat="1" applyFont="1" applyBorder="1" applyAlignment="1">
      <alignment horizontal="right"/>
    </xf>
    <xf numFmtId="0" fontId="11" fillId="0" borderId="91" xfId="0" applyFont="1" applyBorder="1" applyAlignment="1">
      <alignment/>
    </xf>
    <xf numFmtId="0" fontId="11" fillId="0" borderId="66" xfId="0" applyFont="1" applyBorder="1" applyAlignment="1">
      <alignment/>
    </xf>
    <xf numFmtId="0" fontId="11" fillId="0" borderId="22" xfId="0" applyFont="1" applyBorder="1" applyAlignment="1">
      <alignment vertical="center"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77" xfId="0" applyFont="1" applyBorder="1" applyAlignment="1">
      <alignment horizontal="left" vertical="center" shrinkToFit="1"/>
    </xf>
    <xf numFmtId="0" fontId="11" fillId="0" borderId="77" xfId="0" applyFont="1" applyBorder="1" applyAlignment="1">
      <alignment horizontal="left" shrinkToFit="1"/>
    </xf>
    <xf numFmtId="0" fontId="11" fillId="0" borderId="92" xfId="0" applyFont="1" applyBorder="1" applyAlignment="1">
      <alignment horizontal="left" shrinkToFit="1"/>
    </xf>
    <xf numFmtId="177" fontId="12" fillId="0" borderId="93" xfId="0" applyNumberFormat="1" applyFont="1" applyBorder="1" applyAlignment="1">
      <alignment/>
    </xf>
    <xf numFmtId="0" fontId="11" fillId="0" borderId="0" xfId="0" applyFont="1" applyAlignment="1">
      <alignment shrinkToFit="1"/>
    </xf>
    <xf numFmtId="0" fontId="11" fillId="0" borderId="92" xfId="0" applyFont="1" applyBorder="1" applyAlignment="1">
      <alignment horizontal="left"/>
    </xf>
    <xf numFmtId="0" fontId="11" fillId="0" borderId="87" xfId="0" applyFont="1" applyBorder="1" applyAlignment="1">
      <alignment horizontal="left"/>
    </xf>
    <xf numFmtId="0" fontId="11" fillId="0" borderId="0" xfId="0" applyFont="1" applyAlignment="1">
      <alignment horizontal="center" shrinkToFit="1"/>
    </xf>
    <xf numFmtId="0" fontId="11" fillId="0" borderId="33" xfId="0" applyFont="1" applyBorder="1" applyAlignment="1">
      <alignment horizontal="right"/>
    </xf>
    <xf numFmtId="0" fontId="11" fillId="0" borderId="85" xfId="0" applyFont="1" applyBorder="1" applyAlignment="1">
      <alignment horizontal="right"/>
    </xf>
    <xf numFmtId="0" fontId="11" fillId="0" borderId="87" xfId="0" applyFont="1" applyBorder="1" applyAlignment="1">
      <alignment horizontal="right"/>
    </xf>
    <xf numFmtId="0" fontId="11" fillId="0" borderId="23" xfId="0" applyFont="1" applyBorder="1" applyAlignment="1">
      <alignment horizontal="right"/>
    </xf>
    <xf numFmtId="0" fontId="11" fillId="0" borderId="80" xfId="0" applyFont="1" applyBorder="1" applyAlignment="1">
      <alignment horizontal="right"/>
    </xf>
    <xf numFmtId="198" fontId="12" fillId="0" borderId="0" xfId="42" applyNumberFormat="1" applyFont="1" applyBorder="1" applyAlignment="1">
      <alignment/>
    </xf>
    <xf numFmtId="198" fontId="4" fillId="0" borderId="0" xfId="42" applyNumberFormat="1" applyFont="1" applyBorder="1" applyAlignment="1">
      <alignment/>
    </xf>
    <xf numFmtId="0" fontId="24" fillId="0" borderId="0" xfId="0" applyFont="1" applyAlignment="1">
      <alignment/>
    </xf>
    <xf numFmtId="186" fontId="0" fillId="0" borderId="0" xfId="0" applyNumberFormat="1" applyFont="1" applyAlignment="1">
      <alignment/>
    </xf>
    <xf numFmtId="186" fontId="12" fillId="0" borderId="94" xfId="42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186" fontId="9" fillId="0" borderId="0" xfId="42" applyNumberFormat="1" applyFont="1" applyBorder="1" applyAlignment="1">
      <alignment/>
    </xf>
    <xf numFmtId="177" fontId="76" fillId="0" borderId="12" xfId="0" applyNumberFormat="1" applyFont="1" applyFill="1" applyBorder="1" applyAlignment="1">
      <alignment/>
    </xf>
    <xf numFmtId="177" fontId="76" fillId="0" borderId="95" xfId="0" applyNumberFormat="1" applyFont="1" applyFill="1" applyBorder="1" applyAlignment="1">
      <alignment/>
    </xf>
    <xf numFmtId="177" fontId="76" fillId="0" borderId="0" xfId="0" applyNumberFormat="1" applyFont="1" applyFill="1" applyBorder="1" applyAlignment="1">
      <alignment/>
    </xf>
    <xf numFmtId="177" fontId="76" fillId="0" borderId="96" xfId="0" applyNumberFormat="1" applyFont="1" applyFill="1" applyBorder="1" applyAlignment="1">
      <alignment/>
    </xf>
    <xf numFmtId="186" fontId="76" fillId="0" borderId="22" xfId="42" applyNumberFormat="1" applyFont="1" applyFill="1" applyBorder="1" applyAlignment="1">
      <alignment/>
    </xf>
    <xf numFmtId="177" fontId="76" fillId="0" borderId="22" xfId="0" applyNumberFormat="1" applyFont="1" applyFill="1" applyBorder="1" applyAlignment="1">
      <alignment/>
    </xf>
    <xf numFmtId="177" fontId="76" fillId="0" borderId="12" xfId="0" applyNumberFormat="1" applyFont="1" applyBorder="1" applyAlignment="1">
      <alignment horizontal="right"/>
    </xf>
    <xf numFmtId="177" fontId="76" fillId="0" borderId="95" xfId="0" applyNumberFormat="1" applyFont="1" applyBorder="1" applyAlignment="1">
      <alignment/>
    </xf>
    <xf numFmtId="177" fontId="76" fillId="0" borderId="0" xfId="0" applyNumberFormat="1" applyFont="1" applyBorder="1" applyAlignment="1">
      <alignment/>
    </xf>
    <xf numFmtId="177" fontId="76" fillId="0" borderId="12" xfId="0" applyNumberFormat="1" applyFont="1" applyBorder="1" applyAlignment="1">
      <alignment/>
    </xf>
    <xf numFmtId="177" fontId="76" fillId="0" borderId="96" xfId="0" applyNumberFormat="1" applyFont="1" applyBorder="1" applyAlignment="1">
      <alignment/>
    </xf>
    <xf numFmtId="186" fontId="76" fillId="0" borderId="22" xfId="42" applyNumberFormat="1" applyFont="1" applyBorder="1" applyAlignment="1">
      <alignment/>
    </xf>
    <xf numFmtId="177" fontId="76" fillId="0" borderId="22" xfId="0" applyNumberFormat="1" applyFont="1" applyBorder="1" applyAlignment="1">
      <alignment/>
    </xf>
    <xf numFmtId="186" fontId="76" fillId="0" borderId="22" xfId="42" applyNumberFormat="1" applyFont="1" applyBorder="1" applyAlignment="1">
      <alignment/>
    </xf>
    <xf numFmtId="177" fontId="76" fillId="0" borderId="13" xfId="0" applyNumberFormat="1" applyFont="1" applyBorder="1" applyAlignment="1">
      <alignment/>
    </xf>
    <xf numFmtId="178" fontId="12" fillId="0" borderId="16" xfId="0" applyNumberFormat="1" applyFont="1" applyBorder="1" applyAlignment="1">
      <alignment/>
    </xf>
    <xf numFmtId="186" fontId="76" fillId="0" borderId="22" xfId="42" applyNumberFormat="1" applyFont="1" applyBorder="1" applyAlignment="1">
      <alignment horizontal="right"/>
    </xf>
    <xf numFmtId="186" fontId="11" fillId="0" borderId="0" xfId="0" applyNumberFormat="1" applyFont="1" applyAlignment="1">
      <alignment/>
    </xf>
    <xf numFmtId="186" fontId="11" fillId="0" borderId="16" xfId="42" applyNumberFormat="1" applyFont="1" applyBorder="1" applyAlignment="1">
      <alignment/>
    </xf>
    <xf numFmtId="186" fontId="11" fillId="0" borderId="94" xfId="42" applyNumberFormat="1" applyFont="1" applyBorder="1" applyAlignment="1">
      <alignment/>
    </xf>
    <xf numFmtId="38" fontId="12" fillId="0" borderId="10" xfId="50" applyFont="1" applyBorder="1" applyAlignment="1">
      <alignment/>
    </xf>
    <xf numFmtId="38" fontId="11" fillId="0" borderId="10" xfId="50" applyFont="1" applyBorder="1" applyAlignment="1">
      <alignment/>
    </xf>
    <xf numFmtId="177" fontId="76" fillId="0" borderId="97" xfId="0" applyNumberFormat="1" applyFont="1" applyBorder="1" applyAlignment="1">
      <alignment/>
    </xf>
    <xf numFmtId="178" fontId="12" fillId="0" borderId="98" xfId="0" applyNumberFormat="1" applyFont="1" applyBorder="1" applyAlignment="1">
      <alignment/>
    </xf>
    <xf numFmtId="186" fontId="11" fillId="0" borderId="99" xfId="42" applyNumberFormat="1" applyFont="1" applyBorder="1" applyAlignment="1">
      <alignment/>
    </xf>
    <xf numFmtId="38" fontId="12" fillId="0" borderId="100" xfId="50" applyFont="1" applyBorder="1" applyAlignment="1">
      <alignment/>
    </xf>
    <xf numFmtId="38" fontId="11" fillId="0" borderId="100" xfId="50" applyFont="1" applyBorder="1" applyAlignment="1">
      <alignment/>
    </xf>
    <xf numFmtId="3" fontId="76" fillId="0" borderId="22" xfId="0" applyNumberFormat="1" applyFont="1" applyBorder="1" applyAlignment="1">
      <alignment/>
    </xf>
    <xf numFmtId="3" fontId="76" fillId="0" borderId="12" xfId="0" applyNumberFormat="1" applyFont="1" applyBorder="1" applyAlignment="1">
      <alignment/>
    </xf>
    <xf numFmtId="3" fontId="76" fillId="0" borderId="13" xfId="0" applyNumberFormat="1" applyFont="1" applyBorder="1" applyAlignment="1">
      <alignment/>
    </xf>
    <xf numFmtId="3" fontId="76" fillId="0" borderId="0" xfId="0" applyNumberFormat="1" applyFont="1" applyBorder="1" applyAlignment="1">
      <alignment/>
    </xf>
    <xf numFmtId="0" fontId="7" fillId="0" borderId="42" xfId="0" applyFont="1" applyBorder="1" applyAlignment="1">
      <alignment horizontal="center" shrinkToFit="1"/>
    </xf>
    <xf numFmtId="38" fontId="12" fillId="0" borderId="15" xfId="50" applyFont="1" applyBorder="1" applyAlignment="1">
      <alignment horizontal="right"/>
    </xf>
    <xf numFmtId="0" fontId="13" fillId="0" borderId="23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186" fontId="12" fillId="0" borderId="80" xfId="42" applyNumberFormat="1" applyFont="1" applyBorder="1" applyAlignment="1">
      <alignment horizontal="right"/>
    </xf>
    <xf numFmtId="195" fontId="12" fillId="0" borderId="101" xfId="50" applyNumberFormat="1" applyFont="1" applyBorder="1" applyAlignment="1">
      <alignment/>
    </xf>
    <xf numFmtId="195" fontId="12" fillId="0" borderId="102" xfId="50" applyNumberFormat="1" applyFont="1" applyBorder="1" applyAlignment="1">
      <alignment/>
    </xf>
    <xf numFmtId="195" fontId="12" fillId="0" borderId="10" xfId="50" applyNumberFormat="1" applyFont="1" applyBorder="1" applyAlignment="1">
      <alignment/>
    </xf>
    <xf numFmtId="195" fontId="12" fillId="0" borderId="103" xfId="50" applyNumberFormat="1" applyFont="1" applyBorder="1" applyAlignment="1">
      <alignment/>
    </xf>
    <xf numFmtId="195" fontId="12" fillId="0" borderId="104" xfId="50" applyNumberFormat="1" applyFont="1" applyBorder="1" applyAlignment="1">
      <alignment/>
    </xf>
    <xf numFmtId="195" fontId="12" fillId="0" borderId="16" xfId="50" applyNumberFormat="1" applyFont="1" applyBorder="1" applyAlignment="1">
      <alignment/>
    </xf>
    <xf numFmtId="0" fontId="4" fillId="0" borderId="0" xfId="0" applyFont="1" applyFill="1" applyAlignment="1">
      <alignment/>
    </xf>
    <xf numFmtId="3" fontId="4" fillId="6" borderId="60" xfId="0" applyNumberFormat="1" applyFont="1" applyFill="1" applyBorder="1" applyAlignment="1">
      <alignment/>
    </xf>
    <xf numFmtId="0" fontId="4" fillId="0" borderId="36" xfId="0" applyFont="1" applyFill="1" applyBorder="1" applyAlignment="1">
      <alignment horizontal="center" vertical="center"/>
    </xf>
    <xf numFmtId="0" fontId="4" fillId="6" borderId="67" xfId="0" applyFont="1" applyFill="1" applyBorder="1" applyAlignment="1">
      <alignment horizontal="center" shrinkToFit="1"/>
    </xf>
    <xf numFmtId="0" fontId="4" fillId="6" borderId="67" xfId="0" applyFont="1" applyFill="1" applyBorder="1" applyAlignment="1" applyProtection="1">
      <alignment horizontal="center" shrinkToFit="1"/>
      <protection locked="0"/>
    </xf>
    <xf numFmtId="3" fontId="4" fillId="0" borderId="38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right" shrinkToFit="1"/>
    </xf>
    <xf numFmtId="182" fontId="4" fillId="0" borderId="0" xfId="0" applyNumberFormat="1" applyFont="1" applyFill="1" applyAlignment="1">
      <alignment horizontal="right"/>
    </xf>
    <xf numFmtId="3" fontId="4" fillId="0" borderId="33" xfId="0" applyNumberFormat="1" applyFont="1" applyFill="1" applyBorder="1" applyAlignment="1" applyProtection="1">
      <alignment horizontal="right"/>
      <protection locked="0"/>
    </xf>
    <xf numFmtId="38" fontId="4" fillId="0" borderId="33" xfId="0" applyNumberFormat="1" applyFont="1" applyFill="1" applyBorder="1" applyAlignment="1" applyProtection="1">
      <alignment/>
      <protection locked="0"/>
    </xf>
    <xf numFmtId="3" fontId="6" fillId="0" borderId="33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right"/>
    </xf>
    <xf numFmtId="186" fontId="12" fillId="0" borderId="23" xfId="0" applyNumberFormat="1" applyFont="1" applyBorder="1" applyAlignment="1">
      <alignment/>
    </xf>
    <xf numFmtId="186" fontId="76" fillId="0" borderId="22" xfId="0" applyNumberFormat="1" applyFont="1" applyBorder="1" applyAlignment="1">
      <alignment/>
    </xf>
    <xf numFmtId="186" fontId="11" fillId="0" borderId="105" xfId="0" applyNumberFormat="1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186" fontId="26" fillId="0" borderId="0" xfId="0" applyNumberFormat="1" applyFont="1" applyAlignment="1">
      <alignment/>
    </xf>
    <xf numFmtId="0" fontId="4" fillId="33" borderId="63" xfId="0" applyFont="1" applyFill="1" applyBorder="1" applyAlignment="1" applyProtection="1">
      <alignment shrinkToFit="1"/>
      <protection locked="0"/>
    </xf>
    <xf numFmtId="0" fontId="4" fillId="33" borderId="63" xfId="0" applyFont="1" applyFill="1" applyBorder="1" applyAlignment="1" applyProtection="1">
      <alignment horizontal="left" shrinkToFit="1"/>
      <protection locked="0"/>
    </xf>
    <xf numFmtId="0" fontId="4" fillId="33" borderId="106" xfId="0" applyFont="1" applyFill="1" applyBorder="1" applyAlignment="1" applyProtection="1">
      <alignment shrinkToFit="1"/>
      <protection locked="0"/>
    </xf>
    <xf numFmtId="0" fontId="4" fillId="33" borderId="63" xfId="0" applyFont="1" applyFill="1" applyBorder="1" applyAlignment="1">
      <alignment shrinkToFit="1"/>
    </xf>
    <xf numFmtId="0" fontId="4" fillId="0" borderId="107" xfId="0" applyFont="1" applyFill="1" applyBorder="1" applyAlignment="1">
      <alignment/>
    </xf>
    <xf numFmtId="0" fontId="4" fillId="0" borderId="83" xfId="0" applyFont="1" applyFill="1" applyBorder="1" applyAlignment="1">
      <alignment horizontal="center"/>
    </xf>
    <xf numFmtId="0" fontId="4" fillId="0" borderId="82" xfId="0" applyFont="1" applyFill="1" applyBorder="1" applyAlignment="1">
      <alignment/>
    </xf>
    <xf numFmtId="3" fontId="4" fillId="0" borderId="77" xfId="0" applyNumberFormat="1" applyFont="1" applyFill="1" applyBorder="1" applyAlignment="1" applyProtection="1">
      <alignment horizontal="right"/>
      <protection locked="0"/>
    </xf>
    <xf numFmtId="38" fontId="4" fillId="0" borderId="77" xfId="50" applyFont="1" applyFill="1" applyBorder="1" applyAlignment="1" applyProtection="1">
      <alignment horizontal="right"/>
      <protection locked="0"/>
    </xf>
    <xf numFmtId="177" fontId="6" fillId="0" borderId="0" xfId="0" applyNumberFormat="1" applyFont="1" applyAlignment="1">
      <alignment/>
    </xf>
    <xf numFmtId="38" fontId="11" fillId="0" borderId="0" xfId="0" applyNumberFormat="1" applyFont="1" applyAlignment="1">
      <alignment/>
    </xf>
    <xf numFmtId="38" fontId="11" fillId="0" borderId="0" xfId="0" applyNumberFormat="1" applyFont="1" applyBorder="1" applyAlignment="1">
      <alignment horizontal="center"/>
    </xf>
    <xf numFmtId="38" fontId="74" fillId="33" borderId="0" xfId="0" applyNumberFormat="1" applyFont="1" applyFill="1" applyAlignment="1">
      <alignment/>
    </xf>
    <xf numFmtId="186" fontId="6" fillId="0" borderId="0" xfId="42" applyNumberFormat="1" applyFont="1" applyAlignment="1">
      <alignment/>
    </xf>
    <xf numFmtId="0" fontId="11" fillId="6" borderId="108" xfId="0" applyFont="1" applyFill="1" applyBorder="1" applyAlignment="1">
      <alignment horizontal="center"/>
    </xf>
    <xf numFmtId="186" fontId="12" fillId="0" borderId="103" xfId="42" applyNumberFormat="1" applyFont="1" applyBorder="1" applyAlignment="1">
      <alignment/>
    </xf>
    <xf numFmtId="186" fontId="12" fillId="0" borderId="12" xfId="42" applyNumberFormat="1" applyFont="1" applyBorder="1" applyAlignment="1">
      <alignment/>
    </xf>
    <xf numFmtId="186" fontId="12" fillId="0" borderId="101" xfId="42" applyNumberFormat="1" applyFont="1" applyBorder="1" applyAlignment="1">
      <alignment/>
    </xf>
    <xf numFmtId="186" fontId="12" fillId="0" borderId="104" xfId="42" applyNumberFormat="1" applyFont="1" applyBorder="1" applyAlignment="1">
      <alignment/>
    </xf>
    <xf numFmtId="186" fontId="12" fillId="0" borderId="16" xfId="42" applyNumberFormat="1" applyFont="1" applyBorder="1" applyAlignment="1">
      <alignment/>
    </xf>
    <xf numFmtId="186" fontId="12" fillId="0" borderId="10" xfId="42" applyNumberFormat="1" applyFont="1" applyBorder="1" applyAlignment="1">
      <alignment/>
    </xf>
    <xf numFmtId="186" fontId="11" fillId="0" borderId="101" xfId="42" applyNumberFormat="1" applyFont="1" applyBorder="1" applyAlignment="1">
      <alignment/>
    </xf>
    <xf numFmtId="186" fontId="11" fillId="0" borderId="103" xfId="42" applyNumberFormat="1" applyFont="1" applyBorder="1" applyAlignment="1">
      <alignment/>
    </xf>
    <xf numFmtId="186" fontId="12" fillId="0" borderId="102" xfId="42" applyNumberFormat="1" applyFont="1" applyBorder="1" applyAlignment="1">
      <alignment horizontal="right"/>
    </xf>
    <xf numFmtId="4" fontId="12" fillId="0" borderId="101" xfId="0" applyNumberFormat="1" applyFont="1" applyBorder="1" applyAlignment="1">
      <alignment horizontal="right"/>
    </xf>
    <xf numFmtId="4" fontId="11" fillId="0" borderId="102" xfId="0" applyNumberFormat="1" applyFont="1" applyBorder="1" applyAlignment="1">
      <alignment horizontal="right"/>
    </xf>
    <xf numFmtId="195" fontId="11" fillId="0" borderId="0" xfId="0" applyNumberFormat="1" applyFont="1" applyBorder="1" applyAlignment="1">
      <alignment/>
    </xf>
    <xf numFmtId="177" fontId="26" fillId="0" borderId="0" xfId="0" applyNumberFormat="1" applyFont="1" applyAlignment="1">
      <alignment/>
    </xf>
    <xf numFmtId="181" fontId="11" fillId="0" borderId="80" xfId="0" applyNumberFormat="1" applyFont="1" applyBorder="1" applyAlignment="1">
      <alignment horizontal="right"/>
    </xf>
    <xf numFmtId="181" fontId="11" fillId="0" borderId="78" xfId="0" applyNumberFormat="1" applyFont="1" applyBorder="1" applyAlignment="1">
      <alignment horizontal="right"/>
    </xf>
    <xf numFmtId="181" fontId="11" fillId="0" borderId="9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/>
    </xf>
    <xf numFmtId="186" fontId="25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183" fontId="11" fillId="0" borderId="0" xfId="0" applyNumberFormat="1" applyFont="1" applyAlignment="1">
      <alignment/>
    </xf>
    <xf numFmtId="0" fontId="4" fillId="0" borderId="23" xfId="0" applyFont="1" applyBorder="1" applyAlignment="1">
      <alignment horizontal="center"/>
    </xf>
    <xf numFmtId="0" fontId="11" fillId="0" borderId="23" xfId="0" applyFont="1" applyBorder="1" applyAlignment="1">
      <alignment horizontal="center" vertical="top"/>
    </xf>
    <xf numFmtId="186" fontId="12" fillId="0" borderId="22" xfId="0" applyNumberFormat="1" applyFont="1" applyBorder="1" applyAlignment="1">
      <alignment/>
    </xf>
    <xf numFmtId="178" fontId="12" fillId="0" borderId="16" xfId="0" applyNumberFormat="1" applyFont="1" applyBorder="1" applyAlignment="1">
      <alignment horizontal="right"/>
    </xf>
    <xf numFmtId="177" fontId="12" fillId="0" borderId="12" xfId="0" applyNumberFormat="1" applyFont="1" applyBorder="1" applyAlignment="1">
      <alignment horizontal="right"/>
    </xf>
    <xf numFmtId="0" fontId="13" fillId="0" borderId="0" xfId="0" applyFont="1" applyAlignment="1">
      <alignment/>
    </xf>
    <xf numFmtId="177" fontId="13" fillId="0" borderId="0" xfId="0" applyNumberFormat="1" applyFont="1" applyAlignment="1">
      <alignment/>
    </xf>
    <xf numFmtId="0" fontId="4" fillId="6" borderId="67" xfId="0" applyFont="1" applyFill="1" applyBorder="1" applyAlignment="1">
      <alignment vertical="center" textRotation="255"/>
    </xf>
    <xf numFmtId="0" fontId="4" fillId="6" borderId="67" xfId="0" applyFont="1" applyFill="1" applyBorder="1" applyAlignment="1">
      <alignment horizontal="center"/>
    </xf>
    <xf numFmtId="177" fontId="76" fillId="0" borderId="109" xfId="0" applyNumberFormat="1" applyFont="1" applyBorder="1" applyAlignment="1">
      <alignment/>
    </xf>
    <xf numFmtId="178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Alignment="1">
      <alignment/>
    </xf>
    <xf numFmtId="3" fontId="4" fillId="13" borderId="0" xfId="0" applyNumberFormat="1" applyFont="1" applyFill="1" applyBorder="1" applyAlignment="1">
      <alignment/>
    </xf>
    <xf numFmtId="0" fontId="9" fillId="13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left" shrinkToFit="1"/>
    </xf>
    <xf numFmtId="0" fontId="4" fillId="0" borderId="36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39" xfId="0" applyFont="1" applyFill="1" applyBorder="1" applyAlignment="1" applyProtection="1">
      <alignment vertical="center"/>
      <protection locked="0"/>
    </xf>
    <xf numFmtId="0" fontId="4" fillId="6" borderId="69" xfId="0" applyFont="1" applyFill="1" applyBorder="1" applyAlignment="1">
      <alignment horizontal="center" shrinkToFit="1"/>
    </xf>
    <xf numFmtId="3" fontId="4" fillId="0" borderId="62" xfId="0" applyNumberFormat="1" applyFont="1" applyFill="1" applyBorder="1" applyAlignment="1" applyProtection="1">
      <alignment/>
      <protection locked="0"/>
    </xf>
    <xf numFmtId="3" fontId="4" fillId="0" borderId="63" xfId="0" applyNumberFormat="1" applyFont="1" applyFill="1" applyBorder="1" applyAlignment="1" applyProtection="1">
      <alignment/>
      <protection locked="0"/>
    </xf>
    <xf numFmtId="3" fontId="4" fillId="0" borderId="63" xfId="0" applyNumberFormat="1" applyFont="1" applyFill="1" applyBorder="1" applyAlignment="1" applyProtection="1">
      <alignment horizontal="right"/>
      <protection locked="0"/>
    </xf>
    <xf numFmtId="3" fontId="4" fillId="6" borderId="110" xfId="0" applyNumberFormat="1" applyFont="1" applyFill="1" applyBorder="1" applyAlignment="1">
      <alignment/>
    </xf>
    <xf numFmtId="38" fontId="4" fillId="0" borderId="63" xfId="0" applyNumberFormat="1" applyFont="1" applyFill="1" applyBorder="1" applyAlignment="1" applyProtection="1">
      <alignment/>
      <protection locked="0"/>
    </xf>
    <xf numFmtId="3" fontId="4" fillId="6" borderId="111" xfId="0" applyNumberFormat="1" applyFont="1" applyFill="1" applyBorder="1" applyAlignment="1">
      <alignment/>
    </xf>
    <xf numFmtId="3" fontId="6" fillId="0" borderId="63" xfId="0" applyNumberFormat="1" applyFont="1" applyFill="1" applyBorder="1" applyAlignment="1" applyProtection="1">
      <alignment/>
      <protection locked="0"/>
    </xf>
    <xf numFmtId="3" fontId="4" fillId="0" borderId="37" xfId="0" applyNumberFormat="1" applyFont="1" applyFill="1" applyBorder="1" applyAlignment="1">
      <alignment/>
    </xf>
    <xf numFmtId="3" fontId="4" fillId="0" borderId="63" xfId="0" applyNumberFormat="1" applyFont="1" applyFill="1" applyBorder="1" applyAlignment="1">
      <alignment/>
    </xf>
    <xf numFmtId="38" fontId="4" fillId="0" borderId="63" xfId="50" applyFont="1" applyFill="1" applyBorder="1" applyAlignment="1">
      <alignment vertical="center"/>
    </xf>
    <xf numFmtId="3" fontId="4" fillId="6" borderId="67" xfId="0" applyNumberFormat="1" applyFont="1" applyFill="1" applyBorder="1" applyAlignment="1">
      <alignment/>
    </xf>
    <xf numFmtId="38" fontId="4" fillId="0" borderId="63" xfId="50" applyFont="1" applyFill="1" applyBorder="1" applyAlignment="1" applyProtection="1">
      <alignment horizontal="right"/>
      <protection locked="0"/>
    </xf>
    <xf numFmtId="38" fontId="4" fillId="0" borderId="63" xfId="50" applyFont="1" applyFill="1" applyBorder="1" applyAlignment="1" applyProtection="1">
      <alignment/>
      <protection locked="0"/>
    </xf>
    <xf numFmtId="38" fontId="4" fillId="0" borderId="63" xfId="50" applyNumberFormat="1" applyFont="1" applyFill="1" applyBorder="1" applyAlignment="1" applyProtection="1">
      <alignment/>
      <protection locked="0"/>
    </xf>
    <xf numFmtId="0" fontId="4" fillId="0" borderId="112" xfId="0" applyFont="1" applyFill="1" applyBorder="1" applyAlignment="1">
      <alignment/>
    </xf>
    <xf numFmtId="186" fontId="4" fillId="0" borderId="113" xfId="0" applyNumberFormat="1" applyFont="1" applyFill="1" applyBorder="1" applyAlignment="1">
      <alignment/>
    </xf>
    <xf numFmtId="186" fontId="4" fillId="0" borderId="114" xfId="0" applyNumberFormat="1" applyFont="1" applyFill="1" applyBorder="1" applyAlignment="1">
      <alignment/>
    </xf>
    <xf numFmtId="186" fontId="4" fillId="6" borderId="111" xfId="0" applyNumberFormat="1" applyFont="1" applyFill="1" applyBorder="1" applyAlignment="1">
      <alignment/>
    </xf>
    <xf numFmtId="186" fontId="4" fillId="0" borderId="115" xfId="0" applyNumberFormat="1" applyFont="1" applyFill="1" applyBorder="1" applyAlignment="1">
      <alignment/>
    </xf>
    <xf numFmtId="186" fontId="4" fillId="0" borderId="116" xfId="0" applyNumberFormat="1" applyFont="1" applyFill="1" applyBorder="1" applyAlignment="1">
      <alignment/>
    </xf>
    <xf numFmtId="186" fontId="4" fillId="6" borderId="110" xfId="0" applyNumberFormat="1" applyFont="1" applyFill="1" applyBorder="1" applyAlignment="1">
      <alignment/>
    </xf>
    <xf numFmtId="186" fontId="4" fillId="6" borderId="117" xfId="0" applyNumberFormat="1" applyFont="1" applyFill="1" applyBorder="1" applyAlignment="1">
      <alignment/>
    </xf>
    <xf numFmtId="0" fontId="4" fillId="0" borderId="62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106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62" xfId="0" applyFont="1" applyFill="1" applyBorder="1" applyAlignment="1" applyProtection="1">
      <alignment horizontal="center"/>
      <protection locked="0"/>
    </xf>
    <xf numFmtId="3" fontId="4" fillId="0" borderId="62" xfId="0" applyNumberFormat="1" applyFont="1" applyFill="1" applyBorder="1" applyAlignment="1">
      <alignment/>
    </xf>
    <xf numFmtId="0" fontId="4" fillId="0" borderId="63" xfId="0" applyFont="1" applyFill="1" applyBorder="1" applyAlignment="1" applyProtection="1">
      <alignment horizontal="center"/>
      <protection locked="0"/>
    </xf>
    <xf numFmtId="0" fontId="4" fillId="0" borderId="106" xfId="0" applyFont="1" applyFill="1" applyBorder="1" applyAlignment="1" applyProtection="1">
      <alignment horizontal="center"/>
      <protection locked="0"/>
    </xf>
    <xf numFmtId="0" fontId="4" fillId="0" borderId="75" xfId="0" applyFont="1" applyFill="1" applyBorder="1" applyAlignment="1" applyProtection="1">
      <alignment horizontal="center" vertical="center"/>
      <protection locked="0"/>
    </xf>
    <xf numFmtId="3" fontId="4" fillId="0" borderId="62" xfId="0" applyNumberFormat="1" applyFont="1" applyFill="1" applyBorder="1" applyAlignment="1" applyProtection="1">
      <alignment horizontal="center"/>
      <protection locked="0"/>
    </xf>
    <xf numFmtId="186" fontId="4" fillId="0" borderId="114" xfId="0" applyNumberFormat="1" applyFont="1" applyFill="1" applyBorder="1" applyAlignment="1">
      <alignment horizontal="right"/>
    </xf>
    <xf numFmtId="0" fontId="4" fillId="0" borderId="118" xfId="0" applyFont="1" applyFill="1" applyBorder="1" applyAlignment="1" applyProtection="1">
      <alignment horizontal="center" vertical="center" shrinkToFit="1"/>
      <protection locked="0"/>
    </xf>
    <xf numFmtId="38" fontId="4" fillId="0" borderId="33" xfId="50" applyFont="1" applyFill="1" applyBorder="1" applyAlignment="1">
      <alignment/>
    </xf>
    <xf numFmtId="38" fontId="4" fillId="0" borderId="63" xfId="50" applyFont="1" applyFill="1" applyBorder="1" applyAlignment="1">
      <alignment/>
    </xf>
    <xf numFmtId="0" fontId="4" fillId="0" borderId="63" xfId="0" applyFont="1" applyFill="1" applyBorder="1" applyAlignment="1" applyProtection="1">
      <alignment horizontal="center" vertical="center" wrapText="1"/>
      <protection locked="0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62" xfId="0" applyFont="1" applyFill="1" applyBorder="1" applyAlignment="1" applyProtection="1">
      <alignment horizontal="center" vertical="center"/>
      <protection locked="0"/>
    </xf>
    <xf numFmtId="0" fontId="4" fillId="0" borderId="63" xfId="0" applyFont="1" applyFill="1" applyBorder="1" applyAlignment="1" applyProtection="1">
      <alignment horizontal="center" vertical="center"/>
      <protection locked="0"/>
    </xf>
    <xf numFmtId="0" fontId="4" fillId="0" borderId="75" xfId="0" applyFont="1" applyFill="1" applyBorder="1" applyAlignment="1" applyProtection="1">
      <alignment horizontal="center"/>
      <protection locked="0"/>
    </xf>
    <xf numFmtId="0" fontId="4" fillId="33" borderId="106" xfId="0" applyFont="1" applyFill="1" applyBorder="1" applyAlignment="1">
      <alignment horizontal="left" shrinkToFit="1"/>
    </xf>
    <xf numFmtId="0" fontId="4" fillId="33" borderId="119" xfId="0" applyFont="1" applyFill="1" applyBorder="1" applyAlignment="1" applyProtection="1">
      <alignment shrinkToFit="1"/>
      <protection locked="0"/>
    </xf>
    <xf numFmtId="0" fontId="4" fillId="33" borderId="106" xfId="0" applyFont="1" applyFill="1" applyBorder="1" applyAlignment="1" applyProtection="1">
      <alignment horizontal="left" shrinkToFit="1"/>
      <protection locked="0"/>
    </xf>
    <xf numFmtId="3" fontId="4" fillId="0" borderId="114" xfId="0" applyNumberFormat="1" applyFont="1" applyFill="1" applyBorder="1" applyAlignment="1">
      <alignment/>
    </xf>
    <xf numFmtId="3" fontId="4" fillId="0" borderId="113" xfId="0" applyNumberFormat="1" applyFont="1" applyFill="1" applyBorder="1" applyAlignment="1">
      <alignment/>
    </xf>
    <xf numFmtId="3" fontId="4" fillId="0" borderId="115" xfId="0" applyNumberFormat="1" applyFont="1" applyFill="1" applyBorder="1" applyAlignment="1">
      <alignment/>
    </xf>
    <xf numFmtId="3" fontId="4" fillId="0" borderId="116" xfId="0" applyNumberFormat="1" applyFont="1" applyFill="1" applyBorder="1" applyAlignment="1">
      <alignment/>
    </xf>
    <xf numFmtId="3" fontId="4" fillId="6" borderId="117" xfId="0" applyNumberFormat="1" applyFont="1" applyFill="1" applyBorder="1" applyAlignment="1">
      <alignment/>
    </xf>
    <xf numFmtId="0" fontId="6" fillId="33" borderId="63" xfId="77" applyFont="1" applyFill="1" applyBorder="1" applyAlignment="1" applyProtection="1">
      <alignment shrinkToFit="1"/>
      <protection locked="0"/>
    </xf>
    <xf numFmtId="0" fontId="4" fillId="0" borderId="120" xfId="0" applyFont="1" applyFill="1" applyBorder="1" applyAlignment="1">
      <alignment horizontal="center"/>
    </xf>
    <xf numFmtId="3" fontId="4" fillId="0" borderId="12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Alignment="1">
      <alignment/>
    </xf>
    <xf numFmtId="0" fontId="4" fillId="0" borderId="65" xfId="0" applyFont="1" applyFill="1" applyBorder="1" applyAlignment="1">
      <alignment horizontal="center"/>
    </xf>
    <xf numFmtId="3" fontId="4" fillId="0" borderId="65" xfId="0" applyNumberFormat="1" applyFont="1" applyFill="1" applyBorder="1" applyAlignment="1" applyProtection="1">
      <alignment/>
      <protection locked="0"/>
    </xf>
    <xf numFmtId="3" fontId="4" fillId="0" borderId="77" xfId="0" applyNumberFormat="1" applyFont="1" applyFill="1" applyBorder="1" applyAlignment="1" applyProtection="1">
      <alignment/>
      <protection locked="0"/>
    </xf>
    <xf numFmtId="3" fontId="4" fillId="0" borderId="121" xfId="0" applyNumberFormat="1" applyFont="1" applyFill="1" applyBorder="1" applyAlignment="1" applyProtection="1">
      <alignment/>
      <protection locked="0"/>
    </xf>
    <xf numFmtId="3" fontId="4" fillId="6" borderId="82" xfId="0" applyNumberFormat="1" applyFont="1" applyFill="1" applyBorder="1" applyAlignment="1">
      <alignment/>
    </xf>
    <xf numFmtId="38" fontId="4" fillId="0" borderId="77" xfId="50" applyFont="1" applyFill="1" applyBorder="1" applyAlignment="1">
      <alignment vertical="center"/>
    </xf>
    <xf numFmtId="38" fontId="4" fillId="0" borderId="77" xfId="50" applyFont="1" applyFill="1" applyBorder="1" applyAlignment="1" applyProtection="1">
      <alignment/>
      <protection locked="0"/>
    </xf>
    <xf numFmtId="38" fontId="4" fillId="0" borderId="77" xfId="0" applyNumberFormat="1" applyFont="1" applyFill="1" applyBorder="1" applyAlignment="1" applyProtection="1">
      <alignment/>
      <protection locked="0"/>
    </xf>
    <xf numFmtId="38" fontId="4" fillId="0" borderId="77" xfId="50" applyFont="1" applyFill="1" applyBorder="1" applyAlignment="1">
      <alignment/>
    </xf>
    <xf numFmtId="3" fontId="4" fillId="0" borderId="122" xfId="0" applyNumberFormat="1" applyFont="1" applyFill="1" applyBorder="1" applyAlignment="1" applyProtection="1">
      <alignment/>
      <protection locked="0"/>
    </xf>
    <xf numFmtId="38" fontId="4" fillId="0" borderId="77" xfId="50" applyNumberFormat="1" applyFont="1" applyFill="1" applyBorder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4" fillId="0" borderId="77" xfId="0" applyNumberFormat="1" applyFont="1" applyFill="1" applyBorder="1" applyAlignment="1">
      <alignment/>
    </xf>
    <xf numFmtId="0" fontId="11" fillId="6" borderId="37" xfId="0" applyFont="1" applyFill="1" applyBorder="1" applyAlignment="1">
      <alignment horizontal="center"/>
    </xf>
    <xf numFmtId="38" fontId="11" fillId="0" borderId="0" xfId="50" applyFont="1" applyBorder="1" applyAlignment="1">
      <alignment/>
    </xf>
    <xf numFmtId="38" fontId="11" fillId="0" borderId="0" xfId="50" applyFont="1" applyAlignment="1">
      <alignment/>
    </xf>
    <xf numFmtId="186" fontId="12" fillId="0" borderId="0" xfId="0" applyNumberFormat="1" applyFont="1" applyBorder="1" applyAlignment="1">
      <alignment/>
    </xf>
    <xf numFmtId="0" fontId="11" fillId="34" borderId="52" xfId="0" applyFont="1" applyFill="1" applyBorder="1" applyAlignment="1">
      <alignment horizontal="center" shrinkToFit="1"/>
    </xf>
    <xf numFmtId="0" fontId="12" fillId="34" borderId="52" xfId="0" applyFont="1" applyFill="1" applyBorder="1" applyAlignment="1">
      <alignment horizontal="center" shrinkToFit="1"/>
    </xf>
    <xf numFmtId="177" fontId="11" fillId="34" borderId="52" xfId="0" applyNumberFormat="1" applyFont="1" applyFill="1" applyBorder="1" applyAlignment="1">
      <alignment horizontal="right"/>
    </xf>
    <xf numFmtId="177" fontId="11" fillId="34" borderId="52" xfId="0" applyNumberFormat="1" applyFont="1" applyFill="1" applyBorder="1" applyAlignment="1">
      <alignment/>
    </xf>
    <xf numFmtId="177" fontId="12" fillId="34" borderId="52" xfId="0" applyNumberFormat="1" applyFont="1" applyFill="1" applyBorder="1" applyAlignment="1">
      <alignment horizontal="right"/>
    </xf>
    <xf numFmtId="186" fontId="11" fillId="34" borderId="52" xfId="42" applyNumberFormat="1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11" fillId="34" borderId="22" xfId="0" applyFont="1" applyFill="1" applyBorder="1" applyAlignment="1">
      <alignment horizontal="center" shrinkToFit="1"/>
    </xf>
    <xf numFmtId="177" fontId="76" fillId="34" borderId="22" xfId="0" applyNumberFormat="1" applyFont="1" applyFill="1" applyBorder="1" applyAlignment="1">
      <alignment horizontal="right"/>
    </xf>
    <xf numFmtId="177" fontId="76" fillId="34" borderId="22" xfId="0" applyNumberFormat="1" applyFont="1" applyFill="1" applyBorder="1" applyAlignment="1">
      <alignment/>
    </xf>
    <xf numFmtId="186" fontId="76" fillId="34" borderId="22" xfId="42" applyNumberFormat="1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12" fillId="34" borderId="23" xfId="0" applyFont="1" applyFill="1" applyBorder="1" applyAlignment="1">
      <alignment horizontal="center" shrinkToFit="1"/>
    </xf>
    <xf numFmtId="178" fontId="12" fillId="34" borderId="23" xfId="0" applyNumberFormat="1" applyFont="1" applyFill="1" applyBorder="1" applyAlignment="1">
      <alignment horizontal="right"/>
    </xf>
    <xf numFmtId="178" fontId="12" fillId="34" borderId="23" xfId="0" applyNumberFormat="1" applyFont="1" applyFill="1" applyBorder="1" applyAlignment="1">
      <alignment/>
    </xf>
    <xf numFmtId="178" fontId="11" fillId="34" borderId="23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 vertical="top" shrinkToFit="1"/>
    </xf>
    <xf numFmtId="0" fontId="13" fillId="0" borderId="0" xfId="0" applyFont="1" applyFill="1" applyAlignment="1">
      <alignment/>
    </xf>
    <xf numFmtId="0" fontId="13" fillId="0" borderId="4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44" xfId="0" applyFont="1" applyBorder="1" applyAlignment="1">
      <alignment/>
    </xf>
    <xf numFmtId="187" fontId="13" fillId="0" borderId="0" xfId="0" applyNumberFormat="1" applyFont="1" applyFill="1" applyAlignment="1">
      <alignment/>
    </xf>
    <xf numFmtId="187" fontId="4" fillId="0" borderId="0" xfId="0" applyNumberFormat="1" applyFont="1" applyFill="1" applyAlignment="1">
      <alignment/>
    </xf>
    <xf numFmtId="224" fontId="13" fillId="0" borderId="0" xfId="0" applyNumberFormat="1" applyFont="1" applyAlignment="1">
      <alignment/>
    </xf>
    <xf numFmtId="224" fontId="0" fillId="0" borderId="0" xfId="0" applyNumberFormat="1" applyFont="1" applyAlignment="1">
      <alignment/>
    </xf>
    <xf numFmtId="224" fontId="0" fillId="0" borderId="0" xfId="0" applyNumberFormat="1" applyFont="1" applyAlignment="1">
      <alignment/>
    </xf>
    <xf numFmtId="224" fontId="0" fillId="0" borderId="0" xfId="0" applyNumberFormat="1" applyFont="1" applyAlignment="1">
      <alignment/>
    </xf>
    <xf numFmtId="224" fontId="13" fillId="0" borderId="0" xfId="0" applyNumberFormat="1" applyFont="1" applyFill="1" applyAlignment="1">
      <alignment/>
    </xf>
    <xf numFmtId="224" fontId="0" fillId="0" borderId="0" xfId="0" applyNumberFormat="1" applyFont="1" applyFill="1" applyAlignment="1">
      <alignment/>
    </xf>
    <xf numFmtId="224" fontId="0" fillId="0" borderId="0" xfId="0" applyNumberFormat="1" applyFont="1" applyFill="1" applyAlignment="1">
      <alignment/>
    </xf>
    <xf numFmtId="224" fontId="13" fillId="0" borderId="43" xfId="0" applyNumberFormat="1" applyFont="1" applyBorder="1" applyAlignment="1">
      <alignment/>
    </xf>
    <xf numFmtId="224" fontId="0" fillId="0" borderId="43" xfId="0" applyNumberFormat="1" applyFont="1" applyBorder="1" applyAlignment="1">
      <alignment/>
    </xf>
    <xf numFmtId="224" fontId="13" fillId="0" borderId="0" xfId="0" applyNumberFormat="1" applyFont="1" applyBorder="1" applyAlignment="1">
      <alignment/>
    </xf>
    <xf numFmtId="224" fontId="0" fillId="0" borderId="0" xfId="0" applyNumberFormat="1" applyFont="1" applyBorder="1" applyAlignment="1">
      <alignment/>
    </xf>
    <xf numFmtId="224" fontId="13" fillId="0" borderId="44" xfId="0" applyNumberFormat="1" applyFont="1" applyBorder="1" applyAlignment="1">
      <alignment/>
    </xf>
    <xf numFmtId="224" fontId="0" fillId="0" borderId="44" xfId="0" applyNumberFormat="1" applyFont="1" applyBorder="1" applyAlignment="1">
      <alignment/>
    </xf>
    <xf numFmtId="224" fontId="11" fillId="0" borderId="0" xfId="0" applyNumberFormat="1" applyFont="1" applyAlignment="1">
      <alignment/>
    </xf>
    <xf numFmtId="199" fontId="13" fillId="0" borderId="0" xfId="0" applyNumberFormat="1" applyFont="1" applyAlignment="1">
      <alignment/>
    </xf>
    <xf numFmtId="177" fontId="13" fillId="0" borderId="0" xfId="0" applyNumberFormat="1" applyFont="1" applyAlignment="1">
      <alignment horizontal="right"/>
    </xf>
    <xf numFmtId="223" fontId="11" fillId="0" borderId="0" xfId="0" applyNumberFormat="1" applyFont="1" applyAlignment="1">
      <alignment/>
    </xf>
    <xf numFmtId="225" fontId="13" fillId="0" borderId="0" xfId="0" applyNumberFormat="1" applyFont="1" applyAlignment="1">
      <alignment/>
    </xf>
    <xf numFmtId="186" fontId="13" fillId="0" borderId="0" xfId="42" applyNumberFormat="1" applyFont="1" applyAlignment="1">
      <alignment/>
    </xf>
    <xf numFmtId="3" fontId="4" fillId="0" borderId="34" xfId="0" applyNumberFormat="1" applyFont="1" applyFill="1" applyBorder="1" applyAlignment="1">
      <alignment horizontal="right"/>
    </xf>
    <xf numFmtId="3" fontId="4" fillId="0" borderId="114" xfId="0" applyNumberFormat="1" applyFont="1" applyFill="1" applyBorder="1" applyAlignment="1">
      <alignment horizontal="right"/>
    </xf>
    <xf numFmtId="3" fontId="4" fillId="19" borderId="0" xfId="0" applyNumberFormat="1" applyFont="1" applyFill="1" applyBorder="1" applyAlignment="1">
      <alignment/>
    </xf>
    <xf numFmtId="0" fontId="8" fillId="19" borderId="0" xfId="0" applyFont="1" applyFill="1" applyAlignment="1">
      <alignment/>
    </xf>
    <xf numFmtId="0" fontId="6" fillId="0" borderId="63" xfId="0" applyFont="1" applyFill="1" applyBorder="1" applyAlignment="1" applyProtection="1">
      <alignment shrinkToFit="1"/>
      <protection locked="0"/>
    </xf>
    <xf numFmtId="0" fontId="6" fillId="33" borderId="63" xfId="0" applyFont="1" applyFill="1" applyBorder="1" applyAlignment="1" applyProtection="1">
      <alignment shrinkToFit="1"/>
      <protection locked="0"/>
    </xf>
    <xf numFmtId="3" fontId="4" fillId="0" borderId="40" xfId="0" applyNumberFormat="1" applyFont="1" applyFill="1" applyBorder="1" applyAlignment="1">
      <alignment horizontal="right"/>
    </xf>
    <xf numFmtId="0" fontId="6" fillId="0" borderId="63" xfId="0" applyFont="1" applyFill="1" applyBorder="1" applyAlignment="1" applyProtection="1">
      <alignment horizontal="left" shrinkToFit="1"/>
      <protection locked="0"/>
    </xf>
    <xf numFmtId="3" fontId="4" fillId="0" borderId="33" xfId="0" applyNumberFormat="1" applyFont="1" applyFill="1" applyBorder="1" applyAlignment="1">
      <alignment/>
    </xf>
    <xf numFmtId="3" fontId="4" fillId="0" borderId="63" xfId="0" applyNumberFormat="1" applyFont="1" applyFill="1" applyBorder="1" applyAlignment="1">
      <alignment/>
    </xf>
    <xf numFmtId="0" fontId="17" fillId="0" borderId="63" xfId="0" applyFont="1" applyFill="1" applyBorder="1" applyAlignment="1" applyProtection="1">
      <alignment horizontal="center" vertical="center"/>
      <protection locked="0"/>
    </xf>
    <xf numFmtId="0" fontId="4" fillId="6" borderId="123" xfId="0" applyFont="1" applyFill="1" applyBorder="1" applyAlignment="1">
      <alignment horizontal="center"/>
    </xf>
    <xf numFmtId="3" fontId="4" fillId="6" borderId="80" xfId="0" applyNumberFormat="1" applyFont="1" applyFill="1" applyBorder="1" applyAlignment="1">
      <alignment/>
    </xf>
    <xf numFmtId="3" fontId="4" fillId="6" borderId="124" xfId="0" applyNumberFormat="1" applyFont="1" applyFill="1" applyBorder="1" applyAlignment="1">
      <alignment/>
    </xf>
    <xf numFmtId="3" fontId="4" fillId="6" borderId="125" xfId="0" applyNumberFormat="1" applyFont="1" applyFill="1" applyBorder="1" applyAlignment="1">
      <alignment/>
    </xf>
    <xf numFmtId="186" fontId="4" fillId="6" borderId="125" xfId="0" applyNumberFormat="1" applyFont="1" applyFill="1" applyBorder="1" applyAlignment="1">
      <alignment/>
    </xf>
    <xf numFmtId="0" fontId="4" fillId="0" borderId="65" xfId="0" applyFont="1" applyFill="1" applyBorder="1" applyAlignment="1" applyProtection="1">
      <alignment horizontal="center" vertical="center"/>
      <protection locked="0"/>
    </xf>
    <xf numFmtId="3" fontId="4" fillId="0" borderId="46" xfId="0" applyNumberFormat="1" applyFont="1" applyFill="1" applyBorder="1" applyAlignment="1">
      <alignment horizontal="right"/>
    </xf>
    <xf numFmtId="3" fontId="4" fillId="0" borderId="115" xfId="0" applyNumberFormat="1" applyFont="1" applyFill="1" applyBorder="1" applyAlignment="1">
      <alignment horizontal="right"/>
    </xf>
    <xf numFmtId="186" fontId="4" fillId="0" borderId="115" xfId="0" applyNumberFormat="1" applyFont="1" applyFill="1" applyBorder="1" applyAlignment="1">
      <alignment horizontal="right"/>
    </xf>
    <xf numFmtId="3" fontId="4" fillId="6" borderId="123" xfId="0" applyNumberFormat="1" applyFont="1" applyFill="1" applyBorder="1" applyAlignment="1">
      <alignment/>
    </xf>
    <xf numFmtId="0" fontId="4" fillId="6" borderId="39" xfId="0" applyFont="1" applyFill="1" applyBorder="1" applyAlignment="1">
      <alignment horizontal="center"/>
    </xf>
    <xf numFmtId="0" fontId="4" fillId="6" borderId="123" xfId="0" applyFont="1" applyFill="1" applyBorder="1" applyAlignment="1">
      <alignment/>
    </xf>
    <xf numFmtId="0" fontId="4" fillId="0" borderId="65" xfId="0" applyFont="1" applyFill="1" applyBorder="1" applyAlignment="1" applyProtection="1">
      <alignment horizontal="left" shrinkToFit="1"/>
      <protection locked="0"/>
    </xf>
    <xf numFmtId="0" fontId="4" fillId="6" borderId="123" xfId="0" applyFont="1" applyFill="1" applyBorder="1" applyAlignment="1" applyProtection="1">
      <alignment horizontal="center" shrinkToFit="1"/>
      <protection locked="0"/>
    </xf>
    <xf numFmtId="3" fontId="4" fillId="6" borderId="80" xfId="0" applyNumberFormat="1" applyFont="1" applyFill="1" applyBorder="1" applyAlignment="1" applyProtection="1">
      <alignment/>
      <protection locked="0"/>
    </xf>
    <xf numFmtId="3" fontId="4" fillId="6" borderId="123" xfId="0" applyNumberFormat="1" applyFont="1" applyFill="1" applyBorder="1" applyAlignment="1" applyProtection="1">
      <alignment/>
      <protection locked="0"/>
    </xf>
    <xf numFmtId="3" fontId="4" fillId="6" borderId="124" xfId="0" applyNumberFormat="1" applyFont="1" applyFill="1" applyBorder="1" applyAlignment="1" applyProtection="1">
      <alignment/>
      <protection locked="0"/>
    </xf>
    <xf numFmtId="3" fontId="4" fillId="6" borderId="125" xfId="0" applyNumberFormat="1" applyFont="1" applyFill="1" applyBorder="1" applyAlignment="1" applyProtection="1">
      <alignment/>
      <protection locked="0"/>
    </xf>
    <xf numFmtId="3" fontId="4" fillId="0" borderId="77" xfId="0" applyNumberFormat="1" applyFont="1" applyFill="1" applyBorder="1" applyAlignment="1">
      <alignment/>
    </xf>
    <xf numFmtId="3" fontId="4" fillId="6" borderId="79" xfId="0" applyNumberFormat="1" applyFont="1" applyFill="1" applyBorder="1" applyAlignment="1">
      <alignment/>
    </xf>
    <xf numFmtId="3" fontId="4" fillId="6" borderId="79" xfId="0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 vertical="top" wrapText="1"/>
    </xf>
    <xf numFmtId="186" fontId="12" fillId="0" borderId="90" xfId="42" applyNumberFormat="1" applyFont="1" applyBorder="1" applyAlignment="1">
      <alignment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/>
    </xf>
    <xf numFmtId="0" fontId="4" fillId="0" borderId="35" xfId="72" applyFont="1" applyFill="1" applyBorder="1" applyAlignment="1">
      <alignment horizontal="center"/>
      <protection/>
    </xf>
    <xf numFmtId="0" fontId="4" fillId="0" borderId="69" xfId="72" applyFont="1" applyBorder="1" applyAlignment="1">
      <alignment horizontal="center"/>
      <protection/>
    </xf>
    <xf numFmtId="0" fontId="4" fillId="0" borderId="38" xfId="72" applyFont="1" applyFill="1" applyBorder="1" applyAlignment="1" applyProtection="1">
      <alignment horizontal="left" vertical="center" shrinkToFit="1"/>
      <protection locked="0"/>
    </xf>
    <xf numFmtId="3" fontId="6" fillId="0" borderId="38" xfId="72" applyNumberFormat="1" applyFont="1" applyFill="1" applyBorder="1" applyAlignment="1">
      <alignment/>
      <protection/>
    </xf>
    <xf numFmtId="0" fontId="4" fillId="0" borderId="46" xfId="72" applyFont="1" applyFill="1" applyBorder="1" applyAlignment="1" applyProtection="1">
      <alignment horizontal="left" vertical="center" shrinkToFit="1"/>
      <protection locked="0"/>
    </xf>
    <xf numFmtId="3" fontId="6" fillId="0" borderId="77" xfId="72" applyNumberFormat="1" applyFont="1" applyFill="1" applyBorder="1" applyAlignment="1" applyProtection="1">
      <alignment/>
      <protection locked="0"/>
    </xf>
    <xf numFmtId="3" fontId="6" fillId="0" borderId="33" xfId="72" applyNumberFormat="1" applyFont="1" applyFill="1" applyBorder="1" applyAlignment="1" applyProtection="1">
      <alignment/>
      <protection locked="0"/>
    </xf>
    <xf numFmtId="3" fontId="4" fillId="0" borderId="34" xfId="72" applyNumberFormat="1" applyFont="1" applyBorder="1" applyAlignment="1">
      <alignment/>
      <protection/>
    </xf>
    <xf numFmtId="0" fontId="4" fillId="0" borderId="34" xfId="72" applyFont="1" applyFill="1" applyBorder="1" applyAlignment="1" applyProtection="1">
      <alignment horizontal="left" vertical="center" shrinkToFit="1"/>
      <protection locked="0"/>
    </xf>
    <xf numFmtId="3" fontId="6" fillId="0" borderId="23" xfId="72" applyNumberFormat="1" applyFont="1" applyFill="1" applyBorder="1" applyAlignment="1" applyProtection="1">
      <alignment/>
      <protection locked="0"/>
    </xf>
    <xf numFmtId="3" fontId="4" fillId="0" borderId="46" xfId="72" applyNumberFormat="1" applyFont="1" applyBorder="1" applyAlignment="1">
      <alignment/>
      <protection/>
    </xf>
    <xf numFmtId="0" fontId="4" fillId="0" borderId="46" xfId="72" applyFont="1" applyFill="1" applyBorder="1" applyAlignment="1" applyProtection="1">
      <alignment shrinkToFit="1"/>
      <protection locked="0"/>
    </xf>
    <xf numFmtId="0" fontId="10" fillId="0" borderId="69" xfId="72" applyFont="1" applyBorder="1" applyAlignment="1">
      <alignment horizontal="center" shrinkToFit="1"/>
      <protection/>
    </xf>
    <xf numFmtId="3" fontId="4" fillId="0" borderId="46" xfId="72" applyNumberFormat="1" applyFont="1" applyFill="1" applyBorder="1" applyAlignment="1">
      <alignment/>
      <protection/>
    </xf>
    <xf numFmtId="0" fontId="4" fillId="0" borderId="40" xfId="72" applyFont="1" applyFill="1" applyBorder="1" applyAlignment="1" applyProtection="1">
      <alignment shrinkToFit="1"/>
      <protection locked="0"/>
    </xf>
    <xf numFmtId="0" fontId="17" fillId="0" borderId="34" xfId="72" applyFont="1" applyFill="1" applyBorder="1" applyAlignment="1" applyProtection="1">
      <alignment horizontal="left" shrinkToFit="1"/>
      <protection locked="0"/>
    </xf>
    <xf numFmtId="0" fontId="17" fillId="0" borderId="46" xfId="72" applyFont="1" applyFill="1" applyBorder="1" applyAlignment="1" applyProtection="1">
      <alignment horizontal="left" shrinkToFit="1"/>
      <protection locked="0"/>
    </xf>
    <xf numFmtId="0" fontId="17" fillId="0" borderId="126" xfId="72" applyFont="1" applyFill="1" applyBorder="1" applyAlignment="1" applyProtection="1">
      <alignment horizontal="left" shrinkToFit="1"/>
      <protection locked="0"/>
    </xf>
    <xf numFmtId="0" fontId="10" fillId="0" borderId="32" xfId="72" applyFont="1" applyBorder="1" applyAlignment="1" applyProtection="1">
      <alignment horizontal="center" shrinkToFit="1"/>
      <protection locked="0"/>
    </xf>
    <xf numFmtId="0" fontId="4" fillId="0" borderId="38" xfId="72" applyFont="1" applyFill="1" applyBorder="1" applyAlignment="1" applyProtection="1">
      <alignment shrinkToFit="1"/>
      <protection locked="0"/>
    </xf>
    <xf numFmtId="3" fontId="4" fillId="0" borderId="35" xfId="72" applyNumberFormat="1" applyFont="1" applyBorder="1" applyAlignment="1">
      <alignment/>
      <protection/>
    </xf>
    <xf numFmtId="0" fontId="4" fillId="0" borderId="34" xfId="72" applyFont="1" applyFill="1" applyBorder="1" applyAlignment="1" applyProtection="1">
      <alignment shrinkToFit="1"/>
      <protection locked="0"/>
    </xf>
    <xf numFmtId="0" fontId="6" fillId="0" borderId="46" xfId="72" applyFont="1" applyFill="1" applyBorder="1" applyAlignment="1" applyProtection="1">
      <alignment shrinkToFit="1"/>
      <protection locked="0"/>
    </xf>
    <xf numFmtId="0" fontId="4" fillId="0" borderId="75" xfId="72" applyFont="1" applyFill="1" applyBorder="1" applyAlignment="1" applyProtection="1">
      <alignment shrinkToFit="1"/>
      <protection locked="0"/>
    </xf>
    <xf numFmtId="3" fontId="4" fillId="0" borderId="75" xfId="72" applyNumberFormat="1" applyFont="1" applyBorder="1" applyAlignment="1">
      <alignment/>
      <protection/>
    </xf>
    <xf numFmtId="0" fontId="10" fillId="0" borderId="32" xfId="72" applyFont="1" applyFill="1" applyBorder="1" applyAlignment="1">
      <alignment horizontal="center" shrinkToFit="1"/>
      <protection/>
    </xf>
    <xf numFmtId="0" fontId="6" fillId="0" borderId="38" xfId="72" applyFont="1" applyFill="1" applyBorder="1" applyAlignment="1" applyProtection="1">
      <alignment horizontal="left" vertical="center" shrinkToFit="1"/>
      <protection locked="0"/>
    </xf>
    <xf numFmtId="38" fontId="6" fillId="0" borderId="38" xfId="55" applyFont="1" applyFill="1" applyBorder="1" applyAlignment="1">
      <alignment/>
    </xf>
    <xf numFmtId="0" fontId="6" fillId="0" borderId="34" xfId="72" applyFont="1" applyFill="1" applyBorder="1" applyAlignment="1" applyProtection="1">
      <alignment horizontal="left" vertical="center" shrinkToFit="1"/>
      <protection locked="0"/>
    </xf>
    <xf numFmtId="38" fontId="6" fillId="0" borderId="34" xfId="55" applyFont="1" applyFill="1" applyBorder="1" applyAlignment="1">
      <alignment/>
    </xf>
    <xf numFmtId="0" fontId="6" fillId="0" borderId="46" xfId="72" applyFont="1" applyFill="1" applyBorder="1" applyAlignment="1" applyProtection="1">
      <alignment horizontal="left" vertical="center" shrinkToFit="1"/>
      <protection locked="0"/>
    </xf>
    <xf numFmtId="0" fontId="10" fillId="0" borderId="64" xfId="72" applyFont="1" applyBorder="1" applyAlignment="1">
      <alignment horizontal="center" shrinkToFit="1"/>
      <protection/>
    </xf>
    <xf numFmtId="186" fontId="12" fillId="0" borderId="22" xfId="42" applyNumberFormat="1" applyFont="1" applyFill="1" applyBorder="1" applyAlignment="1">
      <alignment/>
    </xf>
    <xf numFmtId="186" fontId="12" fillId="0" borderId="22" xfId="42" applyNumberFormat="1" applyFont="1" applyBorder="1" applyAlignment="1">
      <alignment horizontal="right"/>
    </xf>
    <xf numFmtId="177" fontId="12" fillId="0" borderId="85" xfId="0" applyNumberFormat="1" applyFont="1" applyBorder="1" applyAlignment="1">
      <alignment horizontal="right"/>
    </xf>
    <xf numFmtId="186" fontId="12" fillId="0" borderId="85" xfId="42" applyNumberFormat="1" applyFont="1" applyBorder="1" applyAlignment="1">
      <alignment horizontal="right"/>
    </xf>
    <xf numFmtId="223" fontId="11" fillId="0" borderId="85" xfId="0" applyNumberFormat="1" applyFont="1" applyBorder="1" applyAlignment="1">
      <alignment horizontal="right"/>
    </xf>
    <xf numFmtId="223" fontId="11" fillId="0" borderId="33" xfId="0" applyNumberFormat="1" applyFont="1" applyBorder="1" applyAlignment="1">
      <alignment horizontal="right"/>
    </xf>
    <xf numFmtId="223" fontId="11" fillId="0" borderId="87" xfId="0" applyNumberFormat="1" applyFont="1" applyBorder="1" applyAlignment="1">
      <alignment horizontal="right"/>
    </xf>
    <xf numFmtId="223" fontId="11" fillId="0" borderId="23" xfId="0" applyNumberFormat="1" applyFont="1" applyBorder="1" applyAlignment="1">
      <alignment horizontal="right"/>
    </xf>
    <xf numFmtId="0" fontId="4" fillId="0" borderId="40" xfId="0" applyFont="1" applyFill="1" applyBorder="1" applyAlignment="1">
      <alignment horizontal="center"/>
    </xf>
    <xf numFmtId="3" fontId="4" fillId="0" borderId="81" xfId="0" applyNumberFormat="1" applyFont="1" applyFill="1" applyBorder="1" applyAlignment="1" applyProtection="1">
      <alignment/>
      <protection locked="0"/>
    </xf>
    <xf numFmtId="0" fontId="4" fillId="0" borderId="127" xfId="0" applyFont="1" applyFill="1" applyBorder="1" applyAlignment="1">
      <alignment horizontal="center"/>
    </xf>
    <xf numFmtId="0" fontId="4" fillId="0" borderId="128" xfId="0" applyFont="1" applyFill="1" applyBorder="1" applyAlignment="1">
      <alignment horizontal="center"/>
    </xf>
    <xf numFmtId="0" fontId="4" fillId="6" borderId="127" xfId="0" applyFont="1" applyFill="1" applyBorder="1" applyAlignment="1" applyProtection="1">
      <alignment horizontal="center" shrinkToFit="1"/>
      <protection locked="0"/>
    </xf>
    <xf numFmtId="3" fontId="4" fillId="6" borderId="129" xfId="0" applyNumberFormat="1" applyFont="1" applyFill="1" applyBorder="1" applyAlignment="1" applyProtection="1">
      <alignment/>
      <protection locked="0"/>
    </xf>
    <xf numFmtId="3" fontId="4" fillId="6" borderId="85" xfId="0" applyNumberFormat="1" applyFont="1" applyFill="1" applyBorder="1" applyAlignment="1" applyProtection="1">
      <alignment/>
      <protection locked="0"/>
    </xf>
    <xf numFmtId="3" fontId="4" fillId="6" borderId="127" xfId="0" applyNumberFormat="1" applyFont="1" applyFill="1" applyBorder="1" applyAlignment="1" applyProtection="1">
      <alignment/>
      <protection locked="0"/>
    </xf>
    <xf numFmtId="3" fontId="4" fillId="6" borderId="128" xfId="0" applyNumberFormat="1" applyFont="1" applyFill="1" applyBorder="1" applyAlignment="1">
      <alignment/>
    </xf>
    <xf numFmtId="3" fontId="4" fillId="6" borderId="130" xfId="0" applyNumberFormat="1" applyFont="1" applyFill="1" applyBorder="1" applyAlignment="1">
      <alignment/>
    </xf>
    <xf numFmtId="186" fontId="4" fillId="6" borderId="130" xfId="0" applyNumberFormat="1" applyFont="1" applyFill="1" applyBorder="1" applyAlignment="1">
      <alignment/>
    </xf>
    <xf numFmtId="0" fontId="4" fillId="0" borderId="131" xfId="0" applyFont="1" applyFill="1" applyBorder="1" applyAlignment="1">
      <alignment horizontal="center"/>
    </xf>
    <xf numFmtId="0" fontId="4" fillId="0" borderId="132" xfId="0" applyFont="1" applyFill="1" applyBorder="1" applyAlignment="1">
      <alignment horizontal="center"/>
    </xf>
    <xf numFmtId="0" fontId="4" fillId="6" borderId="131" xfId="0" applyFont="1" applyFill="1" applyBorder="1" applyAlignment="1" applyProtection="1">
      <alignment horizontal="center" shrinkToFit="1"/>
      <protection locked="0"/>
    </xf>
    <xf numFmtId="3" fontId="4" fillId="6" borderId="133" xfId="0" applyNumberFormat="1" applyFont="1" applyFill="1" applyBorder="1" applyAlignment="1" applyProtection="1">
      <alignment/>
      <protection locked="0"/>
    </xf>
    <xf numFmtId="3" fontId="4" fillId="6" borderId="134" xfId="0" applyNumberFormat="1" applyFont="1" applyFill="1" applyBorder="1" applyAlignment="1" applyProtection="1">
      <alignment/>
      <protection locked="0"/>
    </xf>
    <xf numFmtId="3" fontId="4" fillId="6" borderId="131" xfId="0" applyNumberFormat="1" applyFont="1" applyFill="1" applyBorder="1" applyAlignment="1" applyProtection="1">
      <alignment/>
      <protection locked="0"/>
    </xf>
    <xf numFmtId="3" fontId="4" fillId="6" borderId="132" xfId="0" applyNumberFormat="1" applyFont="1" applyFill="1" applyBorder="1" applyAlignment="1">
      <alignment/>
    </xf>
    <xf numFmtId="3" fontId="4" fillId="6" borderId="135" xfId="0" applyNumberFormat="1" applyFont="1" applyFill="1" applyBorder="1" applyAlignment="1">
      <alignment/>
    </xf>
    <xf numFmtId="186" fontId="4" fillId="6" borderId="135" xfId="0" applyNumberFormat="1" applyFont="1" applyFill="1" applyBorder="1" applyAlignment="1">
      <alignment/>
    </xf>
    <xf numFmtId="3" fontId="4" fillId="6" borderId="136" xfId="0" applyNumberFormat="1" applyFont="1" applyFill="1" applyBorder="1" applyAlignment="1">
      <alignment/>
    </xf>
    <xf numFmtId="0" fontId="4" fillId="2" borderId="67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137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6" borderId="137" xfId="0" applyFont="1" applyFill="1" applyBorder="1" applyAlignment="1" applyProtection="1">
      <alignment horizontal="center" shrinkToFit="1"/>
      <protection locked="0"/>
    </xf>
    <xf numFmtId="3" fontId="4" fillId="6" borderId="138" xfId="0" applyNumberFormat="1" applyFont="1" applyFill="1" applyBorder="1" applyAlignment="1" applyProtection="1">
      <alignment/>
      <protection locked="0"/>
    </xf>
    <xf numFmtId="3" fontId="4" fillId="6" borderId="139" xfId="0" applyNumberFormat="1" applyFont="1" applyFill="1" applyBorder="1" applyAlignment="1" applyProtection="1">
      <alignment/>
      <protection locked="0"/>
    </xf>
    <xf numFmtId="3" fontId="4" fillId="6" borderId="137" xfId="0" applyNumberFormat="1" applyFont="1" applyFill="1" applyBorder="1" applyAlignment="1" applyProtection="1">
      <alignment/>
      <protection locked="0"/>
    </xf>
    <xf numFmtId="3" fontId="4" fillId="0" borderId="121" xfId="0" applyNumberFormat="1" applyFont="1" applyFill="1" applyBorder="1" applyAlignment="1">
      <alignment/>
    </xf>
    <xf numFmtId="0" fontId="4" fillId="2" borderId="123" xfId="0" applyFont="1" applyFill="1" applyBorder="1" applyAlignment="1">
      <alignment horizontal="center"/>
    </xf>
    <xf numFmtId="3" fontId="4" fillId="2" borderId="39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60" xfId="0" applyFont="1" applyFill="1" applyBorder="1" applyAlignment="1">
      <alignment/>
    </xf>
    <xf numFmtId="0" fontId="4" fillId="0" borderId="110" xfId="0" applyFont="1" applyFill="1" applyBorder="1" applyAlignment="1">
      <alignment/>
    </xf>
    <xf numFmtId="0" fontId="76" fillId="0" borderId="22" xfId="0" applyFont="1" applyBorder="1" applyAlignment="1">
      <alignment horizontal="center" shrinkToFit="1"/>
    </xf>
    <xf numFmtId="0" fontId="4" fillId="0" borderId="140" xfId="0" applyFont="1" applyFill="1" applyBorder="1" applyAlignment="1">
      <alignment/>
    </xf>
    <xf numFmtId="0" fontId="4" fillId="0" borderId="105" xfId="0" applyFont="1" applyFill="1" applyBorder="1" applyAlignment="1">
      <alignment horizontal="center"/>
    </xf>
    <xf numFmtId="0" fontId="4" fillId="0" borderId="141" xfId="0" applyFont="1" applyFill="1" applyBorder="1" applyAlignment="1">
      <alignment/>
    </xf>
    <xf numFmtId="223" fontId="4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46" xfId="0" applyFont="1" applyFill="1" applyBorder="1" applyAlignment="1" applyProtection="1">
      <alignment horizontal="center"/>
      <protection locked="0"/>
    </xf>
    <xf numFmtId="0" fontId="4" fillId="33" borderId="65" xfId="0" applyFont="1" applyFill="1" applyBorder="1" applyAlignment="1" applyProtection="1">
      <alignment shrinkToFit="1"/>
      <protection locked="0"/>
    </xf>
    <xf numFmtId="0" fontId="4" fillId="0" borderId="65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left" shrinkToFit="1"/>
    </xf>
    <xf numFmtId="0" fontId="6" fillId="33" borderId="65" xfId="0" applyFont="1" applyFill="1" applyBorder="1" applyAlignment="1" applyProtection="1">
      <alignment horizontal="left" shrinkToFit="1"/>
      <protection locked="0"/>
    </xf>
    <xf numFmtId="3" fontId="4" fillId="6" borderId="132" xfId="0" applyNumberFormat="1" applyFont="1" applyFill="1" applyBorder="1" applyAlignment="1">
      <alignment horizontal="right"/>
    </xf>
    <xf numFmtId="3" fontId="4" fillId="0" borderId="75" xfId="72" applyNumberFormat="1" applyFont="1" applyFill="1" applyBorder="1" applyAlignment="1">
      <alignment/>
      <protection/>
    </xf>
    <xf numFmtId="0" fontId="10" fillId="0" borderId="60" xfId="72" applyFont="1" applyBorder="1" applyAlignment="1">
      <alignment horizontal="center" shrinkToFit="1"/>
      <protection/>
    </xf>
    <xf numFmtId="3" fontId="4" fillId="0" borderId="60" xfId="72" applyNumberFormat="1" applyFont="1" applyBorder="1" applyAlignment="1">
      <alignment/>
      <protection/>
    </xf>
    <xf numFmtId="0" fontId="10" fillId="0" borderId="60" xfId="72" applyFont="1" applyBorder="1" applyAlignment="1" applyProtection="1">
      <alignment horizontal="center" shrinkToFit="1"/>
      <protection locked="0"/>
    </xf>
    <xf numFmtId="0" fontId="4" fillId="0" borderId="75" xfId="72" applyFont="1" applyFill="1" applyBorder="1" applyAlignment="1" applyProtection="1">
      <alignment horizontal="left" vertical="center" shrinkToFit="1"/>
      <protection locked="0"/>
    </xf>
    <xf numFmtId="177" fontId="11" fillId="0" borderId="21" xfId="0" applyNumberFormat="1" applyFont="1" applyFill="1" applyBorder="1" applyAlignment="1">
      <alignment/>
    </xf>
    <xf numFmtId="177" fontId="12" fillId="0" borderId="19" xfId="0" applyNumberFormat="1" applyFont="1" applyFill="1" applyBorder="1" applyAlignment="1">
      <alignment/>
    </xf>
    <xf numFmtId="177" fontId="12" fillId="0" borderId="21" xfId="0" applyNumberFormat="1" applyFont="1" applyFill="1" applyBorder="1" applyAlignment="1">
      <alignment/>
    </xf>
    <xf numFmtId="186" fontId="11" fillId="0" borderId="21" xfId="42" applyNumberFormat="1" applyFont="1" applyFill="1" applyBorder="1" applyAlignment="1">
      <alignment/>
    </xf>
    <xf numFmtId="0" fontId="12" fillId="0" borderId="22" xfId="0" applyFont="1" applyFill="1" applyBorder="1" applyAlignment="1">
      <alignment horizontal="center"/>
    </xf>
    <xf numFmtId="0" fontId="15" fillId="0" borderId="42" xfId="0" applyFont="1" applyBorder="1" applyAlignment="1">
      <alignment horizontal="center"/>
    </xf>
    <xf numFmtId="38" fontId="12" fillId="0" borderId="21" xfId="50" applyFont="1" applyBorder="1" applyAlignment="1">
      <alignment horizontal="right" shrinkToFit="1"/>
    </xf>
    <xf numFmtId="38" fontId="76" fillId="0" borderId="22" xfId="50" applyFont="1" applyBorder="1" applyAlignment="1">
      <alignment/>
    </xf>
    <xf numFmtId="0" fontId="4" fillId="0" borderId="75" xfId="0" applyFont="1" applyFill="1" applyBorder="1" applyAlignment="1">
      <alignment horizontal="center" vertical="center"/>
    </xf>
    <xf numFmtId="0" fontId="4" fillId="33" borderId="75" xfId="0" applyFont="1" applyFill="1" applyBorder="1" applyAlignment="1" applyProtection="1">
      <alignment shrinkToFit="1"/>
      <protection locked="0"/>
    </xf>
    <xf numFmtId="177" fontId="12" fillId="0" borderId="23" xfId="0" applyNumberFormat="1" applyFont="1" applyBorder="1" applyAlignment="1">
      <alignment horizontal="right"/>
    </xf>
    <xf numFmtId="0" fontId="11" fillId="0" borderId="112" xfId="0" applyFont="1" applyBorder="1" applyAlignment="1">
      <alignment/>
    </xf>
    <xf numFmtId="181" fontId="11" fillId="0" borderId="101" xfId="0" applyNumberFormat="1" applyFont="1" applyBorder="1" applyAlignment="1">
      <alignment horizontal="right"/>
    </xf>
    <xf numFmtId="181" fontId="11" fillId="0" borderId="102" xfId="0" applyNumberFormat="1" applyFont="1" applyBorder="1" applyAlignment="1">
      <alignment horizontal="right"/>
    </xf>
    <xf numFmtId="186" fontId="11" fillId="0" borderId="12" xfId="0" applyNumberFormat="1" applyFont="1" applyBorder="1" applyAlignment="1">
      <alignment/>
    </xf>
    <xf numFmtId="186" fontId="11" fillId="0" borderId="104" xfId="42" applyNumberFormat="1" applyFont="1" applyBorder="1" applyAlignment="1">
      <alignment/>
    </xf>
    <xf numFmtId="186" fontId="12" fillId="0" borderId="102" xfId="42" applyNumberFormat="1" applyFont="1" applyBorder="1" applyAlignment="1">
      <alignment/>
    </xf>
    <xf numFmtId="195" fontId="12" fillId="0" borderId="142" xfId="50" applyNumberFormat="1" applyFont="1" applyBorder="1" applyAlignment="1">
      <alignment/>
    </xf>
    <xf numFmtId="0" fontId="4" fillId="0" borderId="65" xfId="0" applyFont="1" applyFill="1" applyBorder="1" applyAlignment="1">
      <alignment horizontal="left" shrinkToFit="1"/>
    </xf>
    <xf numFmtId="0" fontId="4" fillId="6" borderId="64" xfId="0" applyFont="1" applyFill="1" applyBorder="1" applyAlignment="1" applyProtection="1">
      <alignment horizontal="center" shrinkToFit="1"/>
      <protection locked="0"/>
    </xf>
    <xf numFmtId="0" fontId="4" fillId="0" borderId="64" xfId="0" applyFont="1" applyFill="1" applyBorder="1" applyAlignment="1">
      <alignment vertical="center" textRotation="255"/>
    </xf>
    <xf numFmtId="0" fontId="4" fillId="0" borderId="75" xfId="0" applyFont="1" applyFill="1" applyBorder="1" applyAlignment="1" applyProtection="1">
      <alignment shrinkToFit="1"/>
      <protection locked="0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 applyProtection="1">
      <alignment horizontal="center"/>
      <protection locked="0"/>
    </xf>
    <xf numFmtId="0" fontId="4" fillId="0" borderId="64" xfId="0" applyFont="1" applyFill="1" applyBorder="1" applyAlignment="1">
      <alignment/>
    </xf>
    <xf numFmtId="177" fontId="12" fillId="0" borderId="22" xfId="0" applyNumberFormat="1" applyFont="1" applyBorder="1" applyAlignment="1">
      <alignment horizontal="right"/>
    </xf>
    <xf numFmtId="181" fontId="11" fillId="0" borderId="0" xfId="0" applyNumberFormat="1" applyFont="1" applyBorder="1" applyAlignment="1">
      <alignment/>
    </xf>
    <xf numFmtId="186" fontId="11" fillId="0" borderId="0" xfId="0" applyNumberFormat="1" applyFont="1" applyBorder="1" applyAlignment="1">
      <alignment/>
    </xf>
    <xf numFmtId="3" fontId="4" fillId="0" borderId="60" xfId="72" applyNumberFormat="1" applyFont="1" applyBorder="1" applyAlignment="1" applyProtection="1">
      <alignment horizontal="right"/>
      <protection locked="0"/>
    </xf>
    <xf numFmtId="3" fontId="4" fillId="0" borderId="32" xfId="72" applyNumberFormat="1" applyFont="1" applyBorder="1" applyAlignment="1" applyProtection="1">
      <alignment/>
      <protection locked="0"/>
    </xf>
    <xf numFmtId="3" fontId="4" fillId="0" borderId="32" xfId="72" applyNumberFormat="1" applyFont="1" applyBorder="1" applyAlignment="1">
      <alignment/>
      <protection/>
    </xf>
    <xf numFmtId="3" fontId="4" fillId="0" borderId="64" xfId="72" applyNumberFormat="1" applyFont="1" applyBorder="1" applyAlignment="1">
      <alignment/>
      <protection/>
    </xf>
    <xf numFmtId="3" fontId="4" fillId="0" borderId="69" xfId="72" applyNumberFormat="1" applyFont="1" applyBorder="1" applyAlignment="1">
      <alignment/>
      <protection/>
    </xf>
    <xf numFmtId="0" fontId="4" fillId="0" borderId="143" xfId="0" applyFont="1" applyFill="1" applyBorder="1" applyAlignment="1">
      <alignment/>
    </xf>
    <xf numFmtId="0" fontId="4" fillId="0" borderId="144" xfId="72" applyFont="1" applyFill="1" applyBorder="1" applyAlignment="1">
      <alignment horizontal="center"/>
      <protection/>
    </xf>
    <xf numFmtId="0" fontId="4" fillId="0" borderId="70" xfId="72" applyFont="1" applyFill="1" applyBorder="1" applyAlignment="1">
      <alignment horizontal="center"/>
      <protection/>
    </xf>
    <xf numFmtId="0" fontId="4" fillId="0" borderId="70" xfId="72" applyFont="1" applyFill="1" applyBorder="1" applyAlignment="1">
      <alignment horizontal="center" shrinkToFit="1"/>
      <protection/>
    </xf>
    <xf numFmtId="0" fontId="4" fillId="0" borderId="142" xfId="72" applyFont="1" applyFill="1" applyBorder="1" applyAlignment="1">
      <alignment horizontal="center" shrinkToFit="1"/>
      <protection/>
    </xf>
    <xf numFmtId="3" fontId="6" fillId="0" borderId="70" xfId="72" applyNumberFormat="1" applyFont="1" applyFill="1" applyBorder="1" applyAlignment="1" applyProtection="1">
      <alignment/>
      <protection locked="0"/>
    </xf>
    <xf numFmtId="3" fontId="6" fillId="0" borderId="142" xfId="72" applyNumberFormat="1" applyFont="1" applyFill="1" applyBorder="1" applyAlignment="1" applyProtection="1">
      <alignment/>
      <protection locked="0"/>
    </xf>
    <xf numFmtId="3" fontId="6" fillId="0" borderId="101" xfId="72" applyNumberFormat="1" applyFont="1" applyFill="1" applyBorder="1" applyAlignment="1" applyProtection="1">
      <alignment/>
      <protection locked="0"/>
    </xf>
    <xf numFmtId="3" fontId="6" fillId="0" borderId="16" xfId="72" applyNumberFormat="1" applyFont="1" applyFill="1" applyBorder="1" applyAlignment="1" applyProtection="1">
      <alignment/>
      <protection locked="0"/>
    </xf>
    <xf numFmtId="3" fontId="4" fillId="0" borderId="23" xfId="72" applyNumberFormat="1" applyFont="1" applyFill="1" applyBorder="1" applyAlignment="1" applyProtection="1">
      <alignment/>
      <protection locked="0"/>
    </xf>
    <xf numFmtId="3" fontId="4" fillId="0" borderId="16" xfId="72" applyNumberFormat="1" applyFont="1" applyFill="1" applyBorder="1" applyAlignment="1" applyProtection="1">
      <alignment/>
      <protection locked="0"/>
    </xf>
    <xf numFmtId="3" fontId="4" fillId="0" borderId="18" xfId="72" applyNumberFormat="1" applyFont="1" applyFill="1" applyBorder="1" applyAlignment="1" applyProtection="1">
      <alignment/>
      <protection locked="0"/>
    </xf>
    <xf numFmtId="0" fontId="4" fillId="0" borderId="0" xfId="72" applyFont="1" applyFill="1">
      <alignment/>
      <protection/>
    </xf>
    <xf numFmtId="3" fontId="4" fillId="0" borderId="33" xfId="72" applyNumberFormat="1" applyFont="1" applyFill="1" applyBorder="1" applyAlignment="1" applyProtection="1">
      <alignment/>
      <protection locked="0"/>
    </xf>
    <xf numFmtId="3" fontId="4" fillId="0" borderId="145" xfId="72" applyNumberFormat="1" applyFont="1" applyFill="1" applyBorder="1" applyAlignment="1" applyProtection="1">
      <alignment/>
      <protection locked="0"/>
    </xf>
    <xf numFmtId="3" fontId="4" fillId="0" borderId="87" xfId="72" applyNumberFormat="1" applyFont="1" applyFill="1" applyBorder="1" applyAlignment="1" applyProtection="1">
      <alignment/>
      <protection locked="0"/>
    </xf>
    <xf numFmtId="3" fontId="4" fillId="0" borderId="104" xfId="72" applyNumberFormat="1" applyFont="1" applyFill="1" applyBorder="1" applyAlignment="1" applyProtection="1">
      <alignment/>
      <protection locked="0"/>
    </xf>
    <xf numFmtId="3" fontId="4" fillId="0" borderId="146" xfId="72" applyNumberFormat="1" applyFont="1" applyFill="1" applyBorder="1" applyAlignment="1" applyProtection="1">
      <alignment horizontal="right"/>
      <protection locked="0"/>
    </xf>
    <xf numFmtId="3" fontId="4" fillId="0" borderId="143" xfId="72" applyNumberFormat="1" applyFont="1" applyFill="1" applyBorder="1" applyAlignment="1" applyProtection="1">
      <alignment horizontal="right"/>
      <protection locked="0"/>
    </xf>
    <xf numFmtId="3" fontId="4" fillId="0" borderId="146" xfId="72" applyNumberFormat="1" applyFont="1" applyFill="1" applyBorder="1" applyAlignment="1">
      <alignment/>
      <protection/>
    </xf>
    <xf numFmtId="3" fontId="4" fillId="0" borderId="143" xfId="72" applyNumberFormat="1" applyFont="1" applyFill="1" applyBorder="1" applyAlignment="1">
      <alignment/>
      <protection/>
    </xf>
    <xf numFmtId="3" fontId="4" fillId="0" borderId="23" xfId="72" applyNumberFormat="1" applyFont="1" applyFill="1" applyBorder="1" applyAlignment="1">
      <alignment/>
      <protection/>
    </xf>
    <xf numFmtId="3" fontId="4" fillId="0" borderId="21" xfId="72" applyNumberFormat="1" applyFont="1" applyFill="1" applyBorder="1" applyAlignment="1" applyProtection="1">
      <alignment/>
      <protection locked="0"/>
    </xf>
    <xf numFmtId="3" fontId="4" fillId="0" borderId="10" xfId="72" applyNumberFormat="1" applyFont="1" applyFill="1" applyBorder="1" applyAlignment="1" applyProtection="1">
      <alignment/>
      <protection locked="0"/>
    </xf>
    <xf numFmtId="3" fontId="4" fillId="0" borderId="101" xfId="72" applyNumberFormat="1" applyFont="1" applyFill="1" applyBorder="1" applyAlignment="1" applyProtection="1">
      <alignment/>
      <protection locked="0"/>
    </xf>
    <xf numFmtId="3" fontId="4" fillId="0" borderId="147" xfId="72" applyNumberFormat="1" applyFont="1" applyFill="1" applyBorder="1" applyAlignment="1" applyProtection="1">
      <alignment/>
      <protection locked="0"/>
    </xf>
    <xf numFmtId="3" fontId="4" fillId="0" borderId="91" xfId="72" applyNumberFormat="1" applyFont="1" applyFill="1" applyBorder="1" applyAlignment="1" applyProtection="1">
      <alignment/>
      <protection locked="0"/>
    </xf>
    <xf numFmtId="3" fontId="4" fillId="0" borderId="148" xfId="72" applyNumberFormat="1" applyFont="1" applyFill="1" applyBorder="1" applyAlignment="1" applyProtection="1">
      <alignment/>
      <protection locked="0"/>
    </xf>
    <xf numFmtId="3" fontId="4" fillId="0" borderId="13" xfId="72" applyNumberFormat="1" applyFont="1" applyFill="1" applyBorder="1" applyAlignment="1" applyProtection="1">
      <alignment/>
      <protection locked="0"/>
    </xf>
    <xf numFmtId="3" fontId="4" fillId="0" borderId="0" xfId="72" applyNumberFormat="1" applyFont="1" applyFill="1" applyBorder="1" applyAlignment="1" applyProtection="1">
      <alignment/>
      <protection locked="0"/>
    </xf>
    <xf numFmtId="3" fontId="4" fillId="0" borderId="149" xfId="72" applyNumberFormat="1" applyFont="1" applyFill="1" applyBorder="1" applyAlignment="1" applyProtection="1">
      <alignment/>
      <protection locked="0"/>
    </xf>
    <xf numFmtId="3" fontId="4" fillId="0" borderId="37" xfId="72" applyNumberFormat="1" applyFont="1" applyFill="1" applyBorder="1" applyAlignment="1" applyProtection="1">
      <alignment/>
      <protection locked="0"/>
    </xf>
    <xf numFmtId="3" fontId="4" fillId="0" borderId="108" xfId="72" applyNumberFormat="1" applyFont="1" applyFill="1" applyBorder="1" applyAlignment="1" applyProtection="1">
      <alignment/>
      <protection locked="0"/>
    </xf>
    <xf numFmtId="3" fontId="4" fillId="0" borderId="150" xfId="72" applyNumberFormat="1" applyFont="1" applyFill="1" applyBorder="1" applyAlignment="1" applyProtection="1">
      <alignment/>
      <protection locked="0"/>
    </xf>
    <xf numFmtId="3" fontId="4" fillId="0" borderId="13" xfId="72" applyNumberFormat="1" applyFont="1" applyFill="1" applyBorder="1" applyAlignment="1">
      <alignment/>
      <protection/>
    </xf>
    <xf numFmtId="3" fontId="4" fillId="0" borderId="0" xfId="72" applyNumberFormat="1" applyFont="1" applyFill="1" applyBorder="1" applyAlignment="1">
      <alignment/>
      <protection/>
    </xf>
    <xf numFmtId="38" fontId="6" fillId="0" borderId="149" xfId="55" applyFont="1" applyFill="1" applyBorder="1" applyAlignment="1" applyProtection="1">
      <alignment/>
      <protection locked="0"/>
    </xf>
    <xf numFmtId="38" fontId="6" fillId="0" borderId="37" xfId="55" applyFont="1" applyFill="1" applyBorder="1" applyAlignment="1" applyProtection="1">
      <alignment/>
      <protection locked="0"/>
    </xf>
    <xf numFmtId="38" fontId="6" fillId="0" borderId="108" xfId="55" applyFont="1" applyFill="1" applyBorder="1" applyAlignment="1" applyProtection="1">
      <alignment/>
      <protection locked="0"/>
    </xf>
    <xf numFmtId="38" fontId="6" fillId="0" borderId="150" xfId="55" applyFont="1" applyFill="1" applyBorder="1" applyAlignment="1" applyProtection="1">
      <alignment/>
      <protection locked="0"/>
    </xf>
    <xf numFmtId="38" fontId="6" fillId="0" borderId="33" xfId="55" applyFont="1" applyFill="1" applyBorder="1" applyAlignment="1" applyProtection="1">
      <alignment/>
      <protection locked="0"/>
    </xf>
    <xf numFmtId="38" fontId="6" fillId="0" borderId="101" xfId="55" applyFont="1" applyFill="1" applyBorder="1" applyAlignment="1" applyProtection="1">
      <alignment/>
      <protection locked="0"/>
    </xf>
    <xf numFmtId="38" fontId="6" fillId="0" borderId="18" xfId="55" applyFont="1" applyFill="1" applyBorder="1" applyAlignment="1" applyProtection="1">
      <alignment/>
      <protection locked="0"/>
    </xf>
    <xf numFmtId="38" fontId="6" fillId="0" borderId="23" xfId="55" applyFont="1" applyFill="1" applyBorder="1" applyAlignment="1" applyProtection="1">
      <alignment/>
      <protection locked="0"/>
    </xf>
    <xf numFmtId="38" fontId="6" fillId="0" borderId="16" xfId="55" applyFont="1" applyFill="1" applyBorder="1" applyAlignment="1" applyProtection="1">
      <alignment/>
      <protection locked="0"/>
    </xf>
    <xf numFmtId="3" fontId="4" fillId="0" borderId="151" xfId="72" applyNumberFormat="1" applyFont="1" applyFill="1" applyBorder="1" applyAlignment="1">
      <alignment/>
      <protection/>
    </xf>
    <xf numFmtId="3" fontId="4" fillId="0" borderId="152" xfId="72" applyNumberFormat="1" applyFont="1" applyFill="1" applyBorder="1" applyAlignment="1">
      <alignment/>
      <protection/>
    </xf>
    <xf numFmtId="3" fontId="4" fillId="0" borderId="153" xfId="72" applyNumberFormat="1" applyFont="1" applyFill="1" applyBorder="1" applyAlignment="1">
      <alignment/>
      <protection/>
    </xf>
    <xf numFmtId="3" fontId="4" fillId="0" borderId="154" xfId="72" applyNumberFormat="1" applyFont="1" applyFill="1" applyBorder="1" applyAlignment="1">
      <alignment/>
      <protection/>
    </xf>
    <xf numFmtId="186" fontId="11" fillId="0" borderId="42" xfId="42" applyNumberFormat="1" applyFont="1" applyFill="1" applyBorder="1" applyAlignment="1">
      <alignment/>
    </xf>
    <xf numFmtId="235" fontId="4" fillId="0" borderId="0" xfId="0" applyNumberFormat="1" applyFont="1" applyFill="1" applyAlignment="1">
      <alignment/>
    </xf>
    <xf numFmtId="235" fontId="77" fillId="0" borderId="0" xfId="0" applyNumberFormat="1" applyFont="1" applyFill="1" applyAlignment="1">
      <alignment/>
    </xf>
    <xf numFmtId="225" fontId="4" fillId="0" borderId="0" xfId="0" applyNumberFormat="1" applyFont="1" applyFill="1" applyAlignment="1">
      <alignment/>
    </xf>
    <xf numFmtId="225" fontId="9" fillId="0" borderId="0" xfId="0" applyNumberFormat="1" applyFont="1" applyFill="1" applyAlignment="1">
      <alignment/>
    </xf>
    <xf numFmtId="225" fontId="9" fillId="13" borderId="0" xfId="0" applyNumberFormat="1" applyFont="1" applyFill="1" applyAlignment="1">
      <alignment/>
    </xf>
    <xf numFmtId="225" fontId="8" fillId="0" borderId="0" xfId="0" applyNumberFormat="1" applyFont="1" applyFill="1" applyAlignment="1">
      <alignment/>
    </xf>
    <xf numFmtId="225" fontId="8" fillId="19" borderId="0" xfId="0" applyNumberFormat="1" applyFont="1" applyFill="1" applyAlignment="1">
      <alignment/>
    </xf>
    <xf numFmtId="225" fontId="7" fillId="0" borderId="0" xfId="0" applyNumberFormat="1" applyFont="1" applyFill="1" applyAlignment="1">
      <alignment/>
    </xf>
    <xf numFmtId="225" fontId="4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7" fontId="13" fillId="0" borderId="19" xfId="0" applyNumberFormat="1" applyFont="1" applyBorder="1" applyAlignment="1">
      <alignment horizontal="left" vertical="center"/>
    </xf>
    <xf numFmtId="38" fontId="0" fillId="0" borderId="0" xfId="0" applyNumberFormat="1" applyFont="1" applyAlignment="1">
      <alignment/>
    </xf>
    <xf numFmtId="3" fontId="4" fillId="0" borderId="49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 horizontal="right"/>
    </xf>
    <xf numFmtId="0" fontId="6" fillId="0" borderId="61" xfId="0" applyFont="1" applyFill="1" applyBorder="1" applyAlignment="1" applyProtection="1">
      <alignment shrinkToFit="1"/>
      <protection locked="0"/>
    </xf>
    <xf numFmtId="0" fontId="6" fillId="0" borderId="75" xfId="0" applyFont="1" applyFill="1" applyBorder="1" applyAlignment="1" applyProtection="1">
      <alignment shrinkToFit="1"/>
      <protection locked="0"/>
    </xf>
    <xf numFmtId="0" fontId="4" fillId="33" borderId="38" xfId="0" applyFont="1" applyFill="1" applyBorder="1" applyAlignment="1" applyProtection="1">
      <alignment shrinkToFit="1"/>
      <protection locked="0"/>
    </xf>
    <xf numFmtId="0" fontId="4" fillId="33" borderId="34" xfId="0" applyFont="1" applyFill="1" applyBorder="1" applyAlignment="1" applyProtection="1">
      <alignment shrinkToFit="1"/>
      <protection locked="0"/>
    </xf>
    <xf numFmtId="0" fontId="4" fillId="0" borderId="38" xfId="0" applyFont="1" applyFill="1" applyBorder="1" applyAlignment="1" applyProtection="1">
      <alignment shrinkToFit="1"/>
      <protection locked="0"/>
    </xf>
    <xf numFmtId="0" fontId="4" fillId="0" borderId="34" xfId="0" applyFont="1" applyFill="1" applyBorder="1" applyAlignment="1" applyProtection="1">
      <alignment shrinkToFit="1"/>
      <protection locked="0"/>
    </xf>
    <xf numFmtId="0" fontId="4" fillId="0" borderId="34" xfId="0" applyFont="1" applyFill="1" applyBorder="1" applyAlignment="1" applyProtection="1">
      <alignment vertical="center" shrinkToFit="1"/>
      <protection locked="0"/>
    </xf>
    <xf numFmtId="186" fontId="12" fillId="0" borderId="21" xfId="42" applyNumberFormat="1" applyFont="1" applyBorder="1" applyAlignment="1">
      <alignment horizontal="right"/>
    </xf>
    <xf numFmtId="226" fontId="4" fillId="0" borderId="0" xfId="0" applyNumberFormat="1" applyFont="1" applyFill="1" applyAlignment="1">
      <alignment/>
    </xf>
    <xf numFmtId="3" fontId="6" fillId="0" borderId="37" xfId="72" applyNumberFormat="1" applyFont="1" applyFill="1" applyBorder="1" applyAlignment="1" applyProtection="1">
      <alignment/>
      <protection locked="0"/>
    </xf>
    <xf numFmtId="186" fontId="12" fillId="0" borderId="84" xfId="42" applyNumberFormat="1" applyFont="1" applyFill="1" applyBorder="1" applyAlignment="1">
      <alignment/>
    </xf>
    <xf numFmtId="186" fontId="12" fillId="0" borderId="89" xfId="42" applyNumberFormat="1" applyFont="1" applyFill="1" applyBorder="1" applyAlignment="1">
      <alignment/>
    </xf>
    <xf numFmtId="195" fontId="12" fillId="0" borderId="140" xfId="50" applyNumberFormat="1" applyFont="1" applyFill="1" applyBorder="1" applyAlignment="1">
      <alignment/>
    </xf>
    <xf numFmtId="195" fontId="12" fillId="0" borderId="78" xfId="50" applyNumberFormat="1" applyFont="1" applyFill="1" applyBorder="1" applyAlignment="1">
      <alignment/>
    </xf>
    <xf numFmtId="195" fontId="12" fillId="0" borderId="84" xfId="50" applyNumberFormat="1" applyFont="1" applyFill="1" applyBorder="1" applyAlignment="1">
      <alignment/>
    </xf>
    <xf numFmtId="195" fontId="12" fillId="0" borderId="86" xfId="50" applyNumberFormat="1" applyFont="1" applyFill="1" applyBorder="1" applyAlignment="1">
      <alignment/>
    </xf>
    <xf numFmtId="195" fontId="12" fillId="0" borderId="88" xfId="50" applyNumberFormat="1" applyFont="1" applyFill="1" applyBorder="1" applyAlignment="1">
      <alignment/>
    </xf>
    <xf numFmtId="195" fontId="12" fillId="0" borderId="90" xfId="50" applyNumberFormat="1" applyFont="1" applyFill="1" applyBorder="1" applyAlignment="1">
      <alignment/>
    </xf>
    <xf numFmtId="0" fontId="30" fillId="0" borderId="0" xfId="0" applyFont="1" applyAlignment="1">
      <alignment horizontal="justify"/>
    </xf>
    <xf numFmtId="0" fontId="0" fillId="0" borderId="0" xfId="0" applyAlignment="1">
      <alignment/>
    </xf>
    <xf numFmtId="0" fontId="32" fillId="0" borderId="0" xfId="0" applyFont="1" applyAlignment="1">
      <alignment horizontal="justify"/>
    </xf>
    <xf numFmtId="0" fontId="0" fillId="0" borderId="0" xfId="0" applyBorder="1" applyAlignment="1">
      <alignment/>
    </xf>
    <xf numFmtId="0" fontId="0" fillId="0" borderId="155" xfId="0" applyBorder="1" applyAlignment="1">
      <alignment/>
    </xf>
    <xf numFmtId="0" fontId="6" fillId="0" borderId="63" xfId="0" applyFont="1" applyFill="1" applyBorder="1" applyAlignment="1">
      <alignment horizontal="center"/>
    </xf>
    <xf numFmtId="3" fontId="6" fillId="0" borderId="122" xfId="0" applyNumberFormat="1" applyFont="1" applyFill="1" applyBorder="1" applyAlignment="1" applyProtection="1">
      <alignment/>
      <protection locked="0"/>
    </xf>
    <xf numFmtId="3" fontId="6" fillId="0" borderId="23" xfId="0" applyNumberFormat="1" applyFont="1" applyFill="1" applyBorder="1" applyAlignment="1" applyProtection="1">
      <alignment/>
      <protection locked="0"/>
    </xf>
    <xf numFmtId="3" fontId="6" fillId="0" borderId="84" xfId="0" applyNumberFormat="1" applyFont="1" applyFill="1" applyBorder="1" applyAlignment="1" applyProtection="1">
      <alignment/>
      <protection locked="0"/>
    </xf>
    <xf numFmtId="3" fontId="6" fillId="0" borderId="65" xfId="0" applyNumberFormat="1" applyFont="1" applyFill="1" applyBorder="1" applyAlignment="1" applyProtection="1">
      <alignment/>
      <protection locked="0"/>
    </xf>
    <xf numFmtId="3" fontId="6" fillId="0" borderId="46" xfId="0" applyNumberFormat="1" applyFont="1" applyFill="1" applyBorder="1" applyAlignment="1">
      <alignment/>
    </xf>
    <xf numFmtId="3" fontId="6" fillId="0" borderId="115" xfId="0" applyNumberFormat="1" applyFont="1" applyFill="1" applyBorder="1" applyAlignment="1">
      <alignment/>
    </xf>
    <xf numFmtId="186" fontId="6" fillId="0" borderId="115" xfId="0" applyNumberFormat="1" applyFont="1" applyFill="1" applyBorder="1" applyAlignment="1">
      <alignment/>
    </xf>
    <xf numFmtId="3" fontId="6" fillId="0" borderId="77" xfId="0" applyNumberFormat="1" applyFont="1" applyFill="1" applyBorder="1" applyAlignment="1" applyProtection="1">
      <alignment/>
      <protection locked="0"/>
    </xf>
    <xf numFmtId="3" fontId="6" fillId="0" borderId="78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Fill="1" applyBorder="1" applyAlignment="1">
      <alignment/>
    </xf>
    <xf numFmtId="3" fontId="6" fillId="0" borderId="114" xfId="0" applyNumberFormat="1" applyFont="1" applyFill="1" applyBorder="1" applyAlignment="1">
      <alignment/>
    </xf>
    <xf numFmtId="186" fontId="6" fillId="0" borderId="114" xfId="0" applyNumberFormat="1" applyFont="1" applyFill="1" applyBorder="1" applyAlignment="1">
      <alignment/>
    </xf>
    <xf numFmtId="186" fontId="6" fillId="0" borderId="114" xfId="0" applyNumberFormat="1" applyFont="1" applyFill="1" applyBorder="1" applyAlignment="1">
      <alignment horizontal="right"/>
    </xf>
    <xf numFmtId="3" fontId="6" fillId="0" borderId="34" xfId="0" applyNumberFormat="1" applyFont="1" applyFill="1" applyBorder="1" applyAlignment="1">
      <alignment horizontal="right"/>
    </xf>
    <xf numFmtId="3" fontId="6" fillId="6" borderId="138" xfId="0" applyNumberFormat="1" applyFont="1" applyFill="1" applyBorder="1" applyAlignment="1" applyProtection="1">
      <alignment/>
      <protection locked="0"/>
    </xf>
    <xf numFmtId="3" fontId="6" fillId="6" borderId="139" xfId="0" applyNumberFormat="1" applyFont="1" applyFill="1" applyBorder="1" applyAlignment="1" applyProtection="1">
      <alignment/>
      <protection locked="0"/>
    </xf>
    <xf numFmtId="3" fontId="6" fillId="6" borderId="156" xfId="0" applyNumberFormat="1" applyFont="1" applyFill="1" applyBorder="1" applyAlignment="1" applyProtection="1">
      <alignment/>
      <protection locked="0"/>
    </xf>
    <xf numFmtId="3" fontId="6" fillId="6" borderId="137" xfId="0" applyNumberFormat="1" applyFont="1" applyFill="1" applyBorder="1" applyAlignment="1" applyProtection="1">
      <alignment/>
      <protection locked="0"/>
    </xf>
    <xf numFmtId="3" fontId="6" fillId="6" borderId="64" xfId="0" applyNumberFormat="1" applyFont="1" applyFill="1" applyBorder="1" applyAlignment="1">
      <alignment/>
    </xf>
    <xf numFmtId="3" fontId="6" fillId="6" borderId="111" xfId="0" applyNumberFormat="1" applyFont="1" applyFill="1" applyBorder="1" applyAlignment="1">
      <alignment/>
    </xf>
    <xf numFmtId="186" fontId="6" fillId="6" borderId="111" xfId="0" applyNumberFormat="1" applyFont="1" applyFill="1" applyBorder="1" applyAlignment="1">
      <alignment/>
    </xf>
    <xf numFmtId="3" fontId="6" fillId="0" borderId="92" xfId="0" applyNumberFormat="1" applyFont="1" applyFill="1" applyBorder="1" applyAlignment="1" applyProtection="1">
      <alignment/>
      <protection locked="0"/>
    </xf>
    <xf numFmtId="3" fontId="6" fillId="0" borderId="87" xfId="0" applyNumberFormat="1" applyFont="1" applyFill="1" applyBorder="1" applyAlignment="1" applyProtection="1">
      <alignment/>
      <protection locked="0"/>
    </xf>
    <xf numFmtId="3" fontId="6" fillId="0" borderId="88" xfId="0" applyNumberFormat="1" applyFont="1" applyFill="1" applyBorder="1" applyAlignment="1" applyProtection="1">
      <alignment/>
      <protection locked="0"/>
    </xf>
    <xf numFmtId="3" fontId="6" fillId="0" borderId="106" xfId="0" applyNumberFormat="1" applyFont="1" applyFill="1" applyBorder="1" applyAlignment="1" applyProtection="1">
      <alignment/>
      <protection locked="0"/>
    </xf>
    <xf numFmtId="3" fontId="6" fillId="0" borderId="75" xfId="0" applyNumberFormat="1" applyFont="1" applyFill="1" applyBorder="1" applyAlignment="1">
      <alignment/>
    </xf>
    <xf numFmtId="3" fontId="6" fillId="0" borderId="157" xfId="0" applyNumberFormat="1" applyFont="1" applyFill="1" applyBorder="1" applyAlignment="1">
      <alignment/>
    </xf>
    <xf numFmtId="186" fontId="6" fillId="0" borderId="157" xfId="0" applyNumberFormat="1" applyFont="1" applyFill="1" applyBorder="1" applyAlignment="1">
      <alignment/>
    </xf>
    <xf numFmtId="3" fontId="6" fillId="0" borderId="114" xfId="0" applyNumberFormat="1" applyFont="1" applyFill="1" applyBorder="1" applyAlignment="1">
      <alignment horizontal="right"/>
    </xf>
    <xf numFmtId="3" fontId="6" fillId="0" borderId="92" xfId="0" applyNumberFormat="1" applyFont="1" applyFill="1" applyBorder="1" applyAlignment="1">
      <alignment/>
    </xf>
    <xf numFmtId="3" fontId="6" fillId="0" borderId="87" xfId="0" applyNumberFormat="1" applyFont="1" applyFill="1" applyBorder="1" applyAlignment="1">
      <alignment/>
    </xf>
    <xf numFmtId="3" fontId="6" fillId="0" borderId="88" xfId="0" applyNumberFormat="1" applyFont="1" applyFill="1" applyBorder="1" applyAlignment="1">
      <alignment/>
    </xf>
    <xf numFmtId="3" fontId="6" fillId="0" borderId="106" xfId="0" applyNumberFormat="1" applyFont="1" applyFill="1" applyBorder="1" applyAlignment="1">
      <alignment/>
    </xf>
    <xf numFmtId="3" fontId="6" fillId="0" borderId="121" xfId="0" applyNumberFormat="1" applyFont="1" applyFill="1" applyBorder="1" applyAlignment="1" applyProtection="1">
      <alignment/>
      <protection locked="0"/>
    </xf>
    <xf numFmtId="3" fontId="6" fillId="0" borderId="37" xfId="0" applyNumberFormat="1" applyFont="1" applyFill="1" applyBorder="1" applyAlignment="1" applyProtection="1">
      <alignment/>
      <protection locked="0"/>
    </xf>
    <xf numFmtId="3" fontId="6" fillId="0" borderId="76" xfId="0" applyNumberFormat="1" applyFont="1" applyFill="1" applyBorder="1" applyAlignment="1" applyProtection="1">
      <alignment/>
      <protection locked="0"/>
    </xf>
    <xf numFmtId="3" fontId="6" fillId="0" borderId="75" xfId="0" applyNumberFormat="1" applyFont="1" applyFill="1" applyBorder="1" applyAlignment="1" applyProtection="1">
      <alignment/>
      <protection locked="0"/>
    </xf>
    <xf numFmtId="3" fontId="6" fillId="0" borderId="40" xfId="0" applyNumberFormat="1" applyFont="1" applyFill="1" applyBorder="1" applyAlignment="1">
      <alignment/>
    </xf>
    <xf numFmtId="3" fontId="6" fillId="0" borderId="116" xfId="0" applyNumberFormat="1" applyFont="1" applyFill="1" applyBorder="1" applyAlignment="1">
      <alignment/>
    </xf>
    <xf numFmtId="186" fontId="6" fillId="0" borderId="116" xfId="0" applyNumberFormat="1" applyFont="1" applyFill="1" applyBorder="1" applyAlignment="1">
      <alignment/>
    </xf>
    <xf numFmtId="3" fontId="6" fillId="0" borderId="62" xfId="0" applyNumberFormat="1" applyFont="1" applyFill="1" applyBorder="1" applyAlignment="1" applyProtection="1">
      <alignment/>
      <protection locked="0"/>
    </xf>
    <xf numFmtId="3" fontId="6" fillId="0" borderId="38" xfId="0" applyNumberFormat="1" applyFont="1" applyFill="1" applyBorder="1" applyAlignment="1">
      <alignment/>
    </xf>
    <xf numFmtId="3" fontId="6" fillId="0" borderId="113" xfId="0" applyNumberFormat="1" applyFont="1" applyFill="1" applyBorder="1" applyAlignment="1">
      <alignment/>
    </xf>
    <xf numFmtId="186" fontId="6" fillId="0" borderId="113" xfId="0" applyNumberFormat="1" applyFont="1" applyFill="1" applyBorder="1" applyAlignment="1">
      <alignment/>
    </xf>
    <xf numFmtId="3" fontId="6" fillId="6" borderId="136" xfId="0" applyNumberFormat="1" applyFont="1" applyFill="1" applyBorder="1" applyAlignment="1">
      <alignment/>
    </xf>
    <xf numFmtId="3" fontId="6" fillId="6" borderId="68" xfId="0" applyNumberFormat="1" applyFont="1" applyFill="1" applyBorder="1" applyAlignment="1">
      <alignment/>
    </xf>
    <xf numFmtId="3" fontId="6" fillId="6" borderId="158" xfId="0" applyNumberFormat="1" applyFont="1" applyFill="1" applyBorder="1" applyAlignment="1">
      <alignment/>
    </xf>
    <xf numFmtId="3" fontId="6" fillId="6" borderId="67" xfId="0" applyNumberFormat="1" applyFont="1" applyFill="1" applyBorder="1" applyAlignment="1">
      <alignment/>
    </xf>
    <xf numFmtId="3" fontId="6" fillId="6" borderId="69" xfId="0" applyNumberFormat="1" applyFont="1" applyFill="1" applyBorder="1" applyAlignment="1">
      <alignment/>
    </xf>
    <xf numFmtId="3" fontId="6" fillId="6" borderId="117" xfId="0" applyNumberFormat="1" applyFont="1" applyFill="1" applyBorder="1" applyAlignment="1">
      <alignment/>
    </xf>
    <xf numFmtId="186" fontId="6" fillId="6" borderId="117" xfId="0" applyNumberFormat="1" applyFont="1" applyFill="1" applyBorder="1" applyAlignment="1">
      <alignment/>
    </xf>
    <xf numFmtId="3" fontId="6" fillId="0" borderId="77" xfId="0" applyNumberFormat="1" applyFont="1" applyFill="1" applyBorder="1" applyAlignment="1" applyProtection="1">
      <alignment horizontal="right"/>
      <protection locked="0"/>
    </xf>
    <xf numFmtId="3" fontId="6" fillId="0" borderId="33" xfId="0" applyNumberFormat="1" applyFont="1" applyFill="1" applyBorder="1" applyAlignment="1" applyProtection="1">
      <alignment horizontal="right"/>
      <protection locked="0"/>
    </xf>
    <xf numFmtId="3" fontId="6" fillId="0" borderId="78" xfId="0" applyNumberFormat="1" applyFont="1" applyFill="1" applyBorder="1" applyAlignment="1" applyProtection="1">
      <alignment horizontal="right"/>
      <protection locked="0"/>
    </xf>
    <xf numFmtId="3" fontId="6" fillId="0" borderId="63" xfId="0" applyNumberFormat="1" applyFont="1" applyFill="1" applyBorder="1" applyAlignment="1" applyProtection="1">
      <alignment horizontal="right"/>
      <protection locked="0"/>
    </xf>
    <xf numFmtId="38" fontId="6" fillId="0" borderId="77" xfId="50" applyFont="1" applyFill="1" applyBorder="1" applyAlignment="1">
      <alignment vertical="center"/>
    </xf>
    <xf numFmtId="38" fontId="6" fillId="0" borderId="33" xfId="50" applyFont="1" applyFill="1" applyBorder="1" applyAlignment="1">
      <alignment vertical="center"/>
    </xf>
    <xf numFmtId="38" fontId="6" fillId="0" borderId="78" xfId="50" applyFont="1" applyFill="1" applyBorder="1" applyAlignment="1">
      <alignment vertical="center"/>
    </xf>
    <xf numFmtId="38" fontId="6" fillId="0" borderId="63" xfId="50" applyFont="1" applyFill="1" applyBorder="1" applyAlignment="1">
      <alignment vertical="center"/>
    </xf>
    <xf numFmtId="3" fontId="6" fillId="0" borderId="81" xfId="0" applyNumberFormat="1" applyFont="1" applyFill="1" applyBorder="1" applyAlignment="1" applyProtection="1">
      <alignment/>
      <protection locked="0"/>
    </xf>
    <xf numFmtId="3" fontId="6" fillId="0" borderId="21" xfId="0" applyNumberFormat="1" applyFont="1" applyFill="1" applyBorder="1" applyAlignment="1" applyProtection="1">
      <alignment/>
      <protection locked="0"/>
    </xf>
    <xf numFmtId="3" fontId="6" fillId="0" borderId="89" xfId="0" applyNumberFormat="1" applyFont="1" applyFill="1" applyBorder="1" applyAlignment="1" applyProtection="1">
      <alignment/>
      <protection locked="0"/>
    </xf>
    <xf numFmtId="3" fontId="6" fillId="0" borderId="120" xfId="0" applyNumberFormat="1" applyFont="1" applyFill="1" applyBorder="1" applyAlignment="1" applyProtection="1">
      <alignment/>
      <protection locked="0"/>
    </xf>
    <xf numFmtId="38" fontId="6" fillId="0" borderId="92" xfId="50" applyFont="1" applyFill="1" applyBorder="1" applyAlignment="1">
      <alignment vertical="center"/>
    </xf>
    <xf numFmtId="38" fontId="6" fillId="0" borderId="87" xfId="50" applyFont="1" applyFill="1" applyBorder="1" applyAlignment="1">
      <alignment vertical="center"/>
    </xf>
    <xf numFmtId="38" fontId="6" fillId="0" borderId="88" xfId="50" applyFont="1" applyFill="1" applyBorder="1" applyAlignment="1">
      <alignment vertical="center"/>
    </xf>
    <xf numFmtId="38" fontId="6" fillId="0" borderId="106" xfId="50" applyFont="1" applyFill="1" applyBorder="1" applyAlignment="1">
      <alignment vertical="center"/>
    </xf>
    <xf numFmtId="3" fontId="6" fillId="0" borderId="121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3" fontId="6" fillId="0" borderId="76" xfId="0" applyNumberFormat="1" applyFont="1" applyFill="1" applyBorder="1" applyAlignment="1">
      <alignment/>
    </xf>
    <xf numFmtId="3" fontId="6" fillId="0" borderId="62" xfId="0" applyNumberFormat="1" applyFont="1" applyFill="1" applyBorder="1" applyAlignment="1">
      <alignment/>
    </xf>
    <xf numFmtId="3" fontId="6" fillId="0" borderId="38" xfId="0" applyNumberFormat="1" applyFont="1" applyFill="1" applyBorder="1" applyAlignment="1">
      <alignment horizontal="right"/>
    </xf>
    <xf numFmtId="3" fontId="6" fillId="0" borderId="113" xfId="0" applyNumberFormat="1" applyFont="1" applyFill="1" applyBorder="1" applyAlignment="1">
      <alignment horizontal="right"/>
    </xf>
    <xf numFmtId="186" fontId="6" fillId="0" borderId="113" xfId="0" applyNumberFormat="1" applyFont="1" applyFill="1" applyBorder="1" applyAlignment="1">
      <alignment horizontal="right"/>
    </xf>
    <xf numFmtId="3" fontId="6" fillId="0" borderId="75" xfId="0" applyNumberFormat="1" applyFont="1" applyFill="1" applyBorder="1" applyAlignment="1">
      <alignment horizontal="right"/>
    </xf>
    <xf numFmtId="3" fontId="6" fillId="0" borderId="157" xfId="0" applyNumberFormat="1" applyFont="1" applyFill="1" applyBorder="1" applyAlignment="1">
      <alignment horizontal="right"/>
    </xf>
    <xf numFmtId="186" fontId="6" fillId="0" borderId="157" xfId="0" applyNumberFormat="1" applyFont="1" applyFill="1" applyBorder="1" applyAlignment="1">
      <alignment horizontal="right"/>
    </xf>
    <xf numFmtId="3" fontId="6" fillId="0" borderId="159" xfId="0" applyNumberFormat="1" applyFont="1" applyFill="1" applyBorder="1" applyAlignment="1" applyProtection="1">
      <alignment/>
      <protection locked="0"/>
    </xf>
    <xf numFmtId="3" fontId="6" fillId="0" borderId="160" xfId="0" applyNumberFormat="1" applyFont="1" applyFill="1" applyBorder="1" applyAlignment="1" applyProtection="1">
      <alignment/>
      <protection locked="0"/>
    </xf>
    <xf numFmtId="3" fontId="6" fillId="0" borderId="161" xfId="0" applyNumberFormat="1" applyFont="1" applyFill="1" applyBorder="1" applyAlignment="1" applyProtection="1">
      <alignment/>
      <protection locked="0"/>
    </xf>
    <xf numFmtId="3" fontId="6" fillId="0" borderId="119" xfId="0" applyNumberFormat="1" applyFont="1" applyFill="1" applyBorder="1" applyAlignment="1" applyProtection="1">
      <alignment/>
      <protection locked="0"/>
    </xf>
    <xf numFmtId="3" fontId="6" fillId="0" borderId="118" xfId="0" applyNumberFormat="1" applyFont="1" applyFill="1" applyBorder="1" applyAlignment="1">
      <alignment/>
    </xf>
    <xf numFmtId="3" fontId="6" fillId="0" borderId="162" xfId="0" applyNumberFormat="1" applyFont="1" applyFill="1" applyBorder="1" applyAlignment="1">
      <alignment/>
    </xf>
    <xf numFmtId="186" fontId="6" fillId="0" borderId="162" xfId="0" applyNumberFormat="1" applyFont="1" applyFill="1" applyBorder="1" applyAlignment="1">
      <alignment/>
    </xf>
    <xf numFmtId="38" fontId="6" fillId="0" borderId="77" xfId="50" applyFont="1" applyFill="1" applyBorder="1" applyAlignment="1">
      <alignment/>
    </xf>
    <xf numFmtId="38" fontId="6" fillId="0" borderId="33" xfId="50" applyFont="1" applyFill="1" applyBorder="1" applyAlignment="1">
      <alignment/>
    </xf>
    <xf numFmtId="38" fontId="6" fillId="0" borderId="78" xfId="50" applyFont="1" applyFill="1" applyBorder="1" applyAlignment="1">
      <alignment/>
    </xf>
    <xf numFmtId="38" fontId="6" fillId="0" borderId="63" xfId="50" applyFont="1" applyFill="1" applyBorder="1" applyAlignment="1">
      <alignment/>
    </xf>
    <xf numFmtId="38" fontId="6" fillId="0" borderId="92" xfId="50" applyFont="1" applyFill="1" applyBorder="1" applyAlignment="1">
      <alignment/>
    </xf>
    <xf numFmtId="38" fontId="6" fillId="0" borderId="87" xfId="50" applyFont="1" applyFill="1" applyBorder="1" applyAlignment="1">
      <alignment/>
    </xf>
    <xf numFmtId="38" fontId="6" fillId="0" borderId="88" xfId="50" applyFont="1" applyFill="1" applyBorder="1" applyAlignment="1">
      <alignment/>
    </xf>
    <xf numFmtId="38" fontId="6" fillId="0" borderId="106" xfId="50" applyFont="1" applyFill="1" applyBorder="1" applyAlignment="1">
      <alignment/>
    </xf>
    <xf numFmtId="186" fontId="6" fillId="0" borderId="112" xfId="0" applyNumberFormat="1" applyFont="1" applyFill="1" applyBorder="1" applyAlignment="1">
      <alignment/>
    </xf>
    <xf numFmtId="186" fontId="6" fillId="0" borderId="34" xfId="0" applyNumberFormat="1" applyFont="1" applyFill="1" applyBorder="1" applyAlignment="1">
      <alignment/>
    </xf>
    <xf numFmtId="3" fontId="6" fillId="0" borderId="107" xfId="0" applyNumberFormat="1" applyFont="1" applyFill="1" applyBorder="1" applyAlignment="1" applyProtection="1">
      <alignment/>
      <protection locked="0"/>
    </xf>
    <xf numFmtId="3" fontId="6" fillId="0" borderId="70" xfId="0" applyNumberFormat="1" applyFont="1" applyFill="1" applyBorder="1" applyAlignment="1" applyProtection="1">
      <alignment/>
      <protection locked="0"/>
    </xf>
    <xf numFmtId="3" fontId="6" fillId="0" borderId="140" xfId="0" applyNumberFormat="1" applyFont="1" applyFill="1" applyBorder="1" applyAlignment="1" applyProtection="1">
      <alignment/>
      <protection locked="0"/>
    </xf>
    <xf numFmtId="3" fontId="6" fillId="0" borderId="61" xfId="0" applyNumberFormat="1" applyFont="1" applyFill="1" applyBorder="1" applyAlignment="1" applyProtection="1">
      <alignment/>
      <protection locked="0"/>
    </xf>
    <xf numFmtId="3" fontId="6" fillId="0" borderId="35" xfId="0" applyNumberFormat="1" applyFont="1" applyFill="1" applyBorder="1" applyAlignment="1">
      <alignment/>
    </xf>
    <xf numFmtId="3" fontId="6" fillId="0" borderId="112" xfId="0" applyNumberFormat="1" applyFont="1" applyFill="1" applyBorder="1" applyAlignment="1">
      <alignment/>
    </xf>
    <xf numFmtId="3" fontId="6" fillId="6" borderId="82" xfId="0" applyNumberFormat="1" applyFont="1" applyFill="1" applyBorder="1" applyAlignment="1" applyProtection="1">
      <alignment/>
      <protection locked="0"/>
    </xf>
    <xf numFmtId="3" fontId="6" fillId="6" borderId="66" xfId="0" applyNumberFormat="1" applyFont="1" applyFill="1" applyBorder="1" applyAlignment="1" applyProtection="1">
      <alignment/>
      <protection locked="0"/>
    </xf>
    <xf numFmtId="3" fontId="6" fillId="6" borderId="141" xfId="0" applyNumberFormat="1" applyFont="1" applyFill="1" applyBorder="1" applyAlignment="1" applyProtection="1">
      <alignment/>
      <protection locked="0"/>
    </xf>
    <xf numFmtId="3" fontId="6" fillId="6" borderId="39" xfId="0" applyNumberFormat="1" applyFont="1" applyFill="1" applyBorder="1" applyAlignment="1" applyProtection="1">
      <alignment/>
      <protection locked="0"/>
    </xf>
    <xf numFmtId="3" fontId="6" fillId="6" borderId="60" xfId="0" applyNumberFormat="1" applyFont="1" applyFill="1" applyBorder="1" applyAlignment="1">
      <alignment/>
    </xf>
    <xf numFmtId="3" fontId="6" fillId="6" borderId="110" xfId="0" applyNumberFormat="1" applyFont="1" applyFill="1" applyBorder="1" applyAlignment="1">
      <alignment/>
    </xf>
    <xf numFmtId="186" fontId="6" fillId="6" borderId="110" xfId="0" applyNumberFormat="1" applyFont="1" applyFill="1" applyBorder="1" applyAlignment="1">
      <alignment/>
    </xf>
    <xf numFmtId="38" fontId="6" fillId="0" borderId="77" xfId="50" applyFont="1" applyFill="1" applyBorder="1" applyAlignment="1" applyProtection="1">
      <alignment horizontal="right"/>
      <protection locked="0"/>
    </xf>
    <xf numFmtId="38" fontId="6" fillId="0" borderId="33" xfId="50" applyFont="1" applyFill="1" applyBorder="1" applyAlignment="1" applyProtection="1">
      <alignment horizontal="right"/>
      <protection locked="0"/>
    </xf>
    <xf numFmtId="38" fontId="6" fillId="0" borderId="78" xfId="50" applyFont="1" applyFill="1" applyBorder="1" applyAlignment="1" applyProtection="1">
      <alignment horizontal="right"/>
      <protection locked="0"/>
    </xf>
    <xf numFmtId="38" fontId="6" fillId="0" borderId="63" xfId="50" applyFont="1" applyFill="1" applyBorder="1" applyAlignment="1" applyProtection="1">
      <alignment horizontal="right"/>
      <protection locked="0"/>
    </xf>
    <xf numFmtId="38" fontId="6" fillId="0" borderId="63" xfId="50" applyFont="1" applyFill="1" applyBorder="1" applyAlignment="1">
      <alignment horizontal="right"/>
    </xf>
    <xf numFmtId="38" fontId="6" fillId="0" borderId="106" xfId="50" applyFont="1" applyFill="1" applyBorder="1" applyAlignment="1">
      <alignment horizontal="right"/>
    </xf>
    <xf numFmtId="186" fontId="6" fillId="0" borderId="116" xfId="0" applyNumberFormat="1" applyFont="1" applyFill="1" applyBorder="1" applyAlignment="1">
      <alignment horizontal="right"/>
    </xf>
    <xf numFmtId="38" fontId="6" fillId="0" borderId="77" xfId="0" applyNumberFormat="1" applyFont="1" applyFill="1" applyBorder="1" applyAlignment="1" applyProtection="1">
      <alignment/>
      <protection locked="0"/>
    </xf>
    <xf numFmtId="38" fontId="6" fillId="0" borderId="33" xfId="0" applyNumberFormat="1" applyFont="1" applyFill="1" applyBorder="1" applyAlignment="1" applyProtection="1">
      <alignment/>
      <protection locked="0"/>
    </xf>
    <xf numFmtId="38" fontId="6" fillId="0" borderId="78" xfId="0" applyNumberFormat="1" applyFont="1" applyFill="1" applyBorder="1" applyAlignment="1" applyProtection="1">
      <alignment/>
      <protection locked="0"/>
    </xf>
    <xf numFmtId="38" fontId="6" fillId="0" borderId="63" xfId="0" applyNumberFormat="1" applyFont="1" applyFill="1" applyBorder="1" applyAlignment="1" applyProtection="1">
      <alignment/>
      <protection locked="0"/>
    </xf>
    <xf numFmtId="38" fontId="6" fillId="0" borderId="77" xfId="50" applyNumberFormat="1" applyFont="1" applyFill="1" applyBorder="1" applyAlignment="1" applyProtection="1">
      <alignment/>
      <protection locked="0"/>
    </xf>
    <xf numFmtId="38" fontId="6" fillId="0" borderId="33" xfId="50" applyNumberFormat="1" applyFont="1" applyFill="1" applyBorder="1" applyAlignment="1" applyProtection="1">
      <alignment/>
      <protection locked="0"/>
    </xf>
    <xf numFmtId="38" fontId="6" fillId="0" borderId="78" xfId="50" applyNumberFormat="1" applyFont="1" applyFill="1" applyBorder="1" applyAlignment="1" applyProtection="1">
      <alignment/>
      <protection locked="0"/>
    </xf>
    <xf numFmtId="38" fontId="6" fillId="0" borderId="63" xfId="50" applyNumberFormat="1" applyFont="1" applyFill="1" applyBorder="1" applyAlignment="1" applyProtection="1">
      <alignment/>
      <protection locked="0"/>
    </xf>
    <xf numFmtId="38" fontId="6" fillId="0" borderId="81" xfId="50" applyNumberFormat="1" applyFont="1" applyFill="1" applyBorder="1" applyAlignment="1" applyProtection="1">
      <alignment/>
      <protection locked="0"/>
    </xf>
    <xf numFmtId="38" fontId="6" fillId="0" borderId="21" xfId="50" applyNumberFormat="1" applyFont="1" applyFill="1" applyBorder="1" applyAlignment="1" applyProtection="1">
      <alignment/>
      <protection locked="0"/>
    </xf>
    <xf numFmtId="38" fontId="6" fillId="0" borderId="89" xfId="50" applyNumberFormat="1" applyFont="1" applyFill="1" applyBorder="1" applyAlignment="1" applyProtection="1">
      <alignment/>
      <protection locked="0"/>
    </xf>
    <xf numFmtId="38" fontId="6" fillId="0" borderId="120" xfId="50" applyNumberFormat="1" applyFont="1" applyFill="1" applyBorder="1" applyAlignment="1" applyProtection="1">
      <alignment/>
      <protection locked="0"/>
    </xf>
    <xf numFmtId="3" fontId="6" fillId="6" borderId="60" xfId="0" applyNumberFormat="1" applyFont="1" applyFill="1" applyBorder="1" applyAlignment="1" applyProtection="1">
      <alignment/>
      <protection locked="0"/>
    </xf>
    <xf numFmtId="3" fontId="6" fillId="6" borderId="110" xfId="0" applyNumberFormat="1" applyFont="1" applyFill="1" applyBorder="1" applyAlignment="1" applyProtection="1">
      <alignment/>
      <protection locked="0"/>
    </xf>
    <xf numFmtId="3" fontId="6" fillId="6" borderId="136" xfId="0" applyNumberFormat="1" applyFont="1" applyFill="1" applyBorder="1" applyAlignment="1" applyProtection="1">
      <alignment/>
      <protection locked="0"/>
    </xf>
    <xf numFmtId="3" fontId="6" fillId="6" borderId="68" xfId="0" applyNumberFormat="1" applyFont="1" applyFill="1" applyBorder="1" applyAlignment="1" applyProtection="1">
      <alignment/>
      <protection locked="0"/>
    </xf>
    <xf numFmtId="3" fontId="6" fillId="6" borderId="158" xfId="0" applyNumberFormat="1" applyFont="1" applyFill="1" applyBorder="1" applyAlignment="1" applyProtection="1">
      <alignment/>
      <protection locked="0"/>
    </xf>
    <xf numFmtId="3" fontId="6" fillId="6" borderId="67" xfId="0" applyNumberFormat="1" applyFont="1" applyFill="1" applyBorder="1" applyAlignment="1" applyProtection="1">
      <alignment/>
      <protection locked="0"/>
    </xf>
    <xf numFmtId="3" fontId="6" fillId="6" borderId="69" xfId="0" applyNumberFormat="1" applyFont="1" applyFill="1" applyBorder="1" applyAlignment="1" applyProtection="1">
      <alignment/>
      <protection locked="0"/>
    </xf>
    <xf numFmtId="3" fontId="6" fillId="6" borderId="117" xfId="0" applyNumberFormat="1" applyFont="1" applyFill="1" applyBorder="1" applyAlignment="1" applyProtection="1">
      <alignment/>
      <protection locked="0"/>
    </xf>
    <xf numFmtId="3" fontId="6" fillId="6" borderId="82" xfId="0" applyNumberFormat="1" applyFont="1" applyFill="1" applyBorder="1" applyAlignment="1">
      <alignment/>
    </xf>
    <xf numFmtId="3" fontId="6" fillId="6" borderId="66" xfId="0" applyNumberFormat="1" applyFont="1" applyFill="1" applyBorder="1" applyAlignment="1">
      <alignment/>
    </xf>
    <xf numFmtId="3" fontId="6" fillId="6" borderId="141" xfId="0" applyNumberFormat="1" applyFont="1" applyFill="1" applyBorder="1" applyAlignment="1">
      <alignment/>
    </xf>
    <xf numFmtId="0" fontId="13" fillId="0" borderId="0" xfId="0" applyFont="1" applyAlignment="1">
      <alignment horizontal="left" vertical="top"/>
    </xf>
    <xf numFmtId="0" fontId="4" fillId="0" borderId="63" xfId="0" applyFont="1" applyFill="1" applyBorder="1" applyAlignment="1" applyProtection="1">
      <alignment wrapText="1" shrinkToFit="1"/>
      <protection locked="0"/>
    </xf>
    <xf numFmtId="0" fontId="4" fillId="0" borderId="40" xfId="0" applyFont="1" applyFill="1" applyBorder="1" applyAlignment="1" applyProtection="1">
      <alignment vertical="center" shrinkToFit="1"/>
      <protection locked="0"/>
    </xf>
    <xf numFmtId="186" fontId="4" fillId="0" borderId="40" xfId="0" applyNumberFormat="1" applyFont="1" applyFill="1" applyBorder="1" applyAlignment="1">
      <alignment horizontal="right"/>
    </xf>
    <xf numFmtId="0" fontId="4" fillId="33" borderId="40" xfId="0" applyFont="1" applyFill="1" applyBorder="1" applyAlignment="1" applyProtection="1">
      <alignment shrinkToFit="1"/>
      <protection locked="0"/>
    </xf>
    <xf numFmtId="0" fontId="4" fillId="0" borderId="120" xfId="0" applyFont="1" applyFill="1" applyBorder="1" applyAlignment="1" applyProtection="1">
      <alignment horizontal="center"/>
      <protection locked="0"/>
    </xf>
    <xf numFmtId="38" fontId="4" fillId="0" borderId="34" xfId="50" applyFont="1" applyFill="1" applyBorder="1" applyAlignment="1">
      <alignment horizontal="right"/>
    </xf>
    <xf numFmtId="38" fontId="4" fillId="0" borderId="75" xfId="50" applyFont="1" applyFill="1" applyBorder="1" applyAlignment="1">
      <alignment horizontal="right"/>
    </xf>
    <xf numFmtId="38" fontId="4" fillId="0" borderId="40" xfId="50" applyFont="1" applyFill="1" applyBorder="1" applyAlignment="1">
      <alignment horizontal="right"/>
    </xf>
    <xf numFmtId="3" fontId="78" fillId="0" borderId="114" xfId="0" applyNumberFormat="1" applyFont="1" applyFill="1" applyBorder="1" applyAlignment="1">
      <alignment/>
    </xf>
    <xf numFmtId="3" fontId="78" fillId="6" borderId="64" xfId="0" applyNumberFormat="1" applyFont="1" applyFill="1" applyBorder="1" applyAlignment="1">
      <alignment/>
    </xf>
    <xf numFmtId="186" fontId="4" fillId="0" borderId="0" xfId="42" applyNumberFormat="1" applyFont="1" applyFill="1" applyAlignment="1">
      <alignment/>
    </xf>
    <xf numFmtId="177" fontId="25" fillId="0" borderId="0" xfId="0" applyNumberFormat="1" applyFont="1" applyAlignment="1">
      <alignment/>
    </xf>
    <xf numFmtId="9" fontId="25" fillId="0" borderId="0" xfId="0" applyNumberFormat="1" applyFont="1" applyAlignment="1">
      <alignment/>
    </xf>
    <xf numFmtId="234" fontId="4" fillId="0" borderId="0" xfId="0" applyNumberFormat="1" applyFont="1" applyFill="1" applyAlignment="1">
      <alignment/>
    </xf>
    <xf numFmtId="0" fontId="6" fillId="0" borderId="63" xfId="77" applyFont="1" applyFill="1" applyBorder="1" applyAlignment="1" applyProtection="1">
      <alignment shrinkToFit="1"/>
      <protection locked="0"/>
    </xf>
    <xf numFmtId="0" fontId="33" fillId="0" borderId="163" xfId="0" applyFont="1" applyBorder="1" applyAlignment="1">
      <alignment horizontal="left" vertical="center" indent="1"/>
    </xf>
    <xf numFmtId="0" fontId="33" fillId="0" borderId="0" xfId="0" applyFont="1" applyBorder="1" applyAlignment="1">
      <alignment horizontal="left" vertical="center" indent="1"/>
    </xf>
    <xf numFmtId="0" fontId="33" fillId="0" borderId="155" xfId="0" applyFont="1" applyBorder="1" applyAlignment="1">
      <alignment horizontal="left" vertical="center" indent="1"/>
    </xf>
    <xf numFmtId="0" fontId="33" fillId="0" borderId="164" xfId="0" applyFont="1" applyBorder="1" applyAlignment="1">
      <alignment horizontal="left" vertical="center" indent="1"/>
    </xf>
    <xf numFmtId="0" fontId="33" fillId="0" borderId="165" xfId="0" applyFont="1" applyBorder="1" applyAlignment="1">
      <alignment horizontal="left" vertical="center" indent="1"/>
    </xf>
    <xf numFmtId="0" fontId="33" fillId="0" borderId="166" xfId="0" applyFont="1" applyBorder="1" applyAlignment="1">
      <alignment horizontal="left" vertical="center" indent="1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3" fillId="0" borderId="167" xfId="0" applyFont="1" applyBorder="1" applyAlignment="1">
      <alignment horizontal="left" vertical="center" indent="1"/>
    </xf>
    <xf numFmtId="0" fontId="33" fillId="0" borderId="168" xfId="0" applyFont="1" applyBorder="1" applyAlignment="1">
      <alignment horizontal="left" vertical="center" indent="1"/>
    </xf>
    <xf numFmtId="0" fontId="33" fillId="0" borderId="169" xfId="0" applyFont="1" applyBorder="1" applyAlignment="1">
      <alignment horizontal="left" vertical="center" indent="1"/>
    </xf>
    <xf numFmtId="0" fontId="11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0" xfId="0" applyFont="1" applyBorder="1" applyAlignment="1">
      <alignment horizontal="center" vertical="center"/>
    </xf>
    <xf numFmtId="0" fontId="11" fillId="0" borderId="17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0" xfId="0" applyFont="1" applyBorder="1" applyAlignment="1">
      <alignment horizontal="center" vertical="center"/>
    </xf>
    <xf numFmtId="0" fontId="0" fillId="0" borderId="172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70" xfId="0" applyFont="1" applyFill="1" applyBorder="1" applyAlignment="1">
      <alignment horizontal="center" vertical="center"/>
    </xf>
    <xf numFmtId="0" fontId="11" fillId="0" borderId="171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72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101" xfId="0" applyFont="1" applyBorder="1" applyAlignment="1">
      <alignment horizontal="center"/>
    </xf>
    <xf numFmtId="0" fontId="11" fillId="0" borderId="173" xfId="0" applyFont="1" applyBorder="1" applyAlignment="1">
      <alignment horizontal="center"/>
    </xf>
    <xf numFmtId="0" fontId="11" fillId="0" borderId="15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10" fillId="6" borderId="67" xfId="0" applyFont="1" applyFill="1" applyBorder="1" applyAlignment="1">
      <alignment horizontal="center"/>
    </xf>
    <xf numFmtId="0" fontId="10" fillId="6" borderId="117" xfId="0" applyFont="1" applyFill="1" applyBorder="1" applyAlignment="1">
      <alignment horizontal="center"/>
    </xf>
    <xf numFmtId="0" fontId="21" fillId="0" borderId="0" xfId="0" applyFont="1" applyFill="1" applyAlignment="1">
      <alignment horizontal="left" shrinkToFit="1"/>
    </xf>
    <xf numFmtId="0" fontId="10" fillId="6" borderId="154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 shrinkToFit="1"/>
    </xf>
    <xf numFmtId="0" fontId="11" fillId="0" borderId="133" xfId="0" applyFont="1" applyBorder="1" applyAlignment="1">
      <alignment horizontal="center" vertical="center" textRotation="255" shrinkToFit="1"/>
    </xf>
    <xf numFmtId="0" fontId="11" fillId="0" borderId="83" xfId="0" applyFont="1" applyBorder="1" applyAlignment="1">
      <alignment horizontal="center" vertical="center" textRotation="255" shrinkToFit="1"/>
    </xf>
    <xf numFmtId="0" fontId="11" fillId="0" borderId="174" xfId="0" applyFont="1" applyBorder="1" applyAlignment="1">
      <alignment horizontal="center" vertical="center" textRotation="255" shrinkToFit="1"/>
    </xf>
    <xf numFmtId="0" fontId="11" fillId="0" borderId="33" xfId="0" applyFont="1" applyBorder="1" applyAlignment="1">
      <alignment horizontal="left" shrinkToFit="1"/>
    </xf>
    <xf numFmtId="177" fontId="12" fillId="0" borderId="33" xfId="0" applyNumberFormat="1" applyFont="1" applyBorder="1" applyAlignment="1">
      <alignment horizontal="left"/>
    </xf>
    <xf numFmtId="0" fontId="11" fillId="0" borderId="80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81" xfId="0" applyFont="1" applyBorder="1" applyAlignment="1">
      <alignment horizontal="left" shrinkToFit="1"/>
    </xf>
    <xf numFmtId="178" fontId="12" fillId="0" borderId="80" xfId="0" applyNumberFormat="1" applyFont="1" applyBorder="1" applyAlignment="1">
      <alignment horizontal="left" shrinkToFit="1"/>
    </xf>
    <xf numFmtId="177" fontId="12" fillId="0" borderId="33" xfId="0" applyNumberFormat="1" applyFont="1" applyBorder="1" applyAlignment="1">
      <alignment horizontal="left" shrinkToFit="1"/>
    </xf>
    <xf numFmtId="0" fontId="11" fillId="0" borderId="82" xfId="0" applyFont="1" applyBorder="1" applyAlignment="1">
      <alignment horizontal="center" vertical="center" textRotation="255" shrinkToFit="1"/>
    </xf>
    <xf numFmtId="0" fontId="11" fillId="0" borderId="62" xfId="0" applyFont="1" applyBorder="1" applyAlignment="1">
      <alignment horizontal="left" shrinkToFit="1"/>
    </xf>
    <xf numFmtId="0" fontId="11" fillId="0" borderId="175" xfId="0" applyFont="1" applyBorder="1" applyAlignment="1">
      <alignment horizontal="left" shrinkToFit="1"/>
    </xf>
    <xf numFmtId="0" fontId="11" fillId="0" borderId="149" xfId="0" applyFont="1" applyBorder="1" applyAlignment="1">
      <alignment horizontal="left" shrinkToFit="1"/>
    </xf>
    <xf numFmtId="0" fontId="11" fillId="0" borderId="21" xfId="0" applyFont="1" applyBorder="1" applyAlignment="1">
      <alignment horizontal="left" shrinkToFit="1"/>
    </xf>
    <xf numFmtId="0" fontId="11" fillId="0" borderId="129" xfId="0" applyFont="1" applyBorder="1" applyAlignment="1">
      <alignment horizontal="left" shrinkToFit="1"/>
    </xf>
    <xf numFmtId="0" fontId="11" fillId="0" borderId="85" xfId="0" applyFont="1" applyBorder="1" applyAlignment="1">
      <alignment horizontal="left" shrinkToFit="1"/>
    </xf>
    <xf numFmtId="0" fontId="11" fillId="0" borderId="101" xfId="0" applyFont="1" applyBorder="1" applyAlignment="1">
      <alignment horizontal="left" shrinkToFit="1"/>
    </xf>
    <xf numFmtId="0" fontId="11" fillId="0" borderId="150" xfId="0" applyFont="1" applyBorder="1" applyAlignment="1">
      <alignment horizontal="left" shrinkToFit="1"/>
    </xf>
    <xf numFmtId="0" fontId="11" fillId="0" borderId="0" xfId="0" applyFont="1" applyAlignment="1">
      <alignment horizontal="left" vertical="top"/>
    </xf>
    <xf numFmtId="0" fontId="11" fillId="0" borderId="122" xfId="0" applyFont="1" applyBorder="1" applyAlignment="1">
      <alignment horizontal="left" shrinkToFit="1"/>
    </xf>
    <xf numFmtId="0" fontId="11" fillId="0" borderId="23" xfId="0" applyFont="1" applyBorder="1" applyAlignment="1">
      <alignment horizontal="left" shrinkToFit="1"/>
    </xf>
    <xf numFmtId="0" fontId="11" fillId="0" borderId="87" xfId="0" applyFont="1" applyBorder="1" applyAlignment="1">
      <alignment horizontal="left" shrinkToFit="1"/>
    </xf>
    <xf numFmtId="0" fontId="11" fillId="0" borderId="122" xfId="0" applyFont="1" applyBorder="1" applyAlignment="1">
      <alignment horizontal="center" vertical="center" textRotation="255" shrinkToFit="1"/>
    </xf>
    <xf numFmtId="0" fontId="11" fillId="0" borderId="77" xfId="0" applyFont="1" applyBorder="1" applyAlignment="1">
      <alignment horizontal="center" vertical="center" textRotation="255" shrinkToFit="1"/>
    </xf>
    <xf numFmtId="0" fontId="11" fillId="0" borderId="81" xfId="0" applyFont="1" applyBorder="1" applyAlignment="1">
      <alignment horizontal="center" vertical="center" textRotation="255" shrinkToFit="1"/>
    </xf>
    <xf numFmtId="178" fontId="12" fillId="0" borderId="33" xfId="0" applyNumberFormat="1" applyFont="1" applyBorder="1" applyAlignment="1">
      <alignment horizontal="left"/>
    </xf>
    <xf numFmtId="177" fontId="12" fillId="0" borderId="87" xfId="0" applyNumberFormat="1" applyFont="1" applyBorder="1" applyAlignment="1">
      <alignment horizontal="left"/>
    </xf>
    <xf numFmtId="177" fontId="12" fillId="0" borderId="23" xfId="0" applyNumberFormat="1" applyFont="1" applyBorder="1" applyAlignment="1">
      <alignment horizontal="left"/>
    </xf>
    <xf numFmtId="177" fontId="12" fillId="0" borderId="85" xfId="0" applyNumberFormat="1" applyFont="1" applyBorder="1" applyAlignment="1">
      <alignment horizontal="left" shrinkToFit="1"/>
    </xf>
    <xf numFmtId="178" fontId="12" fillId="0" borderId="21" xfId="0" applyNumberFormat="1" applyFont="1" applyBorder="1" applyAlignment="1">
      <alignment horizontal="left" shrinkToFit="1"/>
    </xf>
    <xf numFmtId="177" fontId="12" fillId="0" borderId="23" xfId="0" applyNumberFormat="1" applyFont="1" applyBorder="1" applyAlignment="1">
      <alignment horizontal="left" shrinkToFit="1"/>
    </xf>
    <xf numFmtId="178" fontId="12" fillId="0" borderId="21" xfId="0" applyNumberFormat="1" applyFont="1" applyBorder="1" applyAlignment="1">
      <alignment horizontal="left"/>
    </xf>
    <xf numFmtId="178" fontId="12" fillId="0" borderId="33" xfId="0" applyNumberFormat="1" applyFont="1" applyBorder="1" applyAlignment="1">
      <alignment horizontal="left" shrinkToFit="1"/>
    </xf>
    <xf numFmtId="177" fontId="12" fillId="0" borderId="85" xfId="0" applyNumberFormat="1" applyFont="1" applyBorder="1" applyAlignment="1">
      <alignment horizontal="left"/>
    </xf>
    <xf numFmtId="178" fontId="12" fillId="0" borderId="103" xfId="0" applyNumberFormat="1" applyFont="1" applyBorder="1" applyAlignment="1">
      <alignment horizontal="left"/>
    </xf>
    <xf numFmtId="178" fontId="12" fillId="0" borderId="176" xfId="0" applyNumberFormat="1" applyFont="1" applyBorder="1" applyAlignment="1">
      <alignment horizontal="left"/>
    </xf>
    <xf numFmtId="0" fontId="11" fillId="6" borderId="121" xfId="0" applyFont="1" applyFill="1" applyBorder="1" applyAlignment="1">
      <alignment horizontal="center"/>
    </xf>
    <xf numFmtId="0" fontId="11" fillId="6" borderId="37" xfId="0" applyFont="1" applyFill="1" applyBorder="1" applyAlignment="1">
      <alignment horizontal="center"/>
    </xf>
    <xf numFmtId="0" fontId="11" fillId="0" borderId="83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178" fontId="12" fillId="0" borderId="87" xfId="0" applyNumberFormat="1" applyFont="1" applyBorder="1" applyAlignment="1">
      <alignment horizontal="left"/>
    </xf>
    <xf numFmtId="0" fontId="11" fillId="0" borderId="129" xfId="0" applyFont="1" applyBorder="1" applyAlignment="1">
      <alignment horizontal="center" vertical="center" textRotation="255" shrinkToFit="1"/>
    </xf>
    <xf numFmtId="0" fontId="11" fillId="0" borderId="92" xfId="0" applyFont="1" applyBorder="1" applyAlignment="1">
      <alignment horizontal="center" vertical="center" textRotation="255" shrinkToFit="1"/>
    </xf>
    <xf numFmtId="0" fontId="11" fillId="0" borderId="21" xfId="0" applyFont="1" applyBorder="1" applyAlignment="1">
      <alignment horizontal="left"/>
    </xf>
    <xf numFmtId="177" fontId="12" fillId="0" borderId="21" xfId="0" applyNumberFormat="1" applyFont="1" applyBorder="1" applyAlignment="1">
      <alignment horizontal="left"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3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2_(S11)遡及推計統計表_20120627" xfId="70"/>
    <cellStyle name="標準 3" xfId="71"/>
    <cellStyle name="標準 4" xfId="72"/>
    <cellStyle name="標準 4 2" xfId="73"/>
    <cellStyle name="標準 5" xfId="74"/>
    <cellStyle name="標準 6" xfId="75"/>
    <cellStyle name="標準 7" xfId="76"/>
    <cellStyle name="標準_観光地点等名簿" xfId="77"/>
    <cellStyle name="Followed Hyperlink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18</xdr:row>
      <xdr:rowOff>66675</xdr:rowOff>
    </xdr:from>
    <xdr:to>
      <xdr:col>10</xdr:col>
      <xdr:colOff>400050</xdr:colOff>
      <xdr:row>22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33375" y="9124950"/>
          <a:ext cx="69246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表－１から表－８までの圏域別・各分類別の観光入込客数・観光消費額については、県内において実施したアンケート調査結果をもとに按分・推計を行ったものです。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1301672\f\20&#35251;&#20809;&#20225;&#30011;&#25285;&#24403;\&#9734;&#39640;&#27211;\&#35251;&#20809;&#32113;&#35336;\H24\&#9733;&#9733;&#9733;&#65320;&#65298;&#65300;&#24180;&#20998;&#38598;&#35336;\H22&#24180;4-6&#26376;&#26032;&#22522;&#28310;&#12395;&#12424;&#12427;&#38598;&#35336;&#65288;&#25903;&#25588;&#12484;&#12540;&#12523;&#65289;\&#9733;&#25512;&#35336;&#25903;&#25588;&#12484;&#12540;&#12523;&#12304;&#22235;&#21322;&#26399;&#123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gifu.lg.jp/kanko-bussan/shiru/kanko-tokei/23kekka.data/H22&#24180;4-6&#26376;&#26032;&#22522;&#28310;&#12395;&#12424;&#12427;&#38598;&#35336;&#65288;&#25903;&#25588;&#12484;&#12540;&#12523;&#65289;\&#9733;&#25512;&#35336;&#25903;&#25588;&#12484;&#12540;&#12523;&#12304;&#22235;&#21322;&#26399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_前提"/>
      <sheetName val="入力_名簿"/>
      <sheetName val="入力_調査票"/>
      <sheetName val="構成率"/>
      <sheetName val="構成率・パック県外除く"/>
      <sheetName val="訪問地点数"/>
      <sheetName val="平均宿泊施設数"/>
      <sheetName val="実家・キャンプ場等利用補正係数"/>
      <sheetName val="消費額"/>
      <sheetName val="出力_統計量"/>
      <sheetName val="出力_共有様式"/>
      <sheetName val="work対象月"/>
      <sheetName val="work調査地点"/>
      <sheetName val="work名簿"/>
      <sheetName val="work調査票"/>
      <sheetName val="拡大係数"/>
      <sheetName val="宿泊客数"/>
      <sheetName val="集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_前提"/>
      <sheetName val="入力_名簿"/>
      <sheetName val="入力_調査票"/>
      <sheetName val="構成率"/>
      <sheetName val="構成率・パック県外除く"/>
      <sheetName val="訪問地点数"/>
      <sheetName val="平均宿泊施設数"/>
      <sheetName val="実家・キャンプ場等利用補正係数"/>
      <sheetName val="消費額"/>
      <sheetName val="出力_統計量"/>
      <sheetName val="出力_共有様式"/>
      <sheetName val="work対象月"/>
      <sheetName val="work調査地点"/>
      <sheetName val="work名簿"/>
      <sheetName val="work調査票"/>
      <sheetName val="拡大係数"/>
      <sheetName val="宿泊客数"/>
      <sheetName val="集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tabSelected="1" view="pageBreakPreview" zoomScale="75" zoomScaleSheetLayoutView="75" zoomScalePageLayoutView="0" workbookViewId="0" topLeftCell="A1">
      <selection activeCell="O2" sqref="O2"/>
    </sheetView>
  </sheetViews>
  <sheetFormatPr defaultColWidth="9.00390625" defaultRowHeight="12"/>
  <sheetData>
    <row r="1" spans="1:11" ht="207.75" customHeight="1">
      <c r="A1" s="824"/>
      <c r="B1" s="825"/>
      <c r="C1" s="825"/>
      <c r="D1" s="825"/>
      <c r="E1" s="825"/>
      <c r="F1" s="825"/>
      <c r="G1" s="825"/>
      <c r="H1" s="825"/>
      <c r="I1" s="825"/>
      <c r="J1" s="825"/>
      <c r="K1" s="825"/>
    </row>
    <row r="2" spans="1:11" ht="33.75" customHeight="1">
      <c r="A2" s="989" t="s">
        <v>945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</row>
    <row r="3" spans="1:11" ht="29.25" customHeight="1">
      <c r="A3" s="990"/>
      <c r="B3" s="990"/>
      <c r="C3" s="990"/>
      <c r="D3" s="990"/>
      <c r="E3" s="990"/>
      <c r="F3" s="990"/>
      <c r="G3" s="990"/>
      <c r="H3" s="990"/>
      <c r="I3" s="990"/>
      <c r="J3" s="990"/>
      <c r="K3" s="990"/>
    </row>
    <row r="4" spans="1:11" ht="136.5" customHeight="1">
      <c r="A4" s="826"/>
      <c r="B4" s="825"/>
      <c r="C4" s="825"/>
      <c r="D4" s="825"/>
      <c r="E4" s="825"/>
      <c r="F4" s="825"/>
      <c r="G4" s="825"/>
      <c r="H4" s="825"/>
      <c r="I4" s="825"/>
      <c r="J4" s="825"/>
      <c r="K4" s="825"/>
    </row>
    <row r="5" spans="1:11" ht="13.5">
      <c r="A5" s="826"/>
      <c r="B5" s="825"/>
      <c r="C5" s="825"/>
      <c r="D5" s="825"/>
      <c r="E5" s="825"/>
      <c r="F5" s="825"/>
      <c r="G5" s="825"/>
      <c r="H5" s="825"/>
      <c r="I5" s="825"/>
      <c r="J5" s="825"/>
      <c r="K5" s="825"/>
    </row>
    <row r="6" spans="1:11" ht="22.5" customHeight="1">
      <c r="A6" s="991" t="s">
        <v>470</v>
      </c>
      <c r="B6" s="992"/>
      <c r="C6" s="992"/>
      <c r="D6" s="992"/>
      <c r="E6" s="992"/>
      <c r="F6" s="992"/>
      <c r="G6" s="992"/>
      <c r="H6" s="992"/>
      <c r="I6" s="992"/>
      <c r="J6" s="992"/>
      <c r="K6" s="993"/>
    </row>
    <row r="7" spans="1:11" ht="22.5" customHeight="1">
      <c r="A7" s="983" t="s">
        <v>471</v>
      </c>
      <c r="B7" s="984"/>
      <c r="C7" s="984"/>
      <c r="D7" s="984"/>
      <c r="E7" s="984"/>
      <c r="F7" s="984"/>
      <c r="G7" s="984"/>
      <c r="H7" s="984"/>
      <c r="I7" s="984"/>
      <c r="J7" s="984"/>
      <c r="K7" s="985"/>
    </row>
    <row r="8" spans="1:11" ht="22.5" customHeight="1">
      <c r="A8" s="983" t="s">
        <v>472</v>
      </c>
      <c r="B8" s="984"/>
      <c r="C8" s="984"/>
      <c r="D8" s="984"/>
      <c r="E8" s="984"/>
      <c r="F8" s="984"/>
      <c r="G8" s="984"/>
      <c r="H8" s="984"/>
      <c r="I8" s="984"/>
      <c r="J8" s="984"/>
      <c r="K8" s="985"/>
    </row>
    <row r="9" spans="1:11" ht="22.5" customHeight="1">
      <c r="A9" s="983" t="s">
        <v>473</v>
      </c>
      <c r="B9" s="984"/>
      <c r="C9" s="984"/>
      <c r="D9" s="984"/>
      <c r="E9" s="984"/>
      <c r="F9" s="984"/>
      <c r="G9" s="984"/>
      <c r="H9" s="984"/>
      <c r="I9" s="984"/>
      <c r="J9" s="984"/>
      <c r="K9" s="985"/>
    </row>
    <row r="10" spans="1:11" ht="22.5" customHeight="1">
      <c r="A10" s="983" t="s">
        <v>474</v>
      </c>
      <c r="B10" s="984"/>
      <c r="C10" s="984"/>
      <c r="D10" s="984"/>
      <c r="E10" s="984"/>
      <c r="F10" s="984"/>
      <c r="G10" s="984"/>
      <c r="H10" s="984"/>
      <c r="I10" s="984"/>
      <c r="J10" s="984"/>
      <c r="K10" s="985"/>
    </row>
    <row r="11" spans="1:11" ht="22.5" customHeight="1">
      <c r="A11" s="983" t="s">
        <v>475</v>
      </c>
      <c r="B11" s="984"/>
      <c r="C11" s="984"/>
      <c r="D11" s="984"/>
      <c r="E11" s="984"/>
      <c r="F11" s="984"/>
      <c r="G11" s="984"/>
      <c r="H11" s="984"/>
      <c r="I11" s="984"/>
      <c r="J11" s="984"/>
      <c r="K11" s="985"/>
    </row>
    <row r="12" spans="1:11" ht="22.5" customHeight="1">
      <c r="A12" s="983" t="s">
        <v>476</v>
      </c>
      <c r="B12" s="984"/>
      <c r="C12" s="984"/>
      <c r="D12" s="984"/>
      <c r="E12" s="984"/>
      <c r="F12" s="984"/>
      <c r="G12" s="984"/>
      <c r="H12" s="984"/>
      <c r="I12" s="984"/>
      <c r="J12" s="984"/>
      <c r="K12" s="985"/>
    </row>
    <row r="13" spans="1:11" ht="22.5" customHeight="1">
      <c r="A13" s="983" t="s">
        <v>477</v>
      </c>
      <c r="B13" s="984"/>
      <c r="C13" s="984"/>
      <c r="D13" s="984"/>
      <c r="E13" s="984"/>
      <c r="F13" s="984"/>
      <c r="G13" s="984"/>
      <c r="H13" s="984"/>
      <c r="I13" s="984"/>
      <c r="J13" s="984"/>
      <c r="K13" s="985"/>
    </row>
    <row r="14" spans="1:11" ht="22.5" customHeight="1">
      <c r="A14" s="983" t="s">
        <v>478</v>
      </c>
      <c r="B14" s="984"/>
      <c r="C14" s="984"/>
      <c r="D14" s="984"/>
      <c r="E14" s="984"/>
      <c r="F14" s="984"/>
      <c r="G14" s="984"/>
      <c r="H14" s="984"/>
      <c r="I14" s="984"/>
      <c r="J14" s="984"/>
      <c r="K14" s="985"/>
    </row>
    <row r="15" spans="1:11" ht="22.5" customHeight="1">
      <c r="A15" s="983" t="s">
        <v>479</v>
      </c>
      <c r="B15" s="984"/>
      <c r="C15" s="984"/>
      <c r="D15" s="984"/>
      <c r="E15" s="984"/>
      <c r="F15" s="984"/>
      <c r="G15" s="984"/>
      <c r="H15" s="984"/>
      <c r="I15" s="984"/>
      <c r="J15" s="984"/>
      <c r="K15" s="985"/>
    </row>
    <row r="16" spans="1:11" ht="22.5" customHeight="1">
      <c r="A16" s="983" t="s">
        <v>480</v>
      </c>
      <c r="B16" s="984"/>
      <c r="C16" s="984"/>
      <c r="D16" s="984"/>
      <c r="E16" s="984"/>
      <c r="F16" s="984"/>
      <c r="G16" s="984"/>
      <c r="H16" s="984"/>
      <c r="I16" s="984"/>
      <c r="J16" s="984"/>
      <c r="K16" s="985"/>
    </row>
    <row r="17" spans="1:11" ht="22.5" customHeight="1">
      <c r="A17" s="983" t="s">
        <v>481</v>
      </c>
      <c r="B17" s="984"/>
      <c r="C17" s="984"/>
      <c r="D17" s="984"/>
      <c r="E17" s="984"/>
      <c r="F17" s="984"/>
      <c r="G17" s="984"/>
      <c r="H17" s="984"/>
      <c r="I17" s="984"/>
      <c r="J17" s="984"/>
      <c r="K17" s="985"/>
    </row>
    <row r="18" spans="1:11" ht="22.5" customHeight="1">
      <c r="A18" s="986" t="s">
        <v>482</v>
      </c>
      <c r="B18" s="987"/>
      <c r="C18" s="987"/>
      <c r="D18" s="987"/>
      <c r="E18" s="987"/>
      <c r="F18" s="987"/>
      <c r="G18" s="987"/>
      <c r="H18" s="987"/>
      <c r="I18" s="987"/>
      <c r="J18" s="987"/>
      <c r="K18" s="988"/>
    </row>
    <row r="19" spans="1:11" ht="12">
      <c r="A19" s="825"/>
      <c r="C19" s="827"/>
      <c r="D19" s="827"/>
      <c r="E19" s="827"/>
      <c r="F19" s="827"/>
      <c r="G19" s="827"/>
      <c r="H19" s="827"/>
      <c r="I19" s="827"/>
      <c r="J19" s="827"/>
      <c r="K19" s="828"/>
    </row>
    <row r="20" spans="1:11" ht="12">
      <c r="A20" s="825"/>
      <c r="C20" s="827"/>
      <c r="D20" s="827"/>
      <c r="E20" s="827"/>
      <c r="F20" s="827"/>
      <c r="G20" s="827"/>
      <c r="H20" s="827"/>
      <c r="I20" s="827"/>
      <c r="J20" s="827"/>
      <c r="K20" s="827"/>
    </row>
    <row r="21" spans="1:11" ht="12">
      <c r="A21" s="825"/>
      <c r="B21" s="825"/>
      <c r="C21" s="825"/>
      <c r="D21" s="825"/>
      <c r="E21" s="825"/>
      <c r="F21" s="825"/>
      <c r="G21" s="825"/>
      <c r="H21" s="825"/>
      <c r="I21" s="825"/>
      <c r="J21" s="825"/>
      <c r="K21" s="825"/>
    </row>
    <row r="22" spans="1:11" ht="12">
      <c r="A22" s="825"/>
      <c r="B22" s="825"/>
      <c r="C22" s="825"/>
      <c r="D22" s="825"/>
      <c r="E22" s="825"/>
      <c r="F22" s="825"/>
      <c r="G22" s="825"/>
      <c r="H22" s="825"/>
      <c r="I22" s="825"/>
      <c r="J22" s="825"/>
      <c r="K22" s="825"/>
    </row>
    <row r="23" spans="1:11" ht="12">
      <c r="A23" s="825"/>
      <c r="B23" s="825"/>
      <c r="C23" s="825"/>
      <c r="D23" s="825"/>
      <c r="E23" s="825"/>
      <c r="F23" s="825"/>
      <c r="G23" s="825"/>
      <c r="H23" s="825"/>
      <c r="I23" s="825"/>
      <c r="J23" s="825"/>
      <c r="K23" s="825"/>
    </row>
    <row r="24" spans="1:11" ht="12">
      <c r="A24" s="825"/>
      <c r="B24" s="825"/>
      <c r="C24" s="825"/>
      <c r="D24" s="825"/>
      <c r="E24" s="825"/>
      <c r="F24" s="825"/>
      <c r="G24" s="825"/>
      <c r="H24" s="825"/>
      <c r="I24" s="825"/>
      <c r="J24" s="825"/>
      <c r="K24" s="825"/>
    </row>
    <row r="25" spans="1:11" ht="12">
      <c r="A25" s="825"/>
      <c r="B25" s="825"/>
      <c r="C25" s="825"/>
      <c r="D25" s="825"/>
      <c r="E25" s="825"/>
      <c r="F25" s="825"/>
      <c r="G25" s="825"/>
      <c r="H25" s="825"/>
      <c r="I25" s="825"/>
      <c r="J25" s="825"/>
      <c r="K25" s="825"/>
    </row>
    <row r="26" spans="1:11" ht="12">
      <c r="A26" s="825"/>
      <c r="B26" s="825"/>
      <c r="C26" s="825"/>
      <c r="D26" s="825"/>
      <c r="E26" s="825"/>
      <c r="F26" s="825"/>
      <c r="G26" s="825"/>
      <c r="H26" s="825"/>
      <c r="I26" s="825"/>
      <c r="J26" s="825"/>
      <c r="K26" s="825"/>
    </row>
    <row r="27" spans="1:11" ht="12">
      <c r="A27" s="825"/>
      <c r="B27" s="825"/>
      <c r="C27" s="825"/>
      <c r="D27" s="825"/>
      <c r="E27" s="825"/>
      <c r="F27" s="825"/>
      <c r="G27" s="825"/>
      <c r="H27" s="825"/>
      <c r="I27" s="825"/>
      <c r="J27" s="825"/>
      <c r="K27" s="825"/>
    </row>
    <row r="28" spans="1:11" ht="12">
      <c r="A28" s="825"/>
      <c r="B28" s="825"/>
      <c r="C28" s="825"/>
      <c r="D28" s="825"/>
      <c r="E28" s="825"/>
      <c r="F28" s="825"/>
      <c r="G28" s="825"/>
      <c r="H28" s="825"/>
      <c r="I28" s="825"/>
      <c r="J28" s="825"/>
      <c r="K28" s="825"/>
    </row>
    <row r="29" spans="1:11" ht="12">
      <c r="A29" s="825"/>
      <c r="B29" s="825"/>
      <c r="C29" s="825"/>
      <c r="D29" s="825"/>
      <c r="E29" s="825"/>
      <c r="F29" s="825"/>
      <c r="G29" s="825"/>
      <c r="H29" s="825"/>
      <c r="I29" s="825"/>
      <c r="J29" s="825"/>
      <c r="K29" s="825"/>
    </row>
    <row r="30" spans="1:11" ht="12">
      <c r="A30" s="825"/>
      <c r="B30" s="825"/>
      <c r="C30" s="825"/>
      <c r="D30" s="825"/>
      <c r="E30" s="825"/>
      <c r="F30" s="825"/>
      <c r="G30" s="825"/>
      <c r="H30" s="825"/>
      <c r="I30" s="825"/>
      <c r="J30" s="825"/>
      <c r="K30" s="825"/>
    </row>
    <row r="31" spans="1:11" ht="12">
      <c r="A31" s="825"/>
      <c r="B31" s="825"/>
      <c r="C31" s="825"/>
      <c r="D31" s="825"/>
      <c r="E31" s="825"/>
      <c r="F31" s="825"/>
      <c r="G31" s="825"/>
      <c r="H31" s="825"/>
      <c r="I31" s="825"/>
      <c r="J31" s="825"/>
      <c r="K31" s="825"/>
    </row>
    <row r="32" spans="1:11" ht="12">
      <c r="A32" s="825"/>
      <c r="B32" s="825"/>
      <c r="C32" s="825"/>
      <c r="D32" s="825"/>
      <c r="E32" s="825"/>
      <c r="F32" s="825"/>
      <c r="G32" s="825"/>
      <c r="H32" s="825"/>
      <c r="I32" s="825"/>
      <c r="J32" s="825"/>
      <c r="K32" s="825"/>
    </row>
    <row r="33" spans="1:11" ht="12">
      <c r="A33" s="825"/>
      <c r="B33" s="825"/>
      <c r="C33" s="825"/>
      <c r="D33" s="825"/>
      <c r="E33" s="825"/>
      <c r="F33" s="825"/>
      <c r="G33" s="825"/>
      <c r="H33" s="825"/>
      <c r="I33" s="825"/>
      <c r="J33" s="825"/>
      <c r="K33" s="825"/>
    </row>
    <row r="34" spans="1:11" ht="12">
      <c r="A34" s="825"/>
      <c r="B34" s="825"/>
      <c r="C34" s="825"/>
      <c r="D34" s="825"/>
      <c r="E34" s="825"/>
      <c r="F34" s="825"/>
      <c r="G34" s="825"/>
      <c r="H34" s="825"/>
      <c r="I34" s="825"/>
      <c r="J34" s="825"/>
      <c r="K34" s="825"/>
    </row>
    <row r="35" spans="1:11" ht="12">
      <c r="A35" s="825"/>
      <c r="B35" s="825"/>
      <c r="C35" s="825"/>
      <c r="D35" s="825"/>
      <c r="E35" s="825"/>
      <c r="F35" s="825"/>
      <c r="G35" s="825"/>
      <c r="H35" s="825"/>
      <c r="I35" s="825"/>
      <c r="J35" s="825"/>
      <c r="K35" s="825"/>
    </row>
    <row r="36" spans="1:11" ht="12">
      <c r="A36" s="825"/>
      <c r="B36" s="825"/>
      <c r="C36" s="825"/>
      <c r="D36" s="825"/>
      <c r="E36" s="825"/>
      <c r="F36" s="825"/>
      <c r="G36" s="825"/>
      <c r="H36" s="825"/>
      <c r="I36" s="825"/>
      <c r="J36" s="825"/>
      <c r="K36" s="825"/>
    </row>
    <row r="37" spans="1:11" ht="12">
      <c r="A37" s="825"/>
      <c r="B37" s="825"/>
      <c r="C37" s="825"/>
      <c r="D37" s="825"/>
      <c r="E37" s="825"/>
      <c r="F37" s="825"/>
      <c r="G37" s="825"/>
      <c r="H37" s="825"/>
      <c r="I37" s="825"/>
      <c r="J37" s="825"/>
      <c r="K37" s="825"/>
    </row>
    <row r="38" spans="1:11" ht="12">
      <c r="A38" s="825"/>
      <c r="B38" s="825"/>
      <c r="C38" s="825"/>
      <c r="D38" s="825"/>
      <c r="E38" s="825"/>
      <c r="F38" s="825"/>
      <c r="G38" s="825"/>
      <c r="H38" s="825"/>
      <c r="I38" s="825"/>
      <c r="J38" s="825"/>
      <c r="K38" s="825"/>
    </row>
    <row r="39" spans="1:11" ht="12">
      <c r="A39" s="825"/>
      <c r="B39" s="825"/>
      <c r="C39" s="825"/>
      <c r="D39" s="825"/>
      <c r="E39" s="825"/>
      <c r="F39" s="825"/>
      <c r="G39" s="825"/>
      <c r="H39" s="825"/>
      <c r="I39" s="825"/>
      <c r="J39" s="825"/>
      <c r="K39" s="825"/>
    </row>
    <row r="40" spans="1:11" ht="12">
      <c r="A40" s="825"/>
      <c r="B40" s="825"/>
      <c r="C40" s="825"/>
      <c r="D40" s="825"/>
      <c r="E40" s="825"/>
      <c r="F40" s="825"/>
      <c r="G40" s="825"/>
      <c r="H40" s="825"/>
      <c r="I40" s="825"/>
      <c r="J40" s="825"/>
      <c r="K40" s="825"/>
    </row>
    <row r="41" spans="1:11" ht="12">
      <c r="A41" s="825"/>
      <c r="B41" s="825"/>
      <c r="C41" s="825"/>
      <c r="D41" s="825"/>
      <c r="E41" s="825"/>
      <c r="F41" s="825"/>
      <c r="G41" s="825"/>
      <c r="H41" s="825"/>
      <c r="I41" s="825"/>
      <c r="J41" s="825"/>
      <c r="K41" s="825"/>
    </row>
    <row r="42" spans="1:11" ht="12">
      <c r="A42" s="825"/>
      <c r="B42" s="825"/>
      <c r="C42" s="825"/>
      <c r="D42" s="825"/>
      <c r="E42" s="825"/>
      <c r="F42" s="825"/>
      <c r="G42" s="825"/>
      <c r="H42" s="825"/>
      <c r="I42" s="825"/>
      <c r="J42" s="825"/>
      <c r="K42" s="825"/>
    </row>
    <row r="43" spans="1:11" ht="12">
      <c r="A43" s="825"/>
      <c r="B43" s="825"/>
      <c r="C43" s="825"/>
      <c r="D43" s="825"/>
      <c r="E43" s="825"/>
      <c r="F43" s="825"/>
      <c r="G43" s="825"/>
      <c r="H43" s="825"/>
      <c r="I43" s="825"/>
      <c r="J43" s="825"/>
      <c r="K43" s="825"/>
    </row>
    <row r="44" spans="1:11" ht="12">
      <c r="A44" s="825"/>
      <c r="B44" s="825"/>
      <c r="C44" s="825"/>
      <c r="D44" s="825"/>
      <c r="E44" s="825"/>
      <c r="F44" s="825"/>
      <c r="G44" s="825"/>
      <c r="H44" s="825"/>
      <c r="I44" s="825"/>
      <c r="J44" s="825"/>
      <c r="K44" s="825"/>
    </row>
    <row r="45" spans="1:11" ht="12">
      <c r="A45" s="825"/>
      <c r="B45" s="825"/>
      <c r="C45" s="825"/>
      <c r="D45" s="825"/>
      <c r="E45" s="825"/>
      <c r="F45" s="825"/>
      <c r="G45" s="825"/>
      <c r="H45" s="825"/>
      <c r="I45" s="825"/>
      <c r="J45" s="825"/>
      <c r="K45" s="825"/>
    </row>
    <row r="46" spans="1:11" ht="12">
      <c r="A46" s="825"/>
      <c r="B46" s="825"/>
      <c r="C46" s="825"/>
      <c r="D46" s="825"/>
      <c r="E46" s="825"/>
      <c r="F46" s="825"/>
      <c r="G46" s="825"/>
      <c r="H46" s="825"/>
      <c r="I46" s="825"/>
      <c r="J46" s="825"/>
      <c r="K46" s="825"/>
    </row>
    <row r="47" spans="1:11" ht="12">
      <c r="A47" s="825"/>
      <c r="B47" s="825"/>
      <c r="C47" s="825"/>
      <c r="D47" s="825"/>
      <c r="E47" s="825"/>
      <c r="F47" s="825"/>
      <c r="G47" s="825"/>
      <c r="H47" s="825"/>
      <c r="I47" s="825"/>
      <c r="J47" s="825"/>
      <c r="K47" s="825"/>
    </row>
    <row r="48" spans="1:11" ht="12">
      <c r="A48" s="825"/>
      <c r="B48" s="825"/>
      <c r="C48" s="825"/>
      <c r="D48" s="825"/>
      <c r="E48" s="825"/>
      <c r="F48" s="825"/>
      <c r="G48" s="825"/>
      <c r="H48" s="825"/>
      <c r="I48" s="825"/>
      <c r="J48" s="825"/>
      <c r="K48" s="825"/>
    </row>
    <row r="49" spans="1:11" ht="12">
      <c r="A49" s="825"/>
      <c r="B49" s="825"/>
      <c r="C49" s="825"/>
      <c r="D49" s="825"/>
      <c r="E49" s="825"/>
      <c r="F49" s="825"/>
      <c r="G49" s="825"/>
      <c r="H49" s="825"/>
      <c r="I49" s="825"/>
      <c r="J49" s="825"/>
      <c r="K49" s="825"/>
    </row>
    <row r="50" spans="1:11" ht="12">
      <c r="A50" s="825"/>
      <c r="B50" s="825"/>
      <c r="C50" s="825"/>
      <c r="D50" s="825"/>
      <c r="E50" s="825"/>
      <c r="F50" s="825"/>
      <c r="G50" s="825"/>
      <c r="H50" s="825"/>
      <c r="I50" s="825"/>
      <c r="J50" s="825"/>
      <c r="K50" s="825"/>
    </row>
    <row r="51" spans="1:11" ht="12">
      <c r="A51" s="825"/>
      <c r="B51" s="825"/>
      <c r="C51" s="825"/>
      <c r="D51" s="825"/>
      <c r="E51" s="825"/>
      <c r="F51" s="825"/>
      <c r="G51" s="825"/>
      <c r="H51" s="825"/>
      <c r="I51" s="825"/>
      <c r="J51" s="825"/>
      <c r="K51" s="825"/>
    </row>
    <row r="52" spans="1:11" ht="12">
      <c r="A52" s="825"/>
      <c r="B52" s="825"/>
      <c r="C52" s="825"/>
      <c r="D52" s="825"/>
      <c r="E52" s="825"/>
      <c r="F52" s="825"/>
      <c r="G52" s="825"/>
      <c r="H52" s="825"/>
      <c r="I52" s="825"/>
      <c r="J52" s="825"/>
      <c r="K52" s="825"/>
    </row>
    <row r="53" spans="1:11" ht="12">
      <c r="A53" s="825"/>
      <c r="B53" s="825"/>
      <c r="C53" s="825"/>
      <c r="D53" s="825"/>
      <c r="E53" s="825"/>
      <c r="F53" s="825"/>
      <c r="G53" s="825"/>
      <c r="H53" s="825"/>
      <c r="I53" s="825"/>
      <c r="J53" s="825"/>
      <c r="K53" s="825"/>
    </row>
    <row r="54" spans="1:11" ht="12">
      <c r="A54" s="825"/>
      <c r="B54" s="825"/>
      <c r="C54" s="825"/>
      <c r="D54" s="825"/>
      <c r="E54" s="825"/>
      <c r="F54" s="825"/>
      <c r="G54" s="825"/>
      <c r="H54" s="825"/>
      <c r="I54" s="825"/>
      <c r="J54" s="825"/>
      <c r="K54" s="825"/>
    </row>
    <row r="55" spans="1:11" ht="12">
      <c r="A55" s="825"/>
      <c r="B55" s="825"/>
      <c r="C55" s="825"/>
      <c r="D55" s="825"/>
      <c r="E55" s="825"/>
      <c r="F55" s="825"/>
      <c r="G55" s="825"/>
      <c r="H55" s="825"/>
      <c r="I55" s="825"/>
      <c r="J55" s="825"/>
      <c r="K55" s="825"/>
    </row>
    <row r="56" spans="1:11" ht="12">
      <c r="A56" s="825"/>
      <c r="B56" s="825"/>
      <c r="C56" s="825"/>
      <c r="D56" s="825"/>
      <c r="E56" s="825"/>
      <c r="F56" s="825"/>
      <c r="G56" s="825"/>
      <c r="H56" s="825"/>
      <c r="I56" s="825"/>
      <c r="J56" s="825"/>
      <c r="K56" s="825"/>
    </row>
    <row r="57" spans="1:11" ht="12">
      <c r="A57" s="825"/>
      <c r="B57" s="825"/>
      <c r="C57" s="825"/>
      <c r="D57" s="825"/>
      <c r="E57" s="825"/>
      <c r="F57" s="825"/>
      <c r="G57" s="825"/>
      <c r="H57" s="825"/>
      <c r="I57" s="825"/>
      <c r="J57" s="825"/>
      <c r="K57" s="825"/>
    </row>
    <row r="58" spans="1:11" ht="12">
      <c r="A58" s="825"/>
      <c r="B58" s="825"/>
      <c r="C58" s="825"/>
      <c r="D58" s="825"/>
      <c r="E58" s="825"/>
      <c r="F58" s="825"/>
      <c r="G58" s="825"/>
      <c r="H58" s="825"/>
      <c r="I58" s="825"/>
      <c r="J58" s="825"/>
      <c r="K58" s="825"/>
    </row>
    <row r="59" spans="1:11" ht="12">
      <c r="A59" s="825"/>
      <c r="B59" s="825"/>
      <c r="C59" s="825"/>
      <c r="D59" s="825"/>
      <c r="E59" s="825"/>
      <c r="F59" s="825"/>
      <c r="G59" s="825"/>
      <c r="H59" s="825"/>
      <c r="I59" s="825"/>
      <c r="J59" s="825"/>
      <c r="K59" s="825"/>
    </row>
    <row r="60" spans="1:11" ht="12">
      <c r="A60" s="825"/>
      <c r="B60" s="825"/>
      <c r="C60" s="825"/>
      <c r="D60" s="825"/>
      <c r="E60" s="825"/>
      <c r="F60" s="825"/>
      <c r="G60" s="825"/>
      <c r="H60" s="825"/>
      <c r="I60" s="825"/>
      <c r="J60" s="825"/>
      <c r="K60" s="825"/>
    </row>
    <row r="61" spans="1:11" ht="12">
      <c r="A61" s="825"/>
      <c r="B61" s="825"/>
      <c r="C61" s="825"/>
      <c r="D61" s="825"/>
      <c r="E61" s="825"/>
      <c r="F61" s="825"/>
      <c r="G61" s="825"/>
      <c r="H61" s="825"/>
      <c r="I61" s="825"/>
      <c r="J61" s="825"/>
      <c r="K61" s="825"/>
    </row>
    <row r="62" spans="1:11" ht="12">
      <c r="A62" s="825"/>
      <c r="B62" s="825"/>
      <c r="C62" s="825"/>
      <c r="D62" s="825"/>
      <c r="E62" s="825"/>
      <c r="F62" s="825"/>
      <c r="G62" s="825"/>
      <c r="H62" s="825"/>
      <c r="I62" s="825"/>
      <c r="J62" s="825"/>
      <c r="K62" s="825"/>
    </row>
    <row r="63" spans="1:11" ht="12">
      <c r="A63" s="825"/>
      <c r="B63" s="825"/>
      <c r="C63" s="825"/>
      <c r="D63" s="825"/>
      <c r="E63" s="825"/>
      <c r="F63" s="825"/>
      <c r="G63" s="825"/>
      <c r="H63" s="825"/>
      <c r="I63" s="825"/>
      <c r="J63" s="825"/>
      <c r="K63" s="825"/>
    </row>
    <row r="64" spans="1:11" ht="12">
      <c r="A64" s="825"/>
      <c r="B64" s="825"/>
      <c r="C64" s="825"/>
      <c r="D64" s="825"/>
      <c r="E64" s="825"/>
      <c r="F64" s="825"/>
      <c r="G64" s="825"/>
      <c r="H64" s="825"/>
      <c r="I64" s="825"/>
      <c r="J64" s="825"/>
      <c r="K64" s="825"/>
    </row>
    <row r="65" spans="1:11" ht="12">
      <c r="A65" s="825"/>
      <c r="B65" s="825"/>
      <c r="C65" s="825"/>
      <c r="D65" s="825"/>
      <c r="E65" s="825"/>
      <c r="F65" s="825"/>
      <c r="G65" s="825"/>
      <c r="H65" s="825"/>
      <c r="I65" s="825"/>
      <c r="J65" s="825"/>
      <c r="K65" s="825"/>
    </row>
    <row r="66" spans="1:11" ht="12">
      <c r="A66" s="825"/>
      <c r="B66" s="825"/>
      <c r="C66" s="825"/>
      <c r="D66" s="825"/>
      <c r="E66" s="825"/>
      <c r="F66" s="825"/>
      <c r="G66" s="825"/>
      <c r="H66" s="825"/>
      <c r="I66" s="825"/>
      <c r="J66" s="825"/>
      <c r="K66" s="825"/>
    </row>
    <row r="67" spans="1:11" ht="12">
      <c r="A67" s="825"/>
      <c r="B67" s="825"/>
      <c r="C67" s="825"/>
      <c r="D67" s="825"/>
      <c r="E67" s="825"/>
      <c r="F67" s="825"/>
      <c r="G67" s="825"/>
      <c r="H67" s="825"/>
      <c r="I67" s="825"/>
      <c r="J67" s="825"/>
      <c r="K67" s="825"/>
    </row>
    <row r="68" spans="1:11" ht="12">
      <c r="A68" s="825"/>
      <c r="B68" s="825"/>
      <c r="C68" s="825"/>
      <c r="D68" s="825"/>
      <c r="E68" s="825"/>
      <c r="F68" s="825"/>
      <c r="G68" s="825"/>
      <c r="H68" s="825"/>
      <c r="I68" s="825"/>
      <c r="J68" s="825"/>
      <c r="K68" s="825"/>
    </row>
    <row r="69" spans="1:11" ht="12">
      <c r="A69" s="825"/>
      <c r="B69" s="825"/>
      <c r="C69" s="825"/>
      <c r="D69" s="825"/>
      <c r="E69" s="825"/>
      <c r="F69" s="825"/>
      <c r="G69" s="825"/>
      <c r="H69" s="825"/>
      <c r="I69" s="825"/>
      <c r="J69" s="825"/>
      <c r="K69" s="825"/>
    </row>
    <row r="70" spans="1:11" ht="12">
      <c r="A70" s="825"/>
      <c r="B70" s="825"/>
      <c r="C70" s="825"/>
      <c r="D70" s="825"/>
      <c r="E70" s="825"/>
      <c r="F70" s="825"/>
      <c r="G70" s="825"/>
      <c r="H70" s="825"/>
      <c r="I70" s="825"/>
      <c r="J70" s="825"/>
      <c r="K70" s="825"/>
    </row>
    <row r="71" spans="1:11" ht="12">
      <c r="A71" s="825"/>
      <c r="B71" s="825"/>
      <c r="C71" s="825"/>
      <c r="D71" s="825"/>
      <c r="E71" s="825"/>
      <c r="F71" s="825"/>
      <c r="G71" s="825"/>
      <c r="H71" s="825"/>
      <c r="I71" s="825"/>
      <c r="J71" s="825"/>
      <c r="K71" s="825"/>
    </row>
    <row r="72" spans="1:11" ht="12">
      <c r="A72" s="825"/>
      <c r="B72" s="825"/>
      <c r="C72" s="825"/>
      <c r="D72" s="825"/>
      <c r="E72" s="825"/>
      <c r="F72" s="825"/>
      <c r="G72" s="825"/>
      <c r="H72" s="825"/>
      <c r="I72" s="825"/>
      <c r="J72" s="825"/>
      <c r="K72" s="825"/>
    </row>
    <row r="73" spans="1:11" ht="12">
      <c r="A73" s="825"/>
      <c r="B73" s="825"/>
      <c r="C73" s="825"/>
      <c r="D73" s="825"/>
      <c r="E73" s="825"/>
      <c r="F73" s="825"/>
      <c r="G73" s="825"/>
      <c r="H73" s="825"/>
      <c r="I73" s="825"/>
      <c r="J73" s="825"/>
      <c r="K73" s="825"/>
    </row>
    <row r="74" spans="1:11" ht="12">
      <c r="A74" s="825"/>
      <c r="B74" s="825"/>
      <c r="C74" s="825"/>
      <c r="D74" s="825"/>
      <c r="E74" s="825"/>
      <c r="F74" s="825"/>
      <c r="G74" s="825"/>
      <c r="H74" s="825"/>
      <c r="I74" s="825"/>
      <c r="J74" s="825"/>
      <c r="K74" s="825"/>
    </row>
    <row r="75" spans="1:11" ht="12">
      <c r="A75" s="825"/>
      <c r="B75" s="825"/>
      <c r="C75" s="825"/>
      <c r="D75" s="825"/>
      <c r="E75" s="825"/>
      <c r="F75" s="825"/>
      <c r="G75" s="825"/>
      <c r="H75" s="825"/>
      <c r="I75" s="825"/>
      <c r="J75" s="825"/>
      <c r="K75" s="825"/>
    </row>
    <row r="76" spans="1:11" ht="12">
      <c r="A76" s="825"/>
      <c r="B76" s="825"/>
      <c r="C76" s="825"/>
      <c r="D76" s="825"/>
      <c r="E76" s="825"/>
      <c r="F76" s="825"/>
      <c r="G76" s="825"/>
      <c r="H76" s="825"/>
      <c r="I76" s="825"/>
      <c r="J76" s="825"/>
      <c r="K76" s="825"/>
    </row>
    <row r="77" spans="1:11" ht="12">
      <c r="A77" s="825"/>
      <c r="B77" s="825"/>
      <c r="C77" s="825"/>
      <c r="D77" s="825"/>
      <c r="E77" s="825"/>
      <c r="F77" s="825"/>
      <c r="G77" s="825"/>
      <c r="H77" s="825"/>
      <c r="I77" s="825"/>
      <c r="J77" s="825"/>
      <c r="K77" s="825"/>
    </row>
    <row r="78" spans="1:11" ht="12">
      <c r="A78" s="825"/>
      <c r="B78" s="825"/>
      <c r="C78" s="825"/>
      <c r="D78" s="825"/>
      <c r="E78" s="825"/>
      <c r="F78" s="825"/>
      <c r="G78" s="825"/>
      <c r="H78" s="825"/>
      <c r="I78" s="825"/>
      <c r="J78" s="825"/>
      <c r="K78" s="825"/>
    </row>
    <row r="79" spans="1:11" ht="12">
      <c r="A79" s="825"/>
      <c r="B79" s="825"/>
      <c r="C79" s="825"/>
      <c r="D79" s="825"/>
      <c r="E79" s="825"/>
      <c r="F79" s="825"/>
      <c r="G79" s="825"/>
      <c r="H79" s="825"/>
      <c r="I79" s="825"/>
      <c r="J79" s="825"/>
      <c r="K79" s="825"/>
    </row>
    <row r="80" spans="1:11" ht="12">
      <c r="A80" s="825"/>
      <c r="B80" s="825"/>
      <c r="C80" s="825"/>
      <c r="D80" s="825"/>
      <c r="E80" s="825"/>
      <c r="F80" s="825"/>
      <c r="G80" s="825"/>
      <c r="H80" s="825"/>
      <c r="I80" s="825"/>
      <c r="J80" s="825"/>
      <c r="K80" s="825"/>
    </row>
    <row r="81" spans="1:11" ht="12">
      <c r="A81" s="825"/>
      <c r="B81" s="825"/>
      <c r="C81" s="825"/>
      <c r="D81" s="825"/>
      <c r="E81" s="825"/>
      <c r="F81" s="825"/>
      <c r="G81" s="825"/>
      <c r="H81" s="825"/>
      <c r="I81" s="825"/>
      <c r="J81" s="825"/>
      <c r="K81" s="825"/>
    </row>
    <row r="82" spans="1:11" ht="12">
      <c r="A82" s="825"/>
      <c r="B82" s="825"/>
      <c r="C82" s="825"/>
      <c r="D82" s="825"/>
      <c r="E82" s="825"/>
      <c r="F82" s="825"/>
      <c r="G82" s="825"/>
      <c r="H82" s="825"/>
      <c r="I82" s="825"/>
      <c r="J82" s="825"/>
      <c r="K82" s="825"/>
    </row>
    <row r="83" spans="1:11" ht="12">
      <c r="A83" s="825"/>
      <c r="B83" s="825"/>
      <c r="C83" s="825"/>
      <c r="D83" s="825"/>
      <c r="E83" s="825"/>
      <c r="F83" s="825"/>
      <c r="G83" s="825"/>
      <c r="H83" s="825"/>
      <c r="I83" s="825"/>
      <c r="J83" s="825"/>
      <c r="K83" s="825"/>
    </row>
    <row r="84" spans="1:11" ht="12">
      <c r="A84" s="825"/>
      <c r="B84" s="825"/>
      <c r="C84" s="825"/>
      <c r="D84" s="825"/>
      <c r="E84" s="825"/>
      <c r="F84" s="825"/>
      <c r="G84" s="825"/>
      <c r="H84" s="825"/>
      <c r="I84" s="825"/>
      <c r="J84" s="825"/>
      <c r="K84" s="825"/>
    </row>
    <row r="85" spans="1:11" ht="12">
      <c r="A85" s="825"/>
      <c r="B85" s="825"/>
      <c r="C85" s="825"/>
      <c r="D85" s="825"/>
      <c r="E85" s="825"/>
      <c r="F85" s="825"/>
      <c r="G85" s="825"/>
      <c r="H85" s="825"/>
      <c r="I85" s="825"/>
      <c r="J85" s="825"/>
      <c r="K85" s="825"/>
    </row>
    <row r="86" spans="1:11" ht="12">
      <c r="A86" s="825"/>
      <c r="B86" s="825"/>
      <c r="C86" s="825"/>
      <c r="D86" s="825"/>
      <c r="E86" s="825"/>
      <c r="F86" s="825"/>
      <c r="G86" s="825"/>
      <c r="H86" s="825"/>
      <c r="I86" s="825"/>
      <c r="J86" s="825"/>
      <c r="K86" s="825"/>
    </row>
    <row r="87" spans="1:11" ht="12">
      <c r="A87" s="825"/>
      <c r="B87" s="825"/>
      <c r="C87" s="825"/>
      <c r="D87" s="825"/>
      <c r="E87" s="825"/>
      <c r="F87" s="825"/>
      <c r="G87" s="825"/>
      <c r="H87" s="825"/>
      <c r="I87" s="825"/>
      <c r="J87" s="825"/>
      <c r="K87" s="825"/>
    </row>
    <row r="88" spans="1:11" ht="12">
      <c r="A88" s="825"/>
      <c r="B88" s="825"/>
      <c r="C88" s="825"/>
      <c r="D88" s="825"/>
      <c r="E88" s="825"/>
      <c r="F88" s="825"/>
      <c r="G88" s="825"/>
      <c r="H88" s="825"/>
      <c r="I88" s="825"/>
      <c r="J88" s="825"/>
      <c r="K88" s="825"/>
    </row>
    <row r="89" spans="1:11" ht="12">
      <c r="A89" s="825"/>
      <c r="B89" s="825"/>
      <c r="C89" s="825"/>
      <c r="D89" s="825"/>
      <c r="E89" s="825"/>
      <c r="F89" s="825"/>
      <c r="G89" s="825"/>
      <c r="H89" s="825"/>
      <c r="I89" s="825"/>
      <c r="J89" s="825"/>
      <c r="K89" s="825"/>
    </row>
    <row r="90" spans="1:11" ht="12">
      <c r="A90" s="825"/>
      <c r="B90" s="825"/>
      <c r="C90" s="825"/>
      <c r="D90" s="825"/>
      <c r="E90" s="825"/>
      <c r="F90" s="825"/>
      <c r="G90" s="825"/>
      <c r="H90" s="825"/>
      <c r="I90" s="825"/>
      <c r="J90" s="825"/>
      <c r="K90" s="825"/>
    </row>
    <row r="91" spans="1:11" ht="12">
      <c r="A91" s="825"/>
      <c r="B91" s="825"/>
      <c r="C91" s="825"/>
      <c r="D91" s="825"/>
      <c r="E91" s="825"/>
      <c r="F91" s="825"/>
      <c r="G91" s="825"/>
      <c r="H91" s="825"/>
      <c r="I91" s="825"/>
      <c r="J91" s="825"/>
      <c r="K91" s="825"/>
    </row>
    <row r="92" spans="1:11" ht="12">
      <c r="A92" s="825"/>
      <c r="B92" s="825"/>
      <c r="C92" s="825"/>
      <c r="D92" s="825"/>
      <c r="E92" s="825"/>
      <c r="F92" s="825"/>
      <c r="G92" s="825"/>
      <c r="H92" s="825"/>
      <c r="I92" s="825"/>
      <c r="J92" s="825"/>
      <c r="K92" s="825"/>
    </row>
    <row r="93" spans="1:11" ht="12">
      <c r="A93" s="825"/>
      <c r="B93" s="825"/>
      <c r="C93" s="825"/>
      <c r="D93" s="825"/>
      <c r="E93" s="825"/>
      <c r="F93" s="825"/>
      <c r="G93" s="825"/>
      <c r="H93" s="825"/>
      <c r="I93" s="825"/>
      <c r="J93" s="825"/>
      <c r="K93" s="825"/>
    </row>
    <row r="94" spans="1:11" ht="12">
      <c r="A94" s="825"/>
      <c r="B94" s="825"/>
      <c r="C94" s="825"/>
      <c r="D94" s="825"/>
      <c r="E94" s="825"/>
      <c r="F94" s="825"/>
      <c r="G94" s="825"/>
      <c r="H94" s="825"/>
      <c r="I94" s="825"/>
      <c r="J94" s="825"/>
      <c r="K94" s="825"/>
    </row>
    <row r="95" spans="1:11" ht="12">
      <c r="A95" s="825"/>
      <c r="B95" s="825"/>
      <c r="C95" s="825"/>
      <c r="D95" s="825"/>
      <c r="E95" s="825"/>
      <c r="F95" s="825"/>
      <c r="G95" s="825"/>
      <c r="H95" s="825"/>
      <c r="I95" s="825"/>
      <c r="J95" s="825"/>
      <c r="K95" s="825"/>
    </row>
    <row r="96" spans="1:11" ht="12">
      <c r="A96" s="825"/>
      <c r="B96" s="825"/>
      <c r="C96" s="825"/>
      <c r="D96" s="825"/>
      <c r="E96" s="825"/>
      <c r="F96" s="825"/>
      <c r="G96" s="825"/>
      <c r="H96" s="825"/>
      <c r="I96" s="825"/>
      <c r="J96" s="825"/>
      <c r="K96" s="825"/>
    </row>
    <row r="97" spans="1:11" ht="12">
      <c r="A97" s="825"/>
      <c r="B97" s="825"/>
      <c r="C97" s="825"/>
      <c r="D97" s="825"/>
      <c r="E97" s="825"/>
      <c r="F97" s="825"/>
      <c r="G97" s="825"/>
      <c r="H97" s="825"/>
      <c r="I97" s="825"/>
      <c r="J97" s="825"/>
      <c r="K97" s="825"/>
    </row>
    <row r="98" spans="1:11" ht="12">
      <c r="A98" s="825"/>
      <c r="B98" s="825"/>
      <c r="C98" s="825"/>
      <c r="D98" s="825"/>
      <c r="E98" s="825"/>
      <c r="F98" s="825"/>
      <c r="G98" s="825"/>
      <c r="H98" s="825"/>
      <c r="I98" s="825"/>
      <c r="J98" s="825"/>
      <c r="K98" s="825"/>
    </row>
    <row r="99" spans="1:11" ht="12">
      <c r="A99" s="825"/>
      <c r="B99" s="825"/>
      <c r="C99" s="825"/>
      <c r="D99" s="825"/>
      <c r="E99" s="825"/>
      <c r="F99" s="825"/>
      <c r="G99" s="825"/>
      <c r="H99" s="825"/>
      <c r="I99" s="825"/>
      <c r="J99" s="825"/>
      <c r="K99" s="825"/>
    </row>
    <row r="100" spans="1:11" ht="12">
      <c r="A100" s="825"/>
      <c r="B100" s="825"/>
      <c r="C100" s="825"/>
      <c r="D100" s="825"/>
      <c r="E100" s="825"/>
      <c r="F100" s="825"/>
      <c r="G100" s="825"/>
      <c r="H100" s="825"/>
      <c r="I100" s="825"/>
      <c r="J100" s="825"/>
      <c r="K100" s="825"/>
    </row>
    <row r="101" spans="1:11" ht="12">
      <c r="A101" s="825"/>
      <c r="B101" s="825"/>
      <c r="C101" s="825"/>
      <c r="D101" s="825"/>
      <c r="E101" s="825"/>
      <c r="F101" s="825"/>
      <c r="G101" s="825"/>
      <c r="H101" s="825"/>
      <c r="I101" s="825"/>
      <c r="J101" s="825"/>
      <c r="K101" s="825"/>
    </row>
    <row r="102" spans="1:11" ht="12">
      <c r="A102" s="825"/>
      <c r="B102" s="825"/>
      <c r="C102" s="825"/>
      <c r="D102" s="825"/>
      <c r="E102" s="825"/>
      <c r="F102" s="825"/>
      <c r="G102" s="825"/>
      <c r="H102" s="825"/>
      <c r="I102" s="825"/>
      <c r="J102" s="825"/>
      <c r="K102" s="825"/>
    </row>
    <row r="103" spans="1:11" ht="12">
      <c r="A103" s="825"/>
      <c r="B103" s="825"/>
      <c r="C103" s="825"/>
      <c r="D103" s="825"/>
      <c r="E103" s="825"/>
      <c r="F103" s="825"/>
      <c r="G103" s="825"/>
      <c r="H103" s="825"/>
      <c r="I103" s="825"/>
      <c r="J103" s="825"/>
      <c r="K103" s="825"/>
    </row>
    <row r="104" spans="1:11" ht="12">
      <c r="A104" s="825"/>
      <c r="B104" s="825"/>
      <c r="C104" s="825"/>
      <c r="D104" s="825"/>
      <c r="E104" s="825"/>
      <c r="F104" s="825"/>
      <c r="G104" s="825"/>
      <c r="H104" s="825"/>
      <c r="I104" s="825"/>
      <c r="J104" s="825"/>
      <c r="K104" s="825"/>
    </row>
    <row r="105" spans="1:11" ht="12">
      <c r="A105" s="825"/>
      <c r="B105" s="825"/>
      <c r="C105" s="825"/>
      <c r="D105" s="825"/>
      <c r="E105" s="825"/>
      <c r="F105" s="825"/>
      <c r="G105" s="825"/>
      <c r="H105" s="825"/>
      <c r="I105" s="825"/>
      <c r="J105" s="825"/>
      <c r="K105" s="825"/>
    </row>
    <row r="106" spans="1:11" ht="12">
      <c r="A106" s="825"/>
      <c r="B106" s="825"/>
      <c r="C106" s="825"/>
      <c r="D106" s="825"/>
      <c r="E106" s="825"/>
      <c r="F106" s="825"/>
      <c r="G106" s="825"/>
      <c r="H106" s="825"/>
      <c r="I106" s="825"/>
      <c r="J106" s="825"/>
      <c r="K106" s="825"/>
    </row>
    <row r="107" spans="1:11" ht="12">
      <c r="A107" s="825"/>
      <c r="B107" s="825"/>
      <c r="C107" s="825"/>
      <c r="D107" s="825"/>
      <c r="E107" s="825"/>
      <c r="F107" s="825"/>
      <c r="G107" s="825"/>
      <c r="H107" s="825"/>
      <c r="I107" s="825"/>
      <c r="J107" s="825"/>
      <c r="K107" s="825"/>
    </row>
    <row r="108" spans="1:11" ht="12">
      <c r="A108" s="825"/>
      <c r="B108" s="825"/>
      <c r="C108" s="825"/>
      <c r="D108" s="825"/>
      <c r="E108" s="825"/>
      <c r="F108" s="825"/>
      <c r="G108" s="825"/>
      <c r="H108" s="825"/>
      <c r="I108" s="825"/>
      <c r="J108" s="825"/>
      <c r="K108" s="825"/>
    </row>
    <row r="109" spans="1:11" ht="12">
      <c r="A109" s="825"/>
      <c r="B109" s="825"/>
      <c r="C109" s="825"/>
      <c r="D109" s="825"/>
      <c r="E109" s="825"/>
      <c r="F109" s="825"/>
      <c r="G109" s="825"/>
      <c r="H109" s="825"/>
      <c r="I109" s="825"/>
      <c r="J109" s="825"/>
      <c r="K109" s="825"/>
    </row>
    <row r="110" spans="1:11" ht="12">
      <c r="A110" s="825"/>
      <c r="B110" s="825"/>
      <c r="C110" s="825"/>
      <c r="D110" s="825"/>
      <c r="E110" s="825"/>
      <c r="F110" s="825"/>
      <c r="G110" s="825"/>
      <c r="H110" s="825"/>
      <c r="I110" s="825"/>
      <c r="J110" s="825"/>
      <c r="K110" s="825"/>
    </row>
    <row r="111" spans="1:11" ht="12">
      <c r="A111" s="825"/>
      <c r="B111" s="825"/>
      <c r="C111" s="825"/>
      <c r="D111" s="825"/>
      <c r="E111" s="825"/>
      <c r="F111" s="825"/>
      <c r="G111" s="825"/>
      <c r="H111" s="825"/>
      <c r="I111" s="825"/>
      <c r="J111" s="825"/>
      <c r="K111" s="825"/>
    </row>
    <row r="112" spans="1:11" ht="12">
      <c r="A112" s="825"/>
      <c r="B112" s="825"/>
      <c r="C112" s="825"/>
      <c r="D112" s="825"/>
      <c r="E112" s="825"/>
      <c r="F112" s="825"/>
      <c r="G112" s="825"/>
      <c r="H112" s="825"/>
      <c r="I112" s="825"/>
      <c r="J112" s="825"/>
      <c r="K112" s="825"/>
    </row>
    <row r="113" spans="1:11" ht="12">
      <c r="A113" s="825"/>
      <c r="B113" s="825"/>
      <c r="C113" s="825"/>
      <c r="D113" s="825"/>
      <c r="E113" s="825"/>
      <c r="F113" s="825"/>
      <c r="G113" s="825"/>
      <c r="H113" s="825"/>
      <c r="I113" s="825"/>
      <c r="J113" s="825"/>
      <c r="K113" s="825"/>
    </row>
    <row r="114" spans="1:11" ht="12">
      <c r="A114" s="825"/>
      <c r="B114" s="825"/>
      <c r="C114" s="825"/>
      <c r="D114" s="825"/>
      <c r="E114" s="825"/>
      <c r="F114" s="825"/>
      <c r="G114" s="825"/>
      <c r="H114" s="825"/>
      <c r="I114" s="825"/>
      <c r="J114" s="825"/>
      <c r="K114" s="825"/>
    </row>
    <row r="115" spans="1:11" ht="12">
      <c r="A115" s="825"/>
      <c r="B115" s="825"/>
      <c r="C115" s="825"/>
      <c r="D115" s="825"/>
      <c r="E115" s="825"/>
      <c r="F115" s="825"/>
      <c r="G115" s="825"/>
      <c r="H115" s="825"/>
      <c r="I115" s="825"/>
      <c r="J115" s="825"/>
      <c r="K115" s="825"/>
    </row>
    <row r="116" spans="1:11" ht="12">
      <c r="A116" s="825"/>
      <c r="B116" s="825"/>
      <c r="C116" s="825"/>
      <c r="D116" s="825"/>
      <c r="E116" s="825"/>
      <c r="F116" s="825"/>
      <c r="G116" s="825"/>
      <c r="H116" s="825"/>
      <c r="I116" s="825"/>
      <c r="J116" s="825"/>
      <c r="K116" s="825"/>
    </row>
    <row r="117" spans="1:11" ht="12">
      <c r="A117" s="825"/>
      <c r="B117" s="825"/>
      <c r="C117" s="825"/>
      <c r="D117" s="825"/>
      <c r="E117" s="825"/>
      <c r="F117" s="825"/>
      <c r="G117" s="825"/>
      <c r="H117" s="825"/>
      <c r="I117" s="825"/>
      <c r="J117" s="825"/>
      <c r="K117" s="825"/>
    </row>
    <row r="118" spans="1:11" ht="12">
      <c r="A118" s="825"/>
      <c r="B118" s="825"/>
      <c r="C118" s="825"/>
      <c r="D118" s="825"/>
      <c r="E118" s="825"/>
      <c r="F118" s="825"/>
      <c r="G118" s="825"/>
      <c r="H118" s="825"/>
      <c r="I118" s="825"/>
      <c r="J118" s="825"/>
      <c r="K118" s="825"/>
    </row>
    <row r="119" spans="1:11" ht="12">
      <c r="A119" s="825"/>
      <c r="B119" s="825"/>
      <c r="C119" s="825"/>
      <c r="D119" s="825"/>
      <c r="E119" s="825"/>
      <c r="F119" s="825"/>
      <c r="G119" s="825"/>
      <c r="H119" s="825"/>
      <c r="I119" s="825"/>
      <c r="J119" s="825"/>
      <c r="K119" s="825"/>
    </row>
    <row r="120" spans="1:11" ht="12">
      <c r="A120" s="825"/>
      <c r="B120" s="825"/>
      <c r="C120" s="825"/>
      <c r="D120" s="825"/>
      <c r="E120" s="825"/>
      <c r="F120" s="825"/>
      <c r="G120" s="825"/>
      <c r="H120" s="825"/>
      <c r="I120" s="825"/>
      <c r="J120" s="825"/>
      <c r="K120" s="825"/>
    </row>
    <row r="121" spans="1:11" ht="12">
      <c r="A121" s="825"/>
      <c r="B121" s="825"/>
      <c r="C121" s="825"/>
      <c r="D121" s="825"/>
      <c r="E121" s="825"/>
      <c r="F121" s="825"/>
      <c r="G121" s="825"/>
      <c r="H121" s="825"/>
      <c r="I121" s="825"/>
      <c r="J121" s="825"/>
      <c r="K121" s="825"/>
    </row>
    <row r="122" spans="1:11" ht="12">
      <c r="A122" s="825"/>
      <c r="B122" s="825"/>
      <c r="C122" s="825"/>
      <c r="D122" s="825"/>
      <c r="E122" s="825"/>
      <c r="F122" s="825"/>
      <c r="G122" s="825"/>
      <c r="H122" s="825"/>
      <c r="I122" s="825"/>
      <c r="J122" s="825"/>
      <c r="K122" s="825"/>
    </row>
    <row r="123" spans="1:11" ht="12">
      <c r="A123" s="825"/>
      <c r="B123" s="825"/>
      <c r="C123" s="825"/>
      <c r="D123" s="825"/>
      <c r="E123" s="825"/>
      <c r="F123" s="825"/>
      <c r="G123" s="825"/>
      <c r="H123" s="825"/>
      <c r="I123" s="825"/>
      <c r="J123" s="825"/>
      <c r="K123" s="825"/>
    </row>
    <row r="124" spans="1:11" ht="12">
      <c r="A124" s="825"/>
      <c r="B124" s="825"/>
      <c r="C124" s="825"/>
      <c r="D124" s="825"/>
      <c r="E124" s="825"/>
      <c r="F124" s="825"/>
      <c r="G124" s="825"/>
      <c r="H124" s="825"/>
      <c r="I124" s="825"/>
      <c r="J124" s="825"/>
      <c r="K124" s="825"/>
    </row>
    <row r="125" spans="1:11" ht="12">
      <c r="A125" s="825"/>
      <c r="B125" s="825"/>
      <c r="C125" s="825"/>
      <c r="D125" s="825"/>
      <c r="E125" s="825"/>
      <c r="F125" s="825"/>
      <c r="G125" s="825"/>
      <c r="H125" s="825"/>
      <c r="I125" s="825"/>
      <c r="J125" s="825"/>
      <c r="K125" s="825"/>
    </row>
    <row r="126" spans="1:11" ht="12">
      <c r="A126" s="825"/>
      <c r="B126" s="825"/>
      <c r="C126" s="825"/>
      <c r="D126" s="825"/>
      <c r="E126" s="825"/>
      <c r="F126" s="825"/>
      <c r="G126" s="825"/>
      <c r="H126" s="825"/>
      <c r="I126" s="825"/>
      <c r="J126" s="825"/>
      <c r="K126" s="825"/>
    </row>
    <row r="127" spans="1:11" ht="12">
      <c r="A127" s="825"/>
      <c r="B127" s="825"/>
      <c r="C127" s="825"/>
      <c r="D127" s="825"/>
      <c r="E127" s="825"/>
      <c r="F127" s="825"/>
      <c r="G127" s="825"/>
      <c r="H127" s="825"/>
      <c r="I127" s="825"/>
      <c r="J127" s="825"/>
      <c r="K127" s="825"/>
    </row>
    <row r="128" spans="1:11" ht="12">
      <c r="A128" s="825"/>
      <c r="B128" s="825"/>
      <c r="C128" s="825"/>
      <c r="D128" s="825"/>
      <c r="E128" s="825"/>
      <c r="F128" s="825"/>
      <c r="G128" s="825"/>
      <c r="H128" s="825"/>
      <c r="I128" s="825"/>
      <c r="J128" s="825"/>
      <c r="K128" s="825"/>
    </row>
    <row r="129" spans="1:11" ht="12">
      <c r="A129" s="825"/>
      <c r="B129" s="825"/>
      <c r="C129" s="825"/>
      <c r="D129" s="825"/>
      <c r="E129" s="825"/>
      <c r="F129" s="825"/>
      <c r="G129" s="825"/>
      <c r="H129" s="825"/>
      <c r="I129" s="825"/>
      <c r="J129" s="825"/>
      <c r="K129" s="825"/>
    </row>
    <row r="130" spans="1:11" ht="12">
      <c r="A130" s="825"/>
      <c r="B130" s="825"/>
      <c r="C130" s="825"/>
      <c r="D130" s="825"/>
      <c r="E130" s="825"/>
      <c r="F130" s="825"/>
      <c r="G130" s="825"/>
      <c r="H130" s="825"/>
      <c r="I130" s="825"/>
      <c r="J130" s="825"/>
      <c r="K130" s="825"/>
    </row>
  </sheetData>
  <sheetProtection/>
  <mergeCells count="15">
    <mergeCell ref="A2:K2"/>
    <mergeCell ref="A3:K3"/>
    <mergeCell ref="A6:K6"/>
    <mergeCell ref="A7:K7"/>
    <mergeCell ref="A8:K8"/>
    <mergeCell ref="A9:K9"/>
    <mergeCell ref="A16:K16"/>
    <mergeCell ref="A17:K17"/>
    <mergeCell ref="A18:K18"/>
    <mergeCell ref="A10:K10"/>
    <mergeCell ref="A11:K11"/>
    <mergeCell ref="A12:K12"/>
    <mergeCell ref="A13:K13"/>
    <mergeCell ref="A14:K14"/>
    <mergeCell ref="A15:K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0"/>
  <sheetViews>
    <sheetView view="pageBreakPreview" zoomScale="70" zoomScaleNormal="75" zoomScaleSheetLayoutView="70" zoomScalePageLayoutView="0" workbookViewId="0" topLeftCell="A1">
      <selection activeCell="J19" sqref="J19"/>
    </sheetView>
  </sheetViews>
  <sheetFormatPr defaultColWidth="9.00390625" defaultRowHeight="12"/>
  <cols>
    <col min="1" max="1" width="8.75390625" style="115" customWidth="1"/>
    <col min="2" max="2" width="5.75390625" style="10" customWidth="1"/>
    <col min="3" max="3" width="28.875" style="10" customWidth="1"/>
    <col min="4" max="10" width="20.75390625" style="10" customWidth="1"/>
    <col min="11" max="11" width="22.00390625" style="10" customWidth="1"/>
    <col min="12" max="12" width="9.125" style="10" customWidth="1"/>
    <col min="13" max="13" width="19.625" style="10" customWidth="1"/>
    <col min="14" max="15" width="12.625" style="10" bestFit="1" customWidth="1"/>
    <col min="16" max="16384" width="9.125" style="10" customWidth="1"/>
  </cols>
  <sheetData>
    <row r="1" spans="1:11" ht="19.5" customHeight="1">
      <c r="A1" s="270" t="s">
        <v>139</v>
      </c>
      <c r="D1" s="271"/>
      <c r="E1" s="271"/>
      <c r="F1" s="271"/>
      <c r="G1" s="271"/>
      <c r="H1" s="271"/>
      <c r="I1" s="271"/>
      <c r="J1" s="271"/>
      <c r="K1" s="271"/>
    </row>
    <row r="2" ht="19.5" customHeight="1" thickBot="1">
      <c r="K2" s="104"/>
    </row>
    <row r="3" spans="1:10" s="26" customFormat="1" ht="19.5" customHeight="1">
      <c r="A3" s="1064" t="s">
        <v>140</v>
      </c>
      <c r="B3" s="1065"/>
      <c r="C3" s="1065"/>
      <c r="D3" s="529" t="s">
        <v>338</v>
      </c>
      <c r="E3" s="529" t="s">
        <v>392</v>
      </c>
      <c r="F3" s="529" t="s">
        <v>962</v>
      </c>
      <c r="G3" s="415" t="s">
        <v>963</v>
      </c>
      <c r="H3" s="415" t="s">
        <v>451</v>
      </c>
      <c r="I3" s="415" t="s">
        <v>964</v>
      </c>
      <c r="J3" s="273" t="s">
        <v>965</v>
      </c>
    </row>
    <row r="4" spans="1:11" s="26" customFormat="1" ht="19.5" customHeight="1">
      <c r="A4" s="1034" t="s">
        <v>141</v>
      </c>
      <c r="B4" s="1030"/>
      <c r="C4" s="1030"/>
      <c r="D4" s="274">
        <v>3619.3275</v>
      </c>
      <c r="E4" s="274">
        <v>3844.0963</v>
      </c>
      <c r="F4" s="274">
        <v>3686.2561</v>
      </c>
      <c r="G4" s="274">
        <v>4360.062</v>
      </c>
      <c r="H4" s="717">
        <v>4696.1932</v>
      </c>
      <c r="I4" s="717">
        <v>4555.7273</v>
      </c>
      <c r="J4" s="430">
        <v>4602.7825</v>
      </c>
      <c r="K4" s="731"/>
    </row>
    <row r="5" spans="1:11" s="26" customFormat="1" ht="19.5" customHeight="1">
      <c r="A5" s="291"/>
      <c r="B5" s="1072" t="s">
        <v>19</v>
      </c>
      <c r="C5" s="1033"/>
      <c r="D5" s="274">
        <v>3154.9633</v>
      </c>
      <c r="E5" s="274">
        <v>3313.99</v>
      </c>
      <c r="F5" s="274">
        <v>3128.731</v>
      </c>
      <c r="G5" s="274">
        <v>3731.1277</v>
      </c>
      <c r="H5" s="717">
        <v>4087.9767</v>
      </c>
      <c r="I5" s="717">
        <v>4007.142</v>
      </c>
      <c r="J5" s="430">
        <v>4018.53</v>
      </c>
      <c r="K5" s="731"/>
    </row>
    <row r="6" spans="1:10" s="26" customFormat="1" ht="19.5" customHeight="1">
      <c r="A6" s="292"/>
      <c r="B6" s="315"/>
      <c r="C6" s="278" t="s">
        <v>165</v>
      </c>
      <c r="D6" s="274">
        <v>713.7538</v>
      </c>
      <c r="E6" s="274">
        <v>680.3285</v>
      </c>
      <c r="F6" s="274">
        <v>674.999</v>
      </c>
      <c r="G6" s="274">
        <v>684.8432</v>
      </c>
      <c r="H6" s="717">
        <v>867.9359</v>
      </c>
      <c r="I6" s="717">
        <v>995.0671</v>
      </c>
      <c r="J6" s="430">
        <v>836.5324</v>
      </c>
    </row>
    <row r="7" spans="1:10" ht="19.5" customHeight="1">
      <c r="A7" s="291"/>
      <c r="B7" s="316"/>
      <c r="C7" s="278" t="s">
        <v>166</v>
      </c>
      <c r="D7" s="274">
        <v>877.7363</v>
      </c>
      <c r="E7" s="274">
        <v>908.4873</v>
      </c>
      <c r="F7" s="274">
        <v>869.1569</v>
      </c>
      <c r="G7" s="274">
        <v>969.4667</v>
      </c>
      <c r="H7" s="717">
        <v>1047.834</v>
      </c>
      <c r="I7" s="717">
        <v>1118.4</v>
      </c>
      <c r="J7" s="430">
        <v>1002.2456</v>
      </c>
    </row>
    <row r="8" spans="1:10" ht="19.5" customHeight="1">
      <c r="A8" s="291"/>
      <c r="B8" s="316"/>
      <c r="C8" s="278" t="s">
        <v>167</v>
      </c>
      <c r="D8" s="274">
        <v>755.8765</v>
      </c>
      <c r="E8" s="274">
        <v>880.4347</v>
      </c>
      <c r="F8" s="274">
        <v>756.5713</v>
      </c>
      <c r="G8" s="274">
        <v>1119.5998</v>
      </c>
      <c r="H8" s="717">
        <v>1114.8222</v>
      </c>
      <c r="I8" s="717">
        <v>1125.846</v>
      </c>
      <c r="J8" s="430">
        <v>1148.6279</v>
      </c>
    </row>
    <row r="9" spans="1:10" ht="19.5" customHeight="1">
      <c r="A9" s="291"/>
      <c r="B9" s="317"/>
      <c r="C9" s="278" t="s">
        <v>168</v>
      </c>
      <c r="D9" s="274">
        <v>807.5967</v>
      </c>
      <c r="E9" s="274">
        <v>844.7395</v>
      </c>
      <c r="F9" s="274">
        <v>828.0038</v>
      </c>
      <c r="G9" s="274">
        <v>957.218</v>
      </c>
      <c r="H9" s="717">
        <v>1057.3846</v>
      </c>
      <c r="I9" s="717">
        <v>767.8289</v>
      </c>
      <c r="J9" s="430">
        <v>1031.1241</v>
      </c>
    </row>
    <row r="10" spans="1:11" s="26" customFormat="1" ht="19.5" customHeight="1">
      <c r="A10" s="291"/>
      <c r="B10" s="1073" t="s">
        <v>170</v>
      </c>
      <c r="C10" s="1031"/>
      <c r="D10" s="279">
        <v>464.3642</v>
      </c>
      <c r="E10" s="279">
        <v>530.1063</v>
      </c>
      <c r="F10" s="274">
        <v>557.5251</v>
      </c>
      <c r="G10" s="274">
        <v>628.9343</v>
      </c>
      <c r="H10" s="717">
        <v>608.2165</v>
      </c>
      <c r="I10" s="717">
        <v>548.5853</v>
      </c>
      <c r="J10" s="430">
        <v>584.2525</v>
      </c>
      <c r="K10" s="731"/>
    </row>
    <row r="11" spans="1:10" s="26" customFormat="1" ht="19.5" customHeight="1">
      <c r="A11" s="292"/>
      <c r="B11" s="315"/>
      <c r="C11" s="278" t="s">
        <v>165</v>
      </c>
      <c r="D11" s="274">
        <v>101.2509</v>
      </c>
      <c r="E11" s="274">
        <v>114.3189</v>
      </c>
      <c r="F11" s="274">
        <v>114.9834</v>
      </c>
      <c r="G11" s="274">
        <v>151.9356</v>
      </c>
      <c r="H11" s="717">
        <v>141.2281</v>
      </c>
      <c r="I11" s="717">
        <v>132.6256</v>
      </c>
      <c r="J11" s="430">
        <v>144.4841</v>
      </c>
    </row>
    <row r="12" spans="1:10" ht="19.5" customHeight="1">
      <c r="A12" s="291"/>
      <c r="B12" s="316"/>
      <c r="C12" s="278" t="s">
        <v>166</v>
      </c>
      <c r="D12" s="274">
        <v>109.2366</v>
      </c>
      <c r="E12" s="274">
        <v>102.8503</v>
      </c>
      <c r="F12" s="274">
        <v>118.0766</v>
      </c>
      <c r="G12" s="274">
        <v>144.3974</v>
      </c>
      <c r="H12" s="717">
        <v>150.7728</v>
      </c>
      <c r="I12" s="717">
        <v>120.0545</v>
      </c>
      <c r="J12" s="430">
        <v>145.0744</v>
      </c>
    </row>
    <row r="13" spans="1:10" ht="19.5" customHeight="1">
      <c r="A13" s="291"/>
      <c r="B13" s="316"/>
      <c r="C13" s="278" t="s">
        <v>167</v>
      </c>
      <c r="D13" s="274">
        <v>132.0483</v>
      </c>
      <c r="E13" s="274">
        <v>164.3867</v>
      </c>
      <c r="F13" s="274">
        <v>180.3276</v>
      </c>
      <c r="G13" s="274">
        <v>179.8224</v>
      </c>
      <c r="H13" s="717">
        <v>162.6847</v>
      </c>
      <c r="I13" s="717">
        <v>162.167</v>
      </c>
      <c r="J13" s="430">
        <v>154.4791</v>
      </c>
    </row>
    <row r="14" spans="1:10" ht="19.5" customHeight="1" thickBot="1">
      <c r="A14" s="290"/>
      <c r="B14" s="314"/>
      <c r="C14" s="288" t="s">
        <v>168</v>
      </c>
      <c r="D14" s="274">
        <v>121.8284</v>
      </c>
      <c r="E14" s="274">
        <v>148.5504</v>
      </c>
      <c r="F14" s="274">
        <v>144.1375</v>
      </c>
      <c r="G14" s="429">
        <v>152.7789</v>
      </c>
      <c r="H14" s="718">
        <v>153.5309</v>
      </c>
      <c r="I14" s="718">
        <v>133.7382</v>
      </c>
      <c r="J14" s="431">
        <v>140.2149</v>
      </c>
    </row>
    <row r="15" spans="1:10" s="26" customFormat="1" ht="19.5" customHeight="1" thickBot="1">
      <c r="A15" s="1066" t="s">
        <v>142</v>
      </c>
      <c r="B15" s="1067"/>
      <c r="C15" s="1068"/>
      <c r="D15" s="321"/>
      <c r="E15" s="321"/>
      <c r="F15" s="321"/>
      <c r="G15" s="15"/>
      <c r="H15" s="15"/>
      <c r="I15" s="15"/>
      <c r="J15" s="716"/>
    </row>
    <row r="16" spans="1:10" s="26" customFormat="1" ht="19.5" customHeight="1" thickTop="1">
      <c r="A16" s="1070" t="s">
        <v>143</v>
      </c>
      <c r="B16" s="294" t="s">
        <v>144</v>
      </c>
      <c r="C16" s="295"/>
      <c r="D16" s="296">
        <v>0.315</v>
      </c>
      <c r="E16" s="296">
        <v>0.292</v>
      </c>
      <c r="F16" s="296">
        <v>0.327</v>
      </c>
      <c r="G16" s="416">
        <v>0.326</v>
      </c>
      <c r="H16" s="416">
        <v>0.346</v>
      </c>
      <c r="I16" s="416">
        <v>0.329</v>
      </c>
      <c r="J16" s="297">
        <v>0.32104482451647454</v>
      </c>
    </row>
    <row r="17" spans="1:11" s="26" customFormat="1" ht="19.5" customHeight="1">
      <c r="A17" s="1051"/>
      <c r="B17" s="59" t="s">
        <v>145</v>
      </c>
      <c r="C17" s="284"/>
      <c r="D17" s="282">
        <v>0.685</v>
      </c>
      <c r="E17" s="282">
        <v>0.708</v>
      </c>
      <c r="F17" s="282">
        <v>0.673</v>
      </c>
      <c r="G17" s="417">
        <v>0.6739999999999999</v>
      </c>
      <c r="H17" s="719">
        <v>0.654</v>
      </c>
      <c r="I17" s="719">
        <v>0.671</v>
      </c>
      <c r="J17" s="395">
        <v>0.6789551754835255</v>
      </c>
      <c r="K17" s="732"/>
    </row>
    <row r="18" spans="1:10" s="26" customFormat="1" ht="19.5" customHeight="1">
      <c r="A18" s="1051"/>
      <c r="B18" s="46"/>
      <c r="C18" s="280" t="s">
        <v>27</v>
      </c>
      <c r="D18" s="282">
        <v>0.46</v>
      </c>
      <c r="E18" s="282">
        <v>0.489</v>
      </c>
      <c r="F18" s="282">
        <v>0.455</v>
      </c>
      <c r="G18" s="418">
        <v>0.463</v>
      </c>
      <c r="H18" s="418">
        <v>0.465</v>
      </c>
      <c r="I18" s="418">
        <v>0.465</v>
      </c>
      <c r="J18" s="283">
        <v>0.4472434663162989</v>
      </c>
    </row>
    <row r="19" spans="1:10" s="26" customFormat="1" ht="19.5" customHeight="1">
      <c r="A19" s="1051"/>
      <c r="B19" s="54"/>
      <c r="C19" s="281" t="s">
        <v>28</v>
      </c>
      <c r="D19" s="282">
        <v>0.035</v>
      </c>
      <c r="E19" s="282">
        <v>0.027</v>
      </c>
      <c r="F19" s="282">
        <v>0.033</v>
      </c>
      <c r="G19" s="418">
        <v>0.028</v>
      </c>
      <c r="H19" s="422">
        <v>0.028</v>
      </c>
      <c r="I19" s="422">
        <v>0.029</v>
      </c>
      <c r="J19" s="285">
        <v>0.031997514546907226</v>
      </c>
    </row>
    <row r="20" spans="1:10" s="26" customFormat="1" ht="19.5" customHeight="1">
      <c r="A20" s="1051"/>
      <c r="B20" s="54"/>
      <c r="C20" s="280" t="s">
        <v>29</v>
      </c>
      <c r="D20" s="282">
        <v>0.02</v>
      </c>
      <c r="E20" s="282">
        <v>0.015</v>
      </c>
      <c r="F20" s="282">
        <v>0.016</v>
      </c>
      <c r="G20" s="418">
        <v>0.019</v>
      </c>
      <c r="H20" s="422">
        <v>0.017</v>
      </c>
      <c r="I20" s="422">
        <v>0.019</v>
      </c>
      <c r="J20" s="285">
        <v>0.017411967652175613</v>
      </c>
    </row>
    <row r="21" spans="1:10" s="26" customFormat="1" ht="19.5" customHeight="1">
      <c r="A21" s="1051"/>
      <c r="B21" s="46"/>
      <c r="C21" s="280" t="s">
        <v>92</v>
      </c>
      <c r="D21" s="282">
        <v>0.051</v>
      </c>
      <c r="E21" s="282">
        <v>0.056</v>
      </c>
      <c r="F21" s="282">
        <v>0.052</v>
      </c>
      <c r="G21" s="418">
        <v>0.058</v>
      </c>
      <c r="H21" s="422">
        <v>0.045</v>
      </c>
      <c r="I21" s="422">
        <v>0.06</v>
      </c>
      <c r="J21" s="285">
        <v>0.07139839868601221</v>
      </c>
    </row>
    <row r="22" spans="1:10" s="26" customFormat="1" ht="19.5" customHeight="1">
      <c r="A22" s="1051"/>
      <c r="B22" s="54"/>
      <c r="C22" s="281" t="s">
        <v>33</v>
      </c>
      <c r="D22" s="282">
        <v>0.098</v>
      </c>
      <c r="E22" s="282">
        <v>0.095</v>
      </c>
      <c r="F22" s="282">
        <v>0.094</v>
      </c>
      <c r="G22" s="418">
        <v>0.085</v>
      </c>
      <c r="H22" s="422">
        <v>0.078</v>
      </c>
      <c r="I22" s="422">
        <v>0.078</v>
      </c>
      <c r="J22" s="285">
        <v>0.09016485136979642</v>
      </c>
    </row>
    <row r="23" spans="1:10" s="26" customFormat="1" ht="19.5" customHeight="1" thickBot="1">
      <c r="A23" s="1071"/>
      <c r="B23" s="313"/>
      <c r="C23" s="298" t="s">
        <v>34</v>
      </c>
      <c r="D23" s="299">
        <v>0.021</v>
      </c>
      <c r="E23" s="299">
        <v>0.026</v>
      </c>
      <c r="F23" s="299">
        <v>0.022</v>
      </c>
      <c r="G23" s="419">
        <v>0.021</v>
      </c>
      <c r="H23" s="720">
        <v>0.022</v>
      </c>
      <c r="I23" s="720">
        <v>0.021</v>
      </c>
      <c r="J23" s="300">
        <v>0.020738976912335092</v>
      </c>
    </row>
    <row r="24" spans="1:10" s="26" customFormat="1" ht="19.5" customHeight="1" thickTop="1">
      <c r="A24" s="1050" t="s">
        <v>146</v>
      </c>
      <c r="B24" s="1055" t="s">
        <v>147</v>
      </c>
      <c r="C24" s="1055"/>
      <c r="D24" s="78">
        <v>0.562</v>
      </c>
      <c r="E24" s="78">
        <v>0.572</v>
      </c>
      <c r="F24" s="78">
        <v>0.602</v>
      </c>
      <c r="G24" s="420">
        <v>0.578</v>
      </c>
      <c r="H24" s="420">
        <v>0.507</v>
      </c>
      <c r="I24" s="420">
        <v>0.537</v>
      </c>
      <c r="J24" s="293">
        <v>0.5744263171244786</v>
      </c>
    </row>
    <row r="25" spans="1:10" s="26" customFormat="1" ht="19.5" customHeight="1" thickBot="1">
      <c r="A25" s="1052"/>
      <c r="B25" s="1059" t="s">
        <v>148</v>
      </c>
      <c r="C25" s="1059"/>
      <c r="D25" s="301">
        <v>0.438</v>
      </c>
      <c r="E25" s="301">
        <v>0.428</v>
      </c>
      <c r="F25" s="301">
        <v>0.398</v>
      </c>
      <c r="G25" s="421">
        <v>0.422</v>
      </c>
      <c r="H25" s="421">
        <v>0.493</v>
      </c>
      <c r="I25" s="421">
        <v>0.463</v>
      </c>
      <c r="J25" s="302">
        <v>0.4255736828755215</v>
      </c>
    </row>
    <row r="26" spans="1:11" s="26" customFormat="1" ht="19.5" customHeight="1" thickTop="1">
      <c r="A26" s="1070" t="s">
        <v>149</v>
      </c>
      <c r="B26" s="1061" t="s">
        <v>6</v>
      </c>
      <c r="C26" s="1061"/>
      <c r="D26" s="296">
        <v>0.012</v>
      </c>
      <c r="E26" s="296">
        <v>0.007</v>
      </c>
      <c r="F26" s="296">
        <v>0.008</v>
      </c>
      <c r="G26" s="416">
        <v>0.009</v>
      </c>
      <c r="H26" s="416">
        <v>0.012</v>
      </c>
      <c r="I26" s="416">
        <v>0.014</v>
      </c>
      <c r="J26" s="297">
        <v>0.010475554732381988</v>
      </c>
      <c r="K26" s="732"/>
    </row>
    <row r="27" spans="1:10" s="26" customFormat="1" ht="19.5" customHeight="1">
      <c r="A27" s="1051"/>
      <c r="B27" s="1031" t="s">
        <v>7</v>
      </c>
      <c r="C27" s="1031"/>
      <c r="D27" s="282">
        <v>0.102</v>
      </c>
      <c r="E27" s="282">
        <v>0.105</v>
      </c>
      <c r="F27" s="282">
        <v>0.11</v>
      </c>
      <c r="G27" s="418">
        <v>0.098</v>
      </c>
      <c r="H27" s="418">
        <v>0.108</v>
      </c>
      <c r="I27" s="418">
        <v>0.114</v>
      </c>
      <c r="J27" s="283">
        <v>0.09810002971028937</v>
      </c>
    </row>
    <row r="28" spans="1:10" s="26" customFormat="1" ht="19.5" customHeight="1">
      <c r="A28" s="1051"/>
      <c r="B28" s="1053" t="s">
        <v>8</v>
      </c>
      <c r="C28" s="1053"/>
      <c r="D28" s="282">
        <v>0.19</v>
      </c>
      <c r="E28" s="282">
        <v>0.191</v>
      </c>
      <c r="F28" s="282">
        <v>0.192</v>
      </c>
      <c r="G28" s="418">
        <v>0.184</v>
      </c>
      <c r="H28" s="418">
        <v>0.148</v>
      </c>
      <c r="I28" s="418">
        <v>0.177</v>
      </c>
      <c r="J28" s="283">
        <v>0.15547558460561628</v>
      </c>
    </row>
    <row r="29" spans="1:10" s="26" customFormat="1" ht="19.5" customHeight="1">
      <c r="A29" s="1051"/>
      <c r="B29" s="1031" t="s">
        <v>9</v>
      </c>
      <c r="C29" s="1031"/>
      <c r="D29" s="286">
        <v>0.176</v>
      </c>
      <c r="E29" s="286">
        <v>0.184</v>
      </c>
      <c r="F29" s="286">
        <v>0.181</v>
      </c>
      <c r="G29" s="422">
        <v>0.203</v>
      </c>
      <c r="H29" s="422">
        <v>0.191</v>
      </c>
      <c r="I29" s="422">
        <v>0.208</v>
      </c>
      <c r="J29" s="285">
        <v>0.20173853533161734</v>
      </c>
    </row>
    <row r="30" spans="1:10" s="26" customFormat="1" ht="19.5" customHeight="1">
      <c r="A30" s="1051"/>
      <c r="B30" s="1031" t="s">
        <v>10</v>
      </c>
      <c r="C30" s="1031"/>
      <c r="D30" s="286">
        <v>0.193</v>
      </c>
      <c r="E30" s="286">
        <v>0.19</v>
      </c>
      <c r="F30" s="286">
        <v>0.188</v>
      </c>
      <c r="G30" s="422">
        <v>0.19</v>
      </c>
      <c r="H30" s="422">
        <v>0.188</v>
      </c>
      <c r="I30" s="422">
        <v>0.199</v>
      </c>
      <c r="J30" s="285">
        <v>0.21789224235557514</v>
      </c>
    </row>
    <row r="31" spans="1:10" s="26" customFormat="1" ht="19.5" customHeight="1" thickBot="1">
      <c r="A31" s="1071"/>
      <c r="B31" s="1069" t="s">
        <v>11</v>
      </c>
      <c r="C31" s="1069"/>
      <c r="D31" s="299">
        <v>0.327</v>
      </c>
      <c r="E31" s="299">
        <v>0.322</v>
      </c>
      <c r="F31" s="299">
        <v>0.32</v>
      </c>
      <c r="G31" s="419">
        <v>0.316</v>
      </c>
      <c r="H31" s="419">
        <v>0.352</v>
      </c>
      <c r="I31" s="419">
        <v>0.288</v>
      </c>
      <c r="J31" s="303">
        <v>0.3163180532645199</v>
      </c>
    </row>
    <row r="32" spans="1:11" s="26" customFormat="1" ht="19.5" customHeight="1" thickTop="1">
      <c r="A32" s="1050" t="s">
        <v>150</v>
      </c>
      <c r="B32" s="1055" t="s">
        <v>151</v>
      </c>
      <c r="C32" s="1055"/>
      <c r="D32" s="78">
        <v>0.019</v>
      </c>
      <c r="E32" s="78">
        <v>0.017</v>
      </c>
      <c r="F32" s="78">
        <v>0.007</v>
      </c>
      <c r="G32" s="420">
        <v>0.016</v>
      </c>
      <c r="H32" s="420">
        <v>0.016</v>
      </c>
      <c r="I32" s="420">
        <v>0.017</v>
      </c>
      <c r="J32" s="293">
        <v>0.014480197576140085</v>
      </c>
      <c r="K32" s="732"/>
    </row>
    <row r="33" spans="1:10" s="26" customFormat="1" ht="19.5" customHeight="1">
      <c r="A33" s="1051"/>
      <c r="B33" s="1031" t="s">
        <v>152</v>
      </c>
      <c r="C33" s="1031"/>
      <c r="D33" s="282">
        <v>0.05</v>
      </c>
      <c r="E33" s="282">
        <v>0.053</v>
      </c>
      <c r="F33" s="282">
        <v>0.043</v>
      </c>
      <c r="G33" s="418">
        <v>0.039</v>
      </c>
      <c r="H33" s="418">
        <v>0.036</v>
      </c>
      <c r="I33" s="418">
        <v>0.039</v>
      </c>
      <c r="J33" s="283">
        <v>0.05299733367805235</v>
      </c>
    </row>
    <row r="34" spans="1:10" s="26" customFormat="1" ht="19.5" customHeight="1">
      <c r="A34" s="1051"/>
      <c r="B34" s="1053" t="s">
        <v>153</v>
      </c>
      <c r="C34" s="1053"/>
      <c r="D34" s="282">
        <v>0.011</v>
      </c>
      <c r="E34" s="282">
        <v>0.016</v>
      </c>
      <c r="F34" s="282">
        <v>0.015</v>
      </c>
      <c r="G34" s="418">
        <v>0.016</v>
      </c>
      <c r="H34" s="418">
        <v>0.013</v>
      </c>
      <c r="I34" s="418">
        <v>0.016</v>
      </c>
      <c r="J34" s="283">
        <v>0.017662663834321957</v>
      </c>
    </row>
    <row r="35" spans="1:10" s="26" customFormat="1" ht="19.5" customHeight="1">
      <c r="A35" s="1051"/>
      <c r="B35" s="1031" t="s">
        <v>154</v>
      </c>
      <c r="C35" s="1031"/>
      <c r="D35" s="282">
        <v>0.083</v>
      </c>
      <c r="E35" s="282">
        <v>0.071</v>
      </c>
      <c r="F35" s="282">
        <v>0.076</v>
      </c>
      <c r="G35" s="418">
        <v>0.053</v>
      </c>
      <c r="H35" s="418">
        <v>0.052</v>
      </c>
      <c r="I35" s="418">
        <v>0.046</v>
      </c>
      <c r="J35" s="283">
        <v>0.0446392155180046</v>
      </c>
    </row>
    <row r="36" spans="1:10" s="26" customFormat="1" ht="19.5" customHeight="1">
      <c r="A36" s="1051"/>
      <c r="B36" s="1031" t="s">
        <v>155</v>
      </c>
      <c r="C36" s="1031"/>
      <c r="D36" s="282">
        <v>0.782</v>
      </c>
      <c r="E36" s="282">
        <v>0.774</v>
      </c>
      <c r="F36" s="282">
        <v>0.778</v>
      </c>
      <c r="G36" s="418">
        <v>0.826</v>
      </c>
      <c r="H36" s="418">
        <v>0.841</v>
      </c>
      <c r="I36" s="418">
        <v>0.814</v>
      </c>
      <c r="J36" s="283">
        <v>0.8069798431709515</v>
      </c>
    </row>
    <row r="37" spans="1:10" s="26" customFormat="1" ht="19.5" customHeight="1" thickBot="1">
      <c r="A37" s="1052"/>
      <c r="B37" s="1059" t="s">
        <v>176</v>
      </c>
      <c r="C37" s="1059"/>
      <c r="D37" s="301">
        <v>0.055</v>
      </c>
      <c r="E37" s="301">
        <v>0.069</v>
      </c>
      <c r="F37" s="301">
        <v>0.082</v>
      </c>
      <c r="G37" s="421">
        <v>0.051</v>
      </c>
      <c r="H37" s="421">
        <v>0.044</v>
      </c>
      <c r="I37" s="421">
        <v>0.068</v>
      </c>
      <c r="J37" s="302">
        <v>0.06324074622252952</v>
      </c>
    </row>
    <row r="38" spans="1:11" s="26" customFormat="1" ht="19.5" customHeight="1" thickTop="1">
      <c r="A38" s="1027" t="s">
        <v>406</v>
      </c>
      <c r="B38" s="1061" t="s">
        <v>444</v>
      </c>
      <c r="C38" s="1061"/>
      <c r="D38" s="296">
        <v>0.069</v>
      </c>
      <c r="E38" s="296">
        <v>0.078</v>
      </c>
      <c r="F38" s="296">
        <v>0.072</v>
      </c>
      <c r="G38" s="416">
        <v>0.094</v>
      </c>
      <c r="H38" s="416">
        <v>0.08</v>
      </c>
      <c r="I38" s="416">
        <v>0.117</v>
      </c>
      <c r="J38" s="297">
        <v>0.1270740036054278</v>
      </c>
      <c r="K38" s="732"/>
    </row>
    <row r="39" spans="1:10" s="26" customFormat="1" ht="19.5" customHeight="1">
      <c r="A39" s="1028"/>
      <c r="B39" s="1031" t="s">
        <v>13</v>
      </c>
      <c r="C39" s="1031"/>
      <c r="D39" s="282">
        <v>0.638</v>
      </c>
      <c r="E39" s="282">
        <v>0.627</v>
      </c>
      <c r="F39" s="282">
        <v>0.627</v>
      </c>
      <c r="G39" s="418">
        <v>0.632</v>
      </c>
      <c r="H39" s="418">
        <v>0.652</v>
      </c>
      <c r="I39" s="418">
        <v>0.638</v>
      </c>
      <c r="J39" s="283">
        <v>0.648335349324023</v>
      </c>
    </row>
    <row r="40" spans="1:10" s="26" customFormat="1" ht="19.5" customHeight="1">
      <c r="A40" s="1028"/>
      <c r="B40" s="1053" t="s">
        <v>14</v>
      </c>
      <c r="C40" s="1053"/>
      <c r="D40" s="282">
        <v>0.203</v>
      </c>
      <c r="E40" s="282">
        <v>0.194</v>
      </c>
      <c r="F40" s="282">
        <v>0.196</v>
      </c>
      <c r="G40" s="418">
        <v>0.187</v>
      </c>
      <c r="H40" s="418">
        <v>0.172</v>
      </c>
      <c r="I40" s="418">
        <v>0.166</v>
      </c>
      <c r="J40" s="283">
        <v>0.1573971396649744</v>
      </c>
    </row>
    <row r="41" spans="1:10" s="26" customFormat="1" ht="19.5" customHeight="1">
      <c r="A41" s="1028"/>
      <c r="B41" s="1031" t="s">
        <v>15</v>
      </c>
      <c r="C41" s="1031"/>
      <c r="D41" s="282">
        <v>0.053</v>
      </c>
      <c r="E41" s="282">
        <v>0.06</v>
      </c>
      <c r="F41" s="282">
        <v>0.063</v>
      </c>
      <c r="G41" s="418">
        <v>0.051</v>
      </c>
      <c r="H41" s="418">
        <v>0.058</v>
      </c>
      <c r="I41" s="418">
        <v>0.042</v>
      </c>
      <c r="J41" s="283">
        <v>0.04142824476281467</v>
      </c>
    </row>
    <row r="42" spans="1:10" s="26" customFormat="1" ht="19.5" customHeight="1" thickBot="1">
      <c r="A42" s="1029"/>
      <c r="B42" s="1054" t="s">
        <v>16</v>
      </c>
      <c r="C42" s="1054"/>
      <c r="D42" s="299">
        <v>0.037</v>
      </c>
      <c r="E42" s="299">
        <v>0.041</v>
      </c>
      <c r="F42" s="299">
        <v>0.042</v>
      </c>
      <c r="G42" s="419">
        <v>0.036</v>
      </c>
      <c r="H42" s="419">
        <v>0.037</v>
      </c>
      <c r="I42" s="419">
        <v>0.037</v>
      </c>
      <c r="J42" s="303">
        <v>0.025765262642760113</v>
      </c>
    </row>
    <row r="43" spans="1:11" s="26" customFormat="1" ht="19.5" customHeight="1" thickTop="1">
      <c r="A43" s="1027" t="s">
        <v>156</v>
      </c>
      <c r="B43" s="1062" t="s">
        <v>401</v>
      </c>
      <c r="C43" s="1063"/>
      <c r="D43" s="646" t="s">
        <v>81</v>
      </c>
      <c r="E43" s="647" t="s">
        <v>81</v>
      </c>
      <c r="F43" s="647" t="s">
        <v>81</v>
      </c>
      <c r="G43" s="647">
        <v>0.094</v>
      </c>
      <c r="H43" s="416">
        <v>0.08</v>
      </c>
      <c r="I43" s="416">
        <v>0.117</v>
      </c>
      <c r="J43" s="297">
        <v>0.1270740036054278</v>
      </c>
      <c r="K43" s="732"/>
    </row>
    <row r="44" spans="1:10" s="26" customFormat="1" ht="19.5" customHeight="1">
      <c r="A44" s="1028"/>
      <c r="B44" s="1058" t="s">
        <v>157</v>
      </c>
      <c r="C44" s="1058"/>
      <c r="D44" s="78">
        <v>0.962</v>
      </c>
      <c r="E44" s="78">
        <v>0.949</v>
      </c>
      <c r="F44" s="78">
        <v>0.96</v>
      </c>
      <c r="G44" s="420">
        <v>0.869</v>
      </c>
      <c r="H44" s="420">
        <v>0.882</v>
      </c>
      <c r="I44" s="420">
        <v>0.85</v>
      </c>
      <c r="J44" s="816">
        <v>0.8311327984757045</v>
      </c>
    </row>
    <row r="45" spans="1:10" s="26" customFormat="1" ht="19.5" customHeight="1" thickBot="1">
      <c r="A45" s="1029"/>
      <c r="B45" s="1057" t="s">
        <v>158</v>
      </c>
      <c r="C45" s="1057"/>
      <c r="D45" s="301">
        <v>0.038</v>
      </c>
      <c r="E45" s="301">
        <v>0.051</v>
      </c>
      <c r="F45" s="301">
        <v>0.04</v>
      </c>
      <c r="G45" s="421">
        <v>0.037</v>
      </c>
      <c r="H45" s="421">
        <v>0.038</v>
      </c>
      <c r="I45" s="421">
        <v>0.033</v>
      </c>
      <c r="J45" s="817">
        <v>0.041793197918867556</v>
      </c>
    </row>
    <row r="46" spans="1:11" s="26" customFormat="1" ht="19.5" customHeight="1" thickTop="1">
      <c r="A46" s="1027" t="s">
        <v>159</v>
      </c>
      <c r="B46" s="1056" t="s">
        <v>45</v>
      </c>
      <c r="C46" s="1056"/>
      <c r="D46" s="304">
        <v>0.052</v>
      </c>
      <c r="E46" s="304">
        <v>0.048</v>
      </c>
      <c r="F46" s="304">
        <v>0.042</v>
      </c>
      <c r="G46" s="423">
        <v>0.04</v>
      </c>
      <c r="H46" s="423">
        <v>0.045</v>
      </c>
      <c r="I46" s="423">
        <v>0.043</v>
      </c>
      <c r="J46" s="305">
        <v>0.04253624845406013</v>
      </c>
      <c r="K46" s="732"/>
    </row>
    <row r="47" spans="1:10" s="26" customFormat="1" ht="19.5" customHeight="1">
      <c r="A47" s="1028"/>
      <c r="B47" s="1036" t="s">
        <v>160</v>
      </c>
      <c r="C47" s="1036"/>
      <c r="D47" s="286">
        <v>0.231</v>
      </c>
      <c r="E47" s="286">
        <v>0.241</v>
      </c>
      <c r="F47" s="286">
        <v>0.238</v>
      </c>
      <c r="G47" s="422">
        <v>0.232</v>
      </c>
      <c r="H47" s="422">
        <v>0.241</v>
      </c>
      <c r="I47" s="422">
        <v>0.243</v>
      </c>
      <c r="J47" s="285">
        <v>0.25054833679410227</v>
      </c>
    </row>
    <row r="48" spans="1:10" s="26" customFormat="1" ht="19.5" customHeight="1">
      <c r="A48" s="1028"/>
      <c r="B48" s="1060" t="s">
        <v>161</v>
      </c>
      <c r="C48" s="1060"/>
      <c r="D48" s="282">
        <v>0.122</v>
      </c>
      <c r="E48" s="282">
        <v>0.124</v>
      </c>
      <c r="F48" s="282">
        <v>0.137</v>
      </c>
      <c r="G48" s="418">
        <v>0.124</v>
      </c>
      <c r="H48" s="418">
        <v>0.123</v>
      </c>
      <c r="I48" s="418">
        <v>0.129</v>
      </c>
      <c r="J48" s="283">
        <v>0.12585356792331595</v>
      </c>
    </row>
    <row r="49" spans="1:10" s="26" customFormat="1" ht="19.5" customHeight="1">
      <c r="A49" s="1028"/>
      <c r="B49" s="1036" t="s">
        <v>162</v>
      </c>
      <c r="C49" s="1036"/>
      <c r="D49" s="282">
        <v>0.201</v>
      </c>
      <c r="E49" s="282">
        <v>0.203</v>
      </c>
      <c r="F49" s="282">
        <v>0.202</v>
      </c>
      <c r="G49" s="418">
        <v>0.211</v>
      </c>
      <c r="H49" s="418">
        <v>0.196</v>
      </c>
      <c r="I49" s="418">
        <v>0.192</v>
      </c>
      <c r="J49" s="283">
        <v>0.19433601305297393</v>
      </c>
    </row>
    <row r="50" spans="1:10" s="26" customFormat="1" ht="19.5" customHeight="1">
      <c r="A50" s="1028"/>
      <c r="B50" s="1036" t="s">
        <v>163</v>
      </c>
      <c r="C50" s="1036"/>
      <c r="D50" s="282">
        <v>0.141</v>
      </c>
      <c r="E50" s="282">
        <v>0.137</v>
      </c>
      <c r="F50" s="282">
        <v>0.132</v>
      </c>
      <c r="G50" s="418">
        <v>0.144</v>
      </c>
      <c r="H50" s="418">
        <v>0.152</v>
      </c>
      <c r="I50" s="418">
        <v>0.156</v>
      </c>
      <c r="J50" s="283">
        <v>0.14917869788546384</v>
      </c>
    </row>
    <row r="51" spans="1:11" s="26" customFormat="1" ht="19.5" customHeight="1" thickBot="1">
      <c r="A51" s="1037"/>
      <c r="B51" s="1035" t="s">
        <v>454</v>
      </c>
      <c r="C51" s="1035"/>
      <c r="D51" s="374">
        <v>0.254</v>
      </c>
      <c r="E51" s="374">
        <v>0.247</v>
      </c>
      <c r="F51" s="374">
        <v>0.248</v>
      </c>
      <c r="G51" s="424">
        <v>0.249</v>
      </c>
      <c r="H51" s="721">
        <v>0.244</v>
      </c>
      <c r="I51" s="721">
        <v>0.237</v>
      </c>
      <c r="J51" s="608">
        <v>0.2375471358900839</v>
      </c>
      <c r="K51" s="732"/>
    </row>
    <row r="52" spans="1:11" s="26" customFormat="1" ht="19.5" customHeight="1">
      <c r="A52" s="1034" t="s">
        <v>175</v>
      </c>
      <c r="B52" s="1030"/>
      <c r="C52" s="1030"/>
      <c r="D52" s="306">
        <v>2460.29149853</v>
      </c>
      <c r="E52" s="307">
        <v>2658.76915678</v>
      </c>
      <c r="F52" s="307">
        <v>2694.40626905</v>
      </c>
      <c r="G52" s="425">
        <v>2843.73686997</v>
      </c>
      <c r="H52" s="425">
        <v>3113.80253128</v>
      </c>
      <c r="I52" s="425">
        <v>2818.70436088</v>
      </c>
      <c r="J52" s="308">
        <v>2821.84564023</v>
      </c>
      <c r="K52" s="432"/>
    </row>
    <row r="53" spans="1:10" s="26" customFormat="1" ht="19.5" customHeight="1">
      <c r="A53" s="291"/>
      <c r="B53" s="1033" t="s">
        <v>171</v>
      </c>
      <c r="C53" s="1033"/>
      <c r="D53" s="307">
        <v>1410.70480052</v>
      </c>
      <c r="E53" s="307">
        <v>1252.80233832</v>
      </c>
      <c r="F53" s="307">
        <v>1155.76890739</v>
      </c>
      <c r="G53" s="425">
        <v>1228.15605298</v>
      </c>
      <c r="H53" s="425">
        <v>1681.80339412</v>
      </c>
      <c r="I53" s="425">
        <v>1490.21892334</v>
      </c>
      <c r="J53" s="308">
        <v>1377.37060095</v>
      </c>
    </row>
    <row r="54" spans="1:10" s="26" customFormat="1" ht="19.5" customHeight="1" thickBot="1">
      <c r="A54" s="290"/>
      <c r="B54" s="1032" t="s">
        <v>170</v>
      </c>
      <c r="C54" s="1032"/>
      <c r="D54" s="311">
        <v>1049.58669801</v>
      </c>
      <c r="E54" s="310">
        <v>1405.96681846</v>
      </c>
      <c r="F54" s="310">
        <v>1538.63736166</v>
      </c>
      <c r="G54" s="426">
        <v>1615.58081699</v>
      </c>
      <c r="H54" s="426">
        <v>1431.99913716</v>
      </c>
      <c r="I54" s="426">
        <v>1328.48543754</v>
      </c>
      <c r="J54" s="312">
        <v>1444.47503928</v>
      </c>
    </row>
    <row r="55" spans="1:13" s="26" customFormat="1" ht="19.5" customHeight="1">
      <c r="A55" s="1038" t="s">
        <v>164</v>
      </c>
      <c r="B55" s="1039"/>
      <c r="C55" s="1040"/>
      <c r="D55" s="277">
        <v>6560.076</v>
      </c>
      <c r="E55" s="375">
        <v>6673.481333571428</v>
      </c>
      <c r="F55" s="375">
        <v>6791.025821285714</v>
      </c>
      <c r="G55" s="380">
        <v>7139.4792</v>
      </c>
      <c r="H55" s="722">
        <v>7212.2211</v>
      </c>
      <c r="I55" s="722">
        <v>7104.7886</v>
      </c>
      <c r="J55" s="818">
        <v>7099.9846</v>
      </c>
      <c r="K55" s="427"/>
      <c r="M55" s="530"/>
    </row>
    <row r="56" spans="1:13" s="26" customFormat="1" ht="19.5" customHeight="1">
      <c r="A56" s="318"/>
      <c r="B56" s="1044" t="s">
        <v>165</v>
      </c>
      <c r="C56" s="1045"/>
      <c r="D56" s="326">
        <v>1487.3293</v>
      </c>
      <c r="E56" s="375">
        <v>1532.3522</v>
      </c>
      <c r="F56" s="375">
        <v>1580.61108514286</v>
      </c>
      <c r="G56" s="375">
        <v>1579.7957</v>
      </c>
      <c r="H56" s="375">
        <v>1652.3532</v>
      </c>
      <c r="I56" s="375">
        <v>1604.6368</v>
      </c>
      <c r="J56" s="819">
        <v>1645.2773</v>
      </c>
      <c r="M56" s="530"/>
    </row>
    <row r="57" spans="1:13" ht="19.5" customHeight="1">
      <c r="A57" s="319"/>
      <c r="B57" s="1030" t="s">
        <v>166</v>
      </c>
      <c r="C57" s="1030"/>
      <c r="D57" s="326">
        <v>1608.8876</v>
      </c>
      <c r="E57" s="375">
        <v>1674.6841</v>
      </c>
      <c r="F57" s="375">
        <v>1724.8170761428573</v>
      </c>
      <c r="G57" s="375">
        <v>1822.9093</v>
      </c>
      <c r="H57" s="375">
        <v>1826.3874</v>
      </c>
      <c r="I57" s="375">
        <v>1882.3175</v>
      </c>
      <c r="J57" s="819">
        <v>1843.4365</v>
      </c>
      <c r="M57" s="531"/>
    </row>
    <row r="58" spans="1:13" ht="19.5" customHeight="1">
      <c r="A58" s="319"/>
      <c r="B58" s="1030" t="s">
        <v>167</v>
      </c>
      <c r="C58" s="1030"/>
      <c r="D58" s="326">
        <v>1857.7647</v>
      </c>
      <c r="E58" s="375">
        <v>1847.5665078571428</v>
      </c>
      <c r="F58" s="375">
        <v>1840.41032</v>
      </c>
      <c r="G58" s="375">
        <v>1934.0084</v>
      </c>
      <c r="H58" s="375">
        <v>1927.8302</v>
      </c>
      <c r="I58" s="375">
        <v>1938.99</v>
      </c>
      <c r="J58" s="819">
        <v>1807.3237</v>
      </c>
      <c r="M58" s="531"/>
    </row>
    <row r="59" spans="1:13" ht="19.5" customHeight="1" thickBot="1">
      <c r="A59" s="289"/>
      <c r="B59" s="1041" t="s">
        <v>168</v>
      </c>
      <c r="C59" s="1041"/>
      <c r="D59" s="91">
        <v>1606.0944</v>
      </c>
      <c r="E59" s="375">
        <v>1618.8785257142856</v>
      </c>
      <c r="F59" s="377">
        <v>1645.18734</v>
      </c>
      <c r="G59" s="377">
        <v>1802.7658</v>
      </c>
      <c r="H59" s="380">
        <v>1805.6503</v>
      </c>
      <c r="I59" s="380">
        <v>1678.8443</v>
      </c>
      <c r="J59" s="820">
        <v>1803.9471</v>
      </c>
      <c r="M59" s="531"/>
    </row>
    <row r="60" spans="1:11" ht="19.5" customHeight="1" thickTop="1">
      <c r="A60" s="1042" t="s">
        <v>169</v>
      </c>
      <c r="B60" s="1043"/>
      <c r="C60" s="1043"/>
      <c r="D60" s="327">
        <v>1112.3954</v>
      </c>
      <c r="E60" s="648">
        <v>1001.7544</v>
      </c>
      <c r="F60" s="378">
        <v>909.5045</v>
      </c>
      <c r="G60" s="378">
        <v>967.2579</v>
      </c>
      <c r="H60" s="378">
        <v>1019.2359</v>
      </c>
      <c r="I60" s="378">
        <v>994.5539</v>
      </c>
      <c r="J60" s="821">
        <v>986.4931</v>
      </c>
      <c r="K60" s="272"/>
    </row>
    <row r="61" spans="1:10" ht="19.5" customHeight="1">
      <c r="A61" s="319"/>
      <c r="B61" s="1030" t="s">
        <v>165</v>
      </c>
      <c r="C61" s="1030"/>
      <c r="D61" s="326">
        <v>56.1511</v>
      </c>
      <c r="E61" s="649">
        <v>59.6479</v>
      </c>
      <c r="F61" s="375">
        <v>54.8153</v>
      </c>
      <c r="G61" s="375">
        <v>52.9378</v>
      </c>
      <c r="H61" s="375">
        <v>61.2672</v>
      </c>
      <c r="I61" s="375">
        <v>56.6308</v>
      </c>
      <c r="J61" s="819">
        <v>60.3267</v>
      </c>
    </row>
    <row r="62" spans="1:10" ht="19.5" customHeight="1">
      <c r="A62" s="319"/>
      <c r="B62" s="1030" t="s">
        <v>166</v>
      </c>
      <c r="C62" s="1030"/>
      <c r="D62" s="326">
        <v>305.2192</v>
      </c>
      <c r="E62" s="649">
        <v>285.4357</v>
      </c>
      <c r="F62" s="375">
        <v>297.0826</v>
      </c>
      <c r="G62" s="375">
        <v>263.4907</v>
      </c>
      <c r="H62" s="375">
        <v>307.0718</v>
      </c>
      <c r="I62" s="375">
        <v>302.8893</v>
      </c>
      <c r="J62" s="819">
        <v>268.7857</v>
      </c>
    </row>
    <row r="63" spans="1:10" ht="19.5" customHeight="1">
      <c r="A63" s="319"/>
      <c r="B63" s="1030" t="s">
        <v>167</v>
      </c>
      <c r="C63" s="1030"/>
      <c r="D63" s="326">
        <v>344.4016</v>
      </c>
      <c r="E63" s="649">
        <v>354.3637</v>
      </c>
      <c r="F63" s="375">
        <v>275.3683</v>
      </c>
      <c r="G63" s="375">
        <v>344.1813</v>
      </c>
      <c r="H63" s="375">
        <v>340.2149</v>
      </c>
      <c r="I63" s="375">
        <v>345.0269</v>
      </c>
      <c r="J63" s="819">
        <v>311.1386</v>
      </c>
    </row>
    <row r="64" spans="1:10" ht="19.5" customHeight="1" thickBot="1">
      <c r="A64" s="320"/>
      <c r="B64" s="1049" t="s">
        <v>168</v>
      </c>
      <c r="C64" s="1049"/>
      <c r="D64" s="328">
        <v>406.6235</v>
      </c>
      <c r="E64" s="650">
        <v>302.3071</v>
      </c>
      <c r="F64" s="379">
        <v>282.2383</v>
      </c>
      <c r="G64" s="379">
        <v>306.6481</v>
      </c>
      <c r="H64" s="379">
        <v>310.682</v>
      </c>
      <c r="I64" s="379">
        <v>290.0069</v>
      </c>
      <c r="J64" s="822">
        <v>346.2421</v>
      </c>
    </row>
    <row r="65" spans="1:11" ht="19.5" customHeight="1" thickTop="1">
      <c r="A65" s="1047" t="s">
        <v>178</v>
      </c>
      <c r="B65" s="1048"/>
      <c r="C65" s="1048"/>
      <c r="D65" s="329">
        <v>583.033</v>
      </c>
      <c r="E65" s="651">
        <v>604.248</v>
      </c>
      <c r="F65" s="380">
        <v>609.866</v>
      </c>
      <c r="G65" s="380">
        <v>677.801</v>
      </c>
      <c r="H65" s="380">
        <v>638.44</v>
      </c>
      <c r="I65" s="380">
        <v>620.537</v>
      </c>
      <c r="J65" s="820">
        <v>685.163</v>
      </c>
      <c r="K65" s="272"/>
    </row>
    <row r="66" spans="1:10" ht="19.5" customHeight="1">
      <c r="A66" s="275"/>
      <c r="B66" s="276" t="s">
        <v>165</v>
      </c>
      <c r="C66" s="276"/>
      <c r="D66" s="326">
        <v>130.459</v>
      </c>
      <c r="E66" s="649">
        <v>129.952</v>
      </c>
      <c r="F66" s="375">
        <v>129.687</v>
      </c>
      <c r="G66" s="375">
        <v>151.589</v>
      </c>
      <c r="H66" s="375">
        <v>147.682</v>
      </c>
      <c r="I66" s="375">
        <v>146.58</v>
      </c>
      <c r="J66" s="819">
        <v>159.939</v>
      </c>
    </row>
    <row r="67" spans="1:10" ht="19.5" customHeight="1">
      <c r="A67" s="275"/>
      <c r="B67" s="276" t="s">
        <v>166</v>
      </c>
      <c r="C67" s="276"/>
      <c r="D67" s="326">
        <v>132.175</v>
      </c>
      <c r="E67" s="649">
        <v>140.986</v>
      </c>
      <c r="F67" s="375">
        <v>151.111</v>
      </c>
      <c r="G67" s="375">
        <v>154.492</v>
      </c>
      <c r="H67" s="375">
        <v>153.231</v>
      </c>
      <c r="I67" s="375">
        <v>144.515</v>
      </c>
      <c r="J67" s="819">
        <v>158.2</v>
      </c>
    </row>
    <row r="68" spans="1:10" ht="19.5" customHeight="1">
      <c r="A68" s="275"/>
      <c r="B68" s="276" t="s">
        <v>167</v>
      </c>
      <c r="C68" s="276"/>
      <c r="D68" s="326">
        <v>170.384</v>
      </c>
      <c r="E68" s="649">
        <v>176.49</v>
      </c>
      <c r="F68" s="375">
        <v>171.686</v>
      </c>
      <c r="G68" s="375">
        <v>197.371</v>
      </c>
      <c r="H68" s="375">
        <v>179.779</v>
      </c>
      <c r="I68" s="375">
        <v>180.136</v>
      </c>
      <c r="J68" s="819">
        <v>193.947</v>
      </c>
    </row>
    <row r="69" spans="1:10" ht="19.5" customHeight="1" thickBot="1">
      <c r="A69" s="323"/>
      <c r="B69" s="324" t="s">
        <v>168</v>
      </c>
      <c r="C69" s="324"/>
      <c r="D69" s="328">
        <v>150.015</v>
      </c>
      <c r="E69" s="650">
        <v>156.821</v>
      </c>
      <c r="F69" s="379">
        <v>157.381</v>
      </c>
      <c r="G69" s="379">
        <v>174.35</v>
      </c>
      <c r="H69" s="379">
        <v>157.75</v>
      </c>
      <c r="I69" s="379">
        <v>149.306</v>
      </c>
      <c r="J69" s="822">
        <v>173.078</v>
      </c>
    </row>
    <row r="70" spans="1:11" ht="19.5" customHeight="1" thickTop="1">
      <c r="A70" s="1047" t="s">
        <v>179</v>
      </c>
      <c r="B70" s="1048"/>
      <c r="C70" s="1048"/>
      <c r="D70" s="329">
        <v>26</v>
      </c>
      <c r="E70" s="651">
        <v>41.7</v>
      </c>
      <c r="F70" s="380">
        <v>59.769</v>
      </c>
      <c r="G70" s="380">
        <v>93.066</v>
      </c>
      <c r="H70" s="380">
        <v>101.349</v>
      </c>
      <c r="I70" s="380">
        <v>97.506</v>
      </c>
      <c r="J70" s="820">
        <v>148.433</v>
      </c>
      <c r="K70" s="272"/>
    </row>
    <row r="71" spans="1:10" ht="19.5" customHeight="1">
      <c r="A71" s="275"/>
      <c r="B71" s="276" t="s">
        <v>165</v>
      </c>
      <c r="C71" s="276"/>
      <c r="D71" s="326">
        <v>4.3</v>
      </c>
      <c r="E71" s="326">
        <v>5.9</v>
      </c>
      <c r="F71" s="375">
        <v>8.088</v>
      </c>
      <c r="G71" s="375">
        <v>16.299</v>
      </c>
      <c r="H71" s="375">
        <v>25.199</v>
      </c>
      <c r="I71" s="380">
        <v>22.449</v>
      </c>
      <c r="J71" s="820">
        <v>35.498</v>
      </c>
    </row>
    <row r="72" spans="1:10" ht="19.5" customHeight="1">
      <c r="A72" s="275"/>
      <c r="B72" s="276" t="s">
        <v>166</v>
      </c>
      <c r="C72" s="276"/>
      <c r="D72" s="326">
        <v>9</v>
      </c>
      <c r="E72" s="649">
        <v>14.5</v>
      </c>
      <c r="F72" s="375">
        <v>20.969</v>
      </c>
      <c r="G72" s="375">
        <v>30.388</v>
      </c>
      <c r="H72" s="375">
        <v>31.759</v>
      </c>
      <c r="I72" s="380">
        <v>28.651</v>
      </c>
      <c r="J72" s="820">
        <v>39.533</v>
      </c>
    </row>
    <row r="73" spans="1:10" ht="19.5" customHeight="1">
      <c r="A73" s="275"/>
      <c r="B73" s="276" t="s">
        <v>167</v>
      </c>
      <c r="C73" s="276"/>
      <c r="D73" s="326">
        <v>5.6</v>
      </c>
      <c r="E73" s="326">
        <v>9.4</v>
      </c>
      <c r="F73" s="375">
        <v>11.547</v>
      </c>
      <c r="G73" s="375">
        <v>20.618</v>
      </c>
      <c r="H73" s="375">
        <v>20.622</v>
      </c>
      <c r="I73" s="380">
        <v>19.139</v>
      </c>
      <c r="J73" s="820">
        <v>33.044</v>
      </c>
    </row>
    <row r="74" spans="1:10" ht="19.5" customHeight="1" thickBot="1">
      <c r="A74" s="287"/>
      <c r="B74" s="309" t="s">
        <v>168</v>
      </c>
      <c r="C74" s="309"/>
      <c r="D74" s="330">
        <v>7.1</v>
      </c>
      <c r="E74" s="330">
        <v>11.9</v>
      </c>
      <c r="F74" s="376">
        <v>19.165</v>
      </c>
      <c r="G74" s="376">
        <v>25.765</v>
      </c>
      <c r="H74" s="376">
        <v>23.769</v>
      </c>
      <c r="I74" s="376">
        <v>27.268</v>
      </c>
      <c r="J74" s="823">
        <v>40.358</v>
      </c>
    </row>
    <row r="75" ht="19.5" customHeight="1">
      <c r="J75" s="272"/>
    </row>
    <row r="76" spans="1:10" ht="24.75" customHeight="1">
      <c r="A76" s="549" t="s">
        <v>185</v>
      </c>
      <c r="B76" s="1008" t="s">
        <v>186</v>
      </c>
      <c r="C76" s="1008"/>
      <c r="D76" s="1008"/>
      <c r="E76" s="1008"/>
      <c r="F76" s="1008"/>
      <c r="G76" s="1008"/>
      <c r="H76" s="1008"/>
      <c r="I76" s="1008"/>
      <c r="J76" s="1008"/>
    </row>
    <row r="77" spans="1:10" ht="24.75" customHeight="1">
      <c r="A77" s="549" t="s">
        <v>402</v>
      </c>
      <c r="B77" s="1008" t="s">
        <v>177</v>
      </c>
      <c r="C77" s="1008"/>
      <c r="D77" s="1008"/>
      <c r="E77" s="1008"/>
      <c r="F77" s="1008"/>
      <c r="G77" s="1008"/>
      <c r="H77" s="1008"/>
      <c r="I77" s="1008"/>
      <c r="J77" s="1008"/>
    </row>
    <row r="78" spans="1:10" ht="19.5" customHeight="1">
      <c r="A78" s="322"/>
      <c r="B78" s="607"/>
      <c r="C78" s="607"/>
      <c r="D78" s="607"/>
      <c r="E78" s="607"/>
      <c r="F78" s="607"/>
      <c r="G78" s="607"/>
      <c r="H78" s="607"/>
      <c r="I78" s="607" t="s">
        <v>880</v>
      </c>
      <c r="J78" s="607"/>
    </row>
    <row r="79" spans="1:10" ht="19.5" customHeight="1">
      <c r="A79" s="322"/>
      <c r="B79" s="607"/>
      <c r="C79" s="607"/>
      <c r="D79" s="607"/>
      <c r="E79" s="607"/>
      <c r="F79" s="607"/>
      <c r="G79" s="607"/>
      <c r="H79" s="607"/>
      <c r="I79" s="607"/>
      <c r="J79" s="607"/>
    </row>
    <row r="80" spans="1:10" ht="19.5" customHeight="1">
      <c r="A80" s="549"/>
      <c r="B80" s="1046"/>
      <c r="C80" s="1046"/>
      <c r="D80" s="1046"/>
      <c r="E80" s="1046"/>
      <c r="F80" s="1046"/>
      <c r="G80" s="1046"/>
      <c r="H80" s="1046"/>
      <c r="I80" s="1046"/>
      <c r="J80" s="1046"/>
    </row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</sheetData>
  <sheetProtection/>
  <mergeCells count="58">
    <mergeCell ref="B5:C5"/>
    <mergeCell ref="B10:C10"/>
    <mergeCell ref="B28:C28"/>
    <mergeCell ref="B27:C27"/>
    <mergeCell ref="B26:C26"/>
    <mergeCell ref="A24:A25"/>
    <mergeCell ref="A26:A31"/>
    <mergeCell ref="B29:C29"/>
    <mergeCell ref="A3:C3"/>
    <mergeCell ref="A4:C4"/>
    <mergeCell ref="A15:C15"/>
    <mergeCell ref="B34:C34"/>
    <mergeCell ref="B33:C33"/>
    <mergeCell ref="B25:C25"/>
    <mergeCell ref="B24:C24"/>
    <mergeCell ref="B31:C31"/>
    <mergeCell ref="B30:C30"/>
    <mergeCell ref="A16:A23"/>
    <mergeCell ref="B46:C46"/>
    <mergeCell ref="B45:C45"/>
    <mergeCell ref="B44:C44"/>
    <mergeCell ref="B37:C37"/>
    <mergeCell ref="B49:C49"/>
    <mergeCell ref="B48:C48"/>
    <mergeCell ref="B38:C38"/>
    <mergeCell ref="B43:C43"/>
    <mergeCell ref="B36:C36"/>
    <mergeCell ref="A32:A37"/>
    <mergeCell ref="B40:C40"/>
    <mergeCell ref="B42:C42"/>
    <mergeCell ref="B35:C35"/>
    <mergeCell ref="B39:C39"/>
    <mergeCell ref="B32:C32"/>
    <mergeCell ref="A38:A42"/>
    <mergeCell ref="B80:J80"/>
    <mergeCell ref="A65:C65"/>
    <mergeCell ref="B64:C64"/>
    <mergeCell ref="B63:C63"/>
    <mergeCell ref="B76:J76"/>
    <mergeCell ref="A70:C70"/>
    <mergeCell ref="B77:J77"/>
    <mergeCell ref="B62:C62"/>
    <mergeCell ref="A55:C55"/>
    <mergeCell ref="B59:C59"/>
    <mergeCell ref="B58:C58"/>
    <mergeCell ref="B61:C61"/>
    <mergeCell ref="A60:C60"/>
    <mergeCell ref="B56:C56"/>
    <mergeCell ref="A43:A45"/>
    <mergeCell ref="B57:C57"/>
    <mergeCell ref="B41:C41"/>
    <mergeCell ref="B54:C54"/>
    <mergeCell ref="B53:C53"/>
    <mergeCell ref="A52:C52"/>
    <mergeCell ref="B51:C51"/>
    <mergeCell ref="B50:C50"/>
    <mergeCell ref="A46:A51"/>
    <mergeCell ref="B47:C47"/>
  </mergeCells>
  <printOptions/>
  <pageMargins left="0.5905511811023623" right="0.5905511811023623" top="0.3937007874015748" bottom="0.3937007874015748" header="0.5118110236220472" footer="0.5118110236220472"/>
  <pageSetup fitToWidth="0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"/>
  <sheetViews>
    <sheetView view="pageBreakPreview" zoomScale="70" zoomScaleNormal="75" zoomScaleSheetLayoutView="70" zoomScalePageLayoutView="0" workbookViewId="0" topLeftCell="A46">
      <selection activeCell="C37" sqref="C37:K60"/>
    </sheetView>
  </sheetViews>
  <sheetFormatPr defaultColWidth="9.00390625" defaultRowHeight="12"/>
  <cols>
    <col min="1" max="13" width="16.75390625" style="12" customWidth="1"/>
    <col min="14" max="14" width="16.625" style="12" bestFit="1" customWidth="1"/>
    <col min="15" max="15" width="5.375" style="12" customWidth="1"/>
    <col min="16" max="16" width="28.75390625" style="12" customWidth="1"/>
    <col min="17" max="17" width="17.125" style="12" customWidth="1"/>
    <col min="18" max="18" width="20.875" style="12" customWidth="1"/>
    <col min="19" max="19" width="9.125" style="10" customWidth="1"/>
    <col min="20" max="24" width="12.25390625" style="442" customWidth="1"/>
    <col min="25" max="25" width="12.25390625" style="556" customWidth="1"/>
    <col min="26" max="26" width="9.125" style="557" customWidth="1"/>
    <col min="27" max="16384" width="9.125" style="12" customWidth="1"/>
  </cols>
  <sheetData>
    <row r="1" spans="1:14" ht="19.5" customHeight="1">
      <c r="A1" s="131" t="s">
        <v>127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9.5" customHeight="1">
      <c r="A2" s="9"/>
      <c r="B2" s="9"/>
      <c r="C2" s="9"/>
      <c r="D2" s="9"/>
      <c r="E2" s="9"/>
      <c r="F2" s="9"/>
      <c r="G2" s="6"/>
      <c r="H2" s="6"/>
      <c r="I2" s="6"/>
      <c r="J2" s="6"/>
      <c r="K2" s="6"/>
      <c r="M2" s="6"/>
      <c r="N2" s="115" t="s">
        <v>74</v>
      </c>
    </row>
    <row r="3" spans="1:14" ht="19.5" customHeight="1">
      <c r="A3" s="63"/>
      <c r="B3" s="31" t="s">
        <v>63</v>
      </c>
      <c r="C3" s="995" t="s">
        <v>101</v>
      </c>
      <c r="D3" s="996"/>
      <c r="E3" s="995" t="s">
        <v>102</v>
      </c>
      <c r="F3" s="996"/>
      <c r="G3" s="995" t="s">
        <v>103</v>
      </c>
      <c r="H3" s="999"/>
      <c r="I3" s="1002" t="s">
        <v>104</v>
      </c>
      <c r="J3" s="1003"/>
      <c r="K3" s="995" t="s">
        <v>3</v>
      </c>
      <c r="L3" s="1006"/>
      <c r="M3" s="996"/>
      <c r="N3" s="38"/>
    </row>
    <row r="4" spans="1:26" s="18" customFormat="1" ht="19.5" customHeight="1">
      <c r="A4" s="64"/>
      <c r="B4" s="65"/>
      <c r="C4" s="997"/>
      <c r="D4" s="998"/>
      <c r="E4" s="997"/>
      <c r="F4" s="998"/>
      <c r="G4" s="1000"/>
      <c r="H4" s="1001"/>
      <c r="I4" s="1004"/>
      <c r="J4" s="1005"/>
      <c r="K4" s="997"/>
      <c r="L4" s="1007"/>
      <c r="M4" s="998"/>
      <c r="N4" s="65"/>
      <c r="P4" s="397"/>
      <c r="S4" s="10"/>
      <c r="T4" s="442"/>
      <c r="U4" s="442"/>
      <c r="V4" s="442"/>
      <c r="W4" s="442"/>
      <c r="X4" s="442"/>
      <c r="Y4" s="556"/>
      <c r="Z4" s="558"/>
    </row>
    <row r="5" spans="1:18" ht="19.5" customHeight="1">
      <c r="A5" s="14" t="s">
        <v>18</v>
      </c>
      <c r="B5" s="27"/>
      <c r="C5" s="66" t="s">
        <v>19</v>
      </c>
      <c r="D5" s="67" t="s">
        <v>20</v>
      </c>
      <c r="E5" s="68" t="s">
        <v>19</v>
      </c>
      <c r="F5" s="67" t="s">
        <v>20</v>
      </c>
      <c r="G5" s="66" t="s">
        <v>19</v>
      </c>
      <c r="H5" s="67" t="s">
        <v>20</v>
      </c>
      <c r="I5" s="66" t="s">
        <v>19</v>
      </c>
      <c r="J5" s="69" t="s">
        <v>20</v>
      </c>
      <c r="K5" s="66" t="s">
        <v>19</v>
      </c>
      <c r="L5" s="69" t="s">
        <v>20</v>
      </c>
      <c r="M5" s="67" t="s">
        <v>12</v>
      </c>
      <c r="N5" s="88" t="s">
        <v>70</v>
      </c>
      <c r="P5" s="396"/>
      <c r="Q5" s="396"/>
      <c r="R5" s="396"/>
    </row>
    <row r="6" spans="1:26" s="23" customFormat="1" ht="19.5" customHeight="1">
      <c r="A6" s="8"/>
      <c r="B6" s="236" t="s">
        <v>469</v>
      </c>
      <c r="C6" s="176">
        <v>2269448</v>
      </c>
      <c r="D6" s="175">
        <v>312450</v>
      </c>
      <c r="E6" s="201">
        <v>2372579</v>
      </c>
      <c r="F6" s="202">
        <v>296444</v>
      </c>
      <c r="G6" s="201">
        <v>2767378</v>
      </c>
      <c r="H6" s="204">
        <v>371433</v>
      </c>
      <c r="I6" s="174">
        <v>1112875</v>
      </c>
      <c r="J6" s="175">
        <v>267725</v>
      </c>
      <c r="K6" s="174">
        <v>8522280</v>
      </c>
      <c r="L6" s="177">
        <v>1248052</v>
      </c>
      <c r="M6" s="175">
        <v>9770332</v>
      </c>
      <c r="N6" s="644">
        <v>0.872</v>
      </c>
      <c r="P6" s="428"/>
      <c r="Q6" s="399"/>
      <c r="R6" s="399"/>
      <c r="S6" s="10"/>
      <c r="T6" s="442"/>
      <c r="U6" s="442"/>
      <c r="V6" s="442"/>
      <c r="W6" s="442"/>
      <c r="X6" s="442"/>
      <c r="Y6" s="556"/>
      <c r="Z6" s="559"/>
    </row>
    <row r="7" spans="1:26" s="185" customFormat="1" ht="19.5" customHeight="1">
      <c r="A7" s="184" t="s">
        <v>21</v>
      </c>
      <c r="B7" s="240" t="s">
        <v>961</v>
      </c>
      <c r="C7" s="339">
        <v>1795525</v>
      </c>
      <c r="D7" s="340">
        <v>336708</v>
      </c>
      <c r="E7" s="341">
        <v>1982504</v>
      </c>
      <c r="F7" s="340">
        <v>372364</v>
      </c>
      <c r="G7" s="339">
        <v>2695707</v>
      </c>
      <c r="H7" s="340">
        <v>477709</v>
      </c>
      <c r="I7" s="339">
        <v>1805634</v>
      </c>
      <c r="J7" s="342">
        <v>383707</v>
      </c>
      <c r="K7" s="339">
        <v>8279370</v>
      </c>
      <c r="L7" s="342">
        <v>1570488</v>
      </c>
      <c r="M7" s="342">
        <v>9849858</v>
      </c>
      <c r="N7" s="343">
        <v>0.8405572953437501</v>
      </c>
      <c r="P7" s="398"/>
      <c r="Q7" s="398"/>
      <c r="R7" s="398"/>
      <c r="S7" s="448"/>
      <c r="T7" s="550"/>
      <c r="U7" s="550"/>
      <c r="V7" s="554"/>
      <c r="W7" s="554"/>
      <c r="X7" s="554"/>
      <c r="Y7" s="560"/>
      <c r="Z7" s="561"/>
    </row>
    <row r="8" spans="1:26" s="193" customFormat="1" ht="19.5" customHeight="1">
      <c r="A8" s="186"/>
      <c r="B8" s="187" t="s">
        <v>181</v>
      </c>
      <c r="C8" s="354">
        <v>-20.882743292642093</v>
      </c>
      <c r="D8" s="189">
        <v>7.763802208353332</v>
      </c>
      <c r="E8" s="190">
        <v>-16.440969931875816</v>
      </c>
      <c r="F8" s="189">
        <v>25.610233298700603</v>
      </c>
      <c r="G8" s="188">
        <v>-2.5898521994465518</v>
      </c>
      <c r="H8" s="189">
        <v>28.612428082588238</v>
      </c>
      <c r="I8" s="188">
        <v>62.24948893631361</v>
      </c>
      <c r="J8" s="191">
        <v>43.32131851713512</v>
      </c>
      <c r="K8" s="188">
        <v>-2.8502935834072596</v>
      </c>
      <c r="L8" s="191">
        <v>25.83514148448942</v>
      </c>
      <c r="M8" s="191">
        <v>0.8139539168167564</v>
      </c>
      <c r="N8" s="192"/>
      <c r="P8" s="399"/>
      <c r="Q8" s="398"/>
      <c r="R8" s="398"/>
      <c r="S8" s="448"/>
      <c r="T8" s="550"/>
      <c r="U8" s="550"/>
      <c r="V8" s="554"/>
      <c r="W8" s="554"/>
      <c r="X8" s="554"/>
      <c r="Y8" s="560"/>
      <c r="Z8" s="562"/>
    </row>
    <row r="9" spans="1:26" s="193" customFormat="1" ht="19.5" customHeight="1">
      <c r="A9" s="183"/>
      <c r="B9" s="236" t="s">
        <v>469</v>
      </c>
      <c r="C9" s="196">
        <v>1855116</v>
      </c>
      <c r="D9" s="195">
        <v>58749</v>
      </c>
      <c r="E9" s="194">
        <v>1914557</v>
      </c>
      <c r="F9" s="195">
        <v>57390</v>
      </c>
      <c r="G9" s="194">
        <v>1657038</v>
      </c>
      <c r="H9" s="197">
        <v>56136</v>
      </c>
      <c r="I9" s="194">
        <v>1604138</v>
      </c>
      <c r="J9" s="195">
        <v>40306</v>
      </c>
      <c r="K9" s="194">
        <v>7030849</v>
      </c>
      <c r="L9" s="197">
        <v>212581</v>
      </c>
      <c r="M9" s="197">
        <v>7243430</v>
      </c>
      <c r="N9" s="644">
        <v>0.971</v>
      </c>
      <c r="P9" s="398"/>
      <c r="Q9" s="398"/>
      <c r="R9" s="398"/>
      <c r="S9" s="448"/>
      <c r="T9" s="550"/>
      <c r="U9" s="550"/>
      <c r="V9" s="554"/>
      <c r="W9" s="554"/>
      <c r="X9" s="554"/>
      <c r="Y9" s="560"/>
      <c r="Z9" s="562"/>
    </row>
    <row r="10" spans="1:26" s="185" customFormat="1" ht="19.5" customHeight="1">
      <c r="A10" s="184" t="s">
        <v>22</v>
      </c>
      <c r="B10" s="240" t="s">
        <v>961</v>
      </c>
      <c r="C10" s="339">
        <v>1892520</v>
      </c>
      <c r="D10" s="340">
        <v>47689</v>
      </c>
      <c r="E10" s="341">
        <v>1984506</v>
      </c>
      <c r="F10" s="340">
        <v>54995</v>
      </c>
      <c r="G10" s="339">
        <v>1894236</v>
      </c>
      <c r="H10" s="340">
        <v>55694</v>
      </c>
      <c r="I10" s="339">
        <v>2327081</v>
      </c>
      <c r="J10" s="342">
        <v>44083</v>
      </c>
      <c r="K10" s="339">
        <v>8098343</v>
      </c>
      <c r="L10" s="342">
        <v>202461</v>
      </c>
      <c r="M10" s="342">
        <v>8300804</v>
      </c>
      <c r="N10" s="343">
        <v>0.9756094710825602</v>
      </c>
      <c r="P10" s="398"/>
      <c r="Q10" s="398"/>
      <c r="R10" s="398"/>
      <c r="S10" s="448"/>
      <c r="T10" s="550"/>
      <c r="U10" s="550"/>
      <c r="V10" s="554"/>
      <c r="W10" s="554"/>
      <c r="X10" s="554"/>
      <c r="Y10" s="560"/>
      <c r="Z10" s="561"/>
    </row>
    <row r="11" spans="1:26" s="193" customFormat="1" ht="19.5" customHeight="1">
      <c r="A11" s="198"/>
      <c r="B11" s="187" t="s">
        <v>181</v>
      </c>
      <c r="C11" s="354">
        <v>2.0162620558498823</v>
      </c>
      <c r="D11" s="189">
        <v>-18.8258523549337</v>
      </c>
      <c r="E11" s="190">
        <v>3.6535344729877517</v>
      </c>
      <c r="F11" s="189">
        <v>-4.173200906081198</v>
      </c>
      <c r="G11" s="188">
        <v>14.314578181067672</v>
      </c>
      <c r="H11" s="189">
        <v>-0.7873735214479094</v>
      </c>
      <c r="I11" s="188">
        <v>45.06738198334557</v>
      </c>
      <c r="J11" s="191">
        <v>9.370813278420087</v>
      </c>
      <c r="K11" s="188">
        <v>15.18300279240814</v>
      </c>
      <c r="L11" s="191">
        <v>-4.760538335975461</v>
      </c>
      <c r="M11" s="191">
        <v>14.59769749966522</v>
      </c>
      <c r="N11" s="192"/>
      <c r="P11" s="398"/>
      <c r="Q11" s="398"/>
      <c r="R11" s="398"/>
      <c r="S11" s="448"/>
      <c r="T11" s="550"/>
      <c r="U11" s="550"/>
      <c r="V11" s="554"/>
      <c r="W11" s="554"/>
      <c r="X11" s="554"/>
      <c r="Y11" s="560"/>
      <c r="Z11" s="562"/>
    </row>
    <row r="12" spans="1:26" s="193" customFormat="1" ht="19.5" customHeight="1">
      <c r="A12" s="199"/>
      <c r="B12" s="236" t="s">
        <v>469</v>
      </c>
      <c r="C12" s="196">
        <v>2386861</v>
      </c>
      <c r="D12" s="195">
        <v>109542</v>
      </c>
      <c r="E12" s="194">
        <v>2582733</v>
      </c>
      <c r="F12" s="195">
        <v>49592</v>
      </c>
      <c r="G12" s="194">
        <v>2614538</v>
      </c>
      <c r="H12" s="197">
        <v>128144</v>
      </c>
      <c r="I12" s="194">
        <v>1955863</v>
      </c>
      <c r="J12" s="195">
        <v>79348</v>
      </c>
      <c r="K12" s="194">
        <v>9539995</v>
      </c>
      <c r="L12" s="197">
        <v>366626</v>
      </c>
      <c r="M12" s="197">
        <v>9906621</v>
      </c>
      <c r="N12" s="644">
        <v>0.963</v>
      </c>
      <c r="P12" s="398"/>
      <c r="Q12" s="398"/>
      <c r="R12" s="398"/>
      <c r="S12" s="448"/>
      <c r="T12" s="550"/>
      <c r="U12" s="550"/>
      <c r="V12" s="554"/>
      <c r="W12" s="554"/>
      <c r="X12" s="554"/>
      <c r="Y12" s="560"/>
      <c r="Z12" s="562"/>
    </row>
    <row r="13" spans="1:26" s="185" customFormat="1" ht="19.5" customHeight="1">
      <c r="A13" s="184" t="s">
        <v>23</v>
      </c>
      <c r="B13" s="240" t="s">
        <v>961</v>
      </c>
      <c r="C13" s="339">
        <v>2059926</v>
      </c>
      <c r="D13" s="340">
        <v>114468</v>
      </c>
      <c r="E13" s="341">
        <v>2348671</v>
      </c>
      <c r="F13" s="340">
        <v>69603</v>
      </c>
      <c r="G13" s="339">
        <v>2465884</v>
      </c>
      <c r="H13" s="340">
        <v>116712</v>
      </c>
      <c r="I13" s="339">
        <v>2273504</v>
      </c>
      <c r="J13" s="342">
        <v>77760</v>
      </c>
      <c r="K13" s="339">
        <v>9147985</v>
      </c>
      <c r="L13" s="342">
        <v>378543</v>
      </c>
      <c r="M13" s="342">
        <v>9526528</v>
      </c>
      <c r="N13" s="343">
        <v>0.9602643271504582</v>
      </c>
      <c r="P13" s="398"/>
      <c r="Q13" s="398"/>
      <c r="R13" s="398"/>
      <c r="S13" s="448"/>
      <c r="T13" s="550"/>
      <c r="U13" s="550"/>
      <c r="V13" s="554"/>
      <c r="W13" s="554"/>
      <c r="X13" s="554"/>
      <c r="Y13" s="560"/>
      <c r="Z13" s="561"/>
    </row>
    <row r="14" spans="1:26" s="193" customFormat="1" ht="19.5" customHeight="1">
      <c r="A14" s="199"/>
      <c r="B14" s="187" t="s">
        <v>181</v>
      </c>
      <c r="C14" s="354">
        <v>-13.697278559580973</v>
      </c>
      <c r="D14" s="189">
        <v>4.496905296598563</v>
      </c>
      <c r="E14" s="190">
        <v>-9.062570540586268</v>
      </c>
      <c r="F14" s="189">
        <v>40.35126633327957</v>
      </c>
      <c r="G14" s="188">
        <v>-5.685669896555334</v>
      </c>
      <c r="H14" s="189">
        <v>-8.921213634661008</v>
      </c>
      <c r="I14" s="188">
        <v>16.240452424326236</v>
      </c>
      <c r="J14" s="191">
        <v>-2.0013106820587767</v>
      </c>
      <c r="K14" s="188">
        <v>-4.10912165048305</v>
      </c>
      <c r="L14" s="191">
        <v>3.250451413702238</v>
      </c>
      <c r="M14" s="191">
        <v>-3.8367572555768503</v>
      </c>
      <c r="N14" s="192"/>
      <c r="P14" s="398"/>
      <c r="Q14" s="398"/>
      <c r="R14" s="398"/>
      <c r="S14" s="448"/>
      <c r="T14" s="550"/>
      <c r="U14" s="550"/>
      <c r="V14" s="554"/>
      <c r="W14" s="554"/>
      <c r="X14" s="554"/>
      <c r="Y14" s="560"/>
      <c r="Z14" s="562"/>
    </row>
    <row r="15" spans="1:26" s="193" customFormat="1" ht="19.5" customHeight="1">
      <c r="A15" s="200"/>
      <c r="B15" s="236" t="s">
        <v>469</v>
      </c>
      <c r="C15" s="203">
        <v>2264535</v>
      </c>
      <c r="D15" s="202">
        <v>85565</v>
      </c>
      <c r="E15" s="201">
        <v>3036103</v>
      </c>
      <c r="F15" s="202">
        <v>106908</v>
      </c>
      <c r="G15" s="201">
        <v>3281440</v>
      </c>
      <c r="H15" s="204">
        <v>159871</v>
      </c>
      <c r="I15" s="201">
        <v>2407001</v>
      </c>
      <c r="J15" s="202">
        <v>115432</v>
      </c>
      <c r="K15" s="201">
        <v>10989079</v>
      </c>
      <c r="L15" s="204">
        <v>467776</v>
      </c>
      <c r="M15" s="204">
        <v>11456855</v>
      </c>
      <c r="N15" s="644">
        <v>0.959</v>
      </c>
      <c r="P15" s="398"/>
      <c r="Q15" s="398"/>
      <c r="R15" s="398"/>
      <c r="S15" s="448"/>
      <c r="T15" s="550"/>
      <c r="U15" s="550"/>
      <c r="V15" s="554"/>
      <c r="W15" s="554"/>
      <c r="X15" s="554"/>
      <c r="Y15" s="560"/>
      <c r="Z15" s="562"/>
    </row>
    <row r="16" spans="1:26" s="185" customFormat="1" ht="19.5" customHeight="1">
      <c r="A16" s="184" t="s">
        <v>24</v>
      </c>
      <c r="B16" s="240" t="s">
        <v>961</v>
      </c>
      <c r="C16" s="339">
        <v>1927715</v>
      </c>
      <c r="D16" s="340">
        <v>127180</v>
      </c>
      <c r="E16" s="341">
        <v>2653035</v>
      </c>
      <c r="F16" s="340">
        <v>137312</v>
      </c>
      <c r="G16" s="339">
        <v>3415084</v>
      </c>
      <c r="H16" s="340">
        <v>135661</v>
      </c>
      <c r="I16" s="339">
        <v>2677340</v>
      </c>
      <c r="J16" s="342">
        <v>121774</v>
      </c>
      <c r="K16" s="339">
        <v>10673174</v>
      </c>
      <c r="L16" s="342">
        <v>521927</v>
      </c>
      <c r="M16" s="342">
        <v>11195101</v>
      </c>
      <c r="N16" s="343">
        <v>0.9533789824674204</v>
      </c>
      <c r="P16" s="398"/>
      <c r="Q16" s="398"/>
      <c r="R16" s="398"/>
      <c r="S16" s="448"/>
      <c r="T16" s="550"/>
      <c r="U16" s="550"/>
      <c r="V16" s="554"/>
      <c r="W16" s="554"/>
      <c r="X16" s="554"/>
      <c r="Y16" s="560"/>
      <c r="Z16" s="561"/>
    </row>
    <row r="17" spans="1:26" s="193" customFormat="1" ht="19.5" customHeight="1">
      <c r="A17" s="198"/>
      <c r="B17" s="187" t="s">
        <v>181</v>
      </c>
      <c r="C17" s="354">
        <v>-14.87369371637003</v>
      </c>
      <c r="D17" s="189">
        <v>48.63554023257173</v>
      </c>
      <c r="E17" s="190">
        <v>-12.617095006328839</v>
      </c>
      <c r="F17" s="189">
        <v>28.43940584427733</v>
      </c>
      <c r="G17" s="188">
        <v>4.072724169876629</v>
      </c>
      <c r="H17" s="189">
        <v>-15.14345941415266</v>
      </c>
      <c r="I17" s="188">
        <v>11.231362180572413</v>
      </c>
      <c r="J17" s="191">
        <v>5.494143738304813</v>
      </c>
      <c r="K17" s="188">
        <v>-2.8747177083720987</v>
      </c>
      <c r="L17" s="191">
        <v>11.576267273224783</v>
      </c>
      <c r="M17" s="191">
        <v>-2.2846933124317292</v>
      </c>
      <c r="N17" s="192"/>
      <c r="P17" s="398"/>
      <c r="Q17" s="398"/>
      <c r="R17" s="398"/>
      <c r="S17" s="448"/>
      <c r="T17" s="550"/>
      <c r="U17" s="550"/>
      <c r="V17" s="554"/>
      <c r="W17" s="554"/>
      <c r="X17" s="554"/>
      <c r="Y17" s="560"/>
      <c r="Z17" s="562"/>
    </row>
    <row r="18" spans="1:26" s="193" customFormat="1" ht="19.5" customHeight="1">
      <c r="A18" s="199"/>
      <c r="B18" s="236" t="s">
        <v>469</v>
      </c>
      <c r="C18" s="196">
        <v>1174711</v>
      </c>
      <c r="D18" s="195">
        <v>759950</v>
      </c>
      <c r="E18" s="194">
        <v>1278028</v>
      </c>
      <c r="F18" s="205">
        <v>690211</v>
      </c>
      <c r="G18" s="194">
        <v>938066</v>
      </c>
      <c r="H18" s="197">
        <v>906086</v>
      </c>
      <c r="I18" s="194">
        <v>598412</v>
      </c>
      <c r="J18" s="195">
        <v>834571</v>
      </c>
      <c r="K18" s="194">
        <v>3989217</v>
      </c>
      <c r="L18" s="197">
        <v>3190818</v>
      </c>
      <c r="M18" s="197">
        <v>7180035</v>
      </c>
      <c r="N18" s="644">
        <v>0.556</v>
      </c>
      <c r="P18" s="398"/>
      <c r="Q18" s="398"/>
      <c r="R18" s="398"/>
      <c r="S18" s="448"/>
      <c r="T18" s="550"/>
      <c r="U18" s="550"/>
      <c r="V18" s="554"/>
      <c r="W18" s="554"/>
      <c r="X18" s="554"/>
      <c r="Y18" s="560"/>
      <c r="Z18" s="562"/>
    </row>
    <row r="19" spans="1:26" s="185" customFormat="1" ht="19.5" customHeight="1">
      <c r="A19" s="184" t="s">
        <v>25</v>
      </c>
      <c r="B19" s="240" t="s">
        <v>961</v>
      </c>
      <c r="C19" s="339">
        <v>689638</v>
      </c>
      <c r="D19" s="340">
        <v>818796</v>
      </c>
      <c r="E19" s="341">
        <v>1053740</v>
      </c>
      <c r="F19" s="340">
        <v>816470</v>
      </c>
      <c r="G19" s="339">
        <v>1015368</v>
      </c>
      <c r="H19" s="344">
        <v>759015</v>
      </c>
      <c r="I19" s="339">
        <v>1227682</v>
      </c>
      <c r="J19" s="339">
        <v>774825</v>
      </c>
      <c r="K19" s="339">
        <v>3986428</v>
      </c>
      <c r="L19" s="342">
        <v>3169106</v>
      </c>
      <c r="M19" s="342">
        <v>7155534</v>
      </c>
      <c r="N19" s="343">
        <v>0.5571111813597699</v>
      </c>
      <c r="P19" s="398"/>
      <c r="Q19" s="398"/>
      <c r="R19" s="398"/>
      <c r="S19" s="448"/>
      <c r="T19" s="550"/>
      <c r="U19" s="550"/>
      <c r="V19" s="554"/>
      <c r="W19" s="554"/>
      <c r="X19" s="554"/>
      <c r="Y19" s="560"/>
      <c r="Z19" s="561"/>
    </row>
    <row r="20" spans="1:26" s="23" customFormat="1" ht="19.5" customHeight="1">
      <c r="A20" s="16"/>
      <c r="B20" s="187" t="s">
        <v>181</v>
      </c>
      <c r="C20" s="354">
        <v>-41.29296482283728</v>
      </c>
      <c r="D20" s="189">
        <v>7.743404171327062</v>
      </c>
      <c r="E20" s="190">
        <v>-17.549537255834768</v>
      </c>
      <c r="F20" s="189">
        <v>18.292811908242545</v>
      </c>
      <c r="G20" s="188">
        <v>8.240571558930831</v>
      </c>
      <c r="H20" s="189">
        <v>-16.23146147275204</v>
      </c>
      <c r="I20" s="188">
        <v>105.15664792818326</v>
      </c>
      <c r="J20" s="191">
        <v>-7.158887620106613</v>
      </c>
      <c r="K20" s="188">
        <v>-0.06991346923469477</v>
      </c>
      <c r="L20" s="191">
        <v>-0.6804524733156181</v>
      </c>
      <c r="M20" s="191">
        <v>-0.3412378909016467</v>
      </c>
      <c r="N20" s="192"/>
      <c r="P20" s="399"/>
      <c r="Q20" s="399"/>
      <c r="R20" s="399"/>
      <c r="S20" s="10"/>
      <c r="T20" s="442"/>
      <c r="U20" s="442"/>
      <c r="V20" s="442"/>
      <c r="W20" s="442"/>
      <c r="X20" s="442"/>
      <c r="Y20" s="556"/>
      <c r="Z20" s="559"/>
    </row>
    <row r="21" spans="1:26" s="23" customFormat="1" ht="19.5" customHeight="1">
      <c r="A21" s="37"/>
      <c r="B21" s="236" t="s">
        <v>469</v>
      </c>
      <c r="C21" s="176">
        <v>9950671</v>
      </c>
      <c r="D21" s="175">
        <v>1326256</v>
      </c>
      <c r="E21" s="174">
        <v>11184000</v>
      </c>
      <c r="F21" s="175">
        <v>1200545</v>
      </c>
      <c r="G21" s="174">
        <v>11258460</v>
      </c>
      <c r="H21" s="177">
        <v>1621670</v>
      </c>
      <c r="I21" s="216">
        <v>7678289</v>
      </c>
      <c r="J21" s="175">
        <v>1337382</v>
      </c>
      <c r="K21" s="174">
        <v>40071420</v>
      </c>
      <c r="L21" s="177">
        <v>5485853</v>
      </c>
      <c r="M21" s="177">
        <v>45557273</v>
      </c>
      <c r="N21" s="243">
        <v>0.88</v>
      </c>
      <c r="P21" s="399"/>
      <c r="Q21" s="399"/>
      <c r="R21" s="399"/>
      <c r="S21" s="10"/>
      <c r="T21" s="442"/>
      <c r="U21" s="442"/>
      <c r="V21" s="442"/>
      <c r="W21" s="442"/>
      <c r="X21" s="442"/>
      <c r="Y21" s="556"/>
      <c r="Z21" s="559"/>
    </row>
    <row r="22" spans="1:24" ht="19.5" customHeight="1">
      <c r="A22" s="14" t="s">
        <v>26</v>
      </c>
      <c r="B22" s="240" t="s">
        <v>961</v>
      </c>
      <c r="C22" s="345">
        <v>8365324</v>
      </c>
      <c r="D22" s="346">
        <v>1444841</v>
      </c>
      <c r="E22" s="347">
        <v>10022456</v>
      </c>
      <c r="F22" s="346">
        <v>1450744</v>
      </c>
      <c r="G22" s="348">
        <v>11486279</v>
      </c>
      <c r="H22" s="346">
        <v>1544791</v>
      </c>
      <c r="I22" s="348">
        <v>10311241</v>
      </c>
      <c r="J22" s="349">
        <v>1402149</v>
      </c>
      <c r="K22" s="348">
        <v>40185300</v>
      </c>
      <c r="L22" s="349">
        <v>5842525</v>
      </c>
      <c r="M22" s="349">
        <v>46027825</v>
      </c>
      <c r="N22" s="350">
        <v>0.8730653686112694</v>
      </c>
      <c r="P22" s="399"/>
      <c r="Q22" s="399"/>
      <c r="R22" s="399"/>
      <c r="V22" s="554"/>
      <c r="W22" s="554"/>
      <c r="X22" s="554"/>
    </row>
    <row r="23" spans="1:18" ht="19.5" customHeight="1">
      <c r="A23" s="89"/>
      <c r="B23" s="709" t="s">
        <v>181</v>
      </c>
      <c r="C23" s="241">
        <v>-15.932061265014186</v>
      </c>
      <c r="D23" s="244">
        <v>8.941335609414768</v>
      </c>
      <c r="E23" s="245">
        <v>-10.385765379113021</v>
      </c>
      <c r="F23" s="244">
        <v>20.840451628218858</v>
      </c>
      <c r="G23" s="246">
        <v>2.023536078646626</v>
      </c>
      <c r="H23" s="244">
        <v>-4.74073023488133</v>
      </c>
      <c r="I23" s="246">
        <v>34.29086870785927</v>
      </c>
      <c r="J23" s="247">
        <v>4.842819777744878</v>
      </c>
      <c r="K23" s="248">
        <v>0.2841925741588369</v>
      </c>
      <c r="L23" s="249">
        <v>6.501668929152848</v>
      </c>
      <c r="M23" s="249">
        <v>1.0328800848110387</v>
      </c>
      <c r="N23" s="250"/>
      <c r="P23" s="399"/>
      <c r="Q23" s="399"/>
      <c r="R23" s="399"/>
    </row>
    <row r="24" spans="1:18" ht="19.5" customHeight="1">
      <c r="A24" s="70"/>
      <c r="B24" s="710" t="s">
        <v>96</v>
      </c>
      <c r="C24" s="154">
        <v>0.20816875822751105</v>
      </c>
      <c r="D24" s="78">
        <v>0.24729735859067783</v>
      </c>
      <c r="E24" s="78">
        <v>0.24940602658185954</v>
      </c>
      <c r="F24" s="78">
        <v>0.24830770942357971</v>
      </c>
      <c r="G24" s="78">
        <v>0.28583285430244393</v>
      </c>
      <c r="H24" s="78">
        <v>0.26440468804155737</v>
      </c>
      <c r="I24" s="78">
        <v>0.2565923608881855</v>
      </c>
      <c r="J24" s="78">
        <v>0.23999024394418508</v>
      </c>
      <c r="K24" s="79">
        <v>1</v>
      </c>
      <c r="L24" s="79">
        <v>1</v>
      </c>
      <c r="M24" s="85"/>
      <c r="N24" s="86"/>
      <c r="P24" s="400"/>
      <c r="Q24" s="400"/>
      <c r="R24" s="399"/>
    </row>
    <row r="25" spans="1:18" ht="19.5" customHeight="1">
      <c r="A25" s="533" t="s">
        <v>393</v>
      </c>
      <c r="B25" s="534" t="s">
        <v>469</v>
      </c>
      <c r="C25" s="535" t="s">
        <v>81</v>
      </c>
      <c r="D25" s="536">
        <v>176520.99174813463</v>
      </c>
      <c r="E25" s="535" t="s">
        <v>81</v>
      </c>
      <c r="F25" s="536">
        <v>168245.16652331903</v>
      </c>
      <c r="G25" s="535" t="s">
        <v>81</v>
      </c>
      <c r="H25" s="536">
        <v>180005.01904562788</v>
      </c>
      <c r="I25" s="537" t="s">
        <v>81</v>
      </c>
      <c r="J25" s="536">
        <v>313633.9416678689</v>
      </c>
      <c r="K25" s="535" t="s">
        <v>81</v>
      </c>
      <c r="L25" s="536">
        <v>838405.1189849505</v>
      </c>
      <c r="M25" s="535" t="s">
        <v>81</v>
      </c>
      <c r="N25" s="538"/>
      <c r="P25" s="400"/>
      <c r="Q25" s="400"/>
      <c r="R25" s="399"/>
    </row>
    <row r="26" spans="1:18" ht="19.5" customHeight="1">
      <c r="A26" s="539"/>
      <c r="B26" s="540" t="s">
        <v>961</v>
      </c>
      <c r="C26" s="541" t="s">
        <v>81</v>
      </c>
      <c r="D26" s="542">
        <v>269650</v>
      </c>
      <c r="E26" s="541"/>
      <c r="F26" s="542">
        <v>290270</v>
      </c>
      <c r="G26" s="541"/>
      <c r="H26" s="542">
        <v>205550</v>
      </c>
      <c r="I26" s="541"/>
      <c r="J26" s="542">
        <v>253840</v>
      </c>
      <c r="K26" s="541"/>
      <c r="L26" s="542">
        <v>1019310</v>
      </c>
      <c r="M26" s="541" t="s">
        <v>81</v>
      </c>
      <c r="N26" s="543"/>
      <c r="P26" s="400"/>
      <c r="Q26" s="400"/>
      <c r="R26" s="399"/>
    </row>
    <row r="27" spans="1:18" ht="19.5" customHeight="1">
      <c r="A27" s="544"/>
      <c r="B27" s="545" t="s">
        <v>181</v>
      </c>
      <c r="C27" s="546" t="s">
        <v>81</v>
      </c>
      <c r="D27" s="547">
        <v>52.75803593078867</v>
      </c>
      <c r="E27" s="546"/>
      <c r="F27" s="547">
        <v>72.52798757803728</v>
      </c>
      <c r="G27" s="546"/>
      <c r="H27" s="547">
        <v>14.191260382521298</v>
      </c>
      <c r="I27" s="546"/>
      <c r="J27" s="547">
        <v>-19.06488224772218</v>
      </c>
      <c r="K27" s="546"/>
      <c r="L27" s="547">
        <v>21.577263415813764</v>
      </c>
      <c r="M27" s="546" t="s">
        <v>81</v>
      </c>
      <c r="N27" s="548"/>
      <c r="P27" s="400"/>
      <c r="Q27" s="400"/>
      <c r="R27" s="399"/>
    </row>
    <row r="28" spans="1:18" ht="19.5" customHeight="1">
      <c r="A28" s="338" t="s">
        <v>180</v>
      </c>
      <c r="B28" s="111"/>
      <c r="C28" s="532"/>
      <c r="D28" s="112"/>
      <c r="E28" s="112"/>
      <c r="F28" s="112"/>
      <c r="G28" s="112"/>
      <c r="H28" s="112"/>
      <c r="I28" s="112"/>
      <c r="J28" s="112"/>
      <c r="K28" s="95"/>
      <c r="L28" s="95"/>
      <c r="M28" s="113"/>
      <c r="N28" s="114"/>
      <c r="P28" s="400"/>
      <c r="Q28" s="400"/>
      <c r="R28" s="399"/>
    </row>
    <row r="29" spans="2:18" ht="19.5" customHeight="1">
      <c r="B29" s="111"/>
      <c r="C29" s="331"/>
      <c r="D29" s="112"/>
      <c r="E29" s="331"/>
      <c r="F29" s="112"/>
      <c r="G29" s="331"/>
      <c r="H29" s="112"/>
      <c r="I29" s="331"/>
      <c r="J29" s="112"/>
      <c r="K29" s="95"/>
      <c r="L29" s="95"/>
      <c r="M29" s="113"/>
      <c r="N29" s="114"/>
      <c r="P29" s="399"/>
      <c r="Q29" s="399"/>
      <c r="R29" s="399"/>
    </row>
    <row r="30" spans="1:16" ht="19.5" customHeight="1">
      <c r="A30" s="9"/>
      <c r="B30" s="111"/>
      <c r="C30" s="237"/>
      <c r="D30" s="22"/>
      <c r="E30" s="112"/>
      <c r="F30" s="112"/>
      <c r="G30" s="112"/>
      <c r="H30" s="112"/>
      <c r="I30" s="112"/>
      <c r="J30" s="112"/>
      <c r="L30" s="95"/>
      <c r="M30" s="113"/>
      <c r="N30" s="114"/>
      <c r="P30" s="399"/>
    </row>
    <row r="31" spans="1:16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P31" s="433"/>
    </row>
    <row r="32" spans="1:18" ht="19.5" customHeight="1">
      <c r="A32" s="131" t="s">
        <v>128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P32" s="334"/>
      <c r="R32" s="436"/>
    </row>
    <row r="33" spans="1:26" s="18" customFormat="1" ht="19.5" customHeight="1">
      <c r="A33" s="6"/>
      <c r="B33" s="6"/>
      <c r="C33" s="6"/>
      <c r="D33" s="6"/>
      <c r="E33" s="6"/>
      <c r="F33" s="6"/>
      <c r="G33" s="6"/>
      <c r="H33" s="6"/>
      <c r="J33" s="115"/>
      <c r="K33" s="115" t="s">
        <v>74</v>
      </c>
      <c r="L33" s="6"/>
      <c r="M33" s="71"/>
      <c r="N33" s="71"/>
      <c r="S33" s="10"/>
      <c r="T33" s="442"/>
      <c r="U33" s="442"/>
      <c r="V33" s="442"/>
      <c r="W33" s="442"/>
      <c r="X33" s="442"/>
      <c r="Y33" s="556"/>
      <c r="Z33" s="558"/>
    </row>
    <row r="34" spans="1:26" s="18" customFormat="1" ht="19.5" customHeight="1">
      <c r="A34" s="91" t="s">
        <v>56</v>
      </c>
      <c r="B34" s="91"/>
      <c r="C34" s="72"/>
      <c r="D34" s="40" t="s">
        <v>27</v>
      </c>
      <c r="E34" s="45" t="s">
        <v>28</v>
      </c>
      <c r="F34" s="40" t="s">
        <v>29</v>
      </c>
      <c r="G34" s="73"/>
      <c r="H34" s="73"/>
      <c r="I34" s="73"/>
      <c r="J34" s="92"/>
      <c r="K34" s="83"/>
      <c r="L34" s="6"/>
      <c r="M34" s="6"/>
      <c r="N34" s="6"/>
      <c r="O34" s="6"/>
      <c r="S34" s="10"/>
      <c r="T34" s="442"/>
      <c r="U34" s="442"/>
      <c r="V34" s="442"/>
      <c r="W34" s="442"/>
      <c r="X34" s="442"/>
      <c r="Y34" s="556"/>
      <c r="Z34" s="558"/>
    </row>
    <row r="35" spans="1:26" s="18" customFormat="1" ht="19.5" customHeight="1">
      <c r="A35" s="46"/>
      <c r="B35" s="46"/>
      <c r="C35" s="46" t="s">
        <v>31</v>
      </c>
      <c r="D35" s="74"/>
      <c r="E35" s="75"/>
      <c r="F35" s="74"/>
      <c r="G35" s="46" t="s">
        <v>32</v>
      </c>
      <c r="H35" s="46" t="s">
        <v>33</v>
      </c>
      <c r="I35" s="57" t="s">
        <v>34</v>
      </c>
      <c r="J35" s="46" t="s">
        <v>35</v>
      </c>
      <c r="K35" s="90" t="s">
        <v>69</v>
      </c>
      <c r="L35" s="168"/>
      <c r="M35" s="169" t="s">
        <v>86</v>
      </c>
      <c r="N35" s="6"/>
      <c r="O35" s="6"/>
      <c r="S35" s="10"/>
      <c r="T35" s="442"/>
      <c r="U35" s="442"/>
      <c r="V35" s="442"/>
      <c r="W35" s="442"/>
      <c r="X35" s="442"/>
      <c r="Y35" s="556"/>
      <c r="Z35" s="558"/>
    </row>
    <row r="36" spans="1:26" s="18" customFormat="1" ht="19.5" customHeight="1">
      <c r="A36" s="54" t="s">
        <v>18</v>
      </c>
      <c r="B36" s="54"/>
      <c r="C36" s="76"/>
      <c r="D36" s="117" t="s">
        <v>57</v>
      </c>
      <c r="E36" s="118" t="s">
        <v>58</v>
      </c>
      <c r="F36" s="117" t="s">
        <v>59</v>
      </c>
      <c r="G36" s="75"/>
      <c r="H36" s="75"/>
      <c r="I36" s="75"/>
      <c r="J36" s="81"/>
      <c r="K36" s="178"/>
      <c r="L36" s="169"/>
      <c r="M36" s="169"/>
      <c r="N36" s="6"/>
      <c r="O36" s="6"/>
      <c r="S36" s="10"/>
      <c r="T36" s="442"/>
      <c r="U36" s="442"/>
      <c r="V36" s="442"/>
      <c r="W36" s="442"/>
      <c r="X36" s="442"/>
      <c r="Y36" s="556"/>
      <c r="Z36" s="558"/>
    </row>
    <row r="37" spans="1:15" ht="19.5" customHeight="1">
      <c r="A37" s="92"/>
      <c r="B37" s="236" t="s">
        <v>469</v>
      </c>
      <c r="C37" s="705">
        <v>4097644</v>
      </c>
      <c r="D37" s="706">
        <v>3966198</v>
      </c>
      <c r="E37" s="707">
        <v>203140</v>
      </c>
      <c r="F37" s="706">
        <v>66472</v>
      </c>
      <c r="G37" s="707">
        <v>551281</v>
      </c>
      <c r="H37" s="707">
        <v>679012</v>
      </c>
      <c r="I37" s="707">
        <v>206585</v>
      </c>
      <c r="J37" s="705">
        <v>9770332</v>
      </c>
      <c r="K37" s="708">
        <v>0.214</v>
      </c>
      <c r="L37" s="168"/>
      <c r="M37" s="169"/>
      <c r="N37" s="11"/>
      <c r="O37" s="11"/>
    </row>
    <row r="38" spans="1:15" ht="19.5" customHeight="1">
      <c r="A38" s="46" t="s">
        <v>183</v>
      </c>
      <c r="B38" s="240" t="s">
        <v>961</v>
      </c>
      <c r="C38" s="351">
        <v>3844731</v>
      </c>
      <c r="D38" s="347">
        <v>4083395</v>
      </c>
      <c r="E38" s="351">
        <v>181800</v>
      </c>
      <c r="F38" s="347">
        <v>110688</v>
      </c>
      <c r="G38" s="351">
        <v>616605</v>
      </c>
      <c r="H38" s="351">
        <v>799907</v>
      </c>
      <c r="I38" s="351">
        <v>212732</v>
      </c>
      <c r="J38" s="351">
        <v>9849858</v>
      </c>
      <c r="K38" s="352">
        <v>0.21399790235580327</v>
      </c>
      <c r="L38" s="170"/>
      <c r="M38" s="169"/>
      <c r="N38" s="11"/>
      <c r="O38" s="11"/>
    </row>
    <row r="39" spans="1:15" ht="19.5" customHeight="1">
      <c r="A39" s="54"/>
      <c r="B39" s="709" t="s">
        <v>181</v>
      </c>
      <c r="C39" s="241">
        <v>-6.172156487972114</v>
      </c>
      <c r="D39" s="241">
        <v>2.9548953430968306</v>
      </c>
      <c r="E39" s="241">
        <v>-10.505070394801619</v>
      </c>
      <c r="F39" s="241">
        <v>66.51823324106391</v>
      </c>
      <c r="G39" s="241">
        <v>11.84949236414823</v>
      </c>
      <c r="H39" s="242">
        <v>17.80454542776859</v>
      </c>
      <c r="I39" s="241">
        <v>2.975530653242009</v>
      </c>
      <c r="J39" s="241">
        <v>0.8139539168167564</v>
      </c>
      <c r="K39" s="251"/>
      <c r="L39" s="169"/>
      <c r="M39" s="169"/>
      <c r="N39" s="11"/>
      <c r="O39" s="11"/>
    </row>
    <row r="40" spans="1:15" ht="19.5" customHeight="1">
      <c r="A40" s="160"/>
      <c r="B40" s="159" t="s">
        <v>68</v>
      </c>
      <c r="C40" s="147">
        <v>0.39033364744953686</v>
      </c>
      <c r="D40" s="147">
        <v>0.414563844473697</v>
      </c>
      <c r="E40" s="147">
        <v>0.01845711887420103</v>
      </c>
      <c r="F40" s="147">
        <v>0.011237522408952495</v>
      </c>
      <c r="G40" s="147">
        <v>0.06260039484833183</v>
      </c>
      <c r="H40" s="147">
        <v>0.08121000323050342</v>
      </c>
      <c r="I40" s="147">
        <v>0.021597468714777412</v>
      </c>
      <c r="J40" s="147">
        <v>1</v>
      </c>
      <c r="K40" s="93"/>
      <c r="L40" s="169"/>
      <c r="M40" s="169"/>
      <c r="N40" s="11"/>
      <c r="O40" s="11"/>
    </row>
    <row r="41" spans="1:15" ht="19.5" customHeight="1">
      <c r="A41" s="49"/>
      <c r="B41" s="236" t="s">
        <v>469</v>
      </c>
      <c r="C41" s="252">
        <v>2130401</v>
      </c>
      <c r="D41" s="180">
        <v>3918089</v>
      </c>
      <c r="E41" s="181">
        <v>149325</v>
      </c>
      <c r="F41" s="180">
        <v>63561</v>
      </c>
      <c r="G41" s="181">
        <v>138378</v>
      </c>
      <c r="H41" s="181">
        <v>754005</v>
      </c>
      <c r="I41" s="181">
        <v>89671</v>
      </c>
      <c r="J41" s="179">
        <v>7243430</v>
      </c>
      <c r="K41" s="84">
        <v>0.159</v>
      </c>
      <c r="L41" s="169"/>
      <c r="M41" s="169"/>
      <c r="N41" s="11"/>
      <c r="O41" s="11"/>
    </row>
    <row r="42" spans="1:15" ht="19.5" customHeight="1">
      <c r="A42" s="46" t="s">
        <v>22</v>
      </c>
      <c r="B42" s="240" t="s">
        <v>961</v>
      </c>
      <c r="C42" s="353">
        <v>2743506</v>
      </c>
      <c r="D42" s="347">
        <v>4005488</v>
      </c>
      <c r="E42" s="351">
        <v>198779</v>
      </c>
      <c r="F42" s="347">
        <v>24046</v>
      </c>
      <c r="G42" s="351">
        <v>211412</v>
      </c>
      <c r="H42" s="351">
        <v>1035797</v>
      </c>
      <c r="I42" s="351">
        <v>81776</v>
      </c>
      <c r="J42" s="351">
        <v>8300804</v>
      </c>
      <c r="K42" s="352">
        <v>0.18034317285250823</v>
      </c>
      <c r="L42" s="169"/>
      <c r="M42" s="169"/>
      <c r="N42" s="11"/>
      <c r="O42" s="11"/>
    </row>
    <row r="43" spans="1:15" ht="19.5" customHeight="1">
      <c r="A43" s="54"/>
      <c r="B43" s="709" t="s">
        <v>181</v>
      </c>
      <c r="C43" s="241">
        <v>28.778854309587732</v>
      </c>
      <c r="D43" s="241">
        <v>2.230653770243607</v>
      </c>
      <c r="E43" s="241">
        <v>33.11836598024443</v>
      </c>
      <c r="F43" s="241">
        <v>-62.16862541495571</v>
      </c>
      <c r="G43" s="241">
        <v>52.77862087904146</v>
      </c>
      <c r="H43" s="242">
        <v>37.372696467530055</v>
      </c>
      <c r="I43" s="241">
        <v>-8.804407221955813</v>
      </c>
      <c r="J43" s="241">
        <v>14.59769749966522</v>
      </c>
      <c r="K43" s="251"/>
      <c r="L43" s="169"/>
      <c r="M43" s="169"/>
      <c r="N43" s="11"/>
      <c r="O43" s="11"/>
    </row>
    <row r="44" spans="1:15" ht="19.5" customHeight="1">
      <c r="A44" s="87"/>
      <c r="B44" s="159" t="s">
        <v>68</v>
      </c>
      <c r="C44" s="147">
        <v>0.33051087581395727</v>
      </c>
      <c r="D44" s="147">
        <v>0.48254217302323965</v>
      </c>
      <c r="E44" s="147">
        <v>0.023946957427256443</v>
      </c>
      <c r="F44" s="147">
        <v>0.002896827825352821</v>
      </c>
      <c r="G44" s="147">
        <v>0.025468858197350522</v>
      </c>
      <c r="H44" s="147">
        <v>0.12478273188958564</v>
      </c>
      <c r="I44" s="147">
        <v>0.009851575823257602</v>
      </c>
      <c r="J44" s="147">
        <v>1</v>
      </c>
      <c r="K44" s="146"/>
      <c r="L44" s="169"/>
      <c r="M44" s="169"/>
      <c r="N44" s="11"/>
      <c r="O44" s="11"/>
    </row>
    <row r="45" spans="1:15" ht="19.5" customHeight="1">
      <c r="A45" s="49"/>
      <c r="B45" s="236" t="s">
        <v>469</v>
      </c>
      <c r="C45" s="50">
        <v>4294276</v>
      </c>
      <c r="D45" s="22">
        <v>4460811</v>
      </c>
      <c r="E45" s="50">
        <v>243590</v>
      </c>
      <c r="F45" s="22">
        <v>137798</v>
      </c>
      <c r="G45" s="50">
        <v>249511</v>
      </c>
      <c r="H45" s="50">
        <v>424489</v>
      </c>
      <c r="I45" s="50">
        <v>96146</v>
      </c>
      <c r="J45" s="50">
        <v>9906621</v>
      </c>
      <c r="K45" s="84">
        <v>0.217</v>
      </c>
      <c r="L45" s="169"/>
      <c r="M45" s="169"/>
      <c r="N45" s="11"/>
      <c r="O45" s="11"/>
    </row>
    <row r="46" spans="1:15" ht="19.5" customHeight="1">
      <c r="A46" s="46" t="s">
        <v>23</v>
      </c>
      <c r="B46" s="240" t="s">
        <v>961</v>
      </c>
      <c r="C46" s="351">
        <v>3927410</v>
      </c>
      <c r="D46" s="347">
        <v>4446290</v>
      </c>
      <c r="E46" s="351">
        <v>221259</v>
      </c>
      <c r="F46" s="347">
        <v>85598</v>
      </c>
      <c r="G46" s="351">
        <v>318992</v>
      </c>
      <c r="H46" s="351">
        <v>440884</v>
      </c>
      <c r="I46" s="351">
        <v>86095</v>
      </c>
      <c r="J46" s="351">
        <v>9526528</v>
      </c>
      <c r="K46" s="352">
        <v>0.20697323847042523</v>
      </c>
      <c r="L46" s="169"/>
      <c r="M46" s="169"/>
      <c r="N46" s="11"/>
      <c r="O46" s="11"/>
    </row>
    <row r="47" spans="1:15" ht="19.5" customHeight="1">
      <c r="A47" s="54"/>
      <c r="B47" s="709" t="s">
        <v>181</v>
      </c>
      <c r="C47" s="241">
        <v>-8.543139751613548</v>
      </c>
      <c r="D47" s="241">
        <v>-0.3255237668666089</v>
      </c>
      <c r="E47" s="241">
        <v>-9.16745350794368</v>
      </c>
      <c r="F47" s="241">
        <v>-37.88153674218784</v>
      </c>
      <c r="G47" s="241">
        <v>27.846868474736585</v>
      </c>
      <c r="H47" s="242">
        <v>3.8622908956415847</v>
      </c>
      <c r="I47" s="241">
        <v>-10.453893037671868</v>
      </c>
      <c r="J47" s="241">
        <v>-3.8367572555768503</v>
      </c>
      <c r="K47" s="251"/>
      <c r="L47" s="169"/>
      <c r="M47" s="169"/>
      <c r="N47" s="11"/>
      <c r="O47" s="11"/>
    </row>
    <row r="48" spans="1:26" s="148" customFormat="1" ht="19.5" customHeight="1">
      <c r="A48" s="87"/>
      <c r="B48" s="159" t="s">
        <v>68</v>
      </c>
      <c r="C48" s="147">
        <v>0.41226037439873164</v>
      </c>
      <c r="D48" s="147">
        <v>0.4667272273802166</v>
      </c>
      <c r="E48" s="147">
        <v>0.023225565494585227</v>
      </c>
      <c r="F48" s="147">
        <v>0.008985225257302555</v>
      </c>
      <c r="G48" s="147">
        <v>0.03348460215516083</v>
      </c>
      <c r="H48" s="147">
        <v>0.0462796099481364</v>
      </c>
      <c r="I48" s="147">
        <v>0.009037395365866768</v>
      </c>
      <c r="J48" s="147">
        <v>1</v>
      </c>
      <c r="K48" s="93"/>
      <c r="L48" s="171"/>
      <c r="M48" s="171"/>
      <c r="N48" s="17"/>
      <c r="O48" s="17"/>
      <c r="P48" s="21"/>
      <c r="Q48" s="21"/>
      <c r="R48" s="21"/>
      <c r="S48" s="26"/>
      <c r="T48" s="551"/>
      <c r="U48" s="551"/>
      <c r="V48" s="551"/>
      <c r="W48" s="551"/>
      <c r="X48" s="551"/>
      <c r="Y48" s="563"/>
      <c r="Z48" s="564"/>
    </row>
    <row r="49" spans="1:26" s="21" customFormat="1" ht="19.5" customHeight="1">
      <c r="A49" s="54"/>
      <c r="B49" s="236" t="s">
        <v>469</v>
      </c>
      <c r="C49" s="50">
        <v>3161266</v>
      </c>
      <c r="D49" s="15">
        <v>6328158</v>
      </c>
      <c r="E49" s="48">
        <v>177630</v>
      </c>
      <c r="F49" s="15">
        <v>305145</v>
      </c>
      <c r="G49" s="48">
        <v>590708</v>
      </c>
      <c r="H49" s="48">
        <v>763554</v>
      </c>
      <c r="I49" s="48">
        <v>130394</v>
      </c>
      <c r="J49" s="50">
        <v>11456855</v>
      </c>
      <c r="K49" s="84">
        <v>0.251</v>
      </c>
      <c r="L49" s="171"/>
      <c r="M49" s="171"/>
      <c r="N49" s="17"/>
      <c r="O49" s="17"/>
      <c r="S49" s="26"/>
      <c r="T49" s="552"/>
      <c r="U49" s="552"/>
      <c r="V49" s="552"/>
      <c r="W49" s="552"/>
      <c r="X49" s="552"/>
      <c r="Y49" s="565"/>
      <c r="Z49" s="566"/>
    </row>
    <row r="50" spans="1:26" s="21" customFormat="1" ht="19.5" customHeight="1">
      <c r="A50" s="46" t="s">
        <v>24</v>
      </c>
      <c r="B50" s="240" t="s">
        <v>961</v>
      </c>
      <c r="C50" s="351">
        <v>3051924</v>
      </c>
      <c r="D50" s="347">
        <v>5865626</v>
      </c>
      <c r="E50" s="351">
        <v>140105</v>
      </c>
      <c r="F50" s="347">
        <v>329406</v>
      </c>
      <c r="G50" s="351">
        <v>781173</v>
      </c>
      <c r="H50" s="351">
        <v>854355</v>
      </c>
      <c r="I50" s="351">
        <v>172512</v>
      </c>
      <c r="J50" s="351">
        <v>11195101</v>
      </c>
      <c r="K50" s="352">
        <v>0.24322463640200248</v>
      </c>
      <c r="L50" s="171"/>
      <c r="M50" s="171"/>
      <c r="N50" s="17"/>
      <c r="O50" s="17"/>
      <c r="S50" s="26"/>
      <c r="T50" s="552"/>
      <c r="U50" s="552"/>
      <c r="V50" s="552"/>
      <c r="W50" s="552"/>
      <c r="X50" s="552"/>
      <c r="Y50" s="565"/>
      <c r="Z50" s="566"/>
    </row>
    <row r="51" spans="1:26" s="149" customFormat="1" ht="19.5" customHeight="1">
      <c r="A51" s="54"/>
      <c r="B51" s="709" t="s">
        <v>181</v>
      </c>
      <c r="C51" s="241">
        <v>-3.458804162636109</v>
      </c>
      <c r="D51" s="241">
        <v>-7.309109538668279</v>
      </c>
      <c r="E51" s="241">
        <v>-21.12537296627822</v>
      </c>
      <c r="F51" s="241">
        <v>7.950646413999896</v>
      </c>
      <c r="G51" s="241">
        <v>32.243511176418814</v>
      </c>
      <c r="H51" s="242">
        <v>11.891889768110708</v>
      </c>
      <c r="I51" s="241">
        <v>32.30056597696213</v>
      </c>
      <c r="J51" s="241">
        <v>-2.2846933124317292</v>
      </c>
      <c r="K51" s="165"/>
      <c r="L51" s="171"/>
      <c r="M51" s="171"/>
      <c r="N51" s="17"/>
      <c r="O51" s="17"/>
      <c r="P51" s="21"/>
      <c r="Q51" s="21"/>
      <c r="R51" s="21"/>
      <c r="S51" s="26"/>
      <c r="T51" s="553"/>
      <c r="U51" s="553"/>
      <c r="V51" s="553"/>
      <c r="W51" s="553"/>
      <c r="X51" s="553"/>
      <c r="Y51" s="567"/>
      <c r="Z51" s="568"/>
    </row>
    <row r="52" spans="1:15" ht="19.5" customHeight="1">
      <c r="A52" s="87"/>
      <c r="B52" s="159" t="s">
        <v>68</v>
      </c>
      <c r="C52" s="147">
        <v>0.2726124578956456</v>
      </c>
      <c r="D52" s="147">
        <v>0.5239457866436399</v>
      </c>
      <c r="E52" s="147">
        <v>0.012514849129096737</v>
      </c>
      <c r="F52" s="147">
        <v>0.029424120425532562</v>
      </c>
      <c r="G52" s="147">
        <v>0.06977811097907916</v>
      </c>
      <c r="H52" s="147">
        <v>0.07631507746111446</v>
      </c>
      <c r="I52" s="147">
        <v>0.015409597465891553</v>
      </c>
      <c r="J52" s="147">
        <v>0.9999999999999999</v>
      </c>
      <c r="K52" s="146"/>
      <c r="L52" s="169"/>
      <c r="M52" s="169"/>
      <c r="N52" s="11"/>
      <c r="O52" s="11"/>
    </row>
    <row r="53" spans="1:15" ht="19.5" customHeight="1">
      <c r="A53" s="49"/>
      <c r="B53" s="236" t="s">
        <v>469</v>
      </c>
      <c r="C53" s="50">
        <v>1306273</v>
      </c>
      <c r="D53" s="22">
        <v>2523753</v>
      </c>
      <c r="E53" s="50">
        <v>531786</v>
      </c>
      <c r="F53" s="22">
        <v>277107</v>
      </c>
      <c r="G53" s="50">
        <v>1188024</v>
      </c>
      <c r="H53" s="50">
        <v>930361</v>
      </c>
      <c r="I53" s="50">
        <v>422731</v>
      </c>
      <c r="J53" s="50">
        <v>7180035</v>
      </c>
      <c r="K53" s="84">
        <v>0.158</v>
      </c>
      <c r="L53" s="169"/>
      <c r="M53" s="169"/>
      <c r="N53" s="11"/>
      <c r="O53" s="11"/>
    </row>
    <row r="54" spans="1:15" ht="19.5" customHeight="1">
      <c r="A54" s="46" t="s">
        <v>25</v>
      </c>
      <c r="B54" s="240" t="s">
        <v>961</v>
      </c>
      <c r="C54" s="351">
        <v>1209424</v>
      </c>
      <c r="D54" s="347">
        <v>2184845</v>
      </c>
      <c r="E54" s="351">
        <v>730833</v>
      </c>
      <c r="F54" s="347">
        <v>251697</v>
      </c>
      <c r="G54" s="351">
        <v>1358131</v>
      </c>
      <c r="H54" s="351">
        <v>1019149</v>
      </c>
      <c r="I54" s="351">
        <v>401455</v>
      </c>
      <c r="J54" s="351">
        <v>7155534</v>
      </c>
      <c r="K54" s="352">
        <v>0.1554610499192608</v>
      </c>
      <c r="L54" s="169"/>
      <c r="M54" s="169"/>
      <c r="N54" s="11"/>
      <c r="O54" s="11"/>
    </row>
    <row r="55" spans="1:16" ht="19.5" customHeight="1">
      <c r="A55" s="54"/>
      <c r="B55" s="709" t="s">
        <v>181</v>
      </c>
      <c r="C55" s="241">
        <v>-7.414146966216095</v>
      </c>
      <c r="D55" s="241">
        <v>-13.428730941577882</v>
      </c>
      <c r="E55" s="241">
        <v>37.42990601482552</v>
      </c>
      <c r="F55" s="241">
        <v>-9.169743095627325</v>
      </c>
      <c r="G55" s="241">
        <v>14.318481781512826</v>
      </c>
      <c r="H55" s="242">
        <v>9.54339229610872</v>
      </c>
      <c r="I55" s="241">
        <v>-5.032987881182127</v>
      </c>
      <c r="J55" s="241">
        <v>-0.3412378909016467</v>
      </c>
      <c r="K55" s="165"/>
      <c r="L55" s="169"/>
      <c r="M55" s="169"/>
      <c r="N55" s="11"/>
      <c r="O55" s="11"/>
      <c r="P55" s="433"/>
    </row>
    <row r="56" spans="1:17" ht="19.5" customHeight="1">
      <c r="A56" s="87"/>
      <c r="B56" s="159" t="s">
        <v>68</v>
      </c>
      <c r="C56" s="147">
        <v>0.16901939114537085</v>
      </c>
      <c r="D56" s="147">
        <v>0.3053364011686619</v>
      </c>
      <c r="E56" s="147">
        <v>0.10213535425867587</v>
      </c>
      <c r="F56" s="147">
        <v>0.035175152546266984</v>
      </c>
      <c r="G56" s="147">
        <v>0.18980148791131451</v>
      </c>
      <c r="H56" s="147">
        <v>0.14242808433304907</v>
      </c>
      <c r="I56" s="147">
        <v>0.0561041286366608</v>
      </c>
      <c r="J56" s="147">
        <v>1</v>
      </c>
      <c r="K56" s="146"/>
      <c r="L56" s="169"/>
      <c r="M56" s="169"/>
      <c r="N56" s="11"/>
      <c r="O56" s="11"/>
      <c r="P56" s="356"/>
      <c r="Q56" s="356"/>
    </row>
    <row r="57" spans="1:17" ht="19.5" customHeight="1">
      <c r="A57" s="54"/>
      <c r="B57" s="236" t="s">
        <v>469</v>
      </c>
      <c r="C57" s="50">
        <v>14989860</v>
      </c>
      <c r="D57" s="22">
        <v>21197009</v>
      </c>
      <c r="E57" s="50">
        <v>1305471</v>
      </c>
      <c r="F57" s="22">
        <v>850083</v>
      </c>
      <c r="G57" s="50">
        <v>2717902</v>
      </c>
      <c r="H57" s="50">
        <v>3551421</v>
      </c>
      <c r="I57" s="50">
        <v>945527</v>
      </c>
      <c r="J57" s="50">
        <v>45557273</v>
      </c>
      <c r="K57" s="84">
        <v>1</v>
      </c>
      <c r="L57" s="172"/>
      <c r="M57" s="173"/>
      <c r="N57" s="11"/>
      <c r="O57" s="11"/>
      <c r="P57" s="10"/>
      <c r="Q57" s="356"/>
    </row>
    <row r="58" spans="1:17" ht="19.5" customHeight="1">
      <c r="A58" s="46" t="s">
        <v>26</v>
      </c>
      <c r="B58" s="240" t="s">
        <v>961</v>
      </c>
      <c r="C58" s="351">
        <v>14776995</v>
      </c>
      <c r="D58" s="347">
        <v>20585644</v>
      </c>
      <c r="E58" s="351">
        <v>1472776</v>
      </c>
      <c r="F58" s="347">
        <v>801435</v>
      </c>
      <c r="G58" s="351">
        <v>3286313</v>
      </c>
      <c r="H58" s="351">
        <v>4150092</v>
      </c>
      <c r="I58" s="351">
        <v>954570</v>
      </c>
      <c r="J58" s="351">
        <v>46027825</v>
      </c>
      <c r="K58" s="352">
        <v>1</v>
      </c>
      <c r="L58" s="413"/>
      <c r="M58" s="414"/>
      <c r="N58" s="11"/>
      <c r="O58" s="11"/>
      <c r="P58" s="10"/>
      <c r="Q58" s="435"/>
    </row>
    <row r="59" spans="1:17" ht="19.5" customHeight="1">
      <c r="A59" s="46"/>
      <c r="B59" s="709" t="s">
        <v>181</v>
      </c>
      <c r="C59" s="241">
        <v>-1.4200599605333153</v>
      </c>
      <c r="D59" s="241">
        <v>-2.884204087472908</v>
      </c>
      <c r="E59" s="241">
        <v>12.815681083685515</v>
      </c>
      <c r="F59" s="241">
        <v>-5.72273530937567</v>
      </c>
      <c r="G59" s="241">
        <v>20.913594382726085</v>
      </c>
      <c r="H59" s="242">
        <v>16.857224192794938</v>
      </c>
      <c r="I59" s="241">
        <v>0.9563978606639489</v>
      </c>
      <c r="J59" s="241">
        <v>1.0328800848110387</v>
      </c>
      <c r="K59" s="165"/>
      <c r="L59" s="182"/>
      <c r="M59" s="169"/>
      <c r="N59" s="11"/>
      <c r="O59" s="11"/>
      <c r="P59" s="447"/>
      <c r="Q59" s="356"/>
    </row>
    <row r="60" spans="1:16" ht="19.5" customHeight="1">
      <c r="A60" s="87"/>
      <c r="B60" s="159" t="s">
        <v>68</v>
      </c>
      <c r="C60" s="147">
        <v>0.32104482451647454</v>
      </c>
      <c r="D60" s="147">
        <v>0.4472434663162989</v>
      </c>
      <c r="E60" s="147">
        <v>0.031997514546907226</v>
      </c>
      <c r="F60" s="147">
        <v>0.017411967652175613</v>
      </c>
      <c r="G60" s="147">
        <v>0.07139839868601221</v>
      </c>
      <c r="H60" s="147">
        <v>0.09016485136979642</v>
      </c>
      <c r="I60" s="147">
        <v>0.020738976912335092</v>
      </c>
      <c r="J60" s="147">
        <v>1</v>
      </c>
      <c r="K60" s="93"/>
      <c r="L60" s="410"/>
      <c r="M60" s="11"/>
      <c r="N60" s="11"/>
      <c r="O60" s="11"/>
      <c r="P60" s="356"/>
    </row>
    <row r="61" spans="1:14" ht="19.5" customHeight="1">
      <c r="A61" s="338" t="s">
        <v>180</v>
      </c>
      <c r="B61" s="80"/>
      <c r="C61" s="9"/>
      <c r="D61" s="9"/>
      <c r="E61" s="9"/>
      <c r="F61" s="9"/>
      <c r="G61" s="82"/>
      <c r="H61" s="82"/>
      <c r="I61" s="9"/>
      <c r="J61" s="17"/>
      <c r="K61" s="11"/>
      <c r="L61" s="11"/>
      <c r="M61" s="11"/>
      <c r="N61" s="11"/>
    </row>
    <row r="62" spans="7:10" ht="17.25">
      <c r="G62" s="21"/>
      <c r="H62" s="21"/>
      <c r="J62" s="797"/>
    </row>
    <row r="63" spans="7:10" ht="17.25">
      <c r="G63" s="22"/>
      <c r="H63" s="21"/>
      <c r="I63" s="10"/>
      <c r="J63" s="435"/>
    </row>
    <row r="64" spans="7:10" ht="17.25">
      <c r="G64" s="21"/>
      <c r="H64" s="21"/>
      <c r="I64" s="10"/>
      <c r="J64" s="356"/>
    </row>
    <row r="65" spans="3:5" ht="17.25">
      <c r="C65" s="572"/>
      <c r="D65" s="572"/>
      <c r="E65" s="573"/>
    </row>
    <row r="66" ht="17.25">
      <c r="D66" s="574"/>
    </row>
    <row r="84" spans="1:26" s="10" customFormat="1" ht="19.5" customHeight="1">
      <c r="A84" s="325" t="s">
        <v>185</v>
      </c>
      <c r="B84" s="1008" t="s">
        <v>186</v>
      </c>
      <c r="C84" s="1008"/>
      <c r="D84" s="1008"/>
      <c r="E84" s="1008"/>
      <c r="F84" s="1008"/>
      <c r="G84" s="1008"/>
      <c r="H84" s="1008"/>
      <c r="T84" s="442"/>
      <c r="U84" s="442"/>
      <c r="V84" s="442"/>
      <c r="W84" s="442"/>
      <c r="X84" s="442"/>
      <c r="Y84" s="556"/>
      <c r="Z84" s="569"/>
    </row>
    <row r="85" spans="1:26" s="10" customFormat="1" ht="19.5" customHeight="1">
      <c r="A85" s="325" t="s">
        <v>187</v>
      </c>
      <c r="B85" s="994" t="s">
        <v>188</v>
      </c>
      <c r="C85" s="994"/>
      <c r="D85" s="994"/>
      <c r="E85" s="994"/>
      <c r="F85" s="994"/>
      <c r="G85" s="994"/>
      <c r="H85" s="994"/>
      <c r="T85" s="442"/>
      <c r="U85" s="442"/>
      <c r="V85" s="442"/>
      <c r="W85" s="442"/>
      <c r="X85" s="442"/>
      <c r="Y85" s="556"/>
      <c r="Z85" s="569"/>
    </row>
    <row r="86" spans="1:26" s="10" customFormat="1" ht="19.5" customHeight="1">
      <c r="A86" s="322"/>
      <c r="B86" s="994"/>
      <c r="C86" s="994"/>
      <c r="D86" s="994"/>
      <c r="E86" s="994"/>
      <c r="F86" s="994"/>
      <c r="G86" s="994"/>
      <c r="H86" s="994"/>
      <c r="T86" s="442"/>
      <c r="U86" s="442"/>
      <c r="V86" s="442"/>
      <c r="W86" s="442"/>
      <c r="X86" s="442"/>
      <c r="Y86" s="556"/>
      <c r="Z86" s="569"/>
    </row>
    <row r="87" spans="1:26" s="10" customFormat="1" ht="19.5" customHeight="1">
      <c r="A87" s="322"/>
      <c r="B87" s="994"/>
      <c r="C87" s="994"/>
      <c r="D87" s="994"/>
      <c r="E87" s="994"/>
      <c r="F87" s="994"/>
      <c r="G87" s="994"/>
      <c r="H87" s="994"/>
      <c r="T87" s="442"/>
      <c r="U87" s="442"/>
      <c r="V87" s="442"/>
      <c r="W87" s="442"/>
      <c r="X87" s="442"/>
      <c r="Y87" s="556"/>
      <c r="Z87" s="569"/>
    </row>
  </sheetData>
  <sheetProtection/>
  <mergeCells count="7">
    <mergeCell ref="B85:H87"/>
    <mergeCell ref="C3:D4"/>
    <mergeCell ref="E3:F4"/>
    <mergeCell ref="G3:H4"/>
    <mergeCell ref="I3:J4"/>
    <mergeCell ref="K3:M4"/>
    <mergeCell ref="B84:H84"/>
  </mergeCells>
  <printOptions/>
  <pageMargins left="0.6299212598425197" right="0.3937007874015748" top="0.5905511811023623" bottom="0.4330708661417323" header="0.5118110236220472" footer="0.5118110236220472"/>
  <pageSetup fitToWidth="0" fitToHeight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3"/>
  <sheetViews>
    <sheetView view="pageBreakPreview" zoomScale="70" zoomScaleNormal="75" zoomScaleSheetLayoutView="70" zoomScalePageLayoutView="0" workbookViewId="0" topLeftCell="A41">
      <selection activeCell="C38" sqref="C38:J61"/>
    </sheetView>
  </sheetViews>
  <sheetFormatPr defaultColWidth="9.00390625" defaultRowHeight="12"/>
  <cols>
    <col min="1" max="12" width="20.125" style="11" customWidth="1"/>
    <col min="13" max="13" width="13.125" style="12" bestFit="1" customWidth="1"/>
    <col min="14" max="14" width="11.25390625" style="12" bestFit="1" customWidth="1"/>
    <col min="15" max="15" width="9.125" style="12" customWidth="1"/>
    <col min="16" max="16" width="16.625" style="10" bestFit="1" customWidth="1"/>
    <col min="17" max="17" width="18.375" style="10" bestFit="1" customWidth="1"/>
    <col min="18" max="16384" width="9.125" style="12" customWidth="1"/>
  </cols>
  <sheetData>
    <row r="1" spans="1:2" ht="19.5" customHeight="1">
      <c r="A1" s="131" t="s">
        <v>129</v>
      </c>
      <c r="B1" s="131"/>
    </row>
    <row r="2" spans="1:12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L2" s="10" t="s">
        <v>2</v>
      </c>
    </row>
    <row r="3" spans="1:12" ht="19.5" customHeight="1">
      <c r="A3" s="28" t="s">
        <v>56</v>
      </c>
      <c r="B3" s="91"/>
      <c r="C3" s="31"/>
      <c r="D3" s="40"/>
      <c r="E3" s="29"/>
      <c r="F3" s="45"/>
      <c r="G3" s="45"/>
      <c r="H3" s="45"/>
      <c r="I3" s="45"/>
      <c r="J3" s="45"/>
      <c r="K3" s="31"/>
      <c r="L3" s="45"/>
    </row>
    <row r="4" spans="1:12" ht="19.5" customHeight="1">
      <c r="A4" s="16"/>
      <c r="B4" s="54"/>
      <c r="C4" s="32" t="s">
        <v>4</v>
      </c>
      <c r="D4" s="41" t="s">
        <v>5</v>
      </c>
      <c r="E4" s="13" t="s">
        <v>6</v>
      </c>
      <c r="F4" s="46" t="s">
        <v>7</v>
      </c>
      <c r="G4" s="46" t="s">
        <v>8</v>
      </c>
      <c r="H4" s="46" t="s">
        <v>9</v>
      </c>
      <c r="I4" s="46" t="s">
        <v>10</v>
      </c>
      <c r="J4" s="46" t="s">
        <v>11</v>
      </c>
      <c r="K4" s="32" t="s">
        <v>12</v>
      </c>
      <c r="L4" s="96" t="s">
        <v>69</v>
      </c>
    </row>
    <row r="5" spans="1:12" ht="19.5" customHeight="1">
      <c r="A5" s="33" t="s">
        <v>18</v>
      </c>
      <c r="B5" s="51"/>
      <c r="C5" s="36"/>
      <c r="D5" s="42"/>
      <c r="E5" s="34"/>
      <c r="F5" s="47"/>
      <c r="G5" s="47"/>
      <c r="H5" s="47"/>
      <c r="I5" s="47"/>
      <c r="J5" s="47"/>
      <c r="K5" s="36"/>
      <c r="L5" s="47"/>
    </row>
    <row r="6" spans="1:12" ht="19.5" customHeight="1">
      <c r="A6" s="16"/>
      <c r="B6" s="236" t="s">
        <v>469</v>
      </c>
      <c r="C6" s="257">
        <v>5293958</v>
      </c>
      <c r="D6" s="180">
        <v>4476374</v>
      </c>
      <c r="E6" s="258">
        <v>129649</v>
      </c>
      <c r="F6" s="181">
        <v>823883</v>
      </c>
      <c r="G6" s="181">
        <v>2252699</v>
      </c>
      <c r="H6" s="181">
        <v>2291858</v>
      </c>
      <c r="I6" s="181">
        <v>1681586</v>
      </c>
      <c r="J6" s="181">
        <v>2590657</v>
      </c>
      <c r="K6" s="179">
        <v>9770332</v>
      </c>
      <c r="L6" s="268">
        <v>0.214</v>
      </c>
    </row>
    <row r="7" spans="1:17" ht="19.5" customHeight="1">
      <c r="A7" s="14" t="s">
        <v>21</v>
      </c>
      <c r="B7" s="240" t="s">
        <v>961</v>
      </c>
      <c r="C7" s="353">
        <v>5528681</v>
      </c>
      <c r="D7" s="347">
        <v>4321177</v>
      </c>
      <c r="E7" s="361">
        <v>69548</v>
      </c>
      <c r="F7" s="351">
        <v>817449</v>
      </c>
      <c r="G7" s="351">
        <v>1935685</v>
      </c>
      <c r="H7" s="351">
        <v>2151145</v>
      </c>
      <c r="I7" s="351">
        <v>1844526</v>
      </c>
      <c r="J7" s="351">
        <v>3031505</v>
      </c>
      <c r="K7" s="351">
        <v>9849858</v>
      </c>
      <c r="L7" s="355">
        <v>0.21399790235580327</v>
      </c>
      <c r="P7" s="435"/>
      <c r="Q7" s="435"/>
    </row>
    <row r="8" spans="1:12" ht="19.5" customHeight="1">
      <c r="A8" s="16"/>
      <c r="B8" s="709" t="s">
        <v>181</v>
      </c>
      <c r="C8" s="246">
        <v>4.433790370078494</v>
      </c>
      <c r="D8" s="246">
        <v>-3.4670248732567965</v>
      </c>
      <c r="E8" s="362">
        <v>-46.35670155573896</v>
      </c>
      <c r="F8" s="246">
        <v>-0.7809361280667226</v>
      </c>
      <c r="G8" s="246">
        <v>-14.072630209362192</v>
      </c>
      <c r="H8" s="246">
        <v>-6.139691027978178</v>
      </c>
      <c r="I8" s="246">
        <v>9.689662021448807</v>
      </c>
      <c r="J8" s="246">
        <v>17.016841673753035</v>
      </c>
      <c r="K8" s="165">
        <v>0.8139539168167564</v>
      </c>
      <c r="L8" s="269"/>
    </row>
    <row r="9" spans="1:14" ht="19.5" customHeight="1">
      <c r="A9" s="163"/>
      <c r="B9" s="159" t="s">
        <v>71</v>
      </c>
      <c r="C9" s="98">
        <v>0.5612955029402454</v>
      </c>
      <c r="D9" s="357">
        <v>0.43870449705975456</v>
      </c>
      <c r="E9" s="363">
        <v>0.007060812450291162</v>
      </c>
      <c r="F9" s="79">
        <v>0.08299094261054321</v>
      </c>
      <c r="G9" s="79">
        <v>0.19651907672171517</v>
      </c>
      <c r="H9" s="79">
        <v>0.21839350374391184</v>
      </c>
      <c r="I9" s="79">
        <v>0.18726422248929883</v>
      </c>
      <c r="J9" s="79">
        <v>0.3077714419842398</v>
      </c>
      <c r="K9" s="79">
        <v>1</v>
      </c>
      <c r="L9" s="97"/>
      <c r="M9" s="356"/>
      <c r="N9" s="356"/>
    </row>
    <row r="10" spans="1:12" ht="19.5" customHeight="1">
      <c r="A10" s="37"/>
      <c r="B10" s="236" t="s">
        <v>469</v>
      </c>
      <c r="C10" s="164">
        <v>3990855</v>
      </c>
      <c r="D10" s="156">
        <v>3252575</v>
      </c>
      <c r="E10" s="364">
        <v>94334</v>
      </c>
      <c r="F10" s="157">
        <v>879741</v>
      </c>
      <c r="G10" s="157">
        <v>1091463</v>
      </c>
      <c r="H10" s="157">
        <v>1427381</v>
      </c>
      <c r="I10" s="157">
        <v>1279792</v>
      </c>
      <c r="J10" s="157">
        <v>2470719</v>
      </c>
      <c r="K10" s="161">
        <v>7243430</v>
      </c>
      <c r="L10" s="268">
        <v>0.159</v>
      </c>
    </row>
    <row r="11" spans="1:16" ht="19.5" customHeight="1">
      <c r="A11" s="14" t="s">
        <v>22</v>
      </c>
      <c r="B11" s="240" t="s">
        <v>961</v>
      </c>
      <c r="C11" s="353">
        <v>4996129</v>
      </c>
      <c r="D11" s="348">
        <v>3304675</v>
      </c>
      <c r="E11" s="446">
        <v>129781</v>
      </c>
      <c r="F11" s="351">
        <v>774057</v>
      </c>
      <c r="G11" s="351">
        <v>1225327</v>
      </c>
      <c r="H11" s="351">
        <v>1815930</v>
      </c>
      <c r="I11" s="351">
        <v>1732012</v>
      </c>
      <c r="J11" s="351">
        <v>2623697</v>
      </c>
      <c r="K11" s="351">
        <v>8300804</v>
      </c>
      <c r="L11" s="355">
        <v>0.18034317285250823</v>
      </c>
      <c r="P11" s="435"/>
    </row>
    <row r="12" spans="1:12" ht="19.5" customHeight="1">
      <c r="A12" s="16"/>
      <c r="B12" s="709" t="s">
        <v>181</v>
      </c>
      <c r="C12" s="246">
        <v>25.18943935572704</v>
      </c>
      <c r="D12" s="246">
        <v>1.6018077984366164</v>
      </c>
      <c r="E12" s="362">
        <v>37.576059533148175</v>
      </c>
      <c r="F12" s="246">
        <v>-12.013081122739532</v>
      </c>
      <c r="G12" s="246">
        <v>12.264639296064095</v>
      </c>
      <c r="H12" s="246">
        <v>27.221113353757676</v>
      </c>
      <c r="I12" s="246">
        <v>35.33542950729493</v>
      </c>
      <c r="J12" s="246">
        <v>6.1916389520621395</v>
      </c>
      <c r="K12" s="165">
        <v>14.59769749966522</v>
      </c>
      <c r="L12" s="259"/>
    </row>
    <row r="13" spans="1:14" ht="19.5" customHeight="1">
      <c r="A13" s="163"/>
      <c r="B13" s="159" t="s">
        <v>71</v>
      </c>
      <c r="C13" s="151">
        <v>0.6018849499397889</v>
      </c>
      <c r="D13" s="358">
        <v>0.39811505006021103</v>
      </c>
      <c r="E13" s="363">
        <v>0.015634750561511875</v>
      </c>
      <c r="F13" s="79">
        <v>0.0932508465445034</v>
      </c>
      <c r="G13" s="79">
        <v>0.14761545990002897</v>
      </c>
      <c r="H13" s="79">
        <v>0.21876555572207224</v>
      </c>
      <c r="I13" s="79">
        <v>0.20865593260604634</v>
      </c>
      <c r="J13" s="79">
        <v>0.3160774546658372</v>
      </c>
      <c r="K13" s="79">
        <v>1</v>
      </c>
      <c r="L13" s="150"/>
      <c r="M13" s="356"/>
      <c r="N13" s="356"/>
    </row>
    <row r="14" spans="1:12" ht="19.5" customHeight="1">
      <c r="A14" s="16"/>
      <c r="B14" s="236" t="s">
        <v>469</v>
      </c>
      <c r="C14" s="157">
        <v>4969965</v>
      </c>
      <c r="D14" s="359">
        <v>4936656</v>
      </c>
      <c r="E14" s="364">
        <v>128743</v>
      </c>
      <c r="F14" s="157">
        <v>1022639</v>
      </c>
      <c r="G14" s="157">
        <v>1767056</v>
      </c>
      <c r="H14" s="157">
        <v>1939272</v>
      </c>
      <c r="I14" s="157">
        <v>2221431</v>
      </c>
      <c r="J14" s="157">
        <v>2827480</v>
      </c>
      <c r="K14" s="161">
        <v>9906621</v>
      </c>
      <c r="L14" s="268">
        <v>0.217</v>
      </c>
    </row>
    <row r="15" spans="1:12" ht="19.5" customHeight="1">
      <c r="A15" s="14" t="s">
        <v>23</v>
      </c>
      <c r="B15" s="240" t="s">
        <v>961</v>
      </c>
      <c r="C15" s="353">
        <v>5259692</v>
      </c>
      <c r="D15" s="348">
        <v>4266836</v>
      </c>
      <c r="E15" s="361">
        <v>100498</v>
      </c>
      <c r="F15" s="351">
        <v>870454</v>
      </c>
      <c r="G15" s="351">
        <v>1689041</v>
      </c>
      <c r="H15" s="351">
        <v>1946372</v>
      </c>
      <c r="I15" s="351">
        <v>2091984</v>
      </c>
      <c r="J15" s="351">
        <v>2828179</v>
      </c>
      <c r="K15" s="353">
        <v>9526528</v>
      </c>
      <c r="L15" s="355">
        <v>0.20697323847042523</v>
      </c>
    </row>
    <row r="16" spans="1:12" ht="19.5" customHeight="1">
      <c r="A16" s="16"/>
      <c r="B16" s="709" t="s">
        <v>181</v>
      </c>
      <c r="C16" s="246">
        <v>5.8295581558421405</v>
      </c>
      <c r="D16" s="246">
        <v>-13.56829400306604</v>
      </c>
      <c r="E16" s="362">
        <v>-21.939056880762454</v>
      </c>
      <c r="F16" s="246">
        <v>-14.881595558158844</v>
      </c>
      <c r="G16" s="246">
        <v>-4.414970436703758</v>
      </c>
      <c r="H16" s="246">
        <v>0.36611676959188433</v>
      </c>
      <c r="I16" s="246">
        <v>-5.82718977091794</v>
      </c>
      <c r="J16" s="246">
        <v>0.024721660277005064</v>
      </c>
      <c r="K16" s="165">
        <v>-3.8367572555768503</v>
      </c>
      <c r="L16" s="259"/>
    </row>
    <row r="17" spans="1:14" ht="19.5" customHeight="1">
      <c r="A17" s="163"/>
      <c r="B17" s="159" t="s">
        <v>71</v>
      </c>
      <c r="C17" s="151">
        <v>0.5521100657028458</v>
      </c>
      <c r="D17" s="358">
        <v>0.44788993429715424</v>
      </c>
      <c r="E17" s="363">
        <v>0.010549278813855372</v>
      </c>
      <c r="F17" s="79">
        <v>0.09137158889366619</v>
      </c>
      <c r="G17" s="79">
        <v>0.1772986968599683</v>
      </c>
      <c r="H17" s="79">
        <v>0.20431074154193427</v>
      </c>
      <c r="I17" s="79">
        <v>0.21959563862091205</v>
      </c>
      <c r="J17" s="79">
        <v>0.2968740552696638</v>
      </c>
      <c r="K17" s="147">
        <v>1</v>
      </c>
      <c r="L17" s="97"/>
      <c r="M17" s="356"/>
      <c r="N17" s="356"/>
    </row>
    <row r="18" spans="1:12" ht="19.5" customHeight="1">
      <c r="A18" s="37"/>
      <c r="B18" s="236" t="s">
        <v>469</v>
      </c>
      <c r="C18" s="157">
        <v>6503736</v>
      </c>
      <c r="D18" s="359">
        <v>4953119</v>
      </c>
      <c r="E18" s="364">
        <v>111465</v>
      </c>
      <c r="F18" s="157">
        <v>1168652</v>
      </c>
      <c r="G18" s="157">
        <v>1562564</v>
      </c>
      <c r="H18" s="157">
        <v>2586808</v>
      </c>
      <c r="I18" s="157">
        <v>2428363</v>
      </c>
      <c r="J18" s="157">
        <v>3599003</v>
      </c>
      <c r="K18" s="161">
        <v>11456855</v>
      </c>
      <c r="L18" s="268">
        <v>0.251</v>
      </c>
    </row>
    <row r="19" spans="1:12" ht="19.5" customHeight="1">
      <c r="A19" s="14" t="s">
        <v>24</v>
      </c>
      <c r="B19" s="240" t="s">
        <v>961</v>
      </c>
      <c r="C19" s="353">
        <v>6784212</v>
      </c>
      <c r="D19" s="348">
        <v>4410889</v>
      </c>
      <c r="E19" s="361">
        <v>66527</v>
      </c>
      <c r="F19" s="351">
        <v>846747</v>
      </c>
      <c r="G19" s="351">
        <v>1239035</v>
      </c>
      <c r="H19" s="351">
        <v>2008005</v>
      </c>
      <c r="I19" s="351">
        <v>2833954</v>
      </c>
      <c r="J19" s="351">
        <v>4200833</v>
      </c>
      <c r="K19" s="353">
        <v>11195101</v>
      </c>
      <c r="L19" s="355">
        <v>0.24322463640200248</v>
      </c>
    </row>
    <row r="20" spans="1:12" ht="19.5" customHeight="1">
      <c r="A20" s="16"/>
      <c r="B20" s="709" t="s">
        <v>181</v>
      </c>
      <c r="C20" s="246">
        <v>4.312536671230194</v>
      </c>
      <c r="D20" s="246">
        <v>-10.947243544925932</v>
      </c>
      <c r="E20" s="362">
        <v>-40.31579419548738</v>
      </c>
      <c r="F20" s="246">
        <v>-27.54498345101878</v>
      </c>
      <c r="G20" s="246">
        <v>-20.705007922875474</v>
      </c>
      <c r="H20" s="246">
        <v>-22.37518207768029</v>
      </c>
      <c r="I20" s="246">
        <v>16.702239327481117</v>
      </c>
      <c r="J20" s="246">
        <v>16.72213110130778</v>
      </c>
      <c r="K20" s="165">
        <v>-2.2846933124317292</v>
      </c>
      <c r="L20" s="259"/>
    </row>
    <row r="21" spans="1:14" ht="19.5" customHeight="1">
      <c r="A21" s="163"/>
      <c r="B21" s="159" t="s">
        <v>71</v>
      </c>
      <c r="C21" s="151">
        <v>0.605998284428162</v>
      </c>
      <c r="D21" s="358">
        <v>0.39400171557183805</v>
      </c>
      <c r="E21" s="363">
        <v>0.005942510031843393</v>
      </c>
      <c r="F21" s="79">
        <v>0.07563549448995592</v>
      </c>
      <c r="G21" s="79">
        <v>0.11067653610271136</v>
      </c>
      <c r="H21" s="79">
        <v>0.17936461671940254</v>
      </c>
      <c r="I21" s="79">
        <v>0.2531423343121246</v>
      </c>
      <c r="J21" s="79">
        <v>0.3752385083439622</v>
      </c>
      <c r="K21" s="79">
        <v>1</v>
      </c>
      <c r="L21" s="150"/>
      <c r="M21" s="356"/>
      <c r="N21" s="356"/>
    </row>
    <row r="22" spans="1:12" ht="19.5" customHeight="1">
      <c r="A22" s="16"/>
      <c r="B22" s="236" t="s">
        <v>469</v>
      </c>
      <c r="C22" s="157">
        <v>3718792</v>
      </c>
      <c r="D22" s="156">
        <v>3461243</v>
      </c>
      <c r="E22" s="364">
        <v>178081</v>
      </c>
      <c r="F22" s="157">
        <v>1312535</v>
      </c>
      <c r="G22" s="157">
        <v>1383101</v>
      </c>
      <c r="H22" s="157">
        <v>1218728</v>
      </c>
      <c r="I22" s="157">
        <v>1469022</v>
      </c>
      <c r="J22" s="157">
        <v>1618568</v>
      </c>
      <c r="K22" s="161">
        <v>7180035</v>
      </c>
      <c r="L22" s="268">
        <v>0.158</v>
      </c>
    </row>
    <row r="23" spans="1:12" ht="19.5" customHeight="1">
      <c r="A23" s="14" t="s">
        <v>25</v>
      </c>
      <c r="B23" s="240" t="s">
        <v>961</v>
      </c>
      <c r="C23" s="353">
        <v>3870880</v>
      </c>
      <c r="D23" s="348">
        <v>3284654</v>
      </c>
      <c r="E23" s="361">
        <v>115813</v>
      </c>
      <c r="F23" s="351">
        <v>1206624</v>
      </c>
      <c r="G23" s="351">
        <v>1067115</v>
      </c>
      <c r="H23" s="351">
        <v>1364134</v>
      </c>
      <c r="I23" s="351">
        <v>1526630</v>
      </c>
      <c r="J23" s="351">
        <v>1875218</v>
      </c>
      <c r="K23" s="353">
        <v>7155534</v>
      </c>
      <c r="L23" s="355">
        <v>0.1554610499192608</v>
      </c>
    </row>
    <row r="24" spans="1:12" ht="19.5" customHeight="1">
      <c r="A24" s="16"/>
      <c r="B24" s="709" t="s">
        <v>181</v>
      </c>
      <c r="C24" s="246">
        <v>4.089715154813711</v>
      </c>
      <c r="D24" s="246">
        <v>-5.101895475122664</v>
      </c>
      <c r="E24" s="362">
        <v>-34.96611092705005</v>
      </c>
      <c r="F24" s="246">
        <v>-8.069194345293651</v>
      </c>
      <c r="G24" s="246">
        <v>-22.84619850611055</v>
      </c>
      <c r="H24" s="246">
        <v>11.9309640871466</v>
      </c>
      <c r="I24" s="246">
        <v>3.921520576274551</v>
      </c>
      <c r="J24" s="246">
        <v>15.856609051952098</v>
      </c>
      <c r="K24" s="165">
        <v>-0.3412378909016467</v>
      </c>
      <c r="L24" s="259"/>
    </row>
    <row r="25" spans="1:14" ht="19.5" customHeight="1">
      <c r="A25" s="163"/>
      <c r="B25" s="159" t="s">
        <v>71</v>
      </c>
      <c r="C25" s="151">
        <v>0.5409631202926295</v>
      </c>
      <c r="D25" s="358">
        <v>0.45903687970737056</v>
      </c>
      <c r="E25" s="363">
        <v>0.016185095340194036</v>
      </c>
      <c r="F25" s="79">
        <v>0.16862808561876724</v>
      </c>
      <c r="G25" s="79">
        <v>0.1491314275077164</v>
      </c>
      <c r="H25" s="79">
        <v>0.19064041900995787</v>
      </c>
      <c r="I25" s="79">
        <v>0.21334955574245054</v>
      </c>
      <c r="J25" s="79">
        <v>0.2620654167809139</v>
      </c>
      <c r="K25" s="79">
        <v>0.9999999999999999</v>
      </c>
      <c r="L25" s="150"/>
      <c r="M25" s="356"/>
      <c r="N25" s="356"/>
    </row>
    <row r="26" spans="1:12" ht="19.5" customHeight="1">
      <c r="A26" s="37"/>
      <c r="B26" s="236" t="s">
        <v>469</v>
      </c>
      <c r="C26" s="161">
        <v>24477306</v>
      </c>
      <c r="D26" s="360">
        <v>21079967</v>
      </c>
      <c r="E26" s="365">
        <v>642272</v>
      </c>
      <c r="F26" s="158">
        <v>5207450</v>
      </c>
      <c r="G26" s="158">
        <v>8056883</v>
      </c>
      <c r="H26" s="158">
        <v>9464047</v>
      </c>
      <c r="I26" s="158">
        <v>9080194</v>
      </c>
      <c r="J26" s="158">
        <v>13106427</v>
      </c>
      <c r="K26" s="158">
        <v>45557273</v>
      </c>
      <c r="L26" s="268">
        <v>1</v>
      </c>
    </row>
    <row r="27" spans="1:17" ht="19.5" customHeight="1">
      <c r="A27" s="14" t="s">
        <v>26</v>
      </c>
      <c r="B27" s="240" t="s">
        <v>961</v>
      </c>
      <c r="C27" s="353">
        <v>26439594</v>
      </c>
      <c r="D27" s="348">
        <v>19588231</v>
      </c>
      <c r="E27" s="361">
        <v>482167</v>
      </c>
      <c r="F27" s="351">
        <v>4515331</v>
      </c>
      <c r="G27" s="351">
        <v>7156203</v>
      </c>
      <c r="H27" s="351">
        <v>9285586</v>
      </c>
      <c r="I27" s="351">
        <v>10029106</v>
      </c>
      <c r="J27" s="351">
        <v>14559432</v>
      </c>
      <c r="K27" s="351">
        <v>46027825</v>
      </c>
      <c r="L27" s="355">
        <v>1</v>
      </c>
      <c r="M27" s="797"/>
      <c r="Q27" s="435"/>
    </row>
    <row r="28" spans="1:12" ht="19.5" customHeight="1">
      <c r="A28" s="16"/>
      <c r="B28" s="709" t="s">
        <v>181</v>
      </c>
      <c r="C28" s="246">
        <v>8.016764590024739</v>
      </c>
      <c r="D28" s="246">
        <v>-7.07655756766602</v>
      </c>
      <c r="E28" s="362">
        <v>-24.927912161825518</v>
      </c>
      <c r="F28" s="246">
        <v>-13.290938943244779</v>
      </c>
      <c r="G28" s="246">
        <v>-11.17901302526051</v>
      </c>
      <c r="H28" s="246">
        <v>-1.8856732220370431</v>
      </c>
      <c r="I28" s="246">
        <v>10.450349408834224</v>
      </c>
      <c r="J28" s="246">
        <v>11.08620221209029</v>
      </c>
      <c r="K28" s="165">
        <v>1.0328800848110387</v>
      </c>
      <c r="L28" s="259"/>
    </row>
    <row r="29" spans="1:14" ht="19.5" customHeight="1">
      <c r="A29" s="163"/>
      <c r="B29" s="159" t="s">
        <v>71</v>
      </c>
      <c r="C29" s="151">
        <v>0.5744263171244786</v>
      </c>
      <c r="D29" s="358">
        <v>0.4255736828755215</v>
      </c>
      <c r="E29" s="363">
        <v>0.010475554732381988</v>
      </c>
      <c r="F29" s="79">
        <v>0.09810002971028937</v>
      </c>
      <c r="G29" s="79">
        <v>0.15547558460561628</v>
      </c>
      <c r="H29" s="79">
        <v>0.20173853533161734</v>
      </c>
      <c r="I29" s="79">
        <v>0.21789224235557514</v>
      </c>
      <c r="J29" s="78">
        <v>0.3163180532645199</v>
      </c>
      <c r="K29" s="79">
        <v>1</v>
      </c>
      <c r="L29" s="97"/>
      <c r="M29" s="356"/>
      <c r="N29" s="356"/>
    </row>
    <row r="30" spans="1:17" ht="19.5" customHeight="1">
      <c r="A30" s="338" t="s">
        <v>180</v>
      </c>
      <c r="B30" s="17"/>
      <c r="C30" s="17"/>
      <c r="D30" s="17"/>
      <c r="E30" s="798"/>
      <c r="F30" s="798"/>
      <c r="G30" s="798"/>
      <c r="H30" s="798"/>
      <c r="I30" s="798"/>
      <c r="J30" s="798"/>
      <c r="K30" s="798"/>
      <c r="L30" s="17"/>
      <c r="M30" s="356"/>
      <c r="Q30" s="435"/>
    </row>
    <row r="31" spans="1:12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9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2" ht="19.5" customHeight="1">
      <c r="A33" s="131" t="s">
        <v>130</v>
      </c>
      <c r="B33" s="131"/>
    </row>
    <row r="34" spans="1:17" s="18" customFormat="1" ht="19.5" customHeight="1">
      <c r="A34" s="6"/>
      <c r="B34" s="6"/>
      <c r="C34" s="6"/>
      <c r="D34" s="6"/>
      <c r="E34" s="6"/>
      <c r="F34" s="6"/>
      <c r="G34" s="6"/>
      <c r="H34" s="6"/>
      <c r="J34" s="10" t="s">
        <v>2</v>
      </c>
      <c r="K34" s="6"/>
      <c r="L34" s="6"/>
      <c r="P34" s="10"/>
      <c r="Q34" s="10"/>
    </row>
    <row r="35" spans="1:17" s="18" customFormat="1" ht="19.5" customHeight="1">
      <c r="A35" s="28" t="s">
        <v>56</v>
      </c>
      <c r="B35" s="28"/>
      <c r="C35" s="49"/>
      <c r="D35" s="43"/>
      <c r="E35" s="49"/>
      <c r="F35" s="38"/>
      <c r="G35" s="49"/>
      <c r="H35" s="49"/>
      <c r="I35" s="49"/>
      <c r="J35" s="92"/>
      <c r="K35" s="6"/>
      <c r="L35" s="6"/>
      <c r="P35" s="10"/>
      <c r="Q35" s="10"/>
    </row>
    <row r="36" spans="1:17" s="18" customFormat="1" ht="19.5" customHeight="1">
      <c r="A36" s="19"/>
      <c r="B36" s="19"/>
      <c r="C36" s="53" t="s">
        <v>61</v>
      </c>
      <c r="D36" s="52" t="s">
        <v>62</v>
      </c>
      <c r="E36" s="53" t="s">
        <v>88</v>
      </c>
      <c r="F36" s="55" t="s">
        <v>89</v>
      </c>
      <c r="G36" s="53" t="s">
        <v>90</v>
      </c>
      <c r="H36" s="53" t="s">
        <v>91</v>
      </c>
      <c r="I36" s="46" t="s">
        <v>12</v>
      </c>
      <c r="J36" s="75" t="s">
        <v>69</v>
      </c>
      <c r="K36" s="6"/>
      <c r="L36" s="6"/>
      <c r="P36" s="10"/>
      <c r="Q36" s="10"/>
    </row>
    <row r="37" spans="1:17" s="18" customFormat="1" ht="19.5" customHeight="1">
      <c r="A37" s="16" t="s">
        <v>18</v>
      </c>
      <c r="B37" s="16"/>
      <c r="C37" s="54"/>
      <c r="D37" s="26"/>
      <c r="E37" s="54"/>
      <c r="F37" s="27"/>
      <c r="G37" s="51"/>
      <c r="H37" s="51"/>
      <c r="I37" s="54"/>
      <c r="J37" s="70"/>
      <c r="K37" s="6"/>
      <c r="L37" s="6"/>
      <c r="P37" s="10"/>
      <c r="Q37" s="10"/>
    </row>
    <row r="38" spans="1:10" ht="19.5" customHeight="1">
      <c r="A38" s="37"/>
      <c r="B38" s="236" t="s">
        <v>469</v>
      </c>
      <c r="C38" s="157">
        <v>225908</v>
      </c>
      <c r="D38" s="156">
        <v>396427</v>
      </c>
      <c r="E38" s="157">
        <v>170422</v>
      </c>
      <c r="F38" s="164">
        <v>105482</v>
      </c>
      <c r="G38" s="157">
        <v>8097964</v>
      </c>
      <c r="H38" s="157">
        <v>774129</v>
      </c>
      <c r="I38" s="158">
        <v>9770332</v>
      </c>
      <c r="J38" s="645">
        <v>0.214</v>
      </c>
    </row>
    <row r="39" spans="1:10" ht="19.5" customHeight="1">
      <c r="A39" s="14" t="s">
        <v>21</v>
      </c>
      <c r="B39" s="240" t="s">
        <v>961</v>
      </c>
      <c r="C39" s="366">
        <v>249711</v>
      </c>
      <c r="D39" s="367">
        <v>699290</v>
      </c>
      <c r="E39" s="366">
        <v>124783</v>
      </c>
      <c r="F39" s="368">
        <v>146789</v>
      </c>
      <c r="G39" s="366">
        <v>7920343</v>
      </c>
      <c r="H39" s="366">
        <v>708942</v>
      </c>
      <c r="I39" s="366">
        <v>9849858</v>
      </c>
      <c r="J39" s="355">
        <v>0.21399790235580327</v>
      </c>
    </row>
    <row r="40" spans="1:10" ht="19.5" customHeight="1">
      <c r="A40" s="54"/>
      <c r="B40" s="709" t="s">
        <v>181</v>
      </c>
      <c r="C40" s="165">
        <v>10.536590116330547</v>
      </c>
      <c r="D40" s="165">
        <v>76.39817671349327</v>
      </c>
      <c r="E40" s="165">
        <v>-26.77999319336706</v>
      </c>
      <c r="F40" s="165">
        <v>39.160235869627044</v>
      </c>
      <c r="G40" s="165">
        <v>-2.193403181342868</v>
      </c>
      <c r="H40" s="165">
        <v>-8.420689574993311</v>
      </c>
      <c r="I40" s="165">
        <v>0.8139539168167564</v>
      </c>
      <c r="J40" s="165"/>
    </row>
    <row r="41" spans="1:13" ht="19.5" customHeight="1">
      <c r="A41" s="116"/>
      <c r="B41" s="159" t="s">
        <v>71</v>
      </c>
      <c r="C41" s="152">
        <v>0.02535173603517939</v>
      </c>
      <c r="D41" s="152">
        <v>0.07099493210968118</v>
      </c>
      <c r="E41" s="152">
        <v>0.012668507505387387</v>
      </c>
      <c r="F41" s="152">
        <v>0.01490265138847687</v>
      </c>
      <c r="G41" s="152">
        <v>0.8041073282477778</v>
      </c>
      <c r="H41" s="152">
        <v>0.0719748447134974</v>
      </c>
      <c r="I41" s="152">
        <v>0.9999999999999999</v>
      </c>
      <c r="J41" s="97"/>
      <c r="M41" s="356"/>
    </row>
    <row r="42" spans="1:10" ht="19.5" customHeight="1">
      <c r="A42" s="16"/>
      <c r="B42" s="236" t="s">
        <v>469</v>
      </c>
      <c r="C42" s="157">
        <v>41616</v>
      </c>
      <c r="D42" s="156">
        <v>227085</v>
      </c>
      <c r="E42" s="157">
        <v>15362</v>
      </c>
      <c r="F42" s="164">
        <v>323332</v>
      </c>
      <c r="G42" s="157">
        <v>5916036</v>
      </c>
      <c r="H42" s="157">
        <v>719999</v>
      </c>
      <c r="I42" s="158">
        <v>7243430</v>
      </c>
      <c r="J42" s="645">
        <v>0.159</v>
      </c>
    </row>
    <row r="43" spans="1:10" ht="19.5" customHeight="1">
      <c r="A43" s="14" t="s">
        <v>22</v>
      </c>
      <c r="B43" s="240" t="s">
        <v>961</v>
      </c>
      <c r="C43" s="366">
        <v>57458</v>
      </c>
      <c r="D43" s="367">
        <v>460983</v>
      </c>
      <c r="E43" s="366">
        <v>10640</v>
      </c>
      <c r="F43" s="368">
        <v>104841</v>
      </c>
      <c r="G43" s="366">
        <v>7136811</v>
      </c>
      <c r="H43" s="366">
        <v>530071</v>
      </c>
      <c r="I43" s="366">
        <v>8300804</v>
      </c>
      <c r="J43" s="355">
        <v>0.18034317285250823</v>
      </c>
    </row>
    <row r="44" spans="1:10" ht="19.5" customHeight="1">
      <c r="A44" s="54"/>
      <c r="B44" s="709" t="s">
        <v>181</v>
      </c>
      <c r="C44" s="165">
        <v>38.067089580930414</v>
      </c>
      <c r="D44" s="165">
        <v>103.00019816368322</v>
      </c>
      <c r="E44" s="165">
        <v>-30.738185132144245</v>
      </c>
      <c r="F44" s="165">
        <v>-67.57481474150408</v>
      </c>
      <c r="G44" s="165">
        <v>20.635016419778385</v>
      </c>
      <c r="H44" s="165">
        <v>-26.378925526285457</v>
      </c>
      <c r="I44" s="165">
        <v>14.59769749966522</v>
      </c>
      <c r="J44" s="165"/>
    </row>
    <row r="45" spans="1:13" ht="19.5" customHeight="1">
      <c r="A45" s="116"/>
      <c r="B45" s="159" t="s">
        <v>71</v>
      </c>
      <c r="C45" s="152">
        <v>0.0069219800877119856</v>
      </c>
      <c r="D45" s="152">
        <v>0.05553474097207933</v>
      </c>
      <c r="E45" s="152">
        <v>0.0012818035457770115</v>
      </c>
      <c r="F45" s="152">
        <v>0.012630222325451848</v>
      </c>
      <c r="G45" s="152">
        <v>0.8597734629079303</v>
      </c>
      <c r="H45" s="152">
        <v>0.06385779016104946</v>
      </c>
      <c r="I45" s="78">
        <v>0.9999999999999999</v>
      </c>
      <c r="J45" s="150"/>
      <c r="M45" s="356"/>
    </row>
    <row r="46" spans="1:10" ht="19.5" customHeight="1">
      <c r="A46" s="37"/>
      <c r="B46" s="236" t="s">
        <v>469</v>
      </c>
      <c r="C46" s="157">
        <v>64848</v>
      </c>
      <c r="D46" s="156">
        <v>206387</v>
      </c>
      <c r="E46" s="157">
        <v>61170</v>
      </c>
      <c r="F46" s="164">
        <v>343196</v>
      </c>
      <c r="G46" s="157">
        <v>8702489</v>
      </c>
      <c r="H46" s="157">
        <v>528531</v>
      </c>
      <c r="I46" s="158">
        <v>9906621</v>
      </c>
      <c r="J46" s="645">
        <v>0.217</v>
      </c>
    </row>
    <row r="47" spans="1:10" ht="19.5" customHeight="1">
      <c r="A47" s="14" t="s">
        <v>23</v>
      </c>
      <c r="B47" s="240" t="s">
        <v>961</v>
      </c>
      <c r="C47" s="366">
        <v>82836</v>
      </c>
      <c r="D47" s="367">
        <v>283836</v>
      </c>
      <c r="E47" s="366">
        <v>82836</v>
      </c>
      <c r="F47" s="368">
        <v>271217</v>
      </c>
      <c r="G47" s="366">
        <v>8365309</v>
      </c>
      <c r="H47" s="366">
        <v>440494</v>
      </c>
      <c r="I47" s="366">
        <v>9526528</v>
      </c>
      <c r="J47" s="355">
        <v>0.20697323847042523</v>
      </c>
    </row>
    <row r="48" spans="1:10" ht="19.5" customHeight="1">
      <c r="A48" s="54"/>
      <c r="B48" s="709" t="s">
        <v>181</v>
      </c>
      <c r="C48" s="165">
        <v>27.738712065136937</v>
      </c>
      <c r="D48" s="165">
        <v>37.52610387282145</v>
      </c>
      <c r="E48" s="165">
        <v>35.419323197645916</v>
      </c>
      <c r="F48" s="165">
        <v>-20.973146540169463</v>
      </c>
      <c r="G48" s="165">
        <v>-3.874523713847844</v>
      </c>
      <c r="H48" s="165">
        <v>-16.656922678139974</v>
      </c>
      <c r="I48" s="165">
        <v>-3.8367572555768503</v>
      </c>
      <c r="J48" s="165"/>
    </row>
    <row r="49" spans="1:13" ht="19.5" customHeight="1">
      <c r="A49" s="116"/>
      <c r="B49" s="159" t="s">
        <v>71</v>
      </c>
      <c r="C49" s="152">
        <v>0.008695298014134845</v>
      </c>
      <c r="D49" s="152">
        <v>0.029794275521995</v>
      </c>
      <c r="E49" s="152">
        <v>0.008695298014134845</v>
      </c>
      <c r="F49" s="152">
        <v>0.028469658620643323</v>
      </c>
      <c r="G49" s="152">
        <v>0.8781067981955231</v>
      </c>
      <c r="H49" s="152">
        <v>0.046238671633568915</v>
      </c>
      <c r="I49" s="152">
        <v>0.9999999999999999</v>
      </c>
      <c r="J49" s="97"/>
      <c r="M49" s="356"/>
    </row>
    <row r="50" spans="1:10" ht="19.5" customHeight="1">
      <c r="A50" s="16"/>
      <c r="B50" s="236" t="s">
        <v>469</v>
      </c>
      <c r="C50" s="157">
        <v>102652</v>
      </c>
      <c r="D50" s="156">
        <v>252006</v>
      </c>
      <c r="E50" s="157">
        <v>41633</v>
      </c>
      <c r="F50" s="164">
        <v>439765</v>
      </c>
      <c r="G50" s="157">
        <v>9854775</v>
      </c>
      <c r="H50" s="157">
        <v>766024</v>
      </c>
      <c r="I50" s="158">
        <v>11456855</v>
      </c>
      <c r="J50" s="645">
        <v>0.251</v>
      </c>
    </row>
    <row r="51" spans="1:10" ht="19.5" customHeight="1">
      <c r="A51" s="14" t="s">
        <v>24</v>
      </c>
      <c r="B51" s="240" t="s">
        <v>961</v>
      </c>
      <c r="C51" s="366">
        <v>92403</v>
      </c>
      <c r="D51" s="367">
        <v>209804</v>
      </c>
      <c r="E51" s="366">
        <v>42860</v>
      </c>
      <c r="F51" s="368">
        <v>458421</v>
      </c>
      <c r="G51" s="366">
        <v>9497409</v>
      </c>
      <c r="H51" s="366">
        <v>894204</v>
      </c>
      <c r="I51" s="366">
        <v>11195101</v>
      </c>
      <c r="J51" s="355">
        <v>0.24322463640200248</v>
      </c>
    </row>
    <row r="52" spans="1:10" ht="19.5" customHeight="1">
      <c r="A52" s="54"/>
      <c r="B52" s="709" t="s">
        <v>181</v>
      </c>
      <c r="C52" s="165">
        <v>-9.984218524724309</v>
      </c>
      <c r="D52" s="165">
        <v>-16.74642667238082</v>
      </c>
      <c r="E52" s="165">
        <v>2.9471813225085963</v>
      </c>
      <c r="F52" s="165">
        <v>4.242265755574004</v>
      </c>
      <c r="G52" s="165">
        <v>-3.626323279831356</v>
      </c>
      <c r="H52" s="165">
        <v>16.73315718567565</v>
      </c>
      <c r="I52" s="165">
        <v>-2.2846933124317292</v>
      </c>
      <c r="J52" s="165"/>
    </row>
    <row r="53" spans="1:13" ht="19.5" customHeight="1">
      <c r="A53" s="116"/>
      <c r="B53" s="159" t="s">
        <v>71</v>
      </c>
      <c r="C53" s="152">
        <v>0.008253878191898403</v>
      </c>
      <c r="D53" s="152">
        <v>0.018740697381827997</v>
      </c>
      <c r="E53" s="152">
        <v>0.0038284603238505845</v>
      </c>
      <c r="F53" s="152">
        <v>0.04094835767895261</v>
      </c>
      <c r="G53" s="152">
        <v>0.8483540255688626</v>
      </c>
      <c r="H53" s="152">
        <v>0.07987458085460775</v>
      </c>
      <c r="I53" s="78">
        <v>1</v>
      </c>
      <c r="J53" s="150"/>
      <c r="M53" s="356"/>
    </row>
    <row r="54" spans="1:10" ht="19.5" customHeight="1">
      <c r="A54" s="37"/>
      <c r="B54" s="236" t="s">
        <v>469</v>
      </c>
      <c r="C54" s="157">
        <v>341940</v>
      </c>
      <c r="D54" s="156">
        <v>688553</v>
      </c>
      <c r="E54" s="157">
        <v>455370</v>
      </c>
      <c r="F54" s="164">
        <v>878880</v>
      </c>
      <c r="G54" s="157">
        <v>4504431</v>
      </c>
      <c r="H54" s="157">
        <v>310861</v>
      </c>
      <c r="I54" s="158">
        <v>7180035</v>
      </c>
      <c r="J54" s="645">
        <v>0.158</v>
      </c>
    </row>
    <row r="55" spans="1:10" ht="19.5" customHeight="1">
      <c r="A55" s="14" t="s">
        <v>25</v>
      </c>
      <c r="B55" s="240" t="s">
        <v>961</v>
      </c>
      <c r="C55" s="366">
        <v>184084</v>
      </c>
      <c r="D55" s="367">
        <v>785439</v>
      </c>
      <c r="E55" s="366">
        <v>551855</v>
      </c>
      <c r="F55" s="368">
        <v>1073378</v>
      </c>
      <c r="G55" s="366">
        <v>4223655</v>
      </c>
      <c r="H55" s="366">
        <v>337123</v>
      </c>
      <c r="I55" s="366">
        <v>7155534</v>
      </c>
      <c r="J55" s="355">
        <v>0.1554610499192608</v>
      </c>
    </row>
    <row r="56" spans="1:10" ht="19.5" customHeight="1">
      <c r="A56" s="54"/>
      <c r="B56" s="709" t="s">
        <v>181</v>
      </c>
      <c r="C56" s="165">
        <v>-46.164824238170446</v>
      </c>
      <c r="D56" s="165">
        <v>14.070957500729797</v>
      </c>
      <c r="E56" s="165">
        <v>21.18826448821838</v>
      </c>
      <c r="F56" s="165">
        <v>22.130211177862734</v>
      </c>
      <c r="G56" s="165">
        <v>-6.233328915461245</v>
      </c>
      <c r="H56" s="165">
        <v>8.448148851094217</v>
      </c>
      <c r="I56" s="165">
        <v>-0.3412378909016467</v>
      </c>
      <c r="J56" s="165"/>
    </row>
    <row r="57" spans="1:13" ht="19.5" customHeight="1">
      <c r="A57" s="116"/>
      <c r="B57" s="159" t="s">
        <v>71</v>
      </c>
      <c r="C57" s="152">
        <v>0.025726102342606437</v>
      </c>
      <c r="D57" s="152">
        <v>0.10976665053928888</v>
      </c>
      <c r="E57" s="152">
        <v>0.07712282549422587</v>
      </c>
      <c r="F57" s="152">
        <v>0.1500066941195444</v>
      </c>
      <c r="G57" s="152">
        <v>0.590264122845339</v>
      </c>
      <c r="H57" s="152">
        <v>0.0471136046589954</v>
      </c>
      <c r="I57" s="78">
        <v>1</v>
      </c>
      <c r="J57" s="150"/>
      <c r="M57" s="356"/>
    </row>
    <row r="58" spans="1:13" ht="19.5" customHeight="1">
      <c r="A58" s="16"/>
      <c r="B58" s="236" t="s">
        <v>469</v>
      </c>
      <c r="C58" s="158">
        <v>776964</v>
      </c>
      <c r="D58" s="162">
        <v>1770458</v>
      </c>
      <c r="E58" s="158">
        <v>743957</v>
      </c>
      <c r="F58" s="161">
        <v>2090655</v>
      </c>
      <c r="G58" s="158">
        <v>37075695</v>
      </c>
      <c r="H58" s="158">
        <v>3099544</v>
      </c>
      <c r="I58" s="158">
        <v>45557273</v>
      </c>
      <c r="J58" s="645">
        <v>1</v>
      </c>
      <c r="M58" s="356"/>
    </row>
    <row r="59" spans="1:10" ht="19.5" customHeight="1">
      <c r="A59" s="14" t="s">
        <v>26</v>
      </c>
      <c r="B59" s="240" t="s">
        <v>961</v>
      </c>
      <c r="C59" s="366">
        <v>666492</v>
      </c>
      <c r="D59" s="367">
        <v>2439352</v>
      </c>
      <c r="E59" s="366">
        <v>812974</v>
      </c>
      <c r="F59" s="368">
        <v>2054646</v>
      </c>
      <c r="G59" s="366">
        <v>37143527</v>
      </c>
      <c r="H59" s="366">
        <v>2910834</v>
      </c>
      <c r="I59" s="366">
        <v>46027825</v>
      </c>
      <c r="J59" s="355">
        <v>1</v>
      </c>
    </row>
    <row r="60" spans="1:10" ht="19.5" customHeight="1">
      <c r="A60" s="54"/>
      <c r="B60" s="709" t="s">
        <v>181</v>
      </c>
      <c r="C60" s="165">
        <v>-14.218419386226389</v>
      </c>
      <c r="D60" s="165">
        <v>37.78084540836326</v>
      </c>
      <c r="E60" s="165">
        <v>9.277014666170214</v>
      </c>
      <c r="F60" s="165">
        <v>-1.7223788716933197</v>
      </c>
      <c r="G60" s="165">
        <v>0.18295543751776222</v>
      </c>
      <c r="H60" s="165">
        <v>-6.088314926324645</v>
      </c>
      <c r="I60" s="165">
        <v>1.0328800848110387</v>
      </c>
      <c r="J60" s="165"/>
    </row>
    <row r="61" spans="1:13" ht="19.5" customHeight="1">
      <c r="A61" s="116"/>
      <c r="B61" s="159" t="s">
        <v>71</v>
      </c>
      <c r="C61" s="152">
        <v>0.014480197576140085</v>
      </c>
      <c r="D61" s="152">
        <v>0.05299733367805235</v>
      </c>
      <c r="E61" s="152">
        <v>0.017662663834321957</v>
      </c>
      <c r="F61" s="152">
        <v>0.0446392155180046</v>
      </c>
      <c r="G61" s="152">
        <v>0.8069798431709515</v>
      </c>
      <c r="H61" s="152">
        <v>0.06324074622252952</v>
      </c>
      <c r="I61" s="78">
        <v>1</v>
      </c>
      <c r="J61" s="97"/>
      <c r="M61" s="356"/>
    </row>
    <row r="62" spans="1:8" ht="18.75" customHeight="1">
      <c r="A62" s="338" t="s">
        <v>180</v>
      </c>
      <c r="B62" s="20"/>
      <c r="H62" s="145"/>
    </row>
    <row r="63" spans="1:9" ht="17.25">
      <c r="A63" s="20"/>
      <c r="B63" s="20"/>
      <c r="I63" s="799"/>
    </row>
    <row r="64" spans="1:8" ht="17.25">
      <c r="A64" s="20"/>
      <c r="B64" s="20"/>
      <c r="H64" s="800"/>
    </row>
    <row r="80" spans="1:8" s="10" customFormat="1" ht="19.5" customHeight="1">
      <c r="A80" s="325" t="s">
        <v>185</v>
      </c>
      <c r="B80" s="1008" t="s">
        <v>186</v>
      </c>
      <c r="C80" s="1008"/>
      <c r="D80" s="1008"/>
      <c r="E80" s="1008"/>
      <c r="F80" s="1008"/>
      <c r="G80" s="1008"/>
      <c r="H80" s="1008"/>
    </row>
    <row r="81" spans="1:8" s="10" customFormat="1" ht="19.5" customHeight="1">
      <c r="A81" s="325" t="s">
        <v>187</v>
      </c>
      <c r="B81" s="994" t="s">
        <v>188</v>
      </c>
      <c r="C81" s="994"/>
      <c r="D81" s="994"/>
      <c r="E81" s="994"/>
      <c r="F81" s="994"/>
      <c r="G81" s="994"/>
      <c r="H81" s="994"/>
    </row>
    <row r="82" spans="1:8" s="10" customFormat="1" ht="19.5" customHeight="1">
      <c r="A82" s="322"/>
      <c r="B82" s="994"/>
      <c r="C82" s="994"/>
      <c r="D82" s="994"/>
      <c r="E82" s="994"/>
      <c r="F82" s="994"/>
      <c r="G82" s="994"/>
      <c r="H82" s="994"/>
    </row>
    <row r="83" spans="1:8" s="10" customFormat="1" ht="19.5" customHeight="1">
      <c r="A83" s="322"/>
      <c r="B83" s="994"/>
      <c r="C83" s="994"/>
      <c r="D83" s="994"/>
      <c r="E83" s="994"/>
      <c r="F83" s="994"/>
      <c r="G83" s="994"/>
      <c r="H83" s="994"/>
    </row>
  </sheetData>
  <sheetProtection/>
  <mergeCells count="2">
    <mergeCell ref="B80:H80"/>
    <mergeCell ref="B81:H83"/>
  </mergeCells>
  <printOptions/>
  <pageMargins left="0.5905511811023623" right="0.5905511811023623" top="0.2362204724409449" bottom="0.1968503937007874" header="0.31496062992125984" footer="0.1968503937007874"/>
  <pageSetup fitToHeight="0" fitToWidth="0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3"/>
  <sheetViews>
    <sheetView view="pageBreakPreview" zoomScale="70" zoomScaleNormal="75" zoomScaleSheetLayoutView="70" zoomScalePageLayoutView="0" workbookViewId="0" topLeftCell="A58">
      <selection activeCell="C38" sqref="C38:M61"/>
    </sheetView>
  </sheetViews>
  <sheetFormatPr defaultColWidth="9.00390625" defaultRowHeight="12"/>
  <cols>
    <col min="1" max="12" width="20.125" style="23" customWidth="1"/>
    <col min="13" max="13" width="21.875" style="23" customWidth="1"/>
    <col min="14" max="14" width="18.375" style="23" bestFit="1" customWidth="1"/>
    <col min="15" max="16384" width="9.125" style="23" customWidth="1"/>
  </cols>
  <sheetData>
    <row r="1" spans="1:8" s="12" customFormat="1" ht="19.5" customHeight="1">
      <c r="A1" s="131" t="s">
        <v>443</v>
      </c>
      <c r="B1" s="131"/>
      <c r="C1" s="11"/>
      <c r="D1" s="11"/>
      <c r="E1" s="11"/>
      <c r="F1" s="11"/>
      <c r="G1" s="11"/>
      <c r="H1" s="11"/>
    </row>
    <row r="2" spans="1:9" s="12" customFormat="1" ht="19.5" customHeight="1">
      <c r="A2" s="6"/>
      <c r="B2" s="6"/>
      <c r="C2" s="6"/>
      <c r="D2" s="6"/>
      <c r="E2" s="6"/>
      <c r="F2" s="6"/>
      <c r="G2" s="6"/>
      <c r="I2" s="10" t="s">
        <v>2</v>
      </c>
    </row>
    <row r="3" spans="1:9" s="12" customFormat="1" ht="19.5" customHeight="1">
      <c r="A3" s="28" t="s">
        <v>56</v>
      </c>
      <c r="B3" s="28"/>
      <c r="C3" s="49"/>
      <c r="D3" s="43"/>
      <c r="E3" s="49"/>
      <c r="F3" s="38"/>
      <c r="G3" s="49"/>
      <c r="H3" s="49"/>
      <c r="I3" s="100"/>
    </row>
    <row r="4" spans="1:14" s="12" customFormat="1" ht="19.5" customHeight="1">
      <c r="A4" s="16"/>
      <c r="B4" s="16"/>
      <c r="C4" s="46" t="s">
        <v>403</v>
      </c>
      <c r="D4" s="41" t="s">
        <v>13</v>
      </c>
      <c r="E4" s="46" t="s">
        <v>14</v>
      </c>
      <c r="F4" s="32" t="s">
        <v>15</v>
      </c>
      <c r="G4" s="46" t="s">
        <v>16</v>
      </c>
      <c r="H4" s="46" t="s">
        <v>12</v>
      </c>
      <c r="I4" s="96" t="s">
        <v>69</v>
      </c>
      <c r="N4" s="801"/>
    </row>
    <row r="5" spans="1:9" s="12" customFormat="1" ht="19.5" customHeight="1">
      <c r="A5" s="16" t="s">
        <v>18</v>
      </c>
      <c r="B5" s="51"/>
      <c r="C5" s="687" t="s">
        <v>405</v>
      </c>
      <c r="D5" s="26"/>
      <c r="E5" s="54"/>
      <c r="F5" s="27"/>
      <c r="G5" s="54"/>
      <c r="H5" s="54"/>
      <c r="I5" s="101"/>
    </row>
    <row r="6" spans="1:14" s="12" customFormat="1" ht="19.5" customHeight="1">
      <c r="A6" s="37"/>
      <c r="B6" s="236" t="s">
        <v>469</v>
      </c>
      <c r="C6" s="157">
        <v>1394063</v>
      </c>
      <c r="D6" s="156">
        <v>6002187</v>
      </c>
      <c r="E6" s="157">
        <v>1897968</v>
      </c>
      <c r="F6" s="164">
        <v>341556</v>
      </c>
      <c r="G6" s="157">
        <v>134558</v>
      </c>
      <c r="H6" s="158">
        <v>9770332</v>
      </c>
      <c r="I6" s="645">
        <v>0.214</v>
      </c>
      <c r="N6" s="334"/>
    </row>
    <row r="7" spans="1:9" s="12" customFormat="1" ht="19.5" customHeight="1">
      <c r="A7" s="14" t="s">
        <v>21</v>
      </c>
      <c r="B7" s="240" t="s">
        <v>961</v>
      </c>
      <c r="C7" s="366">
        <v>1766050</v>
      </c>
      <c r="D7" s="369">
        <v>5662796</v>
      </c>
      <c r="E7" s="366">
        <v>1824758</v>
      </c>
      <c r="F7" s="368">
        <v>408570</v>
      </c>
      <c r="G7" s="366">
        <v>187684</v>
      </c>
      <c r="H7" s="366">
        <v>9849858</v>
      </c>
      <c r="I7" s="355">
        <v>0.21399790235580327</v>
      </c>
    </row>
    <row r="8" spans="1:9" s="12" customFormat="1" ht="19.5" customHeight="1">
      <c r="A8" s="54"/>
      <c r="B8" s="709" t="s">
        <v>181</v>
      </c>
      <c r="C8" s="165">
        <v>26.683657768694815</v>
      </c>
      <c r="D8" s="165">
        <v>-5.654455617594056</v>
      </c>
      <c r="E8" s="165">
        <v>-3.8572831575664046</v>
      </c>
      <c r="F8" s="165">
        <v>19.620208691986086</v>
      </c>
      <c r="G8" s="165">
        <v>39.48185912394655</v>
      </c>
      <c r="H8" s="165">
        <v>0.8139539168167564</v>
      </c>
      <c r="I8" s="269"/>
    </row>
    <row r="9" spans="1:14" s="12" customFormat="1" ht="19.5" customHeight="1">
      <c r="A9" s="102"/>
      <c r="B9" s="370" t="s">
        <v>72</v>
      </c>
      <c r="C9" s="147">
        <v>0.1792970010329083</v>
      </c>
      <c r="D9" s="147">
        <v>0.5749114352714526</v>
      </c>
      <c r="E9" s="147">
        <v>0.18525729000357163</v>
      </c>
      <c r="F9" s="147">
        <v>0.04147978579995772</v>
      </c>
      <c r="G9" s="147">
        <v>0.019054487892109714</v>
      </c>
      <c r="H9" s="147">
        <v>0.9999999999999999</v>
      </c>
      <c r="I9" s="97"/>
      <c r="N9" s="356"/>
    </row>
    <row r="10" spans="1:9" s="12" customFormat="1" ht="19.5" customHeight="1">
      <c r="A10" s="16"/>
      <c r="B10" s="236" t="s">
        <v>469</v>
      </c>
      <c r="C10" s="157">
        <v>984839</v>
      </c>
      <c r="D10" s="156">
        <v>4588657</v>
      </c>
      <c r="E10" s="157">
        <v>1147504</v>
      </c>
      <c r="F10" s="164">
        <v>273008</v>
      </c>
      <c r="G10" s="157">
        <v>249422</v>
      </c>
      <c r="H10" s="158">
        <v>7243430</v>
      </c>
      <c r="I10" s="645">
        <v>0.159</v>
      </c>
    </row>
    <row r="11" spans="1:9" s="12" customFormat="1" ht="19.5" customHeight="1">
      <c r="A11" s="14" t="s">
        <v>22</v>
      </c>
      <c r="B11" s="240" t="s">
        <v>961</v>
      </c>
      <c r="C11" s="366">
        <v>1123485</v>
      </c>
      <c r="D11" s="369">
        <v>5484750</v>
      </c>
      <c r="E11" s="366">
        <v>1350341</v>
      </c>
      <c r="F11" s="368">
        <v>243978</v>
      </c>
      <c r="G11" s="366">
        <v>98250</v>
      </c>
      <c r="H11" s="366">
        <v>8300804</v>
      </c>
      <c r="I11" s="355">
        <v>0.18034317285250823</v>
      </c>
    </row>
    <row r="12" spans="1:9" s="12" customFormat="1" ht="19.5" customHeight="1">
      <c r="A12" s="16"/>
      <c r="B12" s="709" t="s">
        <v>181</v>
      </c>
      <c r="C12" s="165">
        <v>14.078037120788277</v>
      </c>
      <c r="D12" s="165">
        <v>19.52843718761286</v>
      </c>
      <c r="E12" s="165">
        <v>17.67636539829056</v>
      </c>
      <c r="F12" s="165">
        <v>-10.633388032585122</v>
      </c>
      <c r="G12" s="165">
        <v>-60.60892784116878</v>
      </c>
      <c r="H12" s="165">
        <v>14.59769749966522</v>
      </c>
      <c r="I12" s="259"/>
    </row>
    <row r="13" spans="1:14" s="12" customFormat="1" ht="19.5" customHeight="1">
      <c r="A13" s="102"/>
      <c r="B13" s="370" t="s">
        <v>72</v>
      </c>
      <c r="C13" s="147">
        <v>0.1353465278785043</v>
      </c>
      <c r="D13" s="147">
        <v>0.6607492479041789</v>
      </c>
      <c r="E13" s="147">
        <v>0.16267592874136047</v>
      </c>
      <c r="F13" s="147">
        <v>0.029392092621389445</v>
      </c>
      <c r="G13" s="147">
        <v>0.011836202854566859</v>
      </c>
      <c r="H13" s="79">
        <v>1</v>
      </c>
      <c r="I13" s="150"/>
      <c r="N13" s="356"/>
    </row>
    <row r="14" spans="1:9" s="12" customFormat="1" ht="19.5" customHeight="1">
      <c r="A14" s="37"/>
      <c r="B14" s="236" t="s">
        <v>469</v>
      </c>
      <c r="C14" s="157">
        <v>942636</v>
      </c>
      <c r="D14" s="156">
        <v>6373765</v>
      </c>
      <c r="E14" s="157">
        <v>1732170</v>
      </c>
      <c r="F14" s="164">
        <v>516630</v>
      </c>
      <c r="G14" s="157">
        <v>341420</v>
      </c>
      <c r="H14" s="158">
        <v>9906621</v>
      </c>
      <c r="I14" s="645">
        <v>0.217</v>
      </c>
    </row>
    <row r="15" spans="1:9" s="12" customFormat="1" ht="19.5" customHeight="1">
      <c r="A15" s="14" t="s">
        <v>23</v>
      </c>
      <c r="B15" s="240" t="s">
        <v>961</v>
      </c>
      <c r="C15" s="366">
        <v>1155498</v>
      </c>
      <c r="D15" s="369">
        <v>6275047</v>
      </c>
      <c r="E15" s="366">
        <v>1500616</v>
      </c>
      <c r="F15" s="368">
        <v>390335</v>
      </c>
      <c r="G15" s="366">
        <v>205032</v>
      </c>
      <c r="H15" s="366">
        <v>9526528</v>
      </c>
      <c r="I15" s="355">
        <v>0.20697323847042523</v>
      </c>
    </row>
    <row r="16" spans="1:9" s="12" customFormat="1" ht="19.5" customHeight="1">
      <c r="A16" s="16"/>
      <c r="B16" s="709" t="s">
        <v>181</v>
      </c>
      <c r="C16" s="165">
        <v>22.581569131669067</v>
      </c>
      <c r="D16" s="165">
        <v>-1.5488176925255281</v>
      </c>
      <c r="E16" s="165">
        <v>-13.3678565036919</v>
      </c>
      <c r="F16" s="165">
        <v>-24.445928420726638</v>
      </c>
      <c r="G16" s="165">
        <v>-39.94727901118856</v>
      </c>
      <c r="H16" s="165">
        <v>-3.8367572555768503</v>
      </c>
      <c r="I16" s="259"/>
    </row>
    <row r="17" spans="1:14" s="12" customFormat="1" ht="19.5" customHeight="1">
      <c r="A17" s="102"/>
      <c r="B17" s="370" t="s">
        <v>72</v>
      </c>
      <c r="C17" s="147">
        <v>0.12129266822078306</v>
      </c>
      <c r="D17" s="147">
        <v>0.6586919179789321</v>
      </c>
      <c r="E17" s="147">
        <v>0.1575197175718163</v>
      </c>
      <c r="F17" s="147">
        <v>0.04097347953000296</v>
      </c>
      <c r="G17" s="147">
        <v>0.02152221669846559</v>
      </c>
      <c r="H17" s="147">
        <v>1</v>
      </c>
      <c r="I17" s="97"/>
      <c r="N17" s="356"/>
    </row>
    <row r="18" spans="1:9" s="12" customFormat="1" ht="19.5" customHeight="1">
      <c r="A18" s="16"/>
      <c r="B18" s="236" t="s">
        <v>469</v>
      </c>
      <c r="C18" s="157">
        <v>1413637</v>
      </c>
      <c r="D18" s="156">
        <v>7509807</v>
      </c>
      <c r="E18" s="157">
        <v>1698999</v>
      </c>
      <c r="F18" s="164">
        <v>428741</v>
      </c>
      <c r="G18" s="157">
        <v>405671</v>
      </c>
      <c r="H18" s="158">
        <v>11456855</v>
      </c>
      <c r="I18" s="645">
        <v>0.251</v>
      </c>
    </row>
    <row r="19" spans="1:9" s="12" customFormat="1" ht="19.5" customHeight="1">
      <c r="A19" s="14" t="s">
        <v>24</v>
      </c>
      <c r="B19" s="240" t="s">
        <v>961</v>
      </c>
      <c r="C19" s="366">
        <v>1311240</v>
      </c>
      <c r="D19" s="369">
        <v>7663060</v>
      </c>
      <c r="E19" s="366">
        <v>1519840</v>
      </c>
      <c r="F19" s="368">
        <v>453018</v>
      </c>
      <c r="G19" s="366">
        <v>247943</v>
      </c>
      <c r="H19" s="366">
        <v>11195101</v>
      </c>
      <c r="I19" s="355">
        <v>0.24322463640200248</v>
      </c>
    </row>
    <row r="20" spans="1:9" s="12" customFormat="1" ht="19.5" customHeight="1">
      <c r="A20" s="16"/>
      <c r="B20" s="709" t="s">
        <v>181</v>
      </c>
      <c r="C20" s="165">
        <v>-7.243514424141417</v>
      </c>
      <c r="D20" s="165">
        <v>2.040704907596158</v>
      </c>
      <c r="E20" s="165">
        <v>-10.544973834593197</v>
      </c>
      <c r="F20" s="165">
        <v>5.662392913204006</v>
      </c>
      <c r="G20" s="165">
        <v>-38.88076791291465</v>
      </c>
      <c r="H20" s="165">
        <v>-2.2846933124317292</v>
      </c>
      <c r="I20" s="259"/>
    </row>
    <row r="21" spans="1:14" s="12" customFormat="1" ht="19.5" customHeight="1">
      <c r="A21" s="102"/>
      <c r="B21" s="370" t="s">
        <v>72</v>
      </c>
      <c r="C21" s="147">
        <v>0.11712623226891834</v>
      </c>
      <c r="D21" s="147">
        <v>0.684501193870426</v>
      </c>
      <c r="E21" s="147">
        <v>0.13575938260851778</v>
      </c>
      <c r="F21" s="147">
        <v>0.04046573586071264</v>
      </c>
      <c r="G21" s="147">
        <v>0.022147455391425232</v>
      </c>
      <c r="H21" s="79">
        <v>1</v>
      </c>
      <c r="I21" s="150"/>
      <c r="N21" s="356"/>
    </row>
    <row r="22" spans="1:9" s="12" customFormat="1" ht="19.5" customHeight="1">
      <c r="A22" s="37"/>
      <c r="B22" s="236" t="s">
        <v>469</v>
      </c>
      <c r="C22" s="157">
        <v>583640</v>
      </c>
      <c r="D22" s="156">
        <v>4587679</v>
      </c>
      <c r="E22" s="157">
        <v>1105770</v>
      </c>
      <c r="F22" s="164">
        <v>357435</v>
      </c>
      <c r="G22" s="157">
        <v>545511</v>
      </c>
      <c r="H22" s="158">
        <v>7180035</v>
      </c>
      <c r="I22" s="645">
        <v>0.158</v>
      </c>
    </row>
    <row r="23" spans="1:10" s="12" customFormat="1" ht="19.5" customHeight="1">
      <c r="A23" s="14" t="s">
        <v>25</v>
      </c>
      <c r="B23" s="240" t="s">
        <v>961</v>
      </c>
      <c r="C23" s="366">
        <v>492667</v>
      </c>
      <c r="D23" s="369">
        <v>4755813</v>
      </c>
      <c r="E23" s="366">
        <v>1049093</v>
      </c>
      <c r="F23" s="368">
        <v>410951</v>
      </c>
      <c r="G23" s="366">
        <v>447010</v>
      </c>
      <c r="H23" s="366">
        <v>7155534</v>
      </c>
      <c r="I23" s="355">
        <v>0.1554610499192608</v>
      </c>
      <c r="J23" s="334"/>
    </row>
    <row r="24" spans="1:9" s="12" customFormat="1" ht="19.5" customHeight="1">
      <c r="A24" s="16"/>
      <c r="B24" s="709" t="s">
        <v>181</v>
      </c>
      <c r="C24" s="165">
        <v>-15.587177026934407</v>
      </c>
      <c r="D24" s="165">
        <v>3.6649033203935977</v>
      </c>
      <c r="E24" s="165">
        <v>-5.125568608300101</v>
      </c>
      <c r="F24" s="165">
        <v>14.972232713640231</v>
      </c>
      <c r="G24" s="165">
        <v>-18.056647803618997</v>
      </c>
      <c r="H24" s="165">
        <v>-0.3412378909016467</v>
      </c>
      <c r="I24" s="259"/>
    </row>
    <row r="25" spans="1:14" s="12" customFormat="1" ht="19.5" customHeight="1">
      <c r="A25" s="102"/>
      <c r="B25" s="370" t="s">
        <v>72</v>
      </c>
      <c r="C25" s="147">
        <v>0.0688511856697208</v>
      </c>
      <c r="D25" s="147">
        <v>0.6646342537118823</v>
      </c>
      <c r="E25" s="147">
        <v>0.14661281743612706</v>
      </c>
      <c r="F25" s="147">
        <v>0.05743121337974217</v>
      </c>
      <c r="G25" s="147">
        <v>0.062470529802527666</v>
      </c>
      <c r="H25" s="79">
        <v>1.0000000000000002</v>
      </c>
      <c r="I25" s="150"/>
      <c r="N25" s="356"/>
    </row>
    <row r="26" spans="1:14" s="12" customFormat="1" ht="19.5" customHeight="1">
      <c r="A26" s="16"/>
      <c r="B26" s="236" t="s">
        <v>469</v>
      </c>
      <c r="C26" s="158">
        <v>5318815</v>
      </c>
      <c r="D26" s="162">
        <v>29062095</v>
      </c>
      <c r="E26" s="158">
        <v>7582411</v>
      </c>
      <c r="F26" s="161">
        <v>1917370</v>
      </c>
      <c r="G26" s="158">
        <v>1676582</v>
      </c>
      <c r="H26" s="158">
        <v>45557273</v>
      </c>
      <c r="I26" s="645">
        <v>1</v>
      </c>
      <c r="N26" s="803"/>
    </row>
    <row r="27" spans="1:10" s="12" customFormat="1" ht="19.5" customHeight="1">
      <c r="A27" s="14" t="s">
        <v>26</v>
      </c>
      <c r="B27" s="240" t="s">
        <v>961</v>
      </c>
      <c r="C27" s="366">
        <v>5848940</v>
      </c>
      <c r="D27" s="369">
        <v>29841466</v>
      </c>
      <c r="E27" s="366">
        <v>7244648</v>
      </c>
      <c r="F27" s="368">
        <v>1906852</v>
      </c>
      <c r="G27" s="366">
        <v>1185919</v>
      </c>
      <c r="H27" s="366">
        <v>46027825</v>
      </c>
      <c r="I27" s="355">
        <v>1</v>
      </c>
      <c r="J27" s="411"/>
    </row>
    <row r="28" spans="1:9" s="12" customFormat="1" ht="19.5" customHeight="1">
      <c r="A28" s="16"/>
      <c r="B28" s="709" t="s">
        <v>181</v>
      </c>
      <c r="C28" s="165">
        <v>9.966975726736127</v>
      </c>
      <c r="D28" s="165">
        <v>2.681744038067446</v>
      </c>
      <c r="E28" s="165">
        <v>-4.454559374320388</v>
      </c>
      <c r="F28" s="165">
        <v>-0.5485639182838953</v>
      </c>
      <c r="G28" s="165">
        <v>-29.265672660209884</v>
      </c>
      <c r="H28" s="165">
        <v>1.0328800848110387</v>
      </c>
      <c r="I28" s="259"/>
    </row>
    <row r="29" spans="1:14" s="12" customFormat="1" ht="19.5" customHeight="1">
      <c r="A29" s="102"/>
      <c r="B29" s="370" t="s">
        <v>72</v>
      </c>
      <c r="C29" s="147">
        <v>0.1270740036054278</v>
      </c>
      <c r="D29" s="147">
        <v>0.648335349324023</v>
      </c>
      <c r="E29" s="147">
        <v>0.1573971396649744</v>
      </c>
      <c r="F29" s="147">
        <v>0.04142824476281467</v>
      </c>
      <c r="G29" s="147">
        <v>0.025765262642760113</v>
      </c>
      <c r="H29" s="79">
        <v>1</v>
      </c>
      <c r="I29" s="97"/>
      <c r="J29" s="334"/>
      <c r="N29" s="356"/>
    </row>
    <row r="30" spans="1:8" s="12" customFormat="1" ht="19.5" customHeight="1">
      <c r="A30" s="338" t="s">
        <v>180</v>
      </c>
      <c r="B30" s="21"/>
      <c r="C30" s="332"/>
      <c r="D30" s="332"/>
      <c r="E30" s="332"/>
      <c r="F30" s="332"/>
      <c r="G30" s="332"/>
      <c r="H30" s="332"/>
    </row>
    <row r="31" spans="1:8" s="12" customFormat="1" ht="19.5" customHeight="1">
      <c r="A31" s="21"/>
      <c r="B31" s="21"/>
      <c r="C31" s="21"/>
      <c r="D31" s="21"/>
      <c r="E31" s="21"/>
      <c r="F31" s="21"/>
      <c r="G31" s="21"/>
      <c r="H31" s="21"/>
    </row>
    <row r="32" spans="1:8" s="12" customFormat="1" ht="19.5" customHeight="1">
      <c r="A32" s="21"/>
      <c r="B32" s="21"/>
      <c r="C32" s="21"/>
      <c r="D32" s="21"/>
      <c r="E32" s="21"/>
      <c r="F32" s="21"/>
      <c r="G32" s="21"/>
      <c r="H32" s="21"/>
    </row>
    <row r="33" spans="1:12" s="12" customFormat="1" ht="19.5" customHeight="1">
      <c r="A33" s="131" t="s">
        <v>131</v>
      </c>
      <c r="B33" s="13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3" s="12" customFormat="1" ht="19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M34" s="10" t="s">
        <v>2</v>
      </c>
    </row>
    <row r="35" spans="1:13" s="12" customFormat="1" ht="19.5" customHeight="1">
      <c r="A35" s="28" t="s">
        <v>56</v>
      </c>
      <c r="B35" s="28"/>
      <c r="C35" s="611"/>
      <c r="D35" s="1009" t="s">
        <v>404</v>
      </c>
      <c r="E35" s="1010"/>
      <c r="F35" s="1011"/>
      <c r="G35" s="45"/>
      <c r="H35" s="45"/>
      <c r="I35" s="45"/>
      <c r="J35" s="45"/>
      <c r="K35" s="31"/>
      <c r="L35" s="45"/>
      <c r="M35" s="100"/>
    </row>
    <row r="36" spans="1:13" s="12" customFormat="1" ht="19.5" customHeight="1">
      <c r="A36" s="16"/>
      <c r="B36" s="16"/>
      <c r="C36" s="14" t="s">
        <v>401</v>
      </c>
      <c r="D36" s="1012" t="s">
        <v>38</v>
      </c>
      <c r="E36" s="1012" t="s">
        <v>60</v>
      </c>
      <c r="F36" s="1014" t="s">
        <v>39</v>
      </c>
      <c r="G36" s="996" t="s">
        <v>40</v>
      </c>
      <c r="H36" s="253" t="s">
        <v>107</v>
      </c>
      <c r="I36" s="46" t="s">
        <v>106</v>
      </c>
      <c r="J36" s="46" t="s">
        <v>36</v>
      </c>
      <c r="K36" s="46" t="s">
        <v>37</v>
      </c>
      <c r="L36" s="32" t="s">
        <v>12</v>
      </c>
      <c r="M36" s="96" t="s">
        <v>69</v>
      </c>
    </row>
    <row r="37" spans="1:13" s="12" customFormat="1" ht="19.5" customHeight="1">
      <c r="A37" s="16" t="s">
        <v>18</v>
      </c>
      <c r="B37" s="16"/>
      <c r="C37" s="16"/>
      <c r="D37" s="1013"/>
      <c r="E37" s="1013"/>
      <c r="F37" s="1015"/>
      <c r="G37" s="1016"/>
      <c r="H37" s="46"/>
      <c r="I37" s="46"/>
      <c r="J37" s="46"/>
      <c r="K37" s="46"/>
      <c r="L37" s="32"/>
      <c r="M37" s="47"/>
    </row>
    <row r="38" spans="1:13" s="12" customFormat="1" ht="19.5" customHeight="1">
      <c r="A38" s="37"/>
      <c r="B38" s="236" t="s">
        <v>469</v>
      </c>
      <c r="C38" s="711">
        <v>1394063</v>
      </c>
      <c r="D38" s="157">
        <v>47388</v>
      </c>
      <c r="E38" s="156">
        <v>65568</v>
      </c>
      <c r="F38" s="157">
        <v>22730</v>
      </c>
      <c r="G38" s="164">
        <v>135686</v>
      </c>
      <c r="H38" s="157">
        <v>251498</v>
      </c>
      <c r="I38" s="157">
        <v>1131626</v>
      </c>
      <c r="J38" s="157">
        <v>6847294</v>
      </c>
      <c r="K38" s="157">
        <v>10165</v>
      </c>
      <c r="L38" s="161">
        <v>9770332</v>
      </c>
      <c r="M38" s="268">
        <v>0.214</v>
      </c>
    </row>
    <row r="39" spans="1:13" s="12" customFormat="1" ht="19.5" customHeight="1">
      <c r="A39" s="14" t="s">
        <v>21</v>
      </c>
      <c r="B39" s="240" t="s">
        <v>961</v>
      </c>
      <c r="C39" s="712">
        <v>1766050</v>
      </c>
      <c r="D39" s="351">
        <v>131761</v>
      </c>
      <c r="E39" s="347">
        <v>95140</v>
      </c>
      <c r="F39" s="351">
        <v>32382</v>
      </c>
      <c r="G39" s="353">
        <v>259283</v>
      </c>
      <c r="H39" s="351">
        <v>194069</v>
      </c>
      <c r="I39" s="351">
        <v>1011674</v>
      </c>
      <c r="J39" s="351">
        <v>6618782</v>
      </c>
      <c r="K39" s="351">
        <v>0</v>
      </c>
      <c r="L39" s="353">
        <v>9849858</v>
      </c>
      <c r="M39" s="355">
        <v>0.21399790235580327</v>
      </c>
    </row>
    <row r="40" spans="1:15" s="12" customFormat="1" ht="19.5" customHeight="1">
      <c r="A40" s="54"/>
      <c r="B40" s="709" t="s">
        <v>181</v>
      </c>
      <c r="C40" s="165">
        <v>26.683657768694815</v>
      </c>
      <c r="D40" s="165">
        <v>178.0471849413354</v>
      </c>
      <c r="E40" s="165">
        <v>45.10126891166422</v>
      </c>
      <c r="F40" s="165">
        <v>42.46370435547735</v>
      </c>
      <c r="G40" s="165">
        <v>91.09045885352947</v>
      </c>
      <c r="H40" s="165">
        <v>-22.83477403398834</v>
      </c>
      <c r="I40" s="165">
        <v>-10.599968540842994</v>
      </c>
      <c r="J40" s="165">
        <v>-3.3372599453156226</v>
      </c>
      <c r="K40" s="165">
        <v>-100</v>
      </c>
      <c r="L40" s="165">
        <v>0.8139539168167573</v>
      </c>
      <c r="M40" s="269"/>
      <c r="O40" s="10"/>
    </row>
    <row r="41" spans="1:14" s="12" customFormat="1" ht="19.5" customHeight="1">
      <c r="A41" s="103"/>
      <c r="B41" s="370" t="s">
        <v>72</v>
      </c>
      <c r="C41" s="147">
        <v>0.1792970010329083</v>
      </c>
      <c r="D41" s="147">
        <v>0.013376944114321242</v>
      </c>
      <c r="E41" s="147">
        <v>0.009659022495552727</v>
      </c>
      <c r="F41" s="147">
        <v>0.0032875600846225396</v>
      </c>
      <c r="G41" s="147">
        <v>0.02632352669449651</v>
      </c>
      <c r="H41" s="147">
        <v>0.019702720587444003</v>
      </c>
      <c r="I41" s="147">
        <v>0.10270950098976046</v>
      </c>
      <c r="J41" s="147">
        <v>0.6719672506953908</v>
      </c>
      <c r="K41" s="147">
        <v>0</v>
      </c>
      <c r="L41" s="79">
        <v>1</v>
      </c>
      <c r="M41" s="97"/>
      <c r="N41" s="356"/>
    </row>
    <row r="42" spans="1:13" s="12" customFormat="1" ht="19.5" customHeight="1">
      <c r="A42" s="16"/>
      <c r="B42" s="236" t="s">
        <v>469</v>
      </c>
      <c r="C42" s="711">
        <v>984839</v>
      </c>
      <c r="D42" s="157">
        <v>90793</v>
      </c>
      <c r="E42" s="157">
        <v>18738</v>
      </c>
      <c r="F42" s="371">
        <v>69835</v>
      </c>
      <c r="G42" s="164">
        <v>179366</v>
      </c>
      <c r="H42" s="157">
        <v>148849</v>
      </c>
      <c r="I42" s="157">
        <v>1330588</v>
      </c>
      <c r="J42" s="157">
        <v>4581901</v>
      </c>
      <c r="K42" s="157">
        <v>17887</v>
      </c>
      <c r="L42" s="161">
        <v>7243430</v>
      </c>
      <c r="M42" s="268">
        <v>0.159</v>
      </c>
    </row>
    <row r="43" spans="1:13" s="12" customFormat="1" ht="19.5" customHeight="1">
      <c r="A43" s="14" t="s">
        <v>22</v>
      </c>
      <c r="B43" s="240" t="s">
        <v>961</v>
      </c>
      <c r="C43" s="712">
        <v>1123485</v>
      </c>
      <c r="D43" s="351">
        <v>42218</v>
      </c>
      <c r="E43" s="351">
        <v>112972</v>
      </c>
      <c r="F43" s="353">
        <v>10298</v>
      </c>
      <c r="G43" s="353">
        <v>165488</v>
      </c>
      <c r="H43" s="351">
        <v>99229</v>
      </c>
      <c r="I43" s="351">
        <v>1129403</v>
      </c>
      <c r="J43" s="351">
        <v>5783199</v>
      </c>
      <c r="K43" s="351">
        <v>0</v>
      </c>
      <c r="L43" s="353">
        <v>8300804</v>
      </c>
      <c r="M43" s="355">
        <v>0.18034317285250823</v>
      </c>
    </row>
    <row r="44" spans="1:13" s="12" customFormat="1" ht="19.5" customHeight="1">
      <c r="A44" s="54"/>
      <c r="B44" s="709" t="s">
        <v>181</v>
      </c>
      <c r="C44" s="165">
        <v>14.07803712078828</v>
      </c>
      <c r="D44" s="165">
        <v>-53.50082054783959</v>
      </c>
      <c r="E44" s="165">
        <v>502.9031913758138</v>
      </c>
      <c r="F44" s="165">
        <v>-85.25381255817284</v>
      </c>
      <c r="G44" s="165">
        <v>-7.737252322067718</v>
      </c>
      <c r="H44" s="165">
        <v>-33.33579667985677</v>
      </c>
      <c r="I44" s="165">
        <v>-15.1200070946078</v>
      </c>
      <c r="J44" s="165">
        <v>26.21833164880691</v>
      </c>
      <c r="K44" s="165">
        <v>-100</v>
      </c>
      <c r="L44" s="165">
        <v>14.597697499665216</v>
      </c>
      <c r="M44" s="259"/>
    </row>
    <row r="45" spans="1:14" s="12" customFormat="1" ht="19.5" customHeight="1">
      <c r="A45" s="103"/>
      <c r="B45" s="370" t="s">
        <v>72</v>
      </c>
      <c r="C45" s="147">
        <v>0.1353465278785043</v>
      </c>
      <c r="D45" s="147">
        <v>0.005086013354850928</v>
      </c>
      <c r="E45" s="147">
        <v>0.01360976599375193</v>
      </c>
      <c r="F45" s="147">
        <v>0.0012406027175198933</v>
      </c>
      <c r="G45" s="147">
        <v>0.019936382066122752</v>
      </c>
      <c r="H45" s="147">
        <v>0.011954143237209312</v>
      </c>
      <c r="I45" s="147">
        <v>0.13605947086571374</v>
      </c>
      <c r="J45" s="147">
        <v>0.6967034759524499</v>
      </c>
      <c r="K45" s="147">
        <v>0</v>
      </c>
      <c r="L45" s="79">
        <v>1</v>
      </c>
      <c r="M45" s="150"/>
      <c r="N45" s="356"/>
    </row>
    <row r="46" spans="1:13" s="12" customFormat="1" ht="19.5" customHeight="1">
      <c r="A46" s="37"/>
      <c r="B46" s="236" t="s">
        <v>469</v>
      </c>
      <c r="C46" s="711">
        <v>942636</v>
      </c>
      <c r="D46" s="157">
        <v>90467</v>
      </c>
      <c r="E46" s="156">
        <v>124332</v>
      </c>
      <c r="F46" s="157">
        <v>107766</v>
      </c>
      <c r="G46" s="164">
        <v>322565</v>
      </c>
      <c r="H46" s="157">
        <v>252948</v>
      </c>
      <c r="I46" s="157">
        <v>1369178</v>
      </c>
      <c r="J46" s="157">
        <v>7010535</v>
      </c>
      <c r="K46" s="157">
        <v>8759</v>
      </c>
      <c r="L46" s="161">
        <v>9906621</v>
      </c>
      <c r="M46" s="268">
        <v>0.217</v>
      </c>
    </row>
    <row r="47" spans="1:13" s="12" customFormat="1" ht="19.5" customHeight="1">
      <c r="A47" s="14" t="s">
        <v>23</v>
      </c>
      <c r="B47" s="240" t="s">
        <v>961</v>
      </c>
      <c r="C47" s="712">
        <v>1155498</v>
      </c>
      <c r="D47" s="351">
        <v>108868</v>
      </c>
      <c r="E47" s="347">
        <v>36894</v>
      </c>
      <c r="F47" s="351">
        <v>30610</v>
      </c>
      <c r="G47" s="353">
        <v>176372</v>
      </c>
      <c r="H47" s="351">
        <v>147824</v>
      </c>
      <c r="I47" s="351">
        <v>1322487</v>
      </c>
      <c r="J47" s="351">
        <v>6707450</v>
      </c>
      <c r="K47" s="351">
        <v>16897</v>
      </c>
      <c r="L47" s="353">
        <v>9526528</v>
      </c>
      <c r="M47" s="355">
        <v>0.20697323847042523</v>
      </c>
    </row>
    <row r="48" spans="1:13" s="12" customFormat="1" ht="19.5" customHeight="1">
      <c r="A48" s="54"/>
      <c r="B48" s="709" t="s">
        <v>181</v>
      </c>
      <c r="C48" s="165">
        <v>22.58156913166907</v>
      </c>
      <c r="D48" s="165">
        <v>20.340013485580386</v>
      </c>
      <c r="E48" s="165">
        <v>-70.32622333751569</v>
      </c>
      <c r="F48" s="165">
        <v>-71.59586511515691</v>
      </c>
      <c r="G48" s="165">
        <v>-45.32202811836375</v>
      </c>
      <c r="H48" s="165">
        <v>-41.559530021980805</v>
      </c>
      <c r="I48" s="165">
        <v>-3.4101482787482666</v>
      </c>
      <c r="J48" s="165">
        <v>-4.323279179121144</v>
      </c>
      <c r="K48" s="165">
        <v>92.91014956045211</v>
      </c>
      <c r="L48" s="165">
        <v>-3.836757255576856</v>
      </c>
      <c r="M48" s="259"/>
    </row>
    <row r="49" spans="1:14" s="12" customFormat="1" ht="19.5" customHeight="1">
      <c r="A49" s="103"/>
      <c r="B49" s="370" t="s">
        <v>72</v>
      </c>
      <c r="C49" s="147">
        <v>0.12129266822078306</v>
      </c>
      <c r="D49" s="147">
        <v>0.011427878026496117</v>
      </c>
      <c r="E49" s="147">
        <v>0.0038727645580845403</v>
      </c>
      <c r="F49" s="147">
        <v>0.003213132843361191</v>
      </c>
      <c r="G49" s="147">
        <v>0.01851377542794185</v>
      </c>
      <c r="H49" s="147">
        <v>0.015517090801601591</v>
      </c>
      <c r="I49" s="147">
        <v>0.13882150978824603</v>
      </c>
      <c r="J49" s="147">
        <v>0.7040812770402817</v>
      </c>
      <c r="K49" s="147">
        <v>0.001773678721145836</v>
      </c>
      <c r="L49" s="147">
        <v>1</v>
      </c>
      <c r="M49" s="97"/>
      <c r="N49" s="356"/>
    </row>
    <row r="50" spans="1:13" s="12" customFormat="1" ht="19.5" customHeight="1">
      <c r="A50" s="16"/>
      <c r="B50" s="236" t="s">
        <v>469</v>
      </c>
      <c r="C50" s="711">
        <v>1413637</v>
      </c>
      <c r="D50" s="157">
        <v>189948</v>
      </c>
      <c r="E50" s="156">
        <v>129544</v>
      </c>
      <c r="F50" s="157">
        <v>88892</v>
      </c>
      <c r="G50" s="164">
        <v>408384</v>
      </c>
      <c r="H50" s="157">
        <v>197172</v>
      </c>
      <c r="I50" s="157">
        <v>1732797</v>
      </c>
      <c r="J50" s="157">
        <v>7698033</v>
      </c>
      <c r="K50" s="157">
        <v>6832</v>
      </c>
      <c r="L50" s="161">
        <v>11456855</v>
      </c>
      <c r="M50" s="268">
        <v>0.251</v>
      </c>
    </row>
    <row r="51" spans="1:13" s="12" customFormat="1" ht="19.5" customHeight="1">
      <c r="A51" s="14" t="s">
        <v>24</v>
      </c>
      <c r="B51" s="240" t="s">
        <v>961</v>
      </c>
      <c r="C51" s="712">
        <v>1311240</v>
      </c>
      <c r="D51" s="351">
        <v>122930</v>
      </c>
      <c r="E51" s="347">
        <v>169799</v>
      </c>
      <c r="F51" s="351">
        <v>133709</v>
      </c>
      <c r="G51" s="353">
        <v>426438</v>
      </c>
      <c r="H51" s="351">
        <v>144873</v>
      </c>
      <c r="I51" s="351">
        <v>1490818</v>
      </c>
      <c r="J51" s="351">
        <v>7807423</v>
      </c>
      <c r="K51" s="351">
        <v>14309</v>
      </c>
      <c r="L51" s="353">
        <v>11195101</v>
      </c>
      <c r="M51" s="355">
        <v>0.24322463640200248</v>
      </c>
    </row>
    <row r="52" spans="1:13" s="12" customFormat="1" ht="19.5" customHeight="1">
      <c r="A52" s="16"/>
      <c r="B52" s="709" t="s">
        <v>181</v>
      </c>
      <c r="C52" s="165">
        <v>-7.2435144241414235</v>
      </c>
      <c r="D52" s="165">
        <v>-35.2822877840251</v>
      </c>
      <c r="E52" s="165">
        <v>31.074383993083416</v>
      </c>
      <c r="F52" s="165">
        <v>50.41736039238626</v>
      </c>
      <c r="G52" s="165">
        <v>4.420839210155151</v>
      </c>
      <c r="H52" s="165">
        <v>-26.524557239364626</v>
      </c>
      <c r="I52" s="165">
        <v>-13.964647907400575</v>
      </c>
      <c r="J52" s="165">
        <v>1.421012354714506</v>
      </c>
      <c r="K52" s="165">
        <v>109.44086651053863</v>
      </c>
      <c r="L52" s="165">
        <v>-2.2846933124317275</v>
      </c>
      <c r="M52" s="259"/>
    </row>
    <row r="53" spans="1:14" s="12" customFormat="1" ht="19.5" customHeight="1">
      <c r="A53" s="103"/>
      <c r="B53" s="370" t="s">
        <v>72</v>
      </c>
      <c r="C53" s="147">
        <v>0.11712623226891834</v>
      </c>
      <c r="D53" s="147">
        <v>0.010980695931193475</v>
      </c>
      <c r="E53" s="147">
        <v>0.015167259321733677</v>
      </c>
      <c r="F53" s="147">
        <v>0.011943527798453984</v>
      </c>
      <c r="G53" s="147">
        <v>0.03809148305138114</v>
      </c>
      <c r="H53" s="147">
        <v>0.012940749708287581</v>
      </c>
      <c r="I53" s="147">
        <v>0.1331669986720084</v>
      </c>
      <c r="J53" s="147">
        <v>0.6973963879379025</v>
      </c>
      <c r="K53" s="147">
        <v>0.0012781483615020533</v>
      </c>
      <c r="L53" s="79">
        <v>1</v>
      </c>
      <c r="M53" s="150"/>
      <c r="N53" s="356"/>
    </row>
    <row r="54" spans="1:13" s="12" customFormat="1" ht="19.5" customHeight="1">
      <c r="A54" s="37"/>
      <c r="B54" s="236" t="s">
        <v>469</v>
      </c>
      <c r="C54" s="711">
        <v>583640</v>
      </c>
      <c r="D54" s="157">
        <v>88789</v>
      </c>
      <c r="E54" s="156">
        <v>167488</v>
      </c>
      <c r="F54" s="157">
        <v>209501</v>
      </c>
      <c r="G54" s="164">
        <v>465778</v>
      </c>
      <c r="H54" s="157">
        <v>133061</v>
      </c>
      <c r="I54" s="157">
        <v>1904999</v>
      </c>
      <c r="J54" s="157">
        <v>4062047</v>
      </c>
      <c r="K54" s="157">
        <v>30510</v>
      </c>
      <c r="L54" s="161">
        <v>7180035</v>
      </c>
      <c r="M54" s="268">
        <v>0.158</v>
      </c>
    </row>
    <row r="55" spans="1:13" s="12" customFormat="1" ht="19.5" customHeight="1">
      <c r="A55" s="14" t="s">
        <v>25</v>
      </c>
      <c r="B55" s="240" t="s">
        <v>961</v>
      </c>
      <c r="C55" s="712">
        <v>492667</v>
      </c>
      <c r="D55" s="351">
        <v>71633</v>
      </c>
      <c r="E55" s="347">
        <v>188443</v>
      </c>
      <c r="F55" s="351">
        <v>635993</v>
      </c>
      <c r="G55" s="353">
        <v>896069</v>
      </c>
      <c r="H55" s="351">
        <v>97553</v>
      </c>
      <c r="I55" s="351">
        <v>1581940</v>
      </c>
      <c r="J55" s="351">
        <v>4078220</v>
      </c>
      <c r="K55" s="351">
        <v>9085</v>
      </c>
      <c r="L55" s="353">
        <v>7155534</v>
      </c>
      <c r="M55" s="355">
        <v>0.1554610499192608</v>
      </c>
    </row>
    <row r="56" spans="1:13" s="12" customFormat="1" ht="19.5" customHeight="1">
      <c r="A56" s="16"/>
      <c r="B56" s="709" t="s">
        <v>181</v>
      </c>
      <c r="C56" s="165">
        <v>-15.587177026934413</v>
      </c>
      <c r="D56" s="165">
        <v>-19.322213337237727</v>
      </c>
      <c r="E56" s="165">
        <v>12.51134409629347</v>
      </c>
      <c r="F56" s="165">
        <v>203.57516193240127</v>
      </c>
      <c r="G56" s="165">
        <v>92.38113436014581</v>
      </c>
      <c r="H56" s="165">
        <v>-26.68550514425715</v>
      </c>
      <c r="I56" s="165">
        <v>-16.95848659238142</v>
      </c>
      <c r="J56" s="165">
        <v>0.3981490120621487</v>
      </c>
      <c r="K56" s="165">
        <v>-70.22287774500164</v>
      </c>
      <c r="L56" s="165">
        <v>-0.34123789090165246</v>
      </c>
      <c r="M56" s="259"/>
    </row>
    <row r="57" spans="1:14" s="12" customFormat="1" ht="19.5" customHeight="1">
      <c r="A57" s="103"/>
      <c r="B57" s="370" t="s">
        <v>72</v>
      </c>
      <c r="C57" s="147">
        <v>0.0688511856697208</v>
      </c>
      <c r="D57" s="147">
        <v>0.010010853138284299</v>
      </c>
      <c r="E57" s="147">
        <v>0.026335281196343978</v>
      </c>
      <c r="F57" s="147">
        <v>0.08888127706471663</v>
      </c>
      <c r="G57" s="147">
        <v>0.1252274113993449</v>
      </c>
      <c r="H57" s="147">
        <v>0.013633224298843385</v>
      </c>
      <c r="I57" s="147">
        <v>0.2210792374126096</v>
      </c>
      <c r="J57" s="147">
        <v>0.5699392945376264</v>
      </c>
      <c r="K57" s="147">
        <v>0.0012696466818549112</v>
      </c>
      <c r="L57" s="79">
        <v>1</v>
      </c>
      <c r="M57" s="150"/>
      <c r="N57" s="356"/>
    </row>
    <row r="58" spans="1:13" s="12" customFormat="1" ht="19.5" customHeight="1">
      <c r="A58" s="16"/>
      <c r="B58" s="236" t="s">
        <v>469</v>
      </c>
      <c r="C58" s="158">
        <v>5318815</v>
      </c>
      <c r="D58" s="158">
        <v>507385</v>
      </c>
      <c r="E58" s="162">
        <v>505670</v>
      </c>
      <c r="F58" s="158">
        <v>498724</v>
      </c>
      <c r="G58" s="164">
        <v>1511779</v>
      </c>
      <c r="H58" s="158">
        <v>983528</v>
      </c>
      <c r="I58" s="158">
        <v>7469188</v>
      </c>
      <c r="J58" s="158">
        <v>30199810</v>
      </c>
      <c r="K58" s="158">
        <v>74153</v>
      </c>
      <c r="L58" s="161">
        <v>45557273</v>
      </c>
      <c r="M58" s="268">
        <v>1</v>
      </c>
    </row>
    <row r="59" spans="1:15" s="12" customFormat="1" ht="19.5" customHeight="1">
      <c r="A59" s="14" t="s">
        <v>26</v>
      </c>
      <c r="B59" s="240" t="s">
        <v>961</v>
      </c>
      <c r="C59" s="712">
        <v>5848940</v>
      </c>
      <c r="D59" s="351">
        <v>477410</v>
      </c>
      <c r="E59" s="347">
        <v>603248</v>
      </c>
      <c r="F59" s="351">
        <v>842992</v>
      </c>
      <c r="G59" s="353">
        <v>1923650</v>
      </c>
      <c r="H59" s="351">
        <v>683548</v>
      </c>
      <c r="I59" s="351">
        <v>6536322</v>
      </c>
      <c r="J59" s="351">
        <v>30995074</v>
      </c>
      <c r="K59" s="351">
        <v>40291</v>
      </c>
      <c r="L59" s="353">
        <v>46027825</v>
      </c>
      <c r="M59" s="355">
        <v>1</v>
      </c>
      <c r="O59" s="411"/>
    </row>
    <row r="60" spans="1:14" s="12" customFormat="1" ht="19.5" customHeight="1">
      <c r="A60" s="54"/>
      <c r="B60" s="709" t="s">
        <v>181</v>
      </c>
      <c r="C60" s="165">
        <v>9.966975726736123</v>
      </c>
      <c r="D60" s="165">
        <v>-5.907742641189628</v>
      </c>
      <c r="E60" s="165">
        <v>19.2967745763047</v>
      </c>
      <c r="F60" s="165">
        <v>69.02976395761985</v>
      </c>
      <c r="G60" s="165">
        <v>27.244127613890655</v>
      </c>
      <c r="H60" s="165">
        <v>-30.50040263215689</v>
      </c>
      <c r="I60" s="165">
        <v>-12.48952362693241</v>
      </c>
      <c r="J60" s="165">
        <v>2.6333410706888714</v>
      </c>
      <c r="K60" s="165">
        <v>-45.6650438957291</v>
      </c>
      <c r="L60" s="165">
        <v>1.0328800848110404</v>
      </c>
      <c r="M60" s="259"/>
      <c r="N60" s="334"/>
    </row>
    <row r="61" spans="1:14" s="12" customFormat="1" ht="19.5" customHeight="1">
      <c r="A61" s="103"/>
      <c r="B61" s="370" t="s">
        <v>72</v>
      </c>
      <c r="C61" s="147">
        <v>0.1270740036054278</v>
      </c>
      <c r="D61" s="147">
        <v>0.010372204204739199</v>
      </c>
      <c r="E61" s="147">
        <v>0.013106159154815592</v>
      </c>
      <c r="F61" s="147">
        <v>0.018314834559312765</v>
      </c>
      <c r="G61" s="787">
        <v>0.041793197918867556</v>
      </c>
      <c r="H61" s="147">
        <v>0.014850756037244861</v>
      </c>
      <c r="I61" s="147">
        <v>0.14200805708286238</v>
      </c>
      <c r="J61" s="147">
        <v>0.6733986235499939</v>
      </c>
      <c r="K61" s="147">
        <v>0.0008753618056034584</v>
      </c>
      <c r="L61" s="79">
        <v>1</v>
      </c>
      <c r="M61" s="97"/>
      <c r="N61" s="356"/>
    </row>
    <row r="62" spans="1:14" ht="13.5" customHeight="1">
      <c r="A62" s="142" t="s">
        <v>82</v>
      </c>
      <c r="B62" s="142"/>
      <c r="C62" s="142"/>
      <c r="D62" s="141">
        <f>D59/G59</f>
        <v>0.24817924258570945</v>
      </c>
      <c r="E62" s="155">
        <f>E59/G59</f>
        <v>0.3135955085384555</v>
      </c>
      <c r="F62" s="155">
        <f>F59/G59</f>
        <v>0.438225248875835</v>
      </c>
      <c r="G62" s="123">
        <f>SUM(D62:F62)</f>
        <v>1</v>
      </c>
      <c r="H62" s="434"/>
      <c r="K62" s="609"/>
      <c r="L62" s="802"/>
      <c r="M62" s="609"/>
      <c r="N62" s="356"/>
    </row>
    <row r="63" spans="1:12" ht="12" customHeight="1">
      <c r="A63" s="338" t="s">
        <v>180</v>
      </c>
      <c r="J63" s="610"/>
      <c r="K63" s="610"/>
      <c r="L63" s="610"/>
    </row>
    <row r="64" spans="1:12" ht="17.25">
      <c r="A64" s="693"/>
      <c r="D64" s="21"/>
      <c r="E64" s="22"/>
      <c r="F64" s="15"/>
      <c r="K64" s="24"/>
      <c r="L64" s="24"/>
    </row>
    <row r="65" spans="4:6" ht="12">
      <c r="D65" s="25"/>
      <c r="E65" s="25"/>
      <c r="F65" s="25"/>
    </row>
    <row r="68" ht="28.5" customHeight="1">
      <c r="A68" s="692"/>
    </row>
    <row r="80" spans="1:8" s="10" customFormat="1" ht="19.5" customHeight="1">
      <c r="A80" s="325"/>
      <c r="B80" s="1008"/>
      <c r="C80" s="1008"/>
      <c r="D80" s="1008"/>
      <c r="E80" s="1008"/>
      <c r="F80" s="1008"/>
      <c r="G80" s="1008"/>
      <c r="H80" s="1008"/>
    </row>
    <row r="81" spans="1:8" s="10" customFormat="1" ht="19.5" customHeight="1">
      <c r="A81" s="325"/>
      <c r="B81" s="994"/>
      <c r="C81" s="994"/>
      <c r="D81" s="994"/>
      <c r="E81" s="994"/>
      <c r="F81" s="994"/>
      <c r="G81" s="994"/>
      <c r="H81" s="994"/>
    </row>
    <row r="82" spans="1:8" s="10" customFormat="1" ht="19.5" customHeight="1">
      <c r="A82" s="322"/>
      <c r="B82" s="994"/>
      <c r="C82" s="994"/>
      <c r="D82" s="994"/>
      <c r="E82" s="994"/>
      <c r="F82" s="994"/>
      <c r="G82" s="994"/>
      <c r="H82" s="994"/>
    </row>
    <row r="83" spans="1:8" s="10" customFormat="1" ht="19.5" customHeight="1">
      <c r="A83" s="322"/>
      <c r="B83" s="994"/>
      <c r="C83" s="994"/>
      <c r="D83" s="994"/>
      <c r="E83" s="994"/>
      <c r="F83" s="994"/>
      <c r="G83" s="994"/>
      <c r="H83" s="994"/>
    </row>
  </sheetData>
  <sheetProtection/>
  <mergeCells count="7">
    <mergeCell ref="B81:H83"/>
    <mergeCell ref="D35:F35"/>
    <mergeCell ref="D36:D37"/>
    <mergeCell ref="E36:E37"/>
    <mergeCell ref="F36:F37"/>
    <mergeCell ref="G36:G37"/>
    <mergeCell ref="B80:H80"/>
  </mergeCells>
  <printOptions/>
  <pageMargins left="0.5905511811023623" right="0.5905511811023623" top="0.1968503937007874" bottom="0.1968503937007874" header="0.2362204724409449" footer="0.1968503937007874"/>
  <pageSetup fitToHeight="0" fitToWidth="0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3"/>
  <sheetViews>
    <sheetView view="pageBreakPreview" zoomScale="70" zoomScaleNormal="75" zoomScaleSheetLayoutView="70" zoomScalePageLayoutView="0" workbookViewId="0" topLeftCell="A46">
      <selection activeCell="C38" sqref="C38:I56"/>
    </sheetView>
  </sheetViews>
  <sheetFormatPr defaultColWidth="9.00390625" defaultRowHeight="12"/>
  <cols>
    <col min="1" max="1" width="20.125" style="12" customWidth="1"/>
    <col min="2" max="5" width="23.625" style="12" customWidth="1"/>
    <col min="6" max="8" width="22.00390625" style="12" customWidth="1"/>
    <col min="9" max="10" width="21.875" style="12" customWidth="1"/>
    <col min="11" max="11" width="11.25390625" style="12" bestFit="1" customWidth="1"/>
    <col min="12" max="12" width="9.125" style="12" customWidth="1"/>
    <col min="13" max="13" width="12.875" style="12" bestFit="1" customWidth="1"/>
    <col min="14" max="16384" width="9.125" style="12" customWidth="1"/>
  </cols>
  <sheetData>
    <row r="1" spans="1:10" ht="19.5" customHeight="1">
      <c r="A1" s="131" t="s">
        <v>132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>
      <c r="A2" s="6"/>
      <c r="B2" s="6"/>
      <c r="C2" s="6"/>
      <c r="D2" s="6"/>
      <c r="E2" s="6"/>
      <c r="F2" s="6"/>
      <c r="G2" s="6"/>
      <c r="H2" s="6"/>
      <c r="I2" s="104"/>
      <c r="J2" s="104" t="s">
        <v>65</v>
      </c>
    </row>
    <row r="3" spans="1:10" ht="19.5" customHeight="1">
      <c r="A3" s="28" t="s">
        <v>66</v>
      </c>
      <c r="B3" s="28"/>
      <c r="C3" s="45"/>
      <c r="D3" s="40"/>
      <c r="E3" s="45"/>
      <c r="F3" s="73"/>
      <c r="G3" s="45"/>
      <c r="H3" s="30"/>
      <c r="I3" s="45"/>
      <c r="J3" s="45"/>
    </row>
    <row r="4" spans="1:10" ht="19.5" customHeight="1">
      <c r="A4" s="16"/>
      <c r="B4" s="16"/>
      <c r="C4" s="46" t="s">
        <v>17</v>
      </c>
      <c r="D4" s="41" t="s">
        <v>108</v>
      </c>
      <c r="E4" s="46" t="s">
        <v>93</v>
      </c>
      <c r="F4" s="75" t="s">
        <v>105</v>
      </c>
      <c r="G4" s="46" t="s">
        <v>95</v>
      </c>
      <c r="H4" s="14" t="s">
        <v>454</v>
      </c>
      <c r="I4" s="46" t="s">
        <v>12</v>
      </c>
      <c r="J4" s="96" t="s">
        <v>69</v>
      </c>
    </row>
    <row r="5" spans="1:10" ht="19.5" customHeight="1">
      <c r="A5" s="16" t="s">
        <v>67</v>
      </c>
      <c r="B5" s="16"/>
      <c r="C5" s="46"/>
      <c r="D5" s="41"/>
      <c r="E5" s="46"/>
      <c r="F5" s="75"/>
      <c r="G5" s="254" t="s">
        <v>109</v>
      </c>
      <c r="H5" s="255"/>
      <c r="I5" s="46"/>
      <c r="J5" s="47"/>
    </row>
    <row r="6" spans="1:10" ht="19.5" customHeight="1">
      <c r="A6" s="37"/>
      <c r="B6" s="236" t="s">
        <v>469</v>
      </c>
      <c r="C6" s="59">
        <v>315132</v>
      </c>
      <c r="D6" s="58">
        <v>2212720</v>
      </c>
      <c r="E6" s="59">
        <v>437345</v>
      </c>
      <c r="F6" s="59">
        <v>2128168</v>
      </c>
      <c r="G6" s="59">
        <v>554185</v>
      </c>
      <c r="H6" s="260">
        <v>4122782</v>
      </c>
      <c r="I6" s="158">
        <v>9770332</v>
      </c>
      <c r="J6" s="645">
        <v>0.214</v>
      </c>
    </row>
    <row r="7" spans="1:13" ht="19.5" customHeight="1">
      <c r="A7" s="14" t="s">
        <v>21</v>
      </c>
      <c r="B7" s="240" t="s">
        <v>961</v>
      </c>
      <c r="C7" s="351">
        <v>280514</v>
      </c>
      <c r="D7" s="351">
        <v>2351759</v>
      </c>
      <c r="E7" s="351">
        <v>399457</v>
      </c>
      <c r="F7" s="351">
        <v>2087698</v>
      </c>
      <c r="G7" s="351">
        <v>505445</v>
      </c>
      <c r="H7" s="348">
        <v>4224985</v>
      </c>
      <c r="I7" s="351">
        <f>SUM(C7:H7)</f>
        <v>9849858</v>
      </c>
      <c r="J7" s="355">
        <f>I7/I27</f>
        <v>0.21399790235580327</v>
      </c>
      <c r="M7" s="334"/>
    </row>
    <row r="8" spans="1:10" ht="19.5" customHeight="1">
      <c r="A8" s="54"/>
      <c r="B8" s="709" t="s">
        <v>181</v>
      </c>
      <c r="C8" s="165">
        <f aca="true" t="shared" si="0" ref="C8:I8">(C7/C6-1)*100</f>
        <v>-10.98523793204118</v>
      </c>
      <c r="D8" s="166">
        <f t="shared" si="0"/>
        <v>6.283623775263014</v>
      </c>
      <c r="E8" s="166">
        <f t="shared" si="0"/>
        <v>-8.663183527878449</v>
      </c>
      <c r="F8" s="165">
        <f t="shared" si="0"/>
        <v>-1.901635585160566</v>
      </c>
      <c r="G8" s="166">
        <f t="shared" si="0"/>
        <v>-8.79489701092595</v>
      </c>
      <c r="H8" s="245">
        <f t="shared" si="0"/>
        <v>2.478981425648996</v>
      </c>
      <c r="I8" s="165">
        <f t="shared" si="0"/>
        <v>0.8139539168167564</v>
      </c>
      <c r="J8" s="269"/>
    </row>
    <row r="9" spans="1:11" ht="19.5" customHeight="1">
      <c r="A9" s="102"/>
      <c r="B9" s="370" t="s">
        <v>72</v>
      </c>
      <c r="C9" s="152">
        <f>C7/I7</f>
        <v>0.028478989240250975</v>
      </c>
      <c r="D9" s="152">
        <f>D7/I7</f>
        <v>0.23876070091568832</v>
      </c>
      <c r="E9" s="152">
        <f>E7/I7</f>
        <v>0.040554594797204184</v>
      </c>
      <c r="F9" s="152">
        <f>F7/I7</f>
        <v>0.21195209108598317</v>
      </c>
      <c r="G9" s="152">
        <f>G7/I7</f>
        <v>0.05131495296683465</v>
      </c>
      <c r="H9" s="335">
        <f>H7/I7</f>
        <v>0.4289386709940387</v>
      </c>
      <c r="I9" s="152">
        <f>SUM(C9:H9)</f>
        <v>1</v>
      </c>
      <c r="J9" s="336"/>
      <c r="K9" s="356"/>
    </row>
    <row r="10" spans="1:10" ht="19.5" customHeight="1">
      <c r="A10" s="16"/>
      <c r="B10" s="236" t="s">
        <v>469</v>
      </c>
      <c r="C10" s="59">
        <v>243674</v>
      </c>
      <c r="D10" s="58">
        <v>2515405</v>
      </c>
      <c r="E10" s="59">
        <v>1078824</v>
      </c>
      <c r="F10" s="59">
        <v>1965926</v>
      </c>
      <c r="G10" s="59">
        <v>266349</v>
      </c>
      <c r="H10" s="260">
        <v>1173252</v>
      </c>
      <c r="I10" s="157">
        <v>7243430</v>
      </c>
      <c r="J10" s="645">
        <v>0.159</v>
      </c>
    </row>
    <row r="11" spans="1:10" ht="19.5" customHeight="1">
      <c r="A11" s="14" t="s">
        <v>22</v>
      </c>
      <c r="B11" s="240" t="s">
        <v>961</v>
      </c>
      <c r="C11" s="351">
        <v>229357</v>
      </c>
      <c r="D11" s="351">
        <v>2917475</v>
      </c>
      <c r="E11" s="351">
        <v>1148889</v>
      </c>
      <c r="F11" s="351">
        <v>2172983</v>
      </c>
      <c r="G11" s="351">
        <v>501978</v>
      </c>
      <c r="H11" s="348">
        <v>1330122</v>
      </c>
      <c r="I11" s="351">
        <f>SUM(C11:H11)</f>
        <v>8300804</v>
      </c>
      <c r="J11" s="355">
        <f>I11/I27</f>
        <v>0.18034317285250823</v>
      </c>
    </row>
    <row r="12" spans="1:10" ht="19.5" customHeight="1">
      <c r="A12" s="54"/>
      <c r="B12" s="709" t="s">
        <v>181</v>
      </c>
      <c r="C12" s="165">
        <f aca="true" t="shared" si="1" ref="C12:I12">(C11/C10-1)*100</f>
        <v>-5.87547296798181</v>
      </c>
      <c r="D12" s="166">
        <f t="shared" si="1"/>
        <v>15.984304714350174</v>
      </c>
      <c r="E12" s="166">
        <f t="shared" si="1"/>
        <v>6.4945718671442165</v>
      </c>
      <c r="F12" s="165">
        <f t="shared" si="1"/>
        <v>10.532288600893413</v>
      </c>
      <c r="G12" s="166">
        <f t="shared" si="1"/>
        <v>88.46626043274051</v>
      </c>
      <c r="H12" s="245">
        <f t="shared" si="1"/>
        <v>13.370529093493989</v>
      </c>
      <c r="I12" s="165">
        <f t="shared" si="1"/>
        <v>14.59769749966522</v>
      </c>
      <c r="J12" s="269"/>
    </row>
    <row r="13" spans="1:11" ht="19.5" customHeight="1">
      <c r="A13" s="102"/>
      <c r="B13" s="373" t="s">
        <v>72</v>
      </c>
      <c r="C13" s="152">
        <f>C11/I11</f>
        <v>0.02763069697826861</v>
      </c>
      <c r="D13" s="152">
        <f>D11/I11</f>
        <v>0.35146896613870177</v>
      </c>
      <c r="E13" s="152">
        <f>E11/I11</f>
        <v>0.13840695431430497</v>
      </c>
      <c r="F13" s="152">
        <f>F11/I11</f>
        <v>0.26177982277379397</v>
      </c>
      <c r="G13" s="152">
        <f>G11/I11</f>
        <v>0.06047341920132074</v>
      </c>
      <c r="H13" s="335">
        <f>H11/I11</f>
        <v>0.16024014059360997</v>
      </c>
      <c r="I13" s="152">
        <f>SUM(C13:H13)</f>
        <v>1</v>
      </c>
      <c r="J13" s="337"/>
      <c r="K13" s="356"/>
    </row>
    <row r="14" spans="1:10" ht="19.5" customHeight="1">
      <c r="A14" s="37"/>
      <c r="B14" s="236" t="s">
        <v>469</v>
      </c>
      <c r="C14" s="59">
        <v>515352</v>
      </c>
      <c r="D14" s="58">
        <v>931072</v>
      </c>
      <c r="E14" s="59">
        <v>2168494</v>
      </c>
      <c r="F14" s="59">
        <v>3282142</v>
      </c>
      <c r="G14" s="59">
        <v>971322</v>
      </c>
      <c r="H14" s="260">
        <v>2038239</v>
      </c>
      <c r="I14" s="157">
        <v>9906621</v>
      </c>
      <c r="J14" s="645">
        <v>0.217</v>
      </c>
    </row>
    <row r="15" spans="1:10" ht="19.5" customHeight="1">
      <c r="A15" s="14" t="s">
        <v>23</v>
      </c>
      <c r="B15" s="240" t="s">
        <v>961</v>
      </c>
      <c r="C15" s="351">
        <v>535945</v>
      </c>
      <c r="D15" s="351">
        <v>826603</v>
      </c>
      <c r="E15" s="351">
        <v>2038500</v>
      </c>
      <c r="F15" s="351">
        <v>3369246</v>
      </c>
      <c r="G15" s="351">
        <v>851831</v>
      </c>
      <c r="H15" s="348">
        <v>1904403</v>
      </c>
      <c r="I15" s="351">
        <f>SUM(C15:H15)</f>
        <v>9526528</v>
      </c>
      <c r="J15" s="355">
        <f>I15/I27</f>
        <v>0.20697323847042523</v>
      </c>
    </row>
    <row r="16" spans="1:10" ht="19.5" customHeight="1">
      <c r="A16" s="16"/>
      <c r="B16" s="709" t="s">
        <v>181</v>
      </c>
      <c r="C16" s="165">
        <f aca="true" t="shared" si="2" ref="C16:I16">(C15/C14-1)*100</f>
        <v>3.9959095918906007</v>
      </c>
      <c r="D16" s="166">
        <f t="shared" si="2"/>
        <v>-11.220292308221058</v>
      </c>
      <c r="E16" s="166">
        <f t="shared" si="2"/>
        <v>-5.994667266775933</v>
      </c>
      <c r="F16" s="165">
        <f t="shared" si="2"/>
        <v>2.6538766451908558</v>
      </c>
      <c r="G16" s="166">
        <f t="shared" si="2"/>
        <v>-12.301893707750878</v>
      </c>
      <c r="H16" s="245">
        <f t="shared" si="2"/>
        <v>-6.5662564596202895</v>
      </c>
      <c r="I16" s="165">
        <f t="shared" si="2"/>
        <v>-3.8367572555768503</v>
      </c>
      <c r="J16" s="269"/>
    </row>
    <row r="17" spans="1:11" ht="19.5" customHeight="1">
      <c r="A17" s="102"/>
      <c r="B17" s="373" t="s">
        <v>72</v>
      </c>
      <c r="C17" s="152">
        <f>C15/I15</f>
        <v>0.056258166668906026</v>
      </c>
      <c r="D17" s="152">
        <f>D15/I15</f>
        <v>0.08676854778572005</v>
      </c>
      <c r="E17" s="152">
        <f>E15/I15</f>
        <v>0.2139814211431489</v>
      </c>
      <c r="F17" s="152">
        <f>F15/I15</f>
        <v>0.35366987846988956</v>
      </c>
      <c r="G17" s="152">
        <f>G15/I15</f>
        <v>0.08941673188804987</v>
      </c>
      <c r="H17" s="335">
        <f>H15/I15</f>
        <v>0.1999052540442856</v>
      </c>
      <c r="I17" s="152">
        <f>SUM(C17:H17)</f>
        <v>1</v>
      </c>
      <c r="J17" s="336"/>
      <c r="K17" s="356"/>
    </row>
    <row r="18" spans="1:10" ht="19.5" customHeight="1">
      <c r="A18" s="16"/>
      <c r="B18" s="236" t="s">
        <v>469</v>
      </c>
      <c r="C18" s="59">
        <v>473155</v>
      </c>
      <c r="D18" s="58">
        <v>1703266</v>
      </c>
      <c r="E18" s="59">
        <v>651035</v>
      </c>
      <c r="F18" s="59">
        <v>951186</v>
      </c>
      <c r="G18" s="59">
        <v>5180486</v>
      </c>
      <c r="H18" s="260">
        <v>2497727</v>
      </c>
      <c r="I18" s="157">
        <v>11456855</v>
      </c>
      <c r="J18" s="645">
        <v>0.251</v>
      </c>
    </row>
    <row r="19" spans="1:10" ht="19.5" customHeight="1">
      <c r="A19" s="14" t="s">
        <v>24</v>
      </c>
      <c r="B19" s="240" t="s">
        <v>961</v>
      </c>
      <c r="C19" s="351">
        <v>483658</v>
      </c>
      <c r="D19" s="351">
        <v>1783665</v>
      </c>
      <c r="E19" s="351">
        <v>654844</v>
      </c>
      <c r="F19" s="351">
        <v>897759</v>
      </c>
      <c r="G19" s="351">
        <v>4878417</v>
      </c>
      <c r="H19" s="348">
        <v>2496758</v>
      </c>
      <c r="I19" s="351">
        <f>SUM(C19:H19)</f>
        <v>11195101</v>
      </c>
      <c r="J19" s="355">
        <f>I19/I27</f>
        <v>0.24322463640200248</v>
      </c>
    </row>
    <row r="20" spans="1:10" ht="19.5" customHeight="1">
      <c r="A20" s="16"/>
      <c r="B20" s="709" t="s">
        <v>181</v>
      </c>
      <c r="C20" s="165">
        <f aca="true" t="shared" si="3" ref="C20:I20">(C19/C18-1)*100</f>
        <v>2.2197799875305124</v>
      </c>
      <c r="D20" s="166">
        <f t="shared" si="3"/>
        <v>4.72028444177246</v>
      </c>
      <c r="E20" s="166">
        <f t="shared" si="3"/>
        <v>0.5850683911003296</v>
      </c>
      <c r="F20" s="165">
        <f t="shared" si="3"/>
        <v>-5.616882502475862</v>
      </c>
      <c r="G20" s="166">
        <f t="shared" si="3"/>
        <v>-5.830900807375983</v>
      </c>
      <c r="H20" s="245">
        <f t="shared" si="3"/>
        <v>-0.03879527266190674</v>
      </c>
      <c r="I20" s="165">
        <f t="shared" si="3"/>
        <v>-2.2846933124317292</v>
      </c>
      <c r="J20" s="269"/>
    </row>
    <row r="21" spans="1:11" ht="19.5" customHeight="1">
      <c r="A21" s="102"/>
      <c r="B21" s="373" t="s">
        <v>72</v>
      </c>
      <c r="C21" s="152">
        <f>C19/I19</f>
        <v>0.043202647300814884</v>
      </c>
      <c r="D21" s="152">
        <f>D19/I19</f>
        <v>0.15932549424967224</v>
      </c>
      <c r="E21" s="152">
        <f>E19/I19</f>
        <v>0.05849380010059757</v>
      </c>
      <c r="F21" s="152">
        <f>F19/I19</f>
        <v>0.0801921304684969</v>
      </c>
      <c r="G21" s="152">
        <f>G19/I19</f>
        <v>0.4357635540760195</v>
      </c>
      <c r="H21" s="335">
        <f>H19/I19</f>
        <v>0.2230223738043989</v>
      </c>
      <c r="I21" s="152">
        <f>SUM(C21:H21)</f>
        <v>1</v>
      </c>
      <c r="J21" s="337"/>
      <c r="K21" s="356"/>
    </row>
    <row r="22" spans="1:10" ht="19.5" customHeight="1">
      <c r="A22" s="37"/>
      <c r="B22" s="236" t="s">
        <v>469</v>
      </c>
      <c r="C22" s="59">
        <v>430983</v>
      </c>
      <c r="D22" s="58">
        <v>3685299</v>
      </c>
      <c r="E22" s="59">
        <v>1541089</v>
      </c>
      <c r="F22" s="59">
        <v>425992</v>
      </c>
      <c r="G22" s="59">
        <v>121095</v>
      </c>
      <c r="H22" s="260">
        <v>975577</v>
      </c>
      <c r="I22" s="157">
        <v>7180035</v>
      </c>
      <c r="J22" s="645">
        <v>0.158</v>
      </c>
    </row>
    <row r="23" spans="1:10" ht="19.5" customHeight="1">
      <c r="A23" s="14" t="s">
        <v>25</v>
      </c>
      <c r="B23" s="240" t="s">
        <v>961</v>
      </c>
      <c r="C23" s="351">
        <v>428377</v>
      </c>
      <c r="D23" s="351">
        <v>3652693</v>
      </c>
      <c r="E23" s="351">
        <v>1551076</v>
      </c>
      <c r="F23" s="351">
        <v>417178</v>
      </c>
      <c r="G23" s="351">
        <v>128700</v>
      </c>
      <c r="H23" s="348">
        <v>977510</v>
      </c>
      <c r="I23" s="351">
        <f>SUM(C23:H23)</f>
        <v>7155534</v>
      </c>
      <c r="J23" s="355">
        <f>I23/I27</f>
        <v>0.1554610499192608</v>
      </c>
    </row>
    <row r="24" spans="1:10" ht="19.5" customHeight="1">
      <c r="A24" s="16"/>
      <c r="B24" s="709" t="s">
        <v>181</v>
      </c>
      <c r="C24" s="165">
        <f aca="true" t="shared" si="4" ref="C24:I24">(C23/C22-1)*100</f>
        <v>-0.6046642210945641</v>
      </c>
      <c r="D24" s="166">
        <f t="shared" si="4"/>
        <v>-0.8847586043900346</v>
      </c>
      <c r="E24" s="166">
        <f t="shared" si="4"/>
        <v>0.6480482308289792</v>
      </c>
      <c r="F24" s="165">
        <f t="shared" si="4"/>
        <v>-2.0690529399613133</v>
      </c>
      <c r="G24" s="166">
        <f t="shared" si="4"/>
        <v>6.2801932367149815</v>
      </c>
      <c r="H24" s="245">
        <f t="shared" si="4"/>
        <v>0.19813915252204772</v>
      </c>
      <c r="I24" s="165">
        <f t="shared" si="4"/>
        <v>-0.3412378909016467</v>
      </c>
      <c r="J24" s="269"/>
    </row>
    <row r="25" spans="1:11" ht="19.5" customHeight="1">
      <c r="A25" s="102"/>
      <c r="B25" s="373" t="s">
        <v>72</v>
      </c>
      <c r="C25" s="152">
        <f>C23/I23</f>
        <v>0.05986653127495446</v>
      </c>
      <c r="D25" s="152">
        <f>D23/I23</f>
        <v>0.5104710563879649</v>
      </c>
      <c r="E25" s="152">
        <f>E23/I23</f>
        <v>0.21676593249364756</v>
      </c>
      <c r="F25" s="152">
        <f>F23/I23</f>
        <v>0.05830144892051383</v>
      </c>
      <c r="G25" s="152">
        <f>G23/I23</f>
        <v>0.01798607902638713</v>
      </c>
      <c r="H25" s="335">
        <f>H23/I23</f>
        <v>0.1366089518965321</v>
      </c>
      <c r="I25" s="152">
        <f>SUM(C25:H25)</f>
        <v>0.9999999999999999</v>
      </c>
      <c r="J25" s="337"/>
      <c r="K25" s="356"/>
    </row>
    <row r="26" spans="1:14" ht="19.5" customHeight="1">
      <c r="A26" s="16"/>
      <c r="B26" s="236" t="s">
        <v>469</v>
      </c>
      <c r="C26" s="59">
        <v>1978296</v>
      </c>
      <c r="D26" s="58">
        <v>11047762</v>
      </c>
      <c r="E26" s="59">
        <v>5876787</v>
      </c>
      <c r="F26" s="59">
        <v>8753414</v>
      </c>
      <c r="G26" s="59">
        <v>7093437</v>
      </c>
      <c r="H26" s="260">
        <v>10807577</v>
      </c>
      <c r="I26" s="157">
        <v>45557273</v>
      </c>
      <c r="J26" s="645">
        <v>1</v>
      </c>
      <c r="N26" s="797"/>
    </row>
    <row r="27" spans="1:13" ht="19.5" customHeight="1">
      <c r="A27" s="14" t="s">
        <v>26</v>
      </c>
      <c r="B27" s="240" t="s">
        <v>961</v>
      </c>
      <c r="C27" s="351">
        <f aca="true" t="shared" si="5" ref="C27:H27">SUM(C7,C11,C15,C19,C23)</f>
        <v>1957851</v>
      </c>
      <c r="D27" s="351">
        <f t="shared" si="5"/>
        <v>11532195</v>
      </c>
      <c r="E27" s="351">
        <f t="shared" si="5"/>
        <v>5792766</v>
      </c>
      <c r="F27" s="351">
        <f t="shared" si="5"/>
        <v>8944864</v>
      </c>
      <c r="G27" s="351">
        <f t="shared" si="5"/>
        <v>6866371</v>
      </c>
      <c r="H27" s="348">
        <f t="shared" si="5"/>
        <v>10933778</v>
      </c>
      <c r="I27" s="351">
        <f>SUM(C27:H27)</f>
        <v>46027825</v>
      </c>
      <c r="J27" s="355">
        <f>SUM(J7,J11,J15,J19,J23)</f>
        <v>1</v>
      </c>
      <c r="M27" s="797"/>
    </row>
    <row r="28" spans="1:10" ht="19.5" customHeight="1">
      <c r="A28" s="16"/>
      <c r="B28" s="709" t="s">
        <v>181</v>
      </c>
      <c r="C28" s="165">
        <f aca="true" t="shared" si="6" ref="C28:I28">(C27/C26-1)*100</f>
        <v>-1.0334651639592907</v>
      </c>
      <c r="D28" s="166">
        <f t="shared" si="6"/>
        <v>4.384897140253385</v>
      </c>
      <c r="E28" s="166">
        <f t="shared" si="6"/>
        <v>-1.4297098057152624</v>
      </c>
      <c r="F28" s="165">
        <f t="shared" si="6"/>
        <v>2.1871466378718063</v>
      </c>
      <c r="G28" s="166">
        <f t="shared" si="6"/>
        <v>-3.201071638473707</v>
      </c>
      <c r="H28" s="245">
        <f t="shared" si="6"/>
        <v>1.1677085437374224</v>
      </c>
      <c r="I28" s="165">
        <f t="shared" si="6"/>
        <v>1.0328800848110387</v>
      </c>
      <c r="J28" s="269"/>
    </row>
    <row r="29" spans="1:13" ht="19.5" customHeight="1">
      <c r="A29" s="102"/>
      <c r="B29" s="373" t="s">
        <v>72</v>
      </c>
      <c r="C29" s="152">
        <f>C27/I27</f>
        <v>0.04253624845406013</v>
      </c>
      <c r="D29" s="152">
        <f>D27/I27</f>
        <v>0.25054833679410227</v>
      </c>
      <c r="E29" s="152">
        <f>E27/I27</f>
        <v>0.12585356792331595</v>
      </c>
      <c r="F29" s="152">
        <f>F27/I27</f>
        <v>0.19433601305297393</v>
      </c>
      <c r="G29" s="152">
        <f>G27/I27</f>
        <v>0.14917869788546384</v>
      </c>
      <c r="H29" s="335">
        <f>H27/I27</f>
        <v>0.2375471358900839</v>
      </c>
      <c r="I29" s="152">
        <f>SUM(C29:H29)</f>
        <v>1</v>
      </c>
      <c r="J29" s="336"/>
      <c r="K29" s="356"/>
      <c r="M29" s="334"/>
    </row>
    <row r="30" spans="1:9" ht="19.5" customHeight="1">
      <c r="A30" s="338" t="s">
        <v>180</v>
      </c>
      <c r="B30" s="95"/>
      <c r="C30" s="95"/>
      <c r="D30" s="95"/>
      <c r="E30" s="95"/>
      <c r="F30" s="95"/>
      <c r="G30" s="95"/>
      <c r="H30" s="95"/>
      <c r="I30" s="41"/>
    </row>
    <row r="31" spans="1:10" ht="19.5" customHeight="1">
      <c r="A31" s="110"/>
      <c r="B31" s="95"/>
      <c r="C31" s="95"/>
      <c r="D31" s="95"/>
      <c r="E31" s="95"/>
      <c r="F31" s="95"/>
      <c r="G31" s="95"/>
      <c r="H31" s="95"/>
      <c r="I31" s="95"/>
      <c r="J31" s="412"/>
    </row>
    <row r="32" spans="1:10" ht="19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9.5" customHeight="1">
      <c r="A33" s="131" t="s">
        <v>110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0" s="18" customFormat="1" ht="19.5" customHeight="1">
      <c r="A34" s="6"/>
      <c r="B34" s="6"/>
      <c r="C34" s="6"/>
      <c r="D34" s="6"/>
      <c r="E34" s="6"/>
      <c r="G34" s="6"/>
      <c r="H34" s="6"/>
      <c r="I34" s="104" t="s">
        <v>87</v>
      </c>
      <c r="J34" s="6"/>
    </row>
    <row r="35" spans="1:10" s="18" customFormat="1" ht="19.5" customHeight="1">
      <c r="A35" s="37"/>
      <c r="B35" s="31" t="s">
        <v>56</v>
      </c>
      <c r="C35" s="61"/>
      <c r="D35" s="1006" t="s">
        <v>30</v>
      </c>
      <c r="E35" s="38"/>
      <c r="F35" s="105"/>
      <c r="G35" s="995" t="s">
        <v>73</v>
      </c>
      <c r="H35" s="1006"/>
      <c r="I35" s="996"/>
      <c r="J35" s="6"/>
    </row>
    <row r="36" spans="1:10" s="18" customFormat="1" ht="19.5" customHeight="1">
      <c r="A36" s="16"/>
      <c r="B36" s="27"/>
      <c r="C36" s="44"/>
      <c r="D36" s="1017"/>
      <c r="E36" s="39"/>
      <c r="F36" s="106"/>
      <c r="G36" s="1018"/>
      <c r="H36" s="1019"/>
      <c r="I36" s="1020"/>
      <c r="J36" s="6"/>
    </row>
    <row r="37" spans="1:10" s="18" customFormat="1" ht="19.5" customHeight="1">
      <c r="A37" s="35" t="s">
        <v>18</v>
      </c>
      <c r="B37" s="39"/>
      <c r="C37" s="14" t="s">
        <v>41</v>
      </c>
      <c r="D37" s="46" t="s">
        <v>42</v>
      </c>
      <c r="E37" s="32" t="s">
        <v>12</v>
      </c>
      <c r="F37" s="108" t="s">
        <v>69</v>
      </c>
      <c r="G37" s="46" t="s">
        <v>41</v>
      </c>
      <c r="H37" s="41" t="s">
        <v>42</v>
      </c>
      <c r="I37" s="45" t="s">
        <v>12</v>
      </c>
      <c r="J37" s="6"/>
    </row>
    <row r="38" spans="1:10" ht="19.5" customHeight="1">
      <c r="A38" s="37"/>
      <c r="B38" s="236" t="s">
        <v>469</v>
      </c>
      <c r="C38" s="58">
        <v>25122412502</v>
      </c>
      <c r="D38" s="59">
        <v>26786418965</v>
      </c>
      <c r="E38" s="59">
        <v>51908831467</v>
      </c>
      <c r="F38" s="243">
        <v>0.184</v>
      </c>
      <c r="G38" s="59">
        <v>2948</v>
      </c>
      <c r="H38" s="58">
        <v>21463</v>
      </c>
      <c r="I38" s="59">
        <v>5313</v>
      </c>
      <c r="J38" s="11"/>
    </row>
    <row r="39" spans="1:10" ht="19.5" customHeight="1">
      <c r="A39" s="14" t="s">
        <v>21</v>
      </c>
      <c r="B39" s="240" t="s">
        <v>961</v>
      </c>
      <c r="C39" s="347">
        <v>19266065832</v>
      </c>
      <c r="D39" s="351">
        <v>36275326244</v>
      </c>
      <c r="E39" s="353">
        <v>55541392076</v>
      </c>
      <c r="F39" s="350">
        <v>0.19682647159776248</v>
      </c>
      <c r="G39" s="351">
        <v>2327</v>
      </c>
      <c r="H39" s="347">
        <v>23098</v>
      </c>
      <c r="I39" s="351">
        <v>5639</v>
      </c>
      <c r="J39" s="333"/>
    </row>
    <row r="40" spans="1:10" ht="19.5" customHeight="1">
      <c r="A40" s="33"/>
      <c r="B40" s="187" t="s">
        <v>181</v>
      </c>
      <c r="C40" s="263">
        <v>-23.31124317592419</v>
      </c>
      <c r="D40" s="263">
        <v>35.42432189759488</v>
      </c>
      <c r="E40" s="263">
        <v>6.997962593916851</v>
      </c>
      <c r="F40" s="263">
        <v>6.970908477044824</v>
      </c>
      <c r="G40" s="263">
        <v>-21.06512890094979</v>
      </c>
      <c r="H40" s="263">
        <v>7.617760797651774</v>
      </c>
      <c r="I40" s="263">
        <v>6.135893092414824</v>
      </c>
      <c r="J40" s="333"/>
    </row>
    <row r="41" spans="1:10" ht="19.5" customHeight="1">
      <c r="A41" s="16"/>
      <c r="B41" s="236" t="s">
        <v>469</v>
      </c>
      <c r="C41" s="15">
        <v>23579538571</v>
      </c>
      <c r="D41" s="48">
        <v>3930429376</v>
      </c>
      <c r="E41" s="56">
        <v>27509967947</v>
      </c>
      <c r="F41" s="99">
        <v>0.098</v>
      </c>
      <c r="G41" s="48">
        <v>3354</v>
      </c>
      <c r="H41" s="15">
        <v>18489</v>
      </c>
      <c r="I41" s="48">
        <v>3798</v>
      </c>
      <c r="J41" s="333"/>
    </row>
    <row r="42" spans="1:10" ht="19.5" customHeight="1">
      <c r="A42" s="14" t="s">
        <v>22</v>
      </c>
      <c r="B42" s="240" t="s">
        <v>961</v>
      </c>
      <c r="C42" s="347">
        <v>20271071207</v>
      </c>
      <c r="D42" s="351">
        <v>3846183005</v>
      </c>
      <c r="E42" s="353">
        <v>24117254212</v>
      </c>
      <c r="F42" s="350">
        <v>0.08546624190979588</v>
      </c>
      <c r="G42" s="351">
        <v>2503</v>
      </c>
      <c r="H42" s="347">
        <v>18997</v>
      </c>
      <c r="I42" s="351">
        <v>2905</v>
      </c>
      <c r="J42" s="333"/>
    </row>
    <row r="43" spans="1:10" ht="19.5" customHeight="1">
      <c r="A43" s="16"/>
      <c r="B43" s="187" t="s">
        <v>181</v>
      </c>
      <c r="C43" s="263">
        <v>-14.031094603645123</v>
      </c>
      <c r="D43" s="263">
        <v>-2.1434393787718276</v>
      </c>
      <c r="E43" s="263">
        <v>-12.332670621559117</v>
      </c>
      <c r="F43" s="263">
        <v>-12.789549071636863</v>
      </c>
      <c r="G43" s="263">
        <v>-25.3726893261777</v>
      </c>
      <c r="H43" s="263">
        <v>2.7475796419492715</v>
      </c>
      <c r="I43" s="263">
        <v>-23.512374934175885</v>
      </c>
      <c r="J43" s="333"/>
    </row>
    <row r="44" spans="1:10" ht="19.5" customHeight="1">
      <c r="A44" s="37"/>
      <c r="B44" s="236" t="s">
        <v>469</v>
      </c>
      <c r="C44" s="58">
        <v>33396807420</v>
      </c>
      <c r="D44" s="59">
        <v>6657588113</v>
      </c>
      <c r="E44" s="60">
        <v>40054395533</v>
      </c>
      <c r="F44" s="243">
        <v>0.142</v>
      </c>
      <c r="G44" s="59">
        <v>3501</v>
      </c>
      <c r="H44" s="58">
        <v>18159</v>
      </c>
      <c r="I44" s="59">
        <v>4043</v>
      </c>
      <c r="J44" s="333"/>
    </row>
    <row r="45" spans="1:10" ht="19.5" customHeight="1">
      <c r="A45" s="14" t="s">
        <v>23</v>
      </c>
      <c r="B45" s="240" t="s">
        <v>961</v>
      </c>
      <c r="C45" s="347">
        <v>26007905754</v>
      </c>
      <c r="D45" s="351">
        <v>8044739243</v>
      </c>
      <c r="E45" s="353">
        <v>34052644997</v>
      </c>
      <c r="F45" s="350">
        <v>0.12067508056260821</v>
      </c>
      <c r="G45" s="351">
        <v>2843</v>
      </c>
      <c r="H45" s="347">
        <v>21252</v>
      </c>
      <c r="I45" s="351">
        <v>3575</v>
      </c>
      <c r="J45" s="333"/>
    </row>
    <row r="46" spans="1:10" ht="19.5" customHeight="1">
      <c r="A46" s="33"/>
      <c r="B46" s="187" t="s">
        <v>181</v>
      </c>
      <c r="C46" s="263">
        <v>-22.124574882493363</v>
      </c>
      <c r="D46" s="263">
        <v>20.83564057216707</v>
      </c>
      <c r="E46" s="263">
        <v>-14.983999773646017</v>
      </c>
      <c r="F46" s="263">
        <v>-15.017548899571675</v>
      </c>
      <c r="G46" s="263">
        <v>-18.794630105684085</v>
      </c>
      <c r="H46" s="263">
        <v>17.03287625970593</v>
      </c>
      <c r="I46" s="263">
        <v>-11.575562700964625</v>
      </c>
      <c r="J46" s="333"/>
    </row>
    <row r="47" spans="1:10" ht="19.5" customHeight="1">
      <c r="A47" s="16"/>
      <c r="B47" s="236" t="s">
        <v>469</v>
      </c>
      <c r="C47" s="15">
        <v>40046531413</v>
      </c>
      <c r="D47" s="48">
        <v>8147346417</v>
      </c>
      <c r="E47" s="56">
        <v>48193877830</v>
      </c>
      <c r="F47" s="243">
        <v>0.171</v>
      </c>
      <c r="G47" s="48">
        <v>3644</v>
      </c>
      <c r="H47" s="15">
        <v>17417</v>
      </c>
      <c r="I47" s="48">
        <v>4207</v>
      </c>
      <c r="J47" s="333"/>
    </row>
    <row r="48" spans="1:10" ht="19.5" customHeight="1">
      <c r="A48" s="14" t="s">
        <v>24</v>
      </c>
      <c r="B48" s="240" t="s">
        <v>961</v>
      </c>
      <c r="C48" s="347">
        <v>36223143767</v>
      </c>
      <c r="D48" s="351">
        <v>9990537412</v>
      </c>
      <c r="E48" s="353">
        <v>46213681179</v>
      </c>
      <c r="F48" s="350">
        <v>0.16377111674766612</v>
      </c>
      <c r="G48" s="351">
        <v>3394</v>
      </c>
      <c r="H48" s="347">
        <v>19142</v>
      </c>
      <c r="I48" s="351">
        <v>4128</v>
      </c>
      <c r="J48" s="333"/>
    </row>
    <row r="49" spans="1:10" ht="19.5" customHeight="1">
      <c r="A49" s="16"/>
      <c r="B49" s="187" t="s">
        <v>181</v>
      </c>
      <c r="C49" s="263">
        <v>-9.547362807953053</v>
      </c>
      <c r="D49" s="263">
        <v>22.62320638722388</v>
      </c>
      <c r="E49" s="263">
        <v>-4.108813692031554</v>
      </c>
      <c r="F49" s="263">
        <v>-4.227417106628007</v>
      </c>
      <c r="G49" s="263">
        <v>-6.8605927552140455</v>
      </c>
      <c r="H49" s="263">
        <v>9.904116667623587</v>
      </c>
      <c r="I49" s="263">
        <v>-1.8778226764915584</v>
      </c>
      <c r="J49" s="333"/>
    </row>
    <row r="50" spans="1:10" ht="19.5" customHeight="1">
      <c r="A50" s="37"/>
      <c r="B50" s="236" t="s">
        <v>469</v>
      </c>
      <c r="C50" s="59">
        <v>26876602428</v>
      </c>
      <c r="D50" s="59">
        <v>87326760883</v>
      </c>
      <c r="E50" s="60">
        <v>114203363311</v>
      </c>
      <c r="F50" s="243">
        <v>0.405</v>
      </c>
      <c r="G50" s="59">
        <v>6737</v>
      </c>
      <c r="H50" s="58">
        <v>27368</v>
      </c>
      <c r="I50" s="59">
        <v>15906</v>
      </c>
      <c r="J50" s="333"/>
    </row>
    <row r="51" spans="1:10" ht="19.5" customHeight="1">
      <c r="A51" s="14" t="s">
        <v>25</v>
      </c>
      <c r="B51" s="240" t="s">
        <v>961</v>
      </c>
      <c r="C51" s="351">
        <v>35968873535</v>
      </c>
      <c r="D51" s="351">
        <v>86290718024</v>
      </c>
      <c r="E51" s="353">
        <v>122259591559</v>
      </c>
      <c r="F51" s="350">
        <v>0.43326108918216727</v>
      </c>
      <c r="G51" s="351">
        <v>9023</v>
      </c>
      <c r="H51" s="347">
        <v>27229</v>
      </c>
      <c r="I51" s="351">
        <v>17086</v>
      </c>
      <c r="J51" s="333"/>
    </row>
    <row r="52" spans="1:10" ht="19.5" customHeight="1">
      <c r="A52" s="33"/>
      <c r="B52" s="187" t="s">
        <v>181</v>
      </c>
      <c r="C52" s="263">
        <v>33.82968934171413</v>
      </c>
      <c r="D52" s="263">
        <v>-1.1863979019994586</v>
      </c>
      <c r="E52" s="263">
        <v>7.054282828835068</v>
      </c>
      <c r="F52" s="263">
        <v>6.978046711646235</v>
      </c>
      <c r="G52" s="263">
        <v>33.932017218346445</v>
      </c>
      <c r="H52" s="263">
        <v>-0.5078924291142983</v>
      </c>
      <c r="I52" s="263">
        <v>7.418584182069665</v>
      </c>
      <c r="J52" s="333"/>
    </row>
    <row r="53" spans="1:10" ht="19.5" customHeight="1">
      <c r="A53" s="16"/>
      <c r="B53" s="236" t="s">
        <v>469</v>
      </c>
      <c r="C53" s="15">
        <v>149021892334</v>
      </c>
      <c r="D53" s="48">
        <v>132848543754</v>
      </c>
      <c r="E53" s="56">
        <v>281870436088</v>
      </c>
      <c r="F53" s="243">
        <v>1</v>
      </c>
      <c r="G53" s="59">
        <v>3719</v>
      </c>
      <c r="H53" s="58">
        <v>24217</v>
      </c>
      <c r="I53" s="59">
        <v>6187</v>
      </c>
      <c r="J53" s="333"/>
    </row>
    <row r="54" spans="1:10" ht="19.5" customHeight="1">
      <c r="A54" s="14" t="s">
        <v>26</v>
      </c>
      <c r="B54" s="240" t="s">
        <v>961</v>
      </c>
      <c r="C54" s="347">
        <v>137737060095</v>
      </c>
      <c r="D54" s="351">
        <v>144447503928</v>
      </c>
      <c r="E54" s="353">
        <v>282184564023</v>
      </c>
      <c r="F54" s="350">
        <v>1</v>
      </c>
      <c r="G54" s="351">
        <v>3428</v>
      </c>
      <c r="H54" s="347">
        <v>24723</v>
      </c>
      <c r="I54" s="351">
        <v>6131</v>
      </c>
      <c r="J54" s="333"/>
    </row>
    <row r="55" spans="1:10" ht="19.5" customHeight="1">
      <c r="A55" s="94"/>
      <c r="B55" s="256" t="s">
        <v>181</v>
      </c>
      <c r="C55" s="245">
        <v>-7.572600281915298</v>
      </c>
      <c r="D55" s="165">
        <v>8.730965237735822</v>
      </c>
      <c r="E55" s="166">
        <v>0.11144408734724554</v>
      </c>
      <c r="F55" s="264"/>
      <c r="G55" s="263">
        <v>-7.824684054853459</v>
      </c>
      <c r="H55" s="262">
        <v>2.0894413015650093</v>
      </c>
      <c r="I55" s="263">
        <v>-0.9051236463552659</v>
      </c>
      <c r="J55" s="11"/>
    </row>
    <row r="56" spans="1:11" ht="19.5" customHeight="1">
      <c r="A56" s="107"/>
      <c r="B56" s="372" t="s">
        <v>97</v>
      </c>
      <c r="C56" s="78">
        <v>0.4881098318466969</v>
      </c>
      <c r="D56" s="78">
        <v>0.5118901681533031</v>
      </c>
      <c r="E56" s="78">
        <v>1</v>
      </c>
      <c r="F56" s="109"/>
      <c r="G56" s="77"/>
      <c r="H56" s="77"/>
      <c r="I56" s="77"/>
      <c r="J56" s="11"/>
      <c r="K56" s="356"/>
    </row>
    <row r="57" ht="19.5" customHeight="1">
      <c r="A57" s="338" t="s">
        <v>180</v>
      </c>
    </row>
    <row r="58" ht="12">
      <c r="F58" s="143"/>
    </row>
    <row r="59" ht="17.25">
      <c r="I59" s="356"/>
    </row>
    <row r="60" spans="2:5" ht="18.75">
      <c r="B60" s="397"/>
      <c r="C60" s="570"/>
      <c r="D60" s="570"/>
      <c r="E60" s="570"/>
    </row>
    <row r="61" spans="2:5" ht="18.75">
      <c r="B61" s="397"/>
      <c r="C61" s="570"/>
      <c r="D61" s="570"/>
      <c r="E61" s="570"/>
    </row>
    <row r="62" spans="2:5" ht="18.75">
      <c r="B62" s="397"/>
      <c r="C62" s="570"/>
      <c r="D62" s="570"/>
      <c r="E62" s="570"/>
    </row>
    <row r="63" spans="2:5" ht="18.75">
      <c r="B63" s="397"/>
      <c r="C63" s="571"/>
      <c r="D63" s="571"/>
      <c r="E63" s="571"/>
    </row>
    <row r="64" spans="2:5" ht="18.75">
      <c r="B64" s="397"/>
      <c r="C64" s="443"/>
      <c r="D64" s="443"/>
      <c r="E64" s="443"/>
    </row>
    <row r="74" ht="12">
      <c r="F74" s="12" t="s">
        <v>184</v>
      </c>
    </row>
    <row r="80" spans="1:8" s="10" customFormat="1" ht="19.5" customHeight="1">
      <c r="A80" s="325"/>
      <c r="B80" s="1008"/>
      <c r="C80" s="1008"/>
      <c r="D80" s="1008"/>
      <c r="E80" s="1008"/>
      <c r="F80" s="1008"/>
      <c r="G80" s="1008"/>
      <c r="H80" s="1008"/>
    </row>
    <row r="81" spans="1:8" s="10" customFormat="1" ht="19.5" customHeight="1">
      <c r="A81" s="325"/>
      <c r="B81" s="994"/>
      <c r="C81" s="994"/>
      <c r="D81" s="994"/>
      <c r="E81" s="994"/>
      <c r="F81" s="994"/>
      <c r="G81" s="994"/>
      <c r="H81" s="994"/>
    </row>
    <row r="82" spans="1:8" s="10" customFormat="1" ht="19.5" customHeight="1">
      <c r="A82" s="322"/>
      <c r="B82" s="994"/>
      <c r="C82" s="994"/>
      <c r="D82" s="994"/>
      <c r="E82" s="994"/>
      <c r="F82" s="994"/>
      <c r="G82" s="994"/>
      <c r="H82" s="994"/>
    </row>
    <row r="83" spans="1:8" s="10" customFormat="1" ht="19.5" customHeight="1">
      <c r="A83" s="322"/>
      <c r="B83" s="994"/>
      <c r="C83" s="994"/>
      <c r="D83" s="994"/>
      <c r="E83" s="994"/>
      <c r="F83" s="994"/>
      <c r="G83" s="994"/>
      <c r="H83" s="994"/>
    </row>
  </sheetData>
  <sheetProtection/>
  <mergeCells count="4">
    <mergeCell ref="D35:D36"/>
    <mergeCell ref="G35:I36"/>
    <mergeCell ref="B80:H80"/>
    <mergeCell ref="B81:H83"/>
  </mergeCells>
  <printOptions/>
  <pageMargins left="0.5905511811023623" right="0.5905511811023623" top="0.3937007874015748" bottom="0.3937007874015748" header="0.5118110236220472" footer="0.5118110236220472"/>
  <pageSetup fitToWidth="0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92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J4" sqref="J4"/>
      <selection pane="bottomLeft" activeCell="D6" sqref="D6:K488"/>
    </sheetView>
  </sheetViews>
  <sheetFormatPr defaultColWidth="11.375" defaultRowHeight="12.75" customHeight="1"/>
  <cols>
    <col min="1" max="1" width="7.375" style="3" customWidth="1"/>
    <col min="2" max="2" width="15.25390625" style="4" customWidth="1"/>
    <col min="3" max="3" width="41.75390625" style="1" customWidth="1"/>
    <col min="4" max="6" width="17.75390625" style="2" customWidth="1"/>
    <col min="7" max="7" width="17.25390625" style="2" customWidth="1"/>
    <col min="8" max="11" width="20.00390625" style="3" customWidth="1"/>
    <col min="12" max="12" width="11.375" style="3" customWidth="1"/>
    <col min="13" max="13" width="14.25390625" style="3" customWidth="1"/>
    <col min="14" max="14" width="12.875" style="3" customWidth="1"/>
    <col min="15" max="15" width="11.375" style="3" customWidth="1"/>
    <col min="16" max="20" width="15.625" style="788" bestFit="1" customWidth="1"/>
    <col min="21" max="22" width="11.375" style="3" customWidth="1"/>
    <col min="23" max="27" width="18.25390625" style="3" bestFit="1" customWidth="1"/>
    <col min="28" max="16384" width="11.375" style="3" customWidth="1"/>
  </cols>
  <sheetData>
    <row r="1" spans="1:7" ht="13.5">
      <c r="A1" s="1021" t="s">
        <v>133</v>
      </c>
      <c r="B1" s="1021"/>
      <c r="C1" s="1021"/>
      <c r="D1" s="1021"/>
      <c r="E1" s="1021"/>
      <c r="F1" s="453"/>
      <c r="G1" s="3"/>
    </row>
    <row r="2" spans="1:11" ht="14.25" thickBot="1">
      <c r="A2" s="453"/>
      <c r="B2" s="453"/>
      <c r="C2" s="453"/>
      <c r="D2" s="453"/>
      <c r="E2" s="453"/>
      <c r="F2" s="453"/>
      <c r="G2" s="3"/>
      <c r="K2" s="392" t="s">
        <v>137</v>
      </c>
    </row>
    <row r="3" spans="1:11" ht="13.5">
      <c r="A3" s="213"/>
      <c r="B3" s="210"/>
      <c r="C3" s="215"/>
      <c r="D3" s="405"/>
      <c r="E3" s="239"/>
      <c r="F3" s="239"/>
      <c r="G3" s="239"/>
      <c r="H3" s="215"/>
      <c r="I3" s="126"/>
      <c r="J3" s="473"/>
      <c r="K3" s="473"/>
    </row>
    <row r="4" spans="1:11" ht="13.5">
      <c r="A4" s="208" t="s">
        <v>369</v>
      </c>
      <c r="B4" s="122" t="s">
        <v>356</v>
      </c>
      <c r="C4" s="208"/>
      <c r="D4" s="406" t="s">
        <v>172</v>
      </c>
      <c r="E4" s="238" t="s">
        <v>174</v>
      </c>
      <c r="F4" s="238" t="s">
        <v>173</v>
      </c>
      <c r="G4" s="238" t="s">
        <v>391</v>
      </c>
      <c r="H4" s="208" t="s">
        <v>881</v>
      </c>
      <c r="I4" s="122" t="s">
        <v>456</v>
      </c>
      <c r="J4" s="207" t="s">
        <v>343</v>
      </c>
      <c r="K4" s="207" t="s">
        <v>339</v>
      </c>
    </row>
    <row r="5" spans="1:11" ht="14.25" thickBot="1">
      <c r="A5" s="208"/>
      <c r="B5" s="122"/>
      <c r="C5" s="209"/>
      <c r="D5" s="407"/>
      <c r="E5" s="235"/>
      <c r="F5" s="235"/>
      <c r="G5" s="235"/>
      <c r="H5" s="133"/>
      <c r="I5" s="127"/>
      <c r="J5" s="211"/>
      <c r="K5" s="211"/>
    </row>
    <row r="6" spans="1:27" ht="13.5">
      <c r="A6" s="481">
        <v>1</v>
      </c>
      <c r="B6" s="482" t="s">
        <v>348</v>
      </c>
      <c r="C6" s="810" t="s">
        <v>483</v>
      </c>
      <c r="D6" s="519">
        <v>20847</v>
      </c>
      <c r="E6" s="135">
        <v>14792</v>
      </c>
      <c r="F6" s="135">
        <v>12704</v>
      </c>
      <c r="G6" s="135">
        <v>12634</v>
      </c>
      <c r="H6" s="459">
        <v>60977</v>
      </c>
      <c r="I6" s="137">
        <v>107170</v>
      </c>
      <c r="J6" s="508">
        <v>-46193</v>
      </c>
      <c r="K6" s="474">
        <v>0.5689745264532985</v>
      </c>
      <c r="L6" s="515"/>
      <c r="M6" s="978">
        <v>0.5689745264532985</v>
      </c>
      <c r="W6" s="555"/>
      <c r="X6" s="555"/>
      <c r="Y6" s="555"/>
      <c r="Z6" s="555"/>
      <c r="AA6" s="555"/>
    </row>
    <row r="7" spans="1:27" ht="13.5">
      <c r="A7" s="483">
        <f>A6+1</f>
        <v>2</v>
      </c>
      <c r="B7" s="484" t="s">
        <v>348</v>
      </c>
      <c r="C7" s="811" t="s">
        <v>484</v>
      </c>
      <c r="D7" s="518">
        <v>13395</v>
      </c>
      <c r="E7" s="128">
        <v>20767</v>
      </c>
      <c r="F7" s="128">
        <v>29951</v>
      </c>
      <c r="G7" s="128">
        <v>17148</v>
      </c>
      <c r="H7" s="460">
        <v>81261</v>
      </c>
      <c r="I7" s="125">
        <v>85168</v>
      </c>
      <c r="J7" s="507">
        <v>-3907</v>
      </c>
      <c r="K7" s="475">
        <v>0.9541259628029307</v>
      </c>
      <c r="W7" s="555"/>
      <c r="X7" s="555"/>
      <c r="Y7" s="555"/>
      <c r="Z7" s="555"/>
      <c r="AA7" s="555"/>
    </row>
    <row r="8" spans="1:27" ht="13.5">
      <c r="A8" s="483">
        <f>A7+1</f>
        <v>3</v>
      </c>
      <c r="B8" s="484" t="s">
        <v>348</v>
      </c>
      <c r="C8" s="811" t="s">
        <v>485</v>
      </c>
      <c r="D8" s="518">
        <v>18149</v>
      </c>
      <c r="E8" s="128">
        <v>20320</v>
      </c>
      <c r="F8" s="128">
        <v>71376</v>
      </c>
      <c r="G8" s="128">
        <v>16678</v>
      </c>
      <c r="H8" s="460">
        <v>126523</v>
      </c>
      <c r="I8" s="125">
        <v>136002</v>
      </c>
      <c r="J8" s="507">
        <v>-9479</v>
      </c>
      <c r="K8" s="475">
        <v>0.930302495551536</v>
      </c>
      <c r="W8" s="555"/>
      <c r="X8" s="555"/>
      <c r="Y8" s="555"/>
      <c r="Z8" s="555"/>
      <c r="AA8" s="555"/>
    </row>
    <row r="9" spans="1:27" ht="13.5">
      <c r="A9" s="483">
        <f aca="true" t="shared" si="0" ref="A9:A76">A8+1</f>
        <v>4</v>
      </c>
      <c r="B9" s="484" t="s">
        <v>348</v>
      </c>
      <c r="C9" s="811" t="s">
        <v>486</v>
      </c>
      <c r="D9" s="518">
        <v>20000</v>
      </c>
      <c r="E9" s="128">
        <v>18000</v>
      </c>
      <c r="F9" s="128">
        <v>17000</v>
      </c>
      <c r="G9" s="128">
        <v>12000</v>
      </c>
      <c r="H9" s="460">
        <v>67000</v>
      </c>
      <c r="I9" s="125">
        <v>71000</v>
      </c>
      <c r="J9" s="507">
        <v>-4000</v>
      </c>
      <c r="K9" s="475">
        <v>0.9436619718309859</v>
      </c>
      <c r="W9" s="555"/>
      <c r="X9" s="555"/>
      <c r="Y9" s="555"/>
      <c r="Z9" s="555"/>
      <c r="AA9" s="555"/>
    </row>
    <row r="10" spans="1:27" ht="13.5">
      <c r="A10" s="483">
        <f t="shared" si="0"/>
        <v>5</v>
      </c>
      <c r="B10" s="484" t="s">
        <v>348</v>
      </c>
      <c r="C10" s="811" t="s">
        <v>487</v>
      </c>
      <c r="D10" s="518">
        <v>51954</v>
      </c>
      <c r="E10" s="128">
        <v>69678</v>
      </c>
      <c r="F10" s="128">
        <v>63395</v>
      </c>
      <c r="G10" s="128">
        <v>56468</v>
      </c>
      <c r="H10" s="460">
        <v>241495</v>
      </c>
      <c r="I10" s="125">
        <v>261373</v>
      </c>
      <c r="J10" s="507">
        <v>-19878</v>
      </c>
      <c r="K10" s="475">
        <v>0.923947768132133</v>
      </c>
      <c r="W10" s="555"/>
      <c r="X10" s="555"/>
      <c r="Y10" s="555"/>
      <c r="Z10" s="555"/>
      <c r="AA10" s="555"/>
    </row>
    <row r="11" spans="1:27" ht="13.5">
      <c r="A11" s="483">
        <f t="shared" si="0"/>
        <v>6</v>
      </c>
      <c r="B11" s="484" t="s">
        <v>348</v>
      </c>
      <c r="C11" s="811" t="s">
        <v>488</v>
      </c>
      <c r="D11" s="518">
        <v>44686</v>
      </c>
      <c r="E11" s="128">
        <v>13689</v>
      </c>
      <c r="F11" s="128">
        <v>10509</v>
      </c>
      <c r="G11" s="128">
        <v>8788</v>
      </c>
      <c r="H11" s="460">
        <v>77672</v>
      </c>
      <c r="I11" s="125">
        <v>74472</v>
      </c>
      <c r="J11" s="507">
        <v>3200</v>
      </c>
      <c r="K11" s="475">
        <v>1.042969169620797</v>
      </c>
      <c r="W11" s="555"/>
      <c r="X11" s="555"/>
      <c r="Y11" s="555"/>
      <c r="Z11" s="555"/>
      <c r="AA11" s="555"/>
    </row>
    <row r="12" spans="1:27" ht="13.5">
      <c r="A12" s="483">
        <f t="shared" si="0"/>
        <v>7</v>
      </c>
      <c r="B12" s="484" t="s">
        <v>348</v>
      </c>
      <c r="C12" s="811" t="s">
        <v>489</v>
      </c>
      <c r="D12" s="518">
        <v>45272</v>
      </c>
      <c r="E12" s="128">
        <v>56876</v>
      </c>
      <c r="F12" s="128">
        <v>59900</v>
      </c>
      <c r="G12" s="128">
        <v>61603</v>
      </c>
      <c r="H12" s="460">
        <v>223651</v>
      </c>
      <c r="I12" s="125">
        <v>224299</v>
      </c>
      <c r="J12" s="507">
        <v>-648</v>
      </c>
      <c r="K12" s="475">
        <v>0.9971109991573748</v>
      </c>
      <c r="W12" s="555"/>
      <c r="X12" s="555"/>
      <c r="Y12" s="555"/>
      <c r="Z12" s="555"/>
      <c r="AA12" s="555"/>
    </row>
    <row r="13" spans="1:27" ht="13.5">
      <c r="A13" s="483">
        <f t="shared" si="0"/>
        <v>8</v>
      </c>
      <c r="B13" s="484" t="s">
        <v>348</v>
      </c>
      <c r="C13" s="811" t="s">
        <v>490</v>
      </c>
      <c r="D13" s="518">
        <v>45000</v>
      </c>
      <c r="E13" s="128">
        <v>45000</v>
      </c>
      <c r="F13" s="128">
        <v>45000</v>
      </c>
      <c r="G13" s="128">
        <v>45000</v>
      </c>
      <c r="H13" s="460">
        <v>180000</v>
      </c>
      <c r="I13" s="125">
        <v>180000</v>
      </c>
      <c r="J13" s="507">
        <v>0</v>
      </c>
      <c r="K13" s="475">
        <v>1</v>
      </c>
      <c r="W13" s="555"/>
      <c r="X13" s="555"/>
      <c r="Y13" s="555"/>
      <c r="Z13" s="555"/>
      <c r="AA13" s="555"/>
    </row>
    <row r="14" spans="1:27" ht="13.5">
      <c r="A14" s="483">
        <f t="shared" si="0"/>
        <v>9</v>
      </c>
      <c r="B14" s="484" t="s">
        <v>348</v>
      </c>
      <c r="C14" s="811" t="s">
        <v>491</v>
      </c>
      <c r="D14" s="518">
        <v>44445</v>
      </c>
      <c r="E14" s="128">
        <v>64749</v>
      </c>
      <c r="F14" s="128">
        <v>27738</v>
      </c>
      <c r="G14" s="128">
        <v>23447</v>
      </c>
      <c r="H14" s="460">
        <v>160379</v>
      </c>
      <c r="I14" s="125">
        <v>198625</v>
      </c>
      <c r="J14" s="507">
        <v>-38246</v>
      </c>
      <c r="K14" s="475">
        <v>0.8074461925739459</v>
      </c>
      <c r="W14" s="555"/>
      <c r="X14" s="555"/>
      <c r="Y14" s="555"/>
      <c r="Z14" s="555"/>
      <c r="AA14" s="555"/>
    </row>
    <row r="15" spans="1:27" ht="13.5">
      <c r="A15" s="483">
        <f t="shared" si="0"/>
        <v>10</v>
      </c>
      <c r="B15" s="484" t="s">
        <v>348</v>
      </c>
      <c r="C15" s="811" t="s">
        <v>492</v>
      </c>
      <c r="D15" s="518">
        <v>27924</v>
      </c>
      <c r="E15" s="128">
        <v>28687</v>
      </c>
      <c r="F15" s="128">
        <v>30790</v>
      </c>
      <c r="G15" s="128">
        <v>33638</v>
      </c>
      <c r="H15" s="460">
        <v>121039</v>
      </c>
      <c r="I15" s="125">
        <v>124403</v>
      </c>
      <c r="J15" s="507">
        <v>-3364</v>
      </c>
      <c r="K15" s="475">
        <v>0.9729588514746429</v>
      </c>
      <c r="W15" s="555"/>
      <c r="X15" s="555"/>
      <c r="Y15" s="555"/>
      <c r="Z15" s="555"/>
      <c r="AA15" s="555"/>
    </row>
    <row r="16" spans="1:27" ht="13.5">
      <c r="A16" s="483">
        <f t="shared" si="0"/>
        <v>11</v>
      </c>
      <c r="B16" s="484" t="s">
        <v>348</v>
      </c>
      <c r="C16" s="811" t="s">
        <v>493</v>
      </c>
      <c r="D16" s="518">
        <v>97717</v>
      </c>
      <c r="E16" s="128">
        <v>109701</v>
      </c>
      <c r="F16" s="128">
        <v>48244</v>
      </c>
      <c r="G16" s="128">
        <v>108286</v>
      </c>
      <c r="H16" s="460">
        <v>363948</v>
      </c>
      <c r="I16" s="125">
        <v>359713</v>
      </c>
      <c r="J16" s="507">
        <v>4235</v>
      </c>
      <c r="K16" s="475">
        <v>1.011773274805192</v>
      </c>
      <c r="W16" s="555"/>
      <c r="X16" s="555"/>
      <c r="Y16" s="555"/>
      <c r="Z16" s="555"/>
      <c r="AA16" s="555"/>
    </row>
    <row r="17" spans="1:27" ht="13.5">
      <c r="A17" s="483">
        <f t="shared" si="0"/>
        <v>12</v>
      </c>
      <c r="B17" s="484" t="s">
        <v>348</v>
      </c>
      <c r="C17" s="811" t="s">
        <v>494</v>
      </c>
      <c r="D17" s="518">
        <v>135129</v>
      </c>
      <c r="E17" s="128">
        <v>203589</v>
      </c>
      <c r="F17" s="128">
        <v>99526</v>
      </c>
      <c r="G17" s="128">
        <v>106641</v>
      </c>
      <c r="H17" s="460">
        <v>544885</v>
      </c>
      <c r="I17" s="125">
        <v>574843</v>
      </c>
      <c r="J17" s="507">
        <v>-29958</v>
      </c>
      <c r="K17" s="475">
        <v>0.9478849007468126</v>
      </c>
      <c r="W17" s="555"/>
      <c r="X17" s="555"/>
      <c r="Y17" s="555"/>
      <c r="Z17" s="555"/>
      <c r="AA17" s="555"/>
    </row>
    <row r="18" spans="1:27" ht="13.5">
      <c r="A18" s="483">
        <f t="shared" si="0"/>
        <v>13</v>
      </c>
      <c r="B18" s="484" t="s">
        <v>348</v>
      </c>
      <c r="C18" s="811" t="s">
        <v>495</v>
      </c>
      <c r="D18" s="518">
        <v>219813</v>
      </c>
      <c r="E18" s="128">
        <v>290890</v>
      </c>
      <c r="F18" s="128">
        <v>275823</v>
      </c>
      <c r="G18" s="128">
        <v>255972</v>
      </c>
      <c r="H18" s="460">
        <v>1042498</v>
      </c>
      <c r="I18" s="125">
        <v>1099076</v>
      </c>
      <c r="J18" s="507">
        <v>-56578</v>
      </c>
      <c r="K18" s="475">
        <v>0.9485222132045463</v>
      </c>
      <c r="W18" s="555"/>
      <c r="X18" s="555"/>
      <c r="Y18" s="555"/>
      <c r="Z18" s="555"/>
      <c r="AA18" s="555"/>
    </row>
    <row r="19" spans="1:27" ht="13.5">
      <c r="A19" s="483">
        <f t="shared" si="0"/>
        <v>14</v>
      </c>
      <c r="B19" s="484" t="s">
        <v>348</v>
      </c>
      <c r="C19" s="811" t="s">
        <v>496</v>
      </c>
      <c r="D19" s="518">
        <v>1146500</v>
      </c>
      <c r="E19" s="128">
        <v>135100</v>
      </c>
      <c r="F19" s="128">
        <v>60600</v>
      </c>
      <c r="G19" s="128">
        <v>132000</v>
      </c>
      <c r="H19" s="460">
        <v>1474200</v>
      </c>
      <c r="I19" s="125">
        <v>1499000</v>
      </c>
      <c r="J19" s="507">
        <v>-24800</v>
      </c>
      <c r="K19" s="475">
        <v>0.9834556370913943</v>
      </c>
      <c r="W19" s="555"/>
      <c r="X19" s="555"/>
      <c r="Y19" s="555"/>
      <c r="Z19" s="555"/>
      <c r="AA19" s="555"/>
    </row>
    <row r="20" spans="1:27" ht="13.5">
      <c r="A20" s="483">
        <f t="shared" si="0"/>
        <v>15</v>
      </c>
      <c r="B20" s="484" t="s">
        <v>348</v>
      </c>
      <c r="C20" s="811" t="s">
        <v>497</v>
      </c>
      <c r="D20" s="518">
        <v>219795</v>
      </c>
      <c r="E20" s="128">
        <v>418715</v>
      </c>
      <c r="F20" s="128">
        <v>414785</v>
      </c>
      <c r="G20" s="128">
        <v>313313</v>
      </c>
      <c r="H20" s="460">
        <v>1366608</v>
      </c>
      <c r="I20" s="125">
        <v>1286976</v>
      </c>
      <c r="J20" s="507">
        <v>79632</v>
      </c>
      <c r="K20" s="475">
        <v>1.061875279725496</v>
      </c>
      <c r="W20" s="555"/>
      <c r="X20" s="555"/>
      <c r="Y20" s="555"/>
      <c r="Z20" s="555"/>
      <c r="AA20" s="555"/>
    </row>
    <row r="21" spans="1:27" ht="13.5">
      <c r="A21" s="483">
        <f t="shared" si="0"/>
        <v>16</v>
      </c>
      <c r="B21" s="484" t="s">
        <v>348</v>
      </c>
      <c r="C21" s="811" t="s">
        <v>929</v>
      </c>
      <c r="D21" s="518">
        <v>0</v>
      </c>
      <c r="E21" s="128">
        <v>24465</v>
      </c>
      <c r="F21" s="128">
        <v>43201</v>
      </c>
      <c r="G21" s="128">
        <v>8664</v>
      </c>
      <c r="H21" s="460">
        <v>76330</v>
      </c>
      <c r="I21" s="125">
        <v>110412</v>
      </c>
      <c r="J21" s="507">
        <v>-34082</v>
      </c>
      <c r="K21" s="475">
        <v>0.6913197840814405</v>
      </c>
      <c r="W21" s="555"/>
      <c r="X21" s="555"/>
      <c r="Y21" s="555"/>
      <c r="Z21" s="555"/>
      <c r="AA21" s="555"/>
    </row>
    <row r="22" spans="1:27" ht="14.25" thickBot="1">
      <c r="A22" s="513">
        <f t="shared" si="0"/>
        <v>17</v>
      </c>
      <c r="B22" s="652" t="s">
        <v>348</v>
      </c>
      <c r="C22" s="726" t="s">
        <v>498</v>
      </c>
      <c r="D22" s="653">
        <v>18227</v>
      </c>
      <c r="E22" s="139">
        <v>30716</v>
      </c>
      <c r="F22" s="139">
        <v>51317</v>
      </c>
      <c r="G22" s="139">
        <v>31534</v>
      </c>
      <c r="H22" s="514">
        <v>131794</v>
      </c>
      <c r="I22" s="140">
        <v>154752</v>
      </c>
      <c r="J22" s="510">
        <v>-22958</v>
      </c>
      <c r="K22" s="478">
        <v>0.8516465053763441</v>
      </c>
      <c r="W22" s="555"/>
      <c r="X22" s="555"/>
      <c r="Y22" s="555"/>
      <c r="Z22" s="555"/>
      <c r="AA22" s="555"/>
    </row>
    <row r="23" spans="1:27" ht="15" thickBot="1" thickTop="1">
      <c r="A23" s="675"/>
      <c r="B23" s="676"/>
      <c r="C23" s="677" t="s">
        <v>40</v>
      </c>
      <c r="D23" s="678">
        <v>2168853</v>
      </c>
      <c r="E23" s="679">
        <v>1565734</v>
      </c>
      <c r="F23" s="679">
        <v>1361859</v>
      </c>
      <c r="G23" s="679">
        <v>1243814</v>
      </c>
      <c r="H23" s="680">
        <v>6340260</v>
      </c>
      <c r="I23" s="219">
        <v>6547284</v>
      </c>
      <c r="J23" s="219">
        <v>-207024</v>
      </c>
      <c r="K23" s="476">
        <v>0.9683801710755178</v>
      </c>
      <c r="M23" s="515"/>
      <c r="N23" s="515"/>
      <c r="W23" s="555"/>
      <c r="X23" s="555"/>
      <c r="Y23" s="555"/>
      <c r="Z23" s="555"/>
      <c r="AA23" s="555"/>
    </row>
    <row r="24" spans="1:27" ht="13.5">
      <c r="A24" s="481">
        <f>A22+1</f>
        <v>18</v>
      </c>
      <c r="B24" s="482" t="s">
        <v>346</v>
      </c>
      <c r="C24" s="218" t="s">
        <v>499</v>
      </c>
      <c r="D24" s="519">
        <v>23380</v>
      </c>
      <c r="E24" s="135">
        <v>18068</v>
      </c>
      <c r="F24" s="135">
        <v>17240</v>
      </c>
      <c r="G24" s="135">
        <v>22473</v>
      </c>
      <c r="H24" s="459">
        <v>81161</v>
      </c>
      <c r="I24" s="137">
        <v>110535</v>
      </c>
      <c r="J24" s="508">
        <v>-29374</v>
      </c>
      <c r="K24" s="474">
        <v>0.7342561179716832</v>
      </c>
      <c r="W24" s="555"/>
      <c r="X24" s="555"/>
      <c r="Y24" s="555"/>
      <c r="Z24" s="555"/>
      <c r="AA24" s="555"/>
    </row>
    <row r="25" spans="1:27" ht="13.5">
      <c r="A25" s="483">
        <f t="shared" si="0"/>
        <v>19</v>
      </c>
      <c r="B25" s="484" t="s">
        <v>346</v>
      </c>
      <c r="C25" s="218" t="s">
        <v>500</v>
      </c>
      <c r="D25" s="518">
        <v>49421</v>
      </c>
      <c r="E25" s="128">
        <v>42747</v>
      </c>
      <c r="F25" s="128">
        <v>38002</v>
      </c>
      <c r="G25" s="128">
        <v>51997</v>
      </c>
      <c r="H25" s="460">
        <v>182167</v>
      </c>
      <c r="I25" s="125">
        <v>186632</v>
      </c>
      <c r="J25" s="507">
        <v>-4465</v>
      </c>
      <c r="K25" s="475">
        <v>0.9760759140983325</v>
      </c>
      <c r="W25" s="555"/>
      <c r="X25" s="555"/>
      <c r="Y25" s="555"/>
      <c r="Z25" s="555"/>
      <c r="AA25" s="555"/>
    </row>
    <row r="26" spans="1:27" ht="13.5">
      <c r="A26" s="513">
        <f t="shared" si="0"/>
        <v>20</v>
      </c>
      <c r="B26" s="652" t="s">
        <v>346</v>
      </c>
      <c r="C26" s="218" t="s">
        <v>501</v>
      </c>
      <c r="D26" s="653">
        <v>1624</v>
      </c>
      <c r="E26" s="139">
        <v>3882</v>
      </c>
      <c r="F26" s="139">
        <v>1147</v>
      </c>
      <c r="G26" s="139">
        <v>1958</v>
      </c>
      <c r="H26" s="514">
        <v>8611</v>
      </c>
      <c r="I26" s="140">
        <v>12227</v>
      </c>
      <c r="J26" s="510">
        <v>-3616</v>
      </c>
      <c r="K26" s="478">
        <v>0.7042610615850168</v>
      </c>
      <c r="W26" s="555"/>
      <c r="X26" s="555"/>
      <c r="Y26" s="555"/>
      <c r="Z26" s="555"/>
      <c r="AA26" s="555"/>
    </row>
    <row r="27" spans="1:27" ht="14.25" thickBot="1">
      <c r="A27" s="513">
        <f t="shared" si="0"/>
        <v>21</v>
      </c>
      <c r="B27" s="652" t="s">
        <v>346</v>
      </c>
      <c r="C27" s="218" t="s">
        <v>502</v>
      </c>
      <c r="D27" s="653">
        <v>1060</v>
      </c>
      <c r="E27" s="139">
        <v>5562</v>
      </c>
      <c r="F27" s="139">
        <v>1020</v>
      </c>
      <c r="G27" s="139">
        <v>1826</v>
      </c>
      <c r="H27" s="514">
        <v>9468</v>
      </c>
      <c r="I27" s="581">
        <v>15201</v>
      </c>
      <c r="J27" s="510">
        <v>-5733</v>
      </c>
      <c r="K27" s="478">
        <v>0.6228537596210776</v>
      </c>
      <c r="W27" s="555"/>
      <c r="X27" s="555"/>
      <c r="Y27" s="555"/>
      <c r="Z27" s="555"/>
      <c r="AA27" s="555"/>
    </row>
    <row r="28" spans="1:27" ht="15" thickBot="1" thickTop="1">
      <c r="A28" s="675"/>
      <c r="B28" s="676"/>
      <c r="C28" s="677" t="s">
        <v>40</v>
      </c>
      <c r="D28" s="678">
        <v>75485</v>
      </c>
      <c r="E28" s="679">
        <v>70259</v>
      </c>
      <c r="F28" s="679">
        <v>57409</v>
      </c>
      <c r="G28" s="679">
        <v>78254</v>
      </c>
      <c r="H28" s="680">
        <v>281407</v>
      </c>
      <c r="I28" s="219">
        <v>324595</v>
      </c>
      <c r="J28" s="219">
        <v>-43188</v>
      </c>
      <c r="K28" s="476">
        <v>0.8669480429458248</v>
      </c>
      <c r="M28" s="515"/>
      <c r="N28" s="515"/>
      <c r="W28" s="555"/>
      <c r="X28" s="555"/>
      <c r="Y28" s="555"/>
      <c r="Z28" s="555"/>
      <c r="AA28" s="555"/>
    </row>
    <row r="29" spans="1:27" ht="13.5">
      <c r="A29" s="516">
        <f>A27+1</f>
        <v>22</v>
      </c>
      <c r="B29" s="516" t="s">
        <v>349</v>
      </c>
      <c r="C29" s="218" t="s">
        <v>189</v>
      </c>
      <c r="D29" s="525">
        <v>8340</v>
      </c>
      <c r="E29" s="136">
        <v>13635</v>
      </c>
      <c r="F29" s="136">
        <v>10503</v>
      </c>
      <c r="G29" s="136">
        <v>10961</v>
      </c>
      <c r="H29" s="517">
        <v>43439</v>
      </c>
      <c r="I29" s="153">
        <v>41396</v>
      </c>
      <c r="J29" s="509">
        <v>2043</v>
      </c>
      <c r="K29" s="477">
        <v>1.0493525944535704</v>
      </c>
      <c r="W29" s="555"/>
      <c r="X29" s="555"/>
      <c r="Y29" s="555"/>
      <c r="Z29" s="555"/>
      <c r="AA29" s="555"/>
    </row>
    <row r="30" spans="1:27" ht="13.5">
      <c r="A30" s="483">
        <f t="shared" si="0"/>
        <v>23</v>
      </c>
      <c r="B30" s="483" t="s">
        <v>349</v>
      </c>
      <c r="C30" s="218" t="s">
        <v>190</v>
      </c>
      <c r="D30" s="518">
        <v>27917</v>
      </c>
      <c r="E30" s="128">
        <v>34963</v>
      </c>
      <c r="F30" s="128">
        <v>14345</v>
      </c>
      <c r="G30" s="128">
        <v>28528</v>
      </c>
      <c r="H30" s="460">
        <v>105753</v>
      </c>
      <c r="I30" s="125">
        <v>90312</v>
      </c>
      <c r="J30" s="507">
        <v>15441</v>
      </c>
      <c r="K30" s="475">
        <v>1.1709739569492426</v>
      </c>
      <c r="W30" s="555"/>
      <c r="X30" s="555"/>
      <c r="Y30" s="555"/>
      <c r="Z30" s="555"/>
      <c r="AA30" s="555"/>
    </row>
    <row r="31" spans="1:27" ht="13.5">
      <c r="A31" s="483">
        <f t="shared" si="0"/>
        <v>24</v>
      </c>
      <c r="B31" s="483" t="s">
        <v>349</v>
      </c>
      <c r="C31" s="968" t="s">
        <v>976</v>
      </c>
      <c r="D31" s="518">
        <v>30198</v>
      </c>
      <c r="E31" s="128">
        <v>149380</v>
      </c>
      <c r="F31" s="128">
        <v>124245</v>
      </c>
      <c r="G31" s="128">
        <v>82293</v>
      </c>
      <c r="H31" s="460">
        <v>386116</v>
      </c>
      <c r="I31" s="125">
        <v>42325</v>
      </c>
      <c r="J31" s="507">
        <v>343791</v>
      </c>
      <c r="K31" s="475">
        <v>9.12264619019492</v>
      </c>
      <c r="W31" s="555"/>
      <c r="X31" s="555"/>
      <c r="Y31" s="555"/>
      <c r="Z31" s="555"/>
      <c r="AA31" s="555"/>
    </row>
    <row r="32" spans="1:27" ht="13.5">
      <c r="A32" s="483">
        <f t="shared" si="0"/>
        <v>25</v>
      </c>
      <c r="B32" s="483" t="s">
        <v>349</v>
      </c>
      <c r="C32" s="218" t="s">
        <v>503</v>
      </c>
      <c r="D32" s="518">
        <v>22199</v>
      </c>
      <c r="E32" s="128">
        <v>29154</v>
      </c>
      <c r="F32" s="128">
        <v>89630</v>
      </c>
      <c r="G32" s="128">
        <v>22100</v>
      </c>
      <c r="H32" s="460">
        <v>163083</v>
      </c>
      <c r="I32" s="125">
        <v>161866</v>
      </c>
      <c r="J32" s="507">
        <v>1217</v>
      </c>
      <c r="K32" s="475">
        <v>1.0075185647387346</v>
      </c>
      <c r="W32" s="555"/>
      <c r="X32" s="555"/>
      <c r="Y32" s="555"/>
      <c r="Z32" s="555"/>
      <c r="AA32" s="555"/>
    </row>
    <row r="33" spans="1:27" ht="13.5">
      <c r="A33" s="483">
        <f t="shared" si="0"/>
        <v>26</v>
      </c>
      <c r="B33" s="483" t="s">
        <v>349</v>
      </c>
      <c r="C33" s="218" t="s">
        <v>394</v>
      </c>
      <c r="D33" s="518">
        <v>69547</v>
      </c>
      <c r="E33" s="128">
        <v>71388</v>
      </c>
      <c r="F33" s="128">
        <v>37729</v>
      </c>
      <c r="G33" s="128">
        <v>64865</v>
      </c>
      <c r="H33" s="460">
        <v>243529</v>
      </c>
      <c r="I33" s="125">
        <v>282189</v>
      </c>
      <c r="J33" s="507">
        <v>-38660</v>
      </c>
      <c r="K33" s="475">
        <v>0.8629996208215062</v>
      </c>
      <c r="W33" s="555"/>
      <c r="X33" s="555"/>
      <c r="Y33" s="555"/>
      <c r="Z33" s="555"/>
      <c r="AA33" s="555"/>
    </row>
    <row r="34" spans="1:27" ht="13.5">
      <c r="A34" s="483">
        <f t="shared" si="0"/>
        <v>27</v>
      </c>
      <c r="B34" s="483" t="s">
        <v>349</v>
      </c>
      <c r="C34" s="218" t="s">
        <v>450</v>
      </c>
      <c r="D34" s="518">
        <v>95917</v>
      </c>
      <c r="E34" s="128">
        <v>105824</v>
      </c>
      <c r="F34" s="128">
        <v>190835</v>
      </c>
      <c r="G34" s="128">
        <v>95245</v>
      </c>
      <c r="H34" s="460">
        <v>487821</v>
      </c>
      <c r="I34" s="125">
        <v>477379</v>
      </c>
      <c r="J34" s="507">
        <v>10442</v>
      </c>
      <c r="K34" s="475">
        <v>1.021873605667614</v>
      </c>
      <c r="W34" s="555"/>
      <c r="X34" s="555"/>
      <c r="Y34" s="555"/>
      <c r="Z34" s="555"/>
      <c r="AA34" s="555"/>
    </row>
    <row r="35" spans="1:27" ht="13.5">
      <c r="A35" s="483">
        <f t="shared" si="0"/>
        <v>28</v>
      </c>
      <c r="B35" s="483" t="s">
        <v>349</v>
      </c>
      <c r="C35" s="218" t="s">
        <v>191</v>
      </c>
      <c r="D35" s="518">
        <v>833174</v>
      </c>
      <c r="E35" s="128">
        <v>1197274</v>
      </c>
      <c r="F35" s="128">
        <v>1569828</v>
      </c>
      <c r="G35" s="128">
        <v>1006199</v>
      </c>
      <c r="H35" s="460">
        <v>4606475</v>
      </c>
      <c r="I35" s="125">
        <v>4464244</v>
      </c>
      <c r="J35" s="507">
        <v>142231</v>
      </c>
      <c r="K35" s="475">
        <v>1.0318600417002297</v>
      </c>
      <c r="W35" s="555"/>
      <c r="X35" s="555"/>
      <c r="Y35" s="555"/>
      <c r="Z35" s="555"/>
      <c r="AA35" s="555"/>
    </row>
    <row r="36" spans="1:27" ht="13.5">
      <c r="A36" s="483">
        <f t="shared" si="0"/>
        <v>29</v>
      </c>
      <c r="B36" s="483" t="s">
        <v>349</v>
      </c>
      <c r="C36" s="218" t="s">
        <v>192</v>
      </c>
      <c r="D36" s="408">
        <v>0</v>
      </c>
      <c r="E36" s="389">
        <v>5003</v>
      </c>
      <c r="F36" s="389">
        <v>13669</v>
      </c>
      <c r="G36" s="389">
        <v>2553</v>
      </c>
      <c r="H36" s="461">
        <v>21225</v>
      </c>
      <c r="I36" s="125">
        <v>25724</v>
      </c>
      <c r="J36" s="507">
        <v>-4499</v>
      </c>
      <c r="K36" s="475">
        <v>0.8251049603483128</v>
      </c>
      <c r="W36" s="555"/>
      <c r="X36" s="555"/>
      <c r="Y36" s="555"/>
      <c r="Z36" s="555"/>
      <c r="AA36" s="555"/>
    </row>
    <row r="37" spans="1:27" ht="13.5">
      <c r="A37" s="483">
        <f t="shared" si="0"/>
        <v>30</v>
      </c>
      <c r="B37" s="483" t="s">
        <v>349</v>
      </c>
      <c r="C37" s="218" t="s">
        <v>395</v>
      </c>
      <c r="D37" s="518">
        <v>6988</v>
      </c>
      <c r="E37" s="128">
        <v>10346</v>
      </c>
      <c r="F37" s="128">
        <v>4560</v>
      </c>
      <c r="G37" s="128">
        <v>8997</v>
      </c>
      <c r="H37" s="460">
        <v>30891</v>
      </c>
      <c r="I37" s="575">
        <v>31513</v>
      </c>
      <c r="J37" s="576">
        <v>-622</v>
      </c>
      <c r="K37" s="493">
        <v>0.9802621140481705</v>
      </c>
      <c r="W37" s="555"/>
      <c r="X37" s="555"/>
      <c r="Y37" s="555"/>
      <c r="Z37" s="555"/>
      <c r="AA37" s="555"/>
    </row>
    <row r="38" spans="1:27" ht="13.5">
      <c r="A38" s="483">
        <f t="shared" si="0"/>
        <v>31</v>
      </c>
      <c r="B38" s="483" t="s">
        <v>349</v>
      </c>
      <c r="C38" s="218" t="s">
        <v>504</v>
      </c>
      <c r="D38" s="518">
        <v>3733</v>
      </c>
      <c r="E38" s="128">
        <v>6224</v>
      </c>
      <c r="F38" s="128">
        <v>4402</v>
      </c>
      <c r="G38" s="128">
        <v>6204</v>
      </c>
      <c r="H38" s="460">
        <v>20563</v>
      </c>
      <c r="I38" s="575">
        <v>22004</v>
      </c>
      <c r="J38" s="576">
        <v>-1441</v>
      </c>
      <c r="K38" s="493">
        <v>0.9345119069260135</v>
      </c>
      <c r="W38" s="555"/>
      <c r="X38" s="555"/>
      <c r="Y38" s="555"/>
      <c r="Z38" s="555"/>
      <c r="AA38" s="555"/>
    </row>
    <row r="39" spans="1:27" ht="13.5">
      <c r="A39" s="483">
        <v>32</v>
      </c>
      <c r="B39" s="483" t="s">
        <v>882</v>
      </c>
      <c r="C39" s="218" t="s">
        <v>505</v>
      </c>
      <c r="D39" s="518">
        <v>7649</v>
      </c>
      <c r="E39" s="128">
        <v>9763</v>
      </c>
      <c r="F39" s="128">
        <v>7201</v>
      </c>
      <c r="G39" s="128">
        <v>10080</v>
      </c>
      <c r="H39" s="460">
        <v>34693</v>
      </c>
      <c r="I39" s="575">
        <v>36060</v>
      </c>
      <c r="J39" s="576">
        <v>-1367</v>
      </c>
      <c r="K39" s="493">
        <v>0.9620909595119246</v>
      </c>
      <c r="W39" s="555"/>
      <c r="X39" s="555"/>
      <c r="Y39" s="555"/>
      <c r="Z39" s="555"/>
      <c r="AA39" s="555"/>
    </row>
    <row r="40" spans="1:27" ht="14.25" thickBot="1">
      <c r="A40" s="483">
        <v>33</v>
      </c>
      <c r="B40" s="483" t="s">
        <v>349</v>
      </c>
      <c r="C40" s="218" t="s">
        <v>884</v>
      </c>
      <c r="D40" s="518">
        <v>8644</v>
      </c>
      <c r="E40" s="128">
        <v>3902</v>
      </c>
      <c r="F40" s="128">
        <v>8429</v>
      </c>
      <c r="G40" s="128">
        <v>11483</v>
      </c>
      <c r="H40" s="460">
        <v>32458</v>
      </c>
      <c r="I40" s="575"/>
      <c r="J40" s="576">
        <v>32458</v>
      </c>
      <c r="K40" s="493" t="s">
        <v>935</v>
      </c>
      <c r="W40" s="555"/>
      <c r="X40" s="555"/>
      <c r="Y40" s="555"/>
      <c r="Z40" s="555"/>
      <c r="AA40" s="555"/>
    </row>
    <row r="41" spans="1:27" ht="15" thickBot="1" thickTop="1">
      <c r="A41" s="663"/>
      <c r="B41" s="664"/>
      <c r="C41" s="724" t="s">
        <v>40</v>
      </c>
      <c r="D41" s="666">
        <v>1114306</v>
      </c>
      <c r="E41" s="667">
        <v>1636856</v>
      </c>
      <c r="F41" s="667">
        <v>2075376</v>
      </c>
      <c r="G41" s="667">
        <v>1349508</v>
      </c>
      <c r="H41" s="668">
        <v>6176046</v>
      </c>
      <c r="I41" s="669">
        <v>5675012</v>
      </c>
      <c r="J41" s="669">
        <v>501034</v>
      </c>
      <c r="K41" s="671">
        <v>1.0882877428276803</v>
      </c>
      <c r="M41" s="515"/>
      <c r="N41" s="515"/>
      <c r="W41" s="555"/>
      <c r="X41" s="555"/>
      <c r="Y41" s="555"/>
      <c r="Z41" s="555"/>
      <c r="AA41" s="555"/>
    </row>
    <row r="42" spans="1:27" ht="13.5">
      <c r="A42" s="481">
        <v>34</v>
      </c>
      <c r="B42" s="487" t="s">
        <v>335</v>
      </c>
      <c r="C42" s="723" t="s">
        <v>885</v>
      </c>
      <c r="D42" s="681">
        <v>2352</v>
      </c>
      <c r="E42" s="466">
        <v>4654</v>
      </c>
      <c r="F42" s="466">
        <v>4367</v>
      </c>
      <c r="G42" s="466">
        <v>4834</v>
      </c>
      <c r="H42" s="488">
        <v>16207</v>
      </c>
      <c r="I42" s="386">
        <v>12272</v>
      </c>
      <c r="J42" s="508">
        <v>3935</v>
      </c>
      <c r="K42" s="493">
        <v>1.320648631029987</v>
      </c>
      <c r="W42" s="555"/>
      <c r="X42" s="555"/>
      <c r="Y42" s="555"/>
      <c r="Z42" s="555"/>
      <c r="AA42" s="555"/>
    </row>
    <row r="43" spans="1:27" ht="13.5">
      <c r="A43" s="483">
        <v>35</v>
      </c>
      <c r="B43" s="489" t="s">
        <v>335</v>
      </c>
      <c r="C43" s="723" t="s">
        <v>506</v>
      </c>
      <c r="D43" s="518">
        <v>6108</v>
      </c>
      <c r="E43" s="128">
        <v>9078</v>
      </c>
      <c r="F43" s="128">
        <v>5828</v>
      </c>
      <c r="G43" s="128">
        <v>7383</v>
      </c>
      <c r="H43" s="460">
        <v>28397</v>
      </c>
      <c r="I43" s="125">
        <v>34031</v>
      </c>
      <c r="J43" s="507">
        <v>-5634</v>
      </c>
      <c r="K43" s="475">
        <v>0.8344450647938644</v>
      </c>
      <c r="W43" s="555"/>
      <c r="X43" s="555"/>
      <c r="Y43" s="555"/>
      <c r="Z43" s="555"/>
      <c r="AA43" s="555"/>
    </row>
    <row r="44" spans="1:27" ht="13.5">
      <c r="A44" s="483">
        <f t="shared" si="0"/>
        <v>36</v>
      </c>
      <c r="B44" s="489" t="s">
        <v>335</v>
      </c>
      <c r="C44" s="723" t="s">
        <v>199</v>
      </c>
      <c r="D44" s="518">
        <v>1145</v>
      </c>
      <c r="E44" s="128">
        <v>2865</v>
      </c>
      <c r="F44" s="128">
        <v>9751</v>
      </c>
      <c r="G44" s="128">
        <v>1785</v>
      </c>
      <c r="H44" s="460">
        <v>15546</v>
      </c>
      <c r="I44" s="125">
        <v>17672</v>
      </c>
      <c r="J44" s="507">
        <v>-2126</v>
      </c>
      <c r="K44" s="475">
        <v>0.8796966953372567</v>
      </c>
      <c r="W44" s="555"/>
      <c r="X44" s="555"/>
      <c r="Y44" s="555"/>
      <c r="Z44" s="555"/>
      <c r="AA44" s="555"/>
    </row>
    <row r="45" spans="1:27" ht="13.5">
      <c r="A45" s="483">
        <f t="shared" si="0"/>
        <v>37</v>
      </c>
      <c r="B45" s="489" t="s">
        <v>335</v>
      </c>
      <c r="C45" s="723" t="s">
        <v>200</v>
      </c>
      <c r="D45" s="518">
        <v>9540</v>
      </c>
      <c r="E45" s="128">
        <v>20540</v>
      </c>
      <c r="F45" s="128">
        <v>12910</v>
      </c>
      <c r="G45" s="128">
        <v>17846</v>
      </c>
      <c r="H45" s="460">
        <v>60836</v>
      </c>
      <c r="I45" s="125">
        <v>64627</v>
      </c>
      <c r="J45" s="507">
        <v>-3791</v>
      </c>
      <c r="K45" s="475">
        <v>0.9413403066829653</v>
      </c>
      <c r="W45" s="555"/>
      <c r="X45" s="555"/>
      <c r="Y45" s="555"/>
      <c r="Z45" s="555"/>
      <c r="AA45" s="555"/>
    </row>
    <row r="46" spans="1:27" ht="13.5">
      <c r="A46" s="483">
        <v>38</v>
      </c>
      <c r="B46" s="489" t="s">
        <v>335</v>
      </c>
      <c r="C46" s="723" t="s">
        <v>507</v>
      </c>
      <c r="D46" s="518">
        <v>32400</v>
      </c>
      <c r="E46" s="128">
        <v>35100</v>
      </c>
      <c r="F46" s="128">
        <v>28200</v>
      </c>
      <c r="G46" s="128">
        <v>38600</v>
      </c>
      <c r="H46" s="460">
        <v>134300</v>
      </c>
      <c r="I46" s="125">
        <v>140400</v>
      </c>
      <c r="J46" s="507">
        <v>-6100</v>
      </c>
      <c r="K46" s="475">
        <v>0.9565527065527065</v>
      </c>
      <c r="W46" s="555"/>
      <c r="X46" s="555"/>
      <c r="Y46" s="555"/>
      <c r="Z46" s="555"/>
      <c r="AA46" s="555"/>
    </row>
    <row r="47" spans="1:27" ht="13.5">
      <c r="A47" s="483">
        <v>39</v>
      </c>
      <c r="B47" s="489" t="s">
        <v>335</v>
      </c>
      <c r="C47" s="723" t="s">
        <v>886</v>
      </c>
      <c r="D47" s="518">
        <v>4674</v>
      </c>
      <c r="E47" s="128">
        <v>10764</v>
      </c>
      <c r="F47" s="128">
        <v>9492</v>
      </c>
      <c r="G47" s="128">
        <v>10612</v>
      </c>
      <c r="H47" s="460">
        <v>35542</v>
      </c>
      <c r="I47" s="125"/>
      <c r="J47" s="507">
        <v>35542</v>
      </c>
      <c r="K47" s="493" t="s">
        <v>936</v>
      </c>
      <c r="W47" s="555"/>
      <c r="X47" s="555"/>
      <c r="Y47" s="555"/>
      <c r="Z47" s="555"/>
      <c r="AA47" s="555"/>
    </row>
    <row r="48" spans="1:27" ht="13.5">
      <c r="A48" s="483">
        <v>40</v>
      </c>
      <c r="B48" s="489" t="s">
        <v>335</v>
      </c>
      <c r="C48" s="723" t="s">
        <v>887</v>
      </c>
      <c r="D48" s="518">
        <v>5542</v>
      </c>
      <c r="E48" s="128">
        <v>8802</v>
      </c>
      <c r="F48" s="128">
        <v>5582</v>
      </c>
      <c r="G48" s="128">
        <v>7881</v>
      </c>
      <c r="H48" s="460">
        <v>27807</v>
      </c>
      <c r="I48" s="125"/>
      <c r="J48" s="507">
        <v>27807</v>
      </c>
      <c r="K48" s="493" t="s">
        <v>936</v>
      </c>
      <c r="W48" s="555"/>
      <c r="X48" s="555"/>
      <c r="Y48" s="555"/>
      <c r="Z48" s="555"/>
      <c r="AA48" s="555"/>
    </row>
    <row r="49" spans="1:27" ht="14.25" thickBot="1">
      <c r="A49" s="483">
        <v>41</v>
      </c>
      <c r="B49" s="489" t="s">
        <v>335</v>
      </c>
      <c r="C49" s="723" t="s">
        <v>888</v>
      </c>
      <c r="D49" s="528">
        <v>8837</v>
      </c>
      <c r="E49" s="134">
        <v>11911</v>
      </c>
      <c r="F49" s="134">
        <v>9317</v>
      </c>
      <c r="G49" s="134">
        <v>12453</v>
      </c>
      <c r="H49" s="467">
        <v>42518</v>
      </c>
      <c r="I49" s="125"/>
      <c r="J49" s="507">
        <v>42518</v>
      </c>
      <c r="K49" s="493" t="s">
        <v>936</v>
      </c>
      <c r="W49" s="555"/>
      <c r="X49" s="555"/>
      <c r="Y49" s="555"/>
      <c r="Z49" s="555"/>
      <c r="AA49" s="555"/>
    </row>
    <row r="50" spans="1:27" ht="15" thickBot="1" thickTop="1">
      <c r="A50" s="675"/>
      <c r="B50" s="676"/>
      <c r="C50" s="677" t="s">
        <v>40</v>
      </c>
      <c r="D50" s="678">
        <v>70598</v>
      </c>
      <c r="E50" s="679">
        <v>103714</v>
      </c>
      <c r="F50" s="679">
        <v>85447</v>
      </c>
      <c r="G50" s="679">
        <v>101394</v>
      </c>
      <c r="H50" s="680">
        <v>361153</v>
      </c>
      <c r="I50" s="219">
        <v>269002</v>
      </c>
      <c r="J50" s="219">
        <v>92151</v>
      </c>
      <c r="K50" s="476">
        <v>1.3425662262734106</v>
      </c>
      <c r="M50" s="515"/>
      <c r="N50" s="515"/>
      <c r="W50" s="555"/>
      <c r="X50" s="555"/>
      <c r="Y50" s="555"/>
      <c r="Z50" s="555"/>
      <c r="AA50" s="555"/>
    </row>
    <row r="51" spans="1:27" ht="13.5">
      <c r="A51" s="516">
        <f>A49+1</f>
        <v>42</v>
      </c>
      <c r="B51" s="516" t="s">
        <v>350</v>
      </c>
      <c r="C51" s="218" t="s">
        <v>202</v>
      </c>
      <c r="D51" s="525">
        <v>627</v>
      </c>
      <c r="E51" s="136">
        <v>2760</v>
      </c>
      <c r="F51" s="136">
        <v>7174</v>
      </c>
      <c r="G51" s="136">
        <v>2868</v>
      </c>
      <c r="H51" s="517">
        <v>13429</v>
      </c>
      <c r="I51" s="153">
        <v>13919</v>
      </c>
      <c r="J51" s="509">
        <v>-490</v>
      </c>
      <c r="K51" s="477">
        <v>0.9647963215748258</v>
      </c>
      <c r="W51" s="555"/>
      <c r="X51" s="555"/>
      <c r="Y51" s="555"/>
      <c r="Z51" s="555"/>
      <c r="AA51" s="555"/>
    </row>
    <row r="52" spans="1:27" ht="13.5">
      <c r="A52" s="483">
        <f t="shared" si="0"/>
        <v>43</v>
      </c>
      <c r="B52" s="483" t="s">
        <v>350</v>
      </c>
      <c r="C52" s="218" t="s">
        <v>508</v>
      </c>
      <c r="D52" s="518">
        <v>0</v>
      </c>
      <c r="E52" s="128">
        <v>0</v>
      </c>
      <c r="F52" s="128">
        <v>35301</v>
      </c>
      <c r="G52" s="128">
        <v>0</v>
      </c>
      <c r="H52" s="460">
        <v>35301</v>
      </c>
      <c r="I52" s="125">
        <v>32242</v>
      </c>
      <c r="J52" s="507">
        <v>3059</v>
      </c>
      <c r="K52" s="475">
        <v>1.0948762483716892</v>
      </c>
      <c r="W52" s="555"/>
      <c r="X52" s="555"/>
      <c r="Y52" s="555"/>
      <c r="Z52" s="555"/>
      <c r="AA52" s="555"/>
    </row>
    <row r="53" spans="1:27" ht="13.5">
      <c r="A53" s="483">
        <f t="shared" si="0"/>
        <v>44</v>
      </c>
      <c r="B53" s="483" t="s">
        <v>350</v>
      </c>
      <c r="C53" s="218" t="s">
        <v>509</v>
      </c>
      <c r="D53" s="518">
        <v>6796</v>
      </c>
      <c r="E53" s="128">
        <v>9510</v>
      </c>
      <c r="F53" s="128">
        <v>8227</v>
      </c>
      <c r="G53" s="128">
        <v>10137</v>
      </c>
      <c r="H53" s="460">
        <v>34670</v>
      </c>
      <c r="I53" s="125">
        <v>39039</v>
      </c>
      <c r="J53" s="507">
        <v>-4369</v>
      </c>
      <c r="K53" s="475">
        <v>0.8880862727016573</v>
      </c>
      <c r="W53" s="555"/>
      <c r="X53" s="555"/>
      <c r="Y53" s="555"/>
      <c r="Z53" s="555"/>
      <c r="AA53" s="555"/>
    </row>
    <row r="54" spans="1:27" ht="13.5">
      <c r="A54" s="483">
        <f t="shared" si="0"/>
        <v>45</v>
      </c>
      <c r="B54" s="483" t="s">
        <v>350</v>
      </c>
      <c r="C54" s="218" t="s">
        <v>510</v>
      </c>
      <c r="D54" s="518">
        <v>20966</v>
      </c>
      <c r="E54" s="128">
        <v>20339</v>
      </c>
      <c r="F54" s="128">
        <v>18008</v>
      </c>
      <c r="G54" s="128">
        <v>19336</v>
      </c>
      <c r="H54" s="460">
        <v>78649</v>
      </c>
      <c r="I54" s="125">
        <v>90236</v>
      </c>
      <c r="J54" s="507">
        <v>-11587</v>
      </c>
      <c r="K54" s="475">
        <v>0.8715922691608671</v>
      </c>
      <c r="W54" s="555"/>
      <c r="X54" s="555"/>
      <c r="Y54" s="555"/>
      <c r="Z54" s="555"/>
      <c r="AA54" s="555"/>
    </row>
    <row r="55" spans="1:27" ht="13.5">
      <c r="A55" s="483">
        <f t="shared" si="0"/>
        <v>46</v>
      </c>
      <c r="B55" s="483" t="s">
        <v>350</v>
      </c>
      <c r="C55" s="218" t="s">
        <v>511</v>
      </c>
      <c r="D55" s="518">
        <v>43000</v>
      </c>
      <c r="E55" s="128">
        <v>125620</v>
      </c>
      <c r="F55" s="128">
        <v>39000</v>
      </c>
      <c r="G55" s="128">
        <v>13000</v>
      </c>
      <c r="H55" s="460">
        <v>220620</v>
      </c>
      <c r="I55" s="125">
        <v>229870</v>
      </c>
      <c r="J55" s="507">
        <v>-9250</v>
      </c>
      <c r="K55" s="475">
        <v>0.9597598642711097</v>
      </c>
      <c r="W55" s="555"/>
      <c r="X55" s="555"/>
      <c r="Y55" s="555"/>
      <c r="Z55" s="555"/>
      <c r="AA55" s="555"/>
    </row>
    <row r="56" spans="1:27" ht="14.25" thickBot="1">
      <c r="A56" s="483">
        <f t="shared" si="0"/>
        <v>47</v>
      </c>
      <c r="B56" s="483" t="s">
        <v>350</v>
      </c>
      <c r="C56" s="218" t="s">
        <v>512</v>
      </c>
      <c r="D56" s="518">
        <v>39999</v>
      </c>
      <c r="E56" s="128">
        <v>108677</v>
      </c>
      <c r="F56" s="128">
        <v>84592</v>
      </c>
      <c r="G56" s="128">
        <v>131594</v>
      </c>
      <c r="H56" s="460">
        <v>364862</v>
      </c>
      <c r="I56" s="125">
        <v>406654</v>
      </c>
      <c r="J56" s="507">
        <v>-41792</v>
      </c>
      <c r="K56" s="475">
        <v>0.8972295858395589</v>
      </c>
      <c r="W56" s="555"/>
      <c r="X56" s="555"/>
      <c r="Y56" s="555"/>
      <c r="Z56" s="555"/>
      <c r="AA56" s="555"/>
    </row>
    <row r="57" spans="1:27" ht="15" thickBot="1" thickTop="1">
      <c r="A57" s="663"/>
      <c r="B57" s="664"/>
      <c r="C57" s="665" t="s">
        <v>40</v>
      </c>
      <c r="D57" s="666">
        <v>111388</v>
      </c>
      <c r="E57" s="667">
        <v>266906</v>
      </c>
      <c r="F57" s="667">
        <v>192302</v>
      </c>
      <c r="G57" s="667">
        <v>176935</v>
      </c>
      <c r="H57" s="668">
        <v>747531</v>
      </c>
      <c r="I57" s="669">
        <v>811960</v>
      </c>
      <c r="J57" s="219">
        <v>-64429</v>
      </c>
      <c r="K57" s="476">
        <v>0.9206500320212818</v>
      </c>
      <c r="M57" s="515"/>
      <c r="N57" s="515"/>
      <c r="W57" s="555"/>
      <c r="X57" s="555"/>
      <c r="Y57" s="555"/>
      <c r="Z57" s="555"/>
      <c r="AA57" s="555"/>
    </row>
    <row r="58" spans="1:27" ht="14.25" thickBot="1">
      <c r="A58" s="481">
        <f>A56+1</f>
        <v>48</v>
      </c>
      <c r="B58" s="487" t="s">
        <v>77</v>
      </c>
      <c r="C58" s="217" t="s">
        <v>462</v>
      </c>
      <c r="D58" s="519">
        <v>1937</v>
      </c>
      <c r="E58" s="135">
        <v>3352</v>
      </c>
      <c r="F58" s="135">
        <v>4499</v>
      </c>
      <c r="G58" s="135">
        <v>1349</v>
      </c>
      <c r="H58" s="459">
        <v>11137</v>
      </c>
      <c r="I58" s="386">
        <v>8141</v>
      </c>
      <c r="J58" s="509">
        <v>2996</v>
      </c>
      <c r="K58" s="477">
        <v>1.3680137575236457</v>
      </c>
      <c r="W58" s="555"/>
      <c r="X58" s="555"/>
      <c r="Y58" s="555"/>
      <c r="Z58" s="555"/>
      <c r="AA58" s="555"/>
    </row>
    <row r="59" spans="1:27" ht="15" thickBot="1" thickTop="1">
      <c r="A59" s="663"/>
      <c r="B59" s="664"/>
      <c r="C59" s="665" t="s">
        <v>40</v>
      </c>
      <c r="D59" s="666">
        <v>1937</v>
      </c>
      <c r="E59" s="667">
        <v>3352</v>
      </c>
      <c r="F59" s="667">
        <v>4499</v>
      </c>
      <c r="G59" s="667">
        <v>1349</v>
      </c>
      <c r="H59" s="668">
        <v>11137</v>
      </c>
      <c r="I59" s="699">
        <v>8141</v>
      </c>
      <c r="J59" s="699">
        <v>2996</v>
      </c>
      <c r="K59" s="476">
        <v>1.3680137575236457</v>
      </c>
      <c r="M59" s="515"/>
      <c r="N59" s="515"/>
      <c r="W59" s="555"/>
      <c r="X59" s="555"/>
      <c r="Y59" s="555"/>
      <c r="Z59" s="555"/>
      <c r="AA59" s="555"/>
    </row>
    <row r="60" spans="1:27" ht="14.25" thickBot="1">
      <c r="A60" s="481">
        <f>A58+1</f>
        <v>49</v>
      </c>
      <c r="B60" s="487" t="s">
        <v>351</v>
      </c>
      <c r="C60" s="217" t="s">
        <v>513</v>
      </c>
      <c r="D60" s="519">
        <v>5600</v>
      </c>
      <c r="E60" s="135">
        <v>8500</v>
      </c>
      <c r="F60" s="135">
        <v>10500</v>
      </c>
      <c r="G60" s="135">
        <v>5200</v>
      </c>
      <c r="H60" s="459">
        <v>29800</v>
      </c>
      <c r="I60" s="137">
        <v>29500</v>
      </c>
      <c r="J60" s="508">
        <v>300</v>
      </c>
      <c r="K60" s="474">
        <v>1.0101694915254238</v>
      </c>
      <c r="W60" s="555"/>
      <c r="X60" s="555"/>
      <c r="Y60" s="555"/>
      <c r="Z60" s="555"/>
      <c r="AA60" s="555"/>
    </row>
    <row r="61" spans="1:27" ht="15" thickBot="1" thickTop="1">
      <c r="A61" s="663"/>
      <c r="B61" s="664"/>
      <c r="C61" s="665" t="s">
        <v>40</v>
      </c>
      <c r="D61" s="666">
        <v>5600</v>
      </c>
      <c r="E61" s="667">
        <v>8500</v>
      </c>
      <c r="F61" s="667">
        <v>10500</v>
      </c>
      <c r="G61" s="667">
        <v>5200</v>
      </c>
      <c r="H61" s="668">
        <v>29800</v>
      </c>
      <c r="I61" s="669">
        <v>29500</v>
      </c>
      <c r="J61" s="670">
        <v>300</v>
      </c>
      <c r="K61" s="671">
        <v>1.0101694915254238</v>
      </c>
      <c r="M61" s="515"/>
      <c r="N61" s="515"/>
      <c r="W61" s="555"/>
      <c r="X61" s="555"/>
      <c r="Y61" s="555"/>
      <c r="Z61" s="555"/>
      <c r="AA61" s="555"/>
    </row>
    <row r="62" spans="1:27" ht="14.25" thickBot="1">
      <c r="A62" s="673"/>
      <c r="B62" s="226"/>
      <c r="C62" s="384" t="s">
        <v>345</v>
      </c>
      <c r="D62" s="672">
        <v>3548167</v>
      </c>
      <c r="E62" s="227">
        <v>3655321</v>
      </c>
      <c r="F62" s="227">
        <v>3787392</v>
      </c>
      <c r="G62" s="227">
        <v>2956454</v>
      </c>
      <c r="H62" s="469">
        <v>13947334</v>
      </c>
      <c r="I62" s="228">
        <v>13665494</v>
      </c>
      <c r="J62" s="511">
        <v>281840</v>
      </c>
      <c r="K62" s="480">
        <v>1.0206242086821011</v>
      </c>
      <c r="M62" s="515"/>
      <c r="N62" s="515"/>
      <c r="W62" s="555"/>
      <c r="X62" s="555"/>
      <c r="Y62" s="555"/>
      <c r="Z62" s="555"/>
      <c r="AA62" s="555"/>
    </row>
    <row r="63" spans="1:27" ht="13.5">
      <c r="A63" s="481">
        <f>A60+1</f>
        <v>50</v>
      </c>
      <c r="B63" s="492" t="s">
        <v>353</v>
      </c>
      <c r="C63" s="810" t="s">
        <v>514</v>
      </c>
      <c r="D63" s="519">
        <v>12289</v>
      </c>
      <c r="E63" s="135">
        <v>54208</v>
      </c>
      <c r="F63" s="135">
        <v>40940</v>
      </c>
      <c r="G63" s="135">
        <v>23575</v>
      </c>
      <c r="H63" s="459">
        <v>131012</v>
      </c>
      <c r="I63" s="137">
        <v>124427</v>
      </c>
      <c r="J63" s="508">
        <v>6585</v>
      </c>
      <c r="K63" s="474">
        <v>1.0529225971854983</v>
      </c>
      <c r="W63" s="555"/>
      <c r="X63" s="555"/>
      <c r="Y63" s="555"/>
      <c r="Z63" s="555"/>
      <c r="AA63" s="555"/>
    </row>
    <row r="64" spans="1:27" ht="13.5">
      <c r="A64" s="483">
        <f t="shared" si="0"/>
        <v>51</v>
      </c>
      <c r="B64" s="483" t="s">
        <v>353</v>
      </c>
      <c r="C64" s="811" t="s">
        <v>515</v>
      </c>
      <c r="D64" s="518">
        <v>12227</v>
      </c>
      <c r="E64" s="128">
        <v>24357</v>
      </c>
      <c r="F64" s="128">
        <v>18214</v>
      </c>
      <c r="G64" s="128">
        <v>18590</v>
      </c>
      <c r="H64" s="460">
        <v>73388</v>
      </c>
      <c r="I64" s="125">
        <v>83925</v>
      </c>
      <c r="J64" s="507">
        <v>-10537</v>
      </c>
      <c r="K64" s="475">
        <v>0.8744474232946082</v>
      </c>
      <c r="W64" s="555"/>
      <c r="X64" s="555"/>
      <c r="Y64" s="555"/>
      <c r="Z64" s="555"/>
      <c r="AA64" s="555"/>
    </row>
    <row r="65" spans="1:27" ht="13.5">
      <c r="A65" s="483">
        <f t="shared" si="0"/>
        <v>52</v>
      </c>
      <c r="B65" s="483" t="s">
        <v>353</v>
      </c>
      <c r="C65" s="811" t="s">
        <v>516</v>
      </c>
      <c r="D65" s="518">
        <v>3619</v>
      </c>
      <c r="E65" s="128">
        <v>7331</v>
      </c>
      <c r="F65" s="128">
        <v>7427</v>
      </c>
      <c r="G65" s="128">
        <v>8651</v>
      </c>
      <c r="H65" s="460">
        <v>27028</v>
      </c>
      <c r="I65" s="125">
        <v>25464</v>
      </c>
      <c r="J65" s="507">
        <v>1564</v>
      </c>
      <c r="K65" s="475">
        <v>1.0614200439836632</v>
      </c>
      <c r="W65" s="555"/>
      <c r="X65" s="555"/>
      <c r="Y65" s="555"/>
      <c r="Z65" s="555"/>
      <c r="AA65" s="555"/>
    </row>
    <row r="66" spans="1:27" ht="13.5">
      <c r="A66" s="483">
        <f t="shared" si="0"/>
        <v>53</v>
      </c>
      <c r="B66" s="483" t="s">
        <v>353</v>
      </c>
      <c r="C66" s="811" t="s">
        <v>517</v>
      </c>
      <c r="D66" s="518">
        <v>11778</v>
      </c>
      <c r="E66" s="128">
        <v>11720</v>
      </c>
      <c r="F66" s="128">
        <v>4419</v>
      </c>
      <c r="G66" s="128">
        <v>4505</v>
      </c>
      <c r="H66" s="460">
        <v>32422</v>
      </c>
      <c r="I66" s="125">
        <v>32482</v>
      </c>
      <c r="J66" s="507">
        <v>-60</v>
      </c>
      <c r="K66" s="475">
        <v>0.9981528231020257</v>
      </c>
      <c r="W66" s="555"/>
      <c r="X66" s="555"/>
      <c r="Y66" s="555"/>
      <c r="Z66" s="555"/>
      <c r="AA66" s="555"/>
    </row>
    <row r="67" spans="1:27" ht="13.5">
      <c r="A67" s="483">
        <f t="shared" si="0"/>
        <v>54</v>
      </c>
      <c r="B67" s="483" t="s">
        <v>353</v>
      </c>
      <c r="C67" s="811" t="s">
        <v>203</v>
      </c>
      <c r="D67" s="518">
        <v>40354</v>
      </c>
      <c r="E67" s="128">
        <v>54802</v>
      </c>
      <c r="F67" s="128">
        <v>41524</v>
      </c>
      <c r="G67" s="128">
        <v>74477</v>
      </c>
      <c r="H67" s="460">
        <v>211157</v>
      </c>
      <c r="I67" s="125">
        <v>181591</v>
      </c>
      <c r="J67" s="507">
        <v>29566</v>
      </c>
      <c r="K67" s="475">
        <v>1.1628164391407063</v>
      </c>
      <c r="W67" s="555"/>
      <c r="X67" s="555"/>
      <c r="Y67" s="555"/>
      <c r="Z67" s="555"/>
      <c r="AA67" s="555"/>
    </row>
    <row r="68" spans="1:27" ht="13.5">
      <c r="A68" s="483">
        <f t="shared" si="0"/>
        <v>55</v>
      </c>
      <c r="B68" s="483" t="s">
        <v>353</v>
      </c>
      <c r="C68" s="811" t="s">
        <v>518</v>
      </c>
      <c r="D68" s="518">
        <v>36371</v>
      </c>
      <c r="E68" s="128">
        <v>46959</v>
      </c>
      <c r="F68" s="128">
        <v>66294</v>
      </c>
      <c r="G68" s="128">
        <v>61967</v>
      </c>
      <c r="H68" s="460">
        <v>211591</v>
      </c>
      <c r="I68" s="125">
        <v>166352</v>
      </c>
      <c r="J68" s="507">
        <v>45239</v>
      </c>
      <c r="K68" s="475">
        <v>1.271947436760604</v>
      </c>
      <c r="W68" s="555"/>
      <c r="X68" s="555"/>
      <c r="Y68" s="555"/>
      <c r="Z68" s="555"/>
      <c r="AA68" s="555"/>
    </row>
    <row r="69" spans="1:27" ht="13.5">
      <c r="A69" s="483">
        <f t="shared" si="0"/>
        <v>56</v>
      </c>
      <c r="B69" s="483" t="s">
        <v>353</v>
      </c>
      <c r="C69" s="811" t="s">
        <v>519</v>
      </c>
      <c r="D69" s="518">
        <v>22622</v>
      </c>
      <c r="E69" s="128">
        <v>31506</v>
      </c>
      <c r="F69" s="128">
        <v>86245</v>
      </c>
      <c r="G69" s="128">
        <v>20118</v>
      </c>
      <c r="H69" s="460">
        <v>160491</v>
      </c>
      <c r="I69" s="125">
        <v>126510</v>
      </c>
      <c r="J69" s="507">
        <v>33981</v>
      </c>
      <c r="K69" s="475">
        <v>1.2686032724685796</v>
      </c>
      <c r="W69" s="555"/>
      <c r="X69" s="555"/>
      <c r="Y69" s="555"/>
      <c r="Z69" s="555"/>
      <c r="AA69" s="555"/>
    </row>
    <row r="70" spans="1:27" ht="13.5">
      <c r="A70" s="483">
        <f t="shared" si="0"/>
        <v>57</v>
      </c>
      <c r="B70" s="483" t="s">
        <v>353</v>
      </c>
      <c r="C70" s="811" t="s">
        <v>204</v>
      </c>
      <c r="D70" s="518">
        <v>23233</v>
      </c>
      <c r="E70" s="128">
        <v>29379</v>
      </c>
      <c r="F70" s="128">
        <v>39642</v>
      </c>
      <c r="G70" s="128">
        <v>25280</v>
      </c>
      <c r="H70" s="460">
        <v>117534</v>
      </c>
      <c r="I70" s="125">
        <v>123853</v>
      </c>
      <c r="J70" s="507">
        <v>-6319</v>
      </c>
      <c r="K70" s="475">
        <v>0.9489798390026887</v>
      </c>
      <c r="W70" s="555"/>
      <c r="X70" s="555"/>
      <c r="Y70" s="555"/>
      <c r="Z70" s="555"/>
      <c r="AA70" s="555"/>
    </row>
    <row r="71" spans="1:27" ht="13.5">
      <c r="A71" s="483">
        <f t="shared" si="0"/>
        <v>58</v>
      </c>
      <c r="B71" s="483" t="s">
        <v>353</v>
      </c>
      <c r="C71" s="811" t="s">
        <v>520</v>
      </c>
      <c r="D71" s="518">
        <v>80</v>
      </c>
      <c r="E71" s="128">
        <v>6150</v>
      </c>
      <c r="F71" s="128">
        <v>59500</v>
      </c>
      <c r="G71" s="128">
        <v>35000</v>
      </c>
      <c r="H71" s="460">
        <v>100730</v>
      </c>
      <c r="I71" s="125">
        <v>95780</v>
      </c>
      <c r="J71" s="507">
        <v>4950</v>
      </c>
      <c r="K71" s="475">
        <v>1.051680935477135</v>
      </c>
      <c r="W71" s="555"/>
      <c r="X71" s="555"/>
      <c r="Y71" s="555"/>
      <c r="Z71" s="555"/>
      <c r="AA71" s="555"/>
    </row>
    <row r="72" spans="1:27" ht="13.5">
      <c r="A72" s="483">
        <f t="shared" si="0"/>
        <v>59</v>
      </c>
      <c r="B72" s="483" t="s">
        <v>353</v>
      </c>
      <c r="C72" s="811" t="s">
        <v>521</v>
      </c>
      <c r="D72" s="518">
        <v>4512</v>
      </c>
      <c r="E72" s="128">
        <v>6477</v>
      </c>
      <c r="F72" s="128">
        <v>3888</v>
      </c>
      <c r="G72" s="128">
        <v>4312</v>
      </c>
      <c r="H72" s="460">
        <v>19189</v>
      </c>
      <c r="I72" s="125">
        <v>26391</v>
      </c>
      <c r="J72" s="507">
        <v>-7202</v>
      </c>
      <c r="K72" s="475">
        <v>0.7271039369482021</v>
      </c>
      <c r="W72" s="555"/>
      <c r="X72" s="555"/>
      <c r="Y72" s="555"/>
      <c r="Z72" s="555"/>
      <c r="AA72" s="555"/>
    </row>
    <row r="73" spans="1:27" ht="14.25" thickBot="1">
      <c r="A73" s="483">
        <f t="shared" si="0"/>
        <v>60</v>
      </c>
      <c r="B73" s="483" t="s">
        <v>353</v>
      </c>
      <c r="C73" s="726" t="s">
        <v>522</v>
      </c>
      <c r="D73" s="518">
        <v>51654</v>
      </c>
      <c r="E73" s="128">
        <v>60696</v>
      </c>
      <c r="F73" s="128">
        <v>37034</v>
      </c>
      <c r="G73" s="128">
        <v>62788</v>
      </c>
      <c r="H73" s="460">
        <v>212172</v>
      </c>
      <c r="I73" s="125">
        <v>214312</v>
      </c>
      <c r="J73" s="507">
        <v>-2140</v>
      </c>
      <c r="K73" s="475">
        <v>0.9900145582141924</v>
      </c>
      <c r="W73" s="555"/>
      <c r="X73" s="555"/>
      <c r="Y73" s="555"/>
      <c r="Z73" s="555"/>
      <c r="AA73" s="555"/>
    </row>
    <row r="74" spans="1:27" ht="15" thickBot="1" thickTop="1">
      <c r="A74" s="675"/>
      <c r="B74" s="676"/>
      <c r="C74" s="677" t="s">
        <v>40</v>
      </c>
      <c r="D74" s="678">
        <v>218739</v>
      </c>
      <c r="E74" s="679">
        <v>333585</v>
      </c>
      <c r="F74" s="679">
        <v>405127</v>
      </c>
      <c r="G74" s="679">
        <v>339263</v>
      </c>
      <c r="H74" s="680">
        <v>1296714</v>
      </c>
      <c r="I74" s="219">
        <v>1201087</v>
      </c>
      <c r="J74" s="219">
        <v>95627</v>
      </c>
      <c r="K74" s="476">
        <v>1.0796170468916906</v>
      </c>
      <c r="M74" s="515"/>
      <c r="N74" s="515"/>
      <c r="W74" s="555"/>
      <c r="X74" s="555"/>
      <c r="Y74" s="555"/>
      <c r="Z74" s="555"/>
      <c r="AA74" s="555"/>
    </row>
    <row r="75" spans="1:27" ht="13.5">
      <c r="A75" s="516">
        <f>A73+1</f>
        <v>61</v>
      </c>
      <c r="B75" s="516" t="s">
        <v>354</v>
      </c>
      <c r="C75" s="223" t="s">
        <v>208</v>
      </c>
      <c r="D75" s="525">
        <v>1494</v>
      </c>
      <c r="E75" s="136">
        <v>1520</v>
      </c>
      <c r="F75" s="136">
        <v>2603</v>
      </c>
      <c r="G75" s="136">
        <v>5709</v>
      </c>
      <c r="H75" s="517">
        <v>11326</v>
      </c>
      <c r="I75" s="153">
        <v>10225</v>
      </c>
      <c r="J75" s="509">
        <v>1101</v>
      </c>
      <c r="K75" s="477">
        <v>1.1076772616136918</v>
      </c>
      <c r="W75" s="555"/>
      <c r="X75" s="555"/>
      <c r="Y75" s="555"/>
      <c r="Z75" s="555"/>
      <c r="AA75" s="555"/>
    </row>
    <row r="76" spans="1:27" ht="13.5">
      <c r="A76" s="483">
        <f t="shared" si="0"/>
        <v>62</v>
      </c>
      <c r="B76" s="483" t="s">
        <v>354</v>
      </c>
      <c r="C76" s="223" t="s">
        <v>209</v>
      </c>
      <c r="D76" s="518">
        <v>36742</v>
      </c>
      <c r="E76" s="128">
        <v>31807</v>
      </c>
      <c r="F76" s="128">
        <v>34977</v>
      </c>
      <c r="G76" s="128">
        <v>36997</v>
      </c>
      <c r="H76" s="460">
        <v>140523</v>
      </c>
      <c r="I76" s="125">
        <v>135483</v>
      </c>
      <c r="J76" s="507">
        <v>5040</v>
      </c>
      <c r="K76" s="475">
        <v>1.0372002391443944</v>
      </c>
      <c r="W76" s="555"/>
      <c r="X76" s="555"/>
      <c r="Y76" s="555"/>
      <c r="Z76" s="555"/>
      <c r="AA76" s="555"/>
    </row>
    <row r="77" spans="1:27" ht="13.5">
      <c r="A77" s="483">
        <f aca="true" t="shared" si="1" ref="A77:A140">A76+1</f>
        <v>63</v>
      </c>
      <c r="B77" s="483" t="s">
        <v>354</v>
      </c>
      <c r="C77" s="223" t="s">
        <v>523</v>
      </c>
      <c r="D77" s="518">
        <v>92477</v>
      </c>
      <c r="E77" s="128">
        <v>74103</v>
      </c>
      <c r="F77" s="128">
        <v>44927</v>
      </c>
      <c r="G77" s="128">
        <v>34791</v>
      </c>
      <c r="H77" s="460">
        <v>246298</v>
      </c>
      <c r="I77" s="125">
        <v>317852</v>
      </c>
      <c r="J77" s="507">
        <v>-71554</v>
      </c>
      <c r="K77" s="475">
        <v>0.7748826497866932</v>
      </c>
      <c r="W77" s="555"/>
      <c r="X77" s="555"/>
      <c r="Y77" s="555"/>
      <c r="Z77" s="555"/>
      <c r="AA77" s="555"/>
    </row>
    <row r="78" spans="1:27" ht="13.5">
      <c r="A78" s="483">
        <f t="shared" si="1"/>
        <v>64</v>
      </c>
      <c r="B78" s="483" t="s">
        <v>354</v>
      </c>
      <c r="C78" s="223" t="s">
        <v>210</v>
      </c>
      <c r="D78" s="518">
        <v>142144</v>
      </c>
      <c r="E78" s="128">
        <v>93110</v>
      </c>
      <c r="F78" s="128">
        <v>85614</v>
      </c>
      <c r="G78" s="128">
        <v>144922</v>
      </c>
      <c r="H78" s="460">
        <v>465790</v>
      </c>
      <c r="I78" s="125">
        <v>488408</v>
      </c>
      <c r="J78" s="507">
        <v>-22618</v>
      </c>
      <c r="K78" s="475">
        <v>0.9536903572423057</v>
      </c>
      <c r="W78" s="555"/>
      <c r="X78" s="555"/>
      <c r="Y78" s="555"/>
      <c r="Z78" s="555"/>
      <c r="AA78" s="555"/>
    </row>
    <row r="79" spans="1:27" ht="13.5">
      <c r="A79" s="483">
        <f t="shared" si="1"/>
        <v>65</v>
      </c>
      <c r="B79" s="483" t="s">
        <v>354</v>
      </c>
      <c r="C79" s="223" t="s">
        <v>968</v>
      </c>
      <c r="D79" s="518">
        <v>123024</v>
      </c>
      <c r="E79" s="128">
        <v>123838</v>
      </c>
      <c r="F79" s="128">
        <v>108869</v>
      </c>
      <c r="G79" s="128">
        <v>121537</v>
      </c>
      <c r="H79" s="460">
        <v>477268</v>
      </c>
      <c r="I79" s="125">
        <v>362291</v>
      </c>
      <c r="J79" s="507">
        <v>114977</v>
      </c>
      <c r="K79" s="475">
        <v>1.317360906012018</v>
      </c>
      <c r="W79" s="555"/>
      <c r="X79" s="555"/>
      <c r="Y79" s="555"/>
      <c r="Z79" s="555"/>
      <c r="AA79" s="555"/>
    </row>
    <row r="80" spans="1:27" ht="13.5">
      <c r="A80" s="483">
        <f t="shared" si="1"/>
        <v>66</v>
      </c>
      <c r="B80" s="483" t="s">
        <v>354</v>
      </c>
      <c r="C80" s="223" t="s">
        <v>211</v>
      </c>
      <c r="D80" s="518">
        <v>299613</v>
      </c>
      <c r="E80" s="128">
        <v>445001</v>
      </c>
      <c r="F80" s="128">
        <v>202679</v>
      </c>
      <c r="G80" s="128">
        <v>459375</v>
      </c>
      <c r="H80" s="460">
        <v>1406668</v>
      </c>
      <c r="I80" s="125">
        <v>1340740</v>
      </c>
      <c r="J80" s="507">
        <v>65928</v>
      </c>
      <c r="K80" s="475">
        <v>1.0491728448468756</v>
      </c>
      <c r="W80" s="555"/>
      <c r="X80" s="555"/>
      <c r="Y80" s="555"/>
      <c r="Z80" s="555"/>
      <c r="AA80" s="555"/>
    </row>
    <row r="81" spans="1:27" ht="14.25" thickBot="1">
      <c r="A81" s="483">
        <f t="shared" si="1"/>
        <v>67</v>
      </c>
      <c r="B81" s="483" t="s">
        <v>354</v>
      </c>
      <c r="C81" s="223" t="s">
        <v>212</v>
      </c>
      <c r="D81" s="518">
        <v>794855</v>
      </c>
      <c r="E81" s="128">
        <v>320580</v>
      </c>
      <c r="F81" s="128">
        <v>251003</v>
      </c>
      <c r="G81" s="128">
        <v>333796</v>
      </c>
      <c r="H81" s="460">
        <v>1700234</v>
      </c>
      <c r="I81" s="125">
        <v>1572618</v>
      </c>
      <c r="J81" s="507">
        <v>127616</v>
      </c>
      <c r="K81" s="475">
        <v>1.0811487595843365</v>
      </c>
      <c r="W81" s="555"/>
      <c r="X81" s="555"/>
      <c r="Y81" s="555"/>
      <c r="Z81" s="555"/>
      <c r="AA81" s="555"/>
    </row>
    <row r="82" spans="1:27" ht="15" thickBot="1" thickTop="1">
      <c r="A82" s="675"/>
      <c r="B82" s="676"/>
      <c r="C82" s="677" t="s">
        <v>40</v>
      </c>
      <c r="D82" s="678">
        <v>1490349</v>
      </c>
      <c r="E82" s="679">
        <v>1089959</v>
      </c>
      <c r="F82" s="679">
        <v>730672</v>
      </c>
      <c r="G82" s="679">
        <v>1137127</v>
      </c>
      <c r="H82" s="680">
        <v>4448107</v>
      </c>
      <c r="I82" s="219">
        <v>4227617</v>
      </c>
      <c r="J82" s="219">
        <v>220490</v>
      </c>
      <c r="K82" s="476">
        <v>1.0521546772094066</v>
      </c>
      <c r="M82" s="515"/>
      <c r="N82" s="515"/>
      <c r="W82" s="555"/>
      <c r="X82" s="555"/>
      <c r="Y82" s="555"/>
      <c r="Z82" s="555"/>
      <c r="AA82" s="555"/>
    </row>
    <row r="83" spans="1:27" ht="13.5">
      <c r="A83" s="483">
        <f>A81+1</f>
        <v>68</v>
      </c>
      <c r="B83" s="483" t="s">
        <v>355</v>
      </c>
      <c r="C83" s="218" t="s">
        <v>524</v>
      </c>
      <c r="D83" s="518">
        <v>22331</v>
      </c>
      <c r="E83" s="128">
        <v>37707</v>
      </c>
      <c r="F83" s="128">
        <v>25506</v>
      </c>
      <c r="G83" s="128">
        <v>28944</v>
      </c>
      <c r="H83" s="460">
        <v>114488</v>
      </c>
      <c r="I83" s="125">
        <v>127385</v>
      </c>
      <c r="J83" s="507">
        <v>-12897</v>
      </c>
      <c r="K83" s="475">
        <v>0.8987557404717981</v>
      </c>
      <c r="W83" s="555"/>
      <c r="X83" s="555"/>
      <c r="Y83" s="555"/>
      <c r="Z83" s="555"/>
      <c r="AA83" s="555"/>
    </row>
    <row r="84" spans="1:27" ht="13.5">
      <c r="A84" s="483">
        <f t="shared" si="1"/>
        <v>69</v>
      </c>
      <c r="B84" s="483" t="s">
        <v>355</v>
      </c>
      <c r="C84" s="218" t="s">
        <v>525</v>
      </c>
      <c r="D84" s="518">
        <v>24812</v>
      </c>
      <c r="E84" s="128">
        <v>41896</v>
      </c>
      <c r="F84" s="128">
        <v>28340</v>
      </c>
      <c r="G84" s="128">
        <v>32159</v>
      </c>
      <c r="H84" s="460">
        <v>127207</v>
      </c>
      <c r="I84" s="125">
        <v>141539</v>
      </c>
      <c r="J84" s="507">
        <v>-14332</v>
      </c>
      <c r="K84" s="475">
        <v>0.8987416895696593</v>
      </c>
      <c r="W84" s="555"/>
      <c r="X84" s="555"/>
      <c r="Y84" s="555"/>
      <c r="Z84" s="555"/>
      <c r="AA84" s="555"/>
    </row>
    <row r="85" spans="1:27" ht="13.5">
      <c r="A85" s="483">
        <f t="shared" si="1"/>
        <v>70</v>
      </c>
      <c r="B85" s="489" t="s">
        <v>355</v>
      </c>
      <c r="C85" s="218" t="s">
        <v>526</v>
      </c>
      <c r="D85" s="518">
        <v>33325</v>
      </c>
      <c r="E85" s="128">
        <v>60719</v>
      </c>
      <c r="F85" s="128">
        <v>31899</v>
      </c>
      <c r="G85" s="128">
        <v>49777</v>
      </c>
      <c r="H85" s="460">
        <v>175720</v>
      </c>
      <c r="I85" s="125">
        <v>160121</v>
      </c>
      <c r="J85" s="507">
        <v>15599</v>
      </c>
      <c r="K85" s="475">
        <v>1.097420076067474</v>
      </c>
      <c r="W85" s="555"/>
      <c r="X85" s="555"/>
      <c r="Y85" s="555"/>
      <c r="Z85" s="555"/>
      <c r="AA85" s="555"/>
    </row>
    <row r="86" spans="1:27" ht="13.5">
      <c r="A86" s="483">
        <f t="shared" si="1"/>
        <v>71</v>
      </c>
      <c r="B86" s="489" t="s">
        <v>355</v>
      </c>
      <c r="C86" s="218" t="s">
        <v>396</v>
      </c>
      <c r="D86" s="518">
        <v>52066</v>
      </c>
      <c r="E86" s="128">
        <v>53308</v>
      </c>
      <c r="F86" s="128">
        <v>46388</v>
      </c>
      <c r="G86" s="128">
        <v>48274</v>
      </c>
      <c r="H86" s="460">
        <v>200036</v>
      </c>
      <c r="I86" s="125">
        <v>184617</v>
      </c>
      <c r="J86" s="507">
        <v>15419</v>
      </c>
      <c r="K86" s="475">
        <v>1.0835188525433737</v>
      </c>
      <c r="W86" s="555"/>
      <c r="X86" s="555"/>
      <c r="Y86" s="555"/>
      <c r="Z86" s="555"/>
      <c r="AA86" s="555"/>
    </row>
    <row r="87" spans="1:27" ht="14.25" thickBot="1">
      <c r="A87" s="483">
        <f t="shared" si="1"/>
        <v>72</v>
      </c>
      <c r="B87" s="489" t="s">
        <v>355</v>
      </c>
      <c r="C87" s="218" t="s">
        <v>527</v>
      </c>
      <c r="D87" s="518">
        <v>60096</v>
      </c>
      <c r="E87" s="128">
        <v>171887</v>
      </c>
      <c r="F87" s="128">
        <v>122594</v>
      </c>
      <c r="G87" s="128">
        <v>162110</v>
      </c>
      <c r="H87" s="460">
        <v>516687</v>
      </c>
      <c r="I87" s="125">
        <v>506135</v>
      </c>
      <c r="J87" s="507">
        <v>10552</v>
      </c>
      <c r="K87" s="475">
        <v>1.020848192675867</v>
      </c>
      <c r="W87" s="555"/>
      <c r="X87" s="555"/>
      <c r="Y87" s="555"/>
      <c r="Z87" s="555"/>
      <c r="AA87" s="555"/>
    </row>
    <row r="88" spans="1:27" ht="15" thickBot="1" thickTop="1">
      <c r="A88" s="675"/>
      <c r="B88" s="676"/>
      <c r="C88" s="677" t="s">
        <v>40</v>
      </c>
      <c r="D88" s="678">
        <v>192630</v>
      </c>
      <c r="E88" s="679">
        <v>365517</v>
      </c>
      <c r="F88" s="679">
        <v>254727</v>
      </c>
      <c r="G88" s="679">
        <v>321264</v>
      </c>
      <c r="H88" s="680">
        <v>1134138</v>
      </c>
      <c r="I88" s="219">
        <v>1119797</v>
      </c>
      <c r="J88" s="219">
        <v>14341</v>
      </c>
      <c r="K88" s="476">
        <v>1.012806785515589</v>
      </c>
      <c r="M88" s="515"/>
      <c r="N88" s="515"/>
      <c r="W88" s="555"/>
      <c r="X88" s="555"/>
      <c r="Y88" s="555"/>
      <c r="Z88" s="555"/>
      <c r="AA88" s="555"/>
    </row>
    <row r="89" spans="1:27" ht="14.25" thickBot="1">
      <c r="A89" s="483">
        <f>A87+1</f>
        <v>73</v>
      </c>
      <c r="B89" s="483" t="s">
        <v>357</v>
      </c>
      <c r="C89" s="401" t="s">
        <v>528</v>
      </c>
      <c r="D89" s="518">
        <v>140779</v>
      </c>
      <c r="E89" s="128">
        <v>16019</v>
      </c>
      <c r="F89" s="128">
        <v>27869</v>
      </c>
      <c r="G89" s="128">
        <v>325518</v>
      </c>
      <c r="H89" s="460">
        <v>510185</v>
      </c>
      <c r="I89" s="125">
        <v>416860</v>
      </c>
      <c r="J89" s="507">
        <v>93325</v>
      </c>
      <c r="K89" s="475">
        <v>1.2238761214796334</v>
      </c>
      <c r="W89" s="555"/>
      <c r="X89" s="555"/>
      <c r="Y89" s="555"/>
      <c r="Z89" s="555"/>
      <c r="AA89" s="555"/>
    </row>
    <row r="90" spans="1:27" ht="15" thickBot="1" thickTop="1">
      <c r="A90" s="675"/>
      <c r="B90" s="676"/>
      <c r="C90" s="677" t="s">
        <v>40</v>
      </c>
      <c r="D90" s="678">
        <v>140779</v>
      </c>
      <c r="E90" s="679">
        <v>16019</v>
      </c>
      <c r="F90" s="679">
        <v>27869</v>
      </c>
      <c r="G90" s="679">
        <v>325518</v>
      </c>
      <c r="H90" s="680">
        <v>510185</v>
      </c>
      <c r="I90" s="219">
        <v>416860</v>
      </c>
      <c r="J90" s="219">
        <v>93325</v>
      </c>
      <c r="K90" s="476">
        <v>1.2238761214796334</v>
      </c>
      <c r="M90" s="515"/>
      <c r="N90" s="515"/>
      <c r="W90" s="555"/>
      <c r="X90" s="555"/>
      <c r="Y90" s="555"/>
      <c r="Z90" s="555"/>
      <c r="AA90" s="555"/>
    </row>
    <row r="91" spans="1:27" ht="13.5">
      <c r="A91" s="483">
        <f>A89+1</f>
        <v>74</v>
      </c>
      <c r="B91" s="483" t="s">
        <v>358</v>
      </c>
      <c r="C91" s="221" t="s">
        <v>215</v>
      </c>
      <c r="D91" s="521">
        <v>4134</v>
      </c>
      <c r="E91" s="129">
        <v>8922</v>
      </c>
      <c r="F91" s="129">
        <v>11825</v>
      </c>
      <c r="G91" s="129">
        <v>7828</v>
      </c>
      <c r="H91" s="468">
        <v>32709</v>
      </c>
      <c r="I91" s="125">
        <v>46733</v>
      </c>
      <c r="J91" s="507">
        <v>-14024</v>
      </c>
      <c r="K91" s="475">
        <v>0.6999122675625361</v>
      </c>
      <c r="W91" s="555"/>
      <c r="X91" s="555"/>
      <c r="Y91" s="555"/>
      <c r="Z91" s="555"/>
      <c r="AA91" s="555"/>
    </row>
    <row r="92" spans="1:27" ht="13.5">
      <c r="A92" s="483">
        <f t="shared" si="1"/>
        <v>75</v>
      </c>
      <c r="B92" s="483" t="s">
        <v>358</v>
      </c>
      <c r="C92" s="221" t="s">
        <v>216</v>
      </c>
      <c r="D92" s="521">
        <v>2402</v>
      </c>
      <c r="E92" s="129">
        <v>5239</v>
      </c>
      <c r="F92" s="129">
        <v>10276</v>
      </c>
      <c r="G92" s="129">
        <v>5349</v>
      </c>
      <c r="H92" s="468">
        <v>23266</v>
      </c>
      <c r="I92" s="125">
        <v>25663</v>
      </c>
      <c r="J92" s="507">
        <v>-2397</v>
      </c>
      <c r="K92" s="475">
        <v>0.9065970463312941</v>
      </c>
      <c r="W92" s="555"/>
      <c r="X92" s="555"/>
      <c r="Y92" s="555"/>
      <c r="Z92" s="555"/>
      <c r="AA92" s="555"/>
    </row>
    <row r="93" spans="1:27" ht="13.5">
      <c r="A93" s="483">
        <f t="shared" si="1"/>
        <v>76</v>
      </c>
      <c r="B93" s="483" t="s">
        <v>358</v>
      </c>
      <c r="C93" s="221" t="s">
        <v>217</v>
      </c>
      <c r="D93" s="521">
        <v>1635</v>
      </c>
      <c r="E93" s="129">
        <v>6042</v>
      </c>
      <c r="F93" s="129">
        <v>25354</v>
      </c>
      <c r="G93" s="129">
        <v>3560</v>
      </c>
      <c r="H93" s="468">
        <v>36591</v>
      </c>
      <c r="I93" s="125">
        <v>34885</v>
      </c>
      <c r="J93" s="507">
        <v>1706</v>
      </c>
      <c r="K93" s="475">
        <v>1.0489035402035258</v>
      </c>
      <c r="W93" s="555"/>
      <c r="X93" s="555"/>
      <c r="Y93" s="555"/>
      <c r="Z93" s="555"/>
      <c r="AA93" s="555"/>
    </row>
    <row r="94" spans="1:27" ht="13.5">
      <c r="A94" s="483">
        <f t="shared" si="1"/>
        <v>77</v>
      </c>
      <c r="B94" s="483" t="s">
        <v>358</v>
      </c>
      <c r="C94" s="221" t="s">
        <v>218</v>
      </c>
      <c r="D94" s="521">
        <v>7854</v>
      </c>
      <c r="E94" s="129">
        <v>16952</v>
      </c>
      <c r="F94" s="129">
        <v>22468</v>
      </c>
      <c r="G94" s="129">
        <v>14874</v>
      </c>
      <c r="H94" s="468">
        <v>62148</v>
      </c>
      <c r="I94" s="125">
        <v>88793</v>
      </c>
      <c r="J94" s="507">
        <v>-26645</v>
      </c>
      <c r="K94" s="475">
        <v>0.6999200387417928</v>
      </c>
      <c r="W94" s="555"/>
      <c r="X94" s="555"/>
      <c r="Y94" s="555"/>
      <c r="Z94" s="555"/>
      <c r="AA94" s="555"/>
    </row>
    <row r="95" spans="1:27" ht="13.5">
      <c r="A95" s="483">
        <f t="shared" si="1"/>
        <v>78</v>
      </c>
      <c r="B95" s="483" t="s">
        <v>358</v>
      </c>
      <c r="C95" s="221" t="s">
        <v>219</v>
      </c>
      <c r="D95" s="521">
        <v>7000</v>
      </c>
      <c r="E95" s="129">
        <v>28600</v>
      </c>
      <c r="F95" s="129">
        <v>26000</v>
      </c>
      <c r="G95" s="129">
        <v>21500</v>
      </c>
      <c r="H95" s="468">
        <v>83100</v>
      </c>
      <c r="I95" s="125">
        <v>83000</v>
      </c>
      <c r="J95" s="507">
        <v>100</v>
      </c>
      <c r="K95" s="475">
        <v>1.0012048192771084</v>
      </c>
      <c r="W95" s="555"/>
      <c r="X95" s="555"/>
      <c r="Y95" s="555"/>
      <c r="Z95" s="555"/>
      <c r="AA95" s="555"/>
    </row>
    <row r="96" spans="1:27" ht="13.5">
      <c r="A96" s="483">
        <f t="shared" si="1"/>
        <v>79</v>
      </c>
      <c r="B96" s="483" t="s">
        <v>358</v>
      </c>
      <c r="C96" s="221" t="s">
        <v>220</v>
      </c>
      <c r="D96" s="521">
        <v>54500</v>
      </c>
      <c r="E96" s="129">
        <v>68733</v>
      </c>
      <c r="F96" s="129">
        <v>48500</v>
      </c>
      <c r="G96" s="129">
        <v>81000</v>
      </c>
      <c r="H96" s="468">
        <v>252733</v>
      </c>
      <c r="I96" s="125">
        <v>227948</v>
      </c>
      <c r="J96" s="507">
        <v>24785</v>
      </c>
      <c r="K96" s="475">
        <v>1.1087309386351274</v>
      </c>
      <c r="W96" s="555"/>
      <c r="X96" s="555"/>
      <c r="Y96" s="555"/>
      <c r="Z96" s="555"/>
      <c r="AA96" s="555"/>
    </row>
    <row r="97" spans="1:27" ht="13.5">
      <c r="A97" s="483">
        <f t="shared" si="1"/>
        <v>80</v>
      </c>
      <c r="B97" s="483" t="s">
        <v>358</v>
      </c>
      <c r="C97" s="221" t="s">
        <v>221</v>
      </c>
      <c r="D97" s="521">
        <v>0</v>
      </c>
      <c r="E97" s="129">
        <v>43213</v>
      </c>
      <c r="F97" s="129">
        <v>107086</v>
      </c>
      <c r="G97" s="129">
        <v>0</v>
      </c>
      <c r="H97" s="468">
        <v>150299</v>
      </c>
      <c r="I97" s="125">
        <v>199991</v>
      </c>
      <c r="J97" s="976">
        <v>-49692</v>
      </c>
      <c r="K97" s="475">
        <v>0.7515288187968459</v>
      </c>
      <c r="W97" s="555"/>
      <c r="X97" s="555"/>
      <c r="Y97" s="555"/>
      <c r="Z97" s="555"/>
      <c r="AA97" s="555"/>
    </row>
    <row r="98" spans="1:27" ht="13.5">
      <c r="A98" s="483">
        <f t="shared" si="1"/>
        <v>81</v>
      </c>
      <c r="B98" s="483" t="s">
        <v>358</v>
      </c>
      <c r="C98" s="221" t="s">
        <v>529</v>
      </c>
      <c r="D98" s="521">
        <v>3880</v>
      </c>
      <c r="E98" s="129">
        <v>9394</v>
      </c>
      <c r="F98" s="129">
        <v>5900</v>
      </c>
      <c r="G98" s="129">
        <v>7900</v>
      </c>
      <c r="H98" s="468">
        <v>27074</v>
      </c>
      <c r="I98" s="125">
        <v>30366</v>
      </c>
      <c r="J98" s="976">
        <v>-3292</v>
      </c>
      <c r="K98" s="475">
        <v>0.8915892774813937</v>
      </c>
      <c r="M98" s="515"/>
      <c r="W98" s="555"/>
      <c r="X98" s="555"/>
      <c r="Y98" s="555"/>
      <c r="Z98" s="555"/>
      <c r="AA98" s="555"/>
    </row>
    <row r="99" spans="1:27" ht="13.5">
      <c r="A99" s="483">
        <f t="shared" si="1"/>
        <v>82</v>
      </c>
      <c r="B99" s="483" t="s">
        <v>358</v>
      </c>
      <c r="C99" s="221" t="s">
        <v>530</v>
      </c>
      <c r="D99" s="521">
        <v>5742</v>
      </c>
      <c r="E99" s="129">
        <v>9149</v>
      </c>
      <c r="F99" s="129">
        <v>10823</v>
      </c>
      <c r="G99" s="129">
        <v>8364</v>
      </c>
      <c r="H99" s="468">
        <v>34078</v>
      </c>
      <c r="I99" s="575">
        <v>35783</v>
      </c>
      <c r="J99" s="976">
        <v>-1705</v>
      </c>
      <c r="K99" s="475">
        <v>0.9523516753765755</v>
      </c>
      <c r="W99" s="555"/>
      <c r="X99" s="555"/>
      <c r="Y99" s="555"/>
      <c r="Z99" s="555"/>
      <c r="AA99" s="555"/>
    </row>
    <row r="100" spans="1:27" ht="14.25" thickBot="1">
      <c r="A100" s="483">
        <f t="shared" si="1"/>
        <v>83</v>
      </c>
      <c r="B100" s="483" t="s">
        <v>358</v>
      </c>
      <c r="C100" s="221" t="s">
        <v>531</v>
      </c>
      <c r="D100" s="521">
        <v>1200</v>
      </c>
      <c r="E100" s="129">
        <v>6241</v>
      </c>
      <c r="F100" s="129">
        <v>6468</v>
      </c>
      <c r="G100" s="129">
        <v>5225</v>
      </c>
      <c r="H100" s="468">
        <v>19134</v>
      </c>
      <c r="I100" s="575">
        <v>26845</v>
      </c>
      <c r="J100" s="976">
        <v>-7711</v>
      </c>
      <c r="K100" s="475">
        <v>0.7127584280126653</v>
      </c>
      <c r="W100" s="555"/>
      <c r="X100" s="555"/>
      <c r="Y100" s="555"/>
      <c r="Z100" s="555"/>
      <c r="AA100" s="555"/>
    </row>
    <row r="101" spans="1:27" ht="15" thickBot="1" thickTop="1">
      <c r="A101" s="675"/>
      <c r="B101" s="676"/>
      <c r="C101" s="677" t="s">
        <v>40</v>
      </c>
      <c r="D101" s="678">
        <v>88347</v>
      </c>
      <c r="E101" s="679">
        <v>202485</v>
      </c>
      <c r="F101" s="679">
        <v>274700</v>
      </c>
      <c r="G101" s="679">
        <v>155600</v>
      </c>
      <c r="H101" s="680">
        <v>721132</v>
      </c>
      <c r="I101" s="219">
        <v>800007</v>
      </c>
      <c r="J101" s="977">
        <v>-78875</v>
      </c>
      <c r="K101" s="476">
        <v>0.901407112687764</v>
      </c>
      <c r="M101" s="515"/>
      <c r="N101" s="515"/>
      <c r="W101" s="555"/>
      <c r="X101" s="555"/>
      <c r="Y101" s="555"/>
      <c r="Z101" s="555"/>
      <c r="AA101" s="555"/>
    </row>
    <row r="102" spans="1:27" ht="14.25" thickBot="1">
      <c r="A102" s="483">
        <f>A100+1</f>
        <v>84</v>
      </c>
      <c r="B102" s="489" t="s">
        <v>361</v>
      </c>
      <c r="C102" s="220" t="s">
        <v>223</v>
      </c>
      <c r="D102" s="524">
        <v>62903</v>
      </c>
      <c r="E102" s="495">
        <v>57216</v>
      </c>
      <c r="F102" s="495">
        <v>53505</v>
      </c>
      <c r="G102" s="495">
        <v>59310</v>
      </c>
      <c r="H102" s="496">
        <v>232934</v>
      </c>
      <c r="I102" s="125">
        <v>237107</v>
      </c>
      <c r="J102" s="507">
        <v>-4173</v>
      </c>
      <c r="K102" s="475">
        <v>0.9824003508964307</v>
      </c>
      <c r="W102" s="555"/>
      <c r="X102" s="555"/>
      <c r="Y102" s="555"/>
      <c r="Z102" s="555"/>
      <c r="AA102" s="555"/>
    </row>
    <row r="103" spans="1:27" ht="15" thickBot="1" thickTop="1">
      <c r="A103" s="675"/>
      <c r="B103" s="676"/>
      <c r="C103" s="677" t="s">
        <v>40</v>
      </c>
      <c r="D103" s="678">
        <v>62903</v>
      </c>
      <c r="E103" s="679">
        <v>57216</v>
      </c>
      <c r="F103" s="679">
        <v>53505</v>
      </c>
      <c r="G103" s="679">
        <v>59310</v>
      </c>
      <c r="H103" s="680">
        <v>232934</v>
      </c>
      <c r="I103" s="219">
        <v>237107</v>
      </c>
      <c r="J103" s="219">
        <v>-4173</v>
      </c>
      <c r="K103" s="476">
        <v>0.9824003508964307</v>
      </c>
      <c r="M103" s="515"/>
      <c r="N103" s="515"/>
      <c r="W103" s="555"/>
      <c r="X103" s="555"/>
      <c r="Y103" s="555"/>
      <c r="Z103" s="555"/>
      <c r="AA103" s="555"/>
    </row>
    <row r="104" spans="1:27" ht="13.5">
      <c r="A104" s="483">
        <f>A102+1</f>
        <v>85</v>
      </c>
      <c r="B104" s="483" t="s">
        <v>362</v>
      </c>
      <c r="C104" s="220" t="s">
        <v>532</v>
      </c>
      <c r="D104" s="604">
        <v>28895</v>
      </c>
      <c r="E104" s="583">
        <v>4556</v>
      </c>
      <c r="F104" s="583">
        <v>9329</v>
      </c>
      <c r="G104" s="583">
        <v>2132</v>
      </c>
      <c r="H104" s="584">
        <v>44912</v>
      </c>
      <c r="I104" s="125">
        <v>39176</v>
      </c>
      <c r="J104" s="507">
        <v>5736</v>
      </c>
      <c r="K104" s="475">
        <v>1.1464161731672453</v>
      </c>
      <c r="W104" s="555"/>
      <c r="X104" s="555"/>
      <c r="Y104" s="555"/>
      <c r="Z104" s="555"/>
      <c r="AA104" s="555"/>
    </row>
    <row r="105" spans="1:27" ht="13.5">
      <c r="A105" s="483">
        <f t="shared" si="1"/>
        <v>86</v>
      </c>
      <c r="B105" s="497" t="s">
        <v>362</v>
      </c>
      <c r="C105" s="220" t="s">
        <v>533</v>
      </c>
      <c r="D105" s="518">
        <v>0</v>
      </c>
      <c r="E105" s="128">
        <v>14700</v>
      </c>
      <c r="F105" s="128">
        <v>14100</v>
      </c>
      <c r="G105" s="128">
        <v>0</v>
      </c>
      <c r="H105" s="460">
        <v>28800</v>
      </c>
      <c r="I105" s="125">
        <v>17900</v>
      </c>
      <c r="J105" s="507">
        <v>10900</v>
      </c>
      <c r="K105" s="475">
        <v>1.6089385474860336</v>
      </c>
      <c r="W105" s="555"/>
      <c r="X105" s="555"/>
      <c r="Y105" s="555"/>
      <c r="Z105" s="555"/>
      <c r="AA105" s="555"/>
    </row>
    <row r="106" spans="1:27" ht="13.5">
      <c r="A106" s="483">
        <f t="shared" si="1"/>
        <v>87</v>
      </c>
      <c r="B106" s="497" t="s">
        <v>362</v>
      </c>
      <c r="C106" s="220" t="s">
        <v>534</v>
      </c>
      <c r="D106" s="518">
        <v>15370</v>
      </c>
      <c r="E106" s="128">
        <v>13285</v>
      </c>
      <c r="F106" s="128">
        <v>12747</v>
      </c>
      <c r="G106" s="128">
        <v>12531</v>
      </c>
      <c r="H106" s="460">
        <v>53933</v>
      </c>
      <c r="I106" s="125">
        <v>50824</v>
      </c>
      <c r="J106" s="507">
        <v>3109</v>
      </c>
      <c r="K106" s="475">
        <v>1.06117188729734</v>
      </c>
      <c r="W106" s="555"/>
      <c r="X106" s="555"/>
      <c r="Y106" s="555"/>
      <c r="Z106" s="555"/>
      <c r="AA106" s="555"/>
    </row>
    <row r="107" spans="1:27" ht="13.5">
      <c r="A107" s="483">
        <f t="shared" si="1"/>
        <v>88</v>
      </c>
      <c r="B107" s="497" t="s">
        <v>362</v>
      </c>
      <c r="C107" s="220" t="s">
        <v>535</v>
      </c>
      <c r="D107" s="518">
        <v>6718</v>
      </c>
      <c r="E107" s="128">
        <v>6062</v>
      </c>
      <c r="F107" s="128">
        <v>5096</v>
      </c>
      <c r="G107" s="128">
        <v>6052</v>
      </c>
      <c r="H107" s="460">
        <v>23928</v>
      </c>
      <c r="I107" s="125">
        <v>29850</v>
      </c>
      <c r="J107" s="507">
        <v>-5922</v>
      </c>
      <c r="K107" s="475">
        <v>0.8016080402010051</v>
      </c>
      <c r="W107" s="555"/>
      <c r="X107" s="555"/>
      <c r="Y107" s="555"/>
      <c r="Z107" s="555"/>
      <c r="AA107" s="555"/>
    </row>
    <row r="108" spans="1:27" ht="13.5">
      <c r="A108" s="483">
        <f t="shared" si="1"/>
        <v>89</v>
      </c>
      <c r="B108" s="497" t="s">
        <v>362</v>
      </c>
      <c r="C108" s="220" t="s">
        <v>536</v>
      </c>
      <c r="D108" s="518">
        <v>8848</v>
      </c>
      <c r="E108" s="128">
        <v>31309</v>
      </c>
      <c r="F108" s="128">
        <v>27632</v>
      </c>
      <c r="G108" s="128">
        <v>30280</v>
      </c>
      <c r="H108" s="460">
        <v>98069</v>
      </c>
      <c r="I108" s="125">
        <v>103431</v>
      </c>
      <c r="J108" s="507">
        <v>-5362</v>
      </c>
      <c r="K108" s="475">
        <v>0.9481586758321973</v>
      </c>
      <c r="W108" s="555"/>
      <c r="X108" s="555"/>
      <c r="Y108" s="555"/>
      <c r="Z108" s="555"/>
      <c r="AA108" s="555"/>
    </row>
    <row r="109" spans="1:27" ht="13.5">
      <c r="A109" s="483">
        <f t="shared" si="1"/>
        <v>90</v>
      </c>
      <c r="B109" s="497" t="s">
        <v>362</v>
      </c>
      <c r="C109" s="220" t="s">
        <v>537</v>
      </c>
      <c r="D109" s="518">
        <v>0</v>
      </c>
      <c r="E109" s="128">
        <v>8753</v>
      </c>
      <c r="F109" s="128">
        <v>7094</v>
      </c>
      <c r="G109" s="128">
        <v>12034</v>
      </c>
      <c r="H109" s="460">
        <v>27881</v>
      </c>
      <c r="I109" s="125">
        <v>30380</v>
      </c>
      <c r="J109" s="507">
        <v>-2499</v>
      </c>
      <c r="K109" s="475">
        <v>0.917741935483871</v>
      </c>
      <c r="W109" s="555"/>
      <c r="X109" s="555"/>
      <c r="Y109" s="555"/>
      <c r="Z109" s="555"/>
      <c r="AA109" s="555"/>
    </row>
    <row r="110" spans="1:27" ht="13.5">
      <c r="A110" s="483">
        <f t="shared" si="1"/>
        <v>91</v>
      </c>
      <c r="B110" s="497" t="s">
        <v>362</v>
      </c>
      <c r="C110" s="220" t="s">
        <v>538</v>
      </c>
      <c r="D110" s="518">
        <v>8800</v>
      </c>
      <c r="E110" s="128">
        <v>10000</v>
      </c>
      <c r="F110" s="128">
        <v>7400</v>
      </c>
      <c r="G110" s="128">
        <v>45200</v>
      </c>
      <c r="H110" s="460">
        <v>71400</v>
      </c>
      <c r="I110" s="125">
        <v>65750</v>
      </c>
      <c r="J110" s="507">
        <v>5650</v>
      </c>
      <c r="K110" s="475">
        <v>1.0859315589353613</v>
      </c>
      <c r="W110" s="555"/>
      <c r="X110" s="555"/>
      <c r="Y110" s="555"/>
      <c r="Z110" s="555"/>
      <c r="AA110" s="555"/>
    </row>
    <row r="111" spans="1:27" ht="13.5">
      <c r="A111" s="483">
        <f t="shared" si="1"/>
        <v>92</v>
      </c>
      <c r="B111" s="497" t="s">
        <v>362</v>
      </c>
      <c r="C111" s="220" t="s">
        <v>539</v>
      </c>
      <c r="D111" s="518">
        <v>24347</v>
      </c>
      <c r="E111" s="128">
        <v>29845</v>
      </c>
      <c r="F111" s="128">
        <v>26656</v>
      </c>
      <c r="G111" s="128">
        <v>29294</v>
      </c>
      <c r="H111" s="460">
        <v>110142</v>
      </c>
      <c r="I111" s="125">
        <v>123744</v>
      </c>
      <c r="J111" s="507">
        <v>-13602</v>
      </c>
      <c r="K111" s="475">
        <v>0.8900795190069821</v>
      </c>
      <c r="W111" s="555"/>
      <c r="X111" s="555"/>
      <c r="Y111" s="555"/>
      <c r="Z111" s="555"/>
      <c r="AA111" s="555"/>
    </row>
    <row r="112" spans="1:27" ht="13.5">
      <c r="A112" s="483">
        <f t="shared" si="1"/>
        <v>93</v>
      </c>
      <c r="B112" s="497" t="s">
        <v>362</v>
      </c>
      <c r="C112" s="220" t="s">
        <v>540</v>
      </c>
      <c r="D112" s="518">
        <v>53181</v>
      </c>
      <c r="E112" s="128">
        <v>110667</v>
      </c>
      <c r="F112" s="128">
        <v>91269</v>
      </c>
      <c r="G112" s="128">
        <v>104247</v>
      </c>
      <c r="H112" s="460">
        <v>359364</v>
      </c>
      <c r="I112" s="125">
        <v>362025</v>
      </c>
      <c r="J112" s="507">
        <v>-2661</v>
      </c>
      <c r="K112" s="475">
        <v>0.9926496788895794</v>
      </c>
      <c r="W112" s="555"/>
      <c r="X112" s="555"/>
      <c r="Y112" s="555"/>
      <c r="Z112" s="555"/>
      <c r="AA112" s="555"/>
    </row>
    <row r="113" spans="1:27" ht="13.5">
      <c r="A113" s="483">
        <f t="shared" si="1"/>
        <v>94</v>
      </c>
      <c r="B113" s="497" t="s">
        <v>362</v>
      </c>
      <c r="C113" s="220" t="s">
        <v>541</v>
      </c>
      <c r="D113" s="518">
        <v>214800</v>
      </c>
      <c r="E113" s="128">
        <v>121200</v>
      </c>
      <c r="F113" s="128">
        <v>41600</v>
      </c>
      <c r="G113" s="128">
        <v>192900</v>
      </c>
      <c r="H113" s="460">
        <v>570500</v>
      </c>
      <c r="I113" s="125">
        <v>549400</v>
      </c>
      <c r="J113" s="507">
        <v>21100</v>
      </c>
      <c r="K113" s="475">
        <v>1.0384055333090645</v>
      </c>
      <c r="W113" s="555"/>
      <c r="X113" s="555"/>
      <c r="Y113" s="555"/>
      <c r="Z113" s="555"/>
      <c r="AA113" s="555"/>
    </row>
    <row r="114" spans="1:27" ht="13.5">
      <c r="A114" s="483">
        <f t="shared" si="1"/>
        <v>95</v>
      </c>
      <c r="B114" s="497" t="s">
        <v>362</v>
      </c>
      <c r="C114" s="220" t="s">
        <v>941</v>
      </c>
      <c r="D114" s="518"/>
      <c r="E114" s="128"/>
      <c r="F114" s="128"/>
      <c r="G114" s="128"/>
      <c r="H114" s="460">
        <v>0</v>
      </c>
      <c r="I114" s="125">
        <v>1500</v>
      </c>
      <c r="J114" s="507">
        <v>-1500</v>
      </c>
      <c r="K114" s="475">
        <v>0</v>
      </c>
      <c r="W114" s="555"/>
      <c r="X114" s="555"/>
      <c r="Y114" s="555"/>
      <c r="Z114" s="555"/>
      <c r="AA114" s="555"/>
    </row>
    <row r="115" spans="1:27" ht="13.5">
      <c r="A115" s="483">
        <f t="shared" si="1"/>
        <v>96</v>
      </c>
      <c r="B115" s="497" t="s">
        <v>362</v>
      </c>
      <c r="C115" s="220" t="s">
        <v>542</v>
      </c>
      <c r="D115" s="518">
        <v>0</v>
      </c>
      <c r="E115" s="128">
        <v>24508</v>
      </c>
      <c r="F115" s="128">
        <v>19864</v>
      </c>
      <c r="G115" s="128">
        <v>33695</v>
      </c>
      <c r="H115" s="460">
        <v>78067</v>
      </c>
      <c r="I115" s="125">
        <v>85066</v>
      </c>
      <c r="J115" s="507">
        <v>-6999</v>
      </c>
      <c r="K115" s="475">
        <v>0.9177227094256225</v>
      </c>
      <c r="W115" s="555"/>
      <c r="X115" s="555"/>
      <c r="Y115" s="555"/>
      <c r="Z115" s="555"/>
      <c r="AA115" s="555"/>
    </row>
    <row r="116" spans="1:27" ht="13.5">
      <c r="A116" s="483">
        <f>A115+1</f>
        <v>97</v>
      </c>
      <c r="B116" s="497" t="s">
        <v>362</v>
      </c>
      <c r="C116" s="220" t="s">
        <v>543</v>
      </c>
      <c r="D116" s="518">
        <v>836</v>
      </c>
      <c r="E116" s="128">
        <v>4060</v>
      </c>
      <c r="F116" s="128">
        <v>10144</v>
      </c>
      <c r="G116" s="128">
        <v>1885</v>
      </c>
      <c r="H116" s="460">
        <v>16925</v>
      </c>
      <c r="I116" s="125">
        <v>19291</v>
      </c>
      <c r="J116" s="507">
        <v>-2366</v>
      </c>
      <c r="K116" s="475">
        <v>0.8773521331190711</v>
      </c>
      <c r="W116" s="555"/>
      <c r="X116" s="555"/>
      <c r="Y116" s="555"/>
      <c r="Z116" s="555"/>
      <c r="AA116" s="555"/>
    </row>
    <row r="117" spans="1:27" ht="13.5">
      <c r="A117" s="483">
        <f t="shared" si="1"/>
        <v>98</v>
      </c>
      <c r="B117" s="497" t="s">
        <v>362</v>
      </c>
      <c r="C117" s="220" t="s">
        <v>544</v>
      </c>
      <c r="D117" s="518">
        <v>5090</v>
      </c>
      <c r="E117" s="128">
        <v>5860</v>
      </c>
      <c r="F117" s="128">
        <v>6537</v>
      </c>
      <c r="G117" s="128">
        <v>4648</v>
      </c>
      <c r="H117" s="460">
        <v>22135</v>
      </c>
      <c r="I117" s="125">
        <v>24168</v>
      </c>
      <c r="J117" s="507">
        <v>-2033</v>
      </c>
      <c r="K117" s="475">
        <v>0.9158805031446541</v>
      </c>
      <c r="W117" s="555"/>
      <c r="X117" s="555"/>
      <c r="Y117" s="555"/>
      <c r="Z117" s="555"/>
      <c r="AA117" s="555"/>
    </row>
    <row r="118" spans="1:27" ht="14.25" thickBot="1">
      <c r="A118" s="483">
        <f t="shared" si="1"/>
        <v>99</v>
      </c>
      <c r="B118" s="497" t="s">
        <v>362</v>
      </c>
      <c r="C118" s="220" t="s">
        <v>545</v>
      </c>
      <c r="D118" s="518">
        <v>2485</v>
      </c>
      <c r="E118" s="128">
        <v>5474</v>
      </c>
      <c r="F118" s="128">
        <v>5313</v>
      </c>
      <c r="G118" s="128">
        <v>9597</v>
      </c>
      <c r="H118" s="460">
        <v>22869</v>
      </c>
      <c r="I118" s="125">
        <v>22408</v>
      </c>
      <c r="J118" s="507">
        <v>461</v>
      </c>
      <c r="K118" s="475">
        <v>1.0205730096394146</v>
      </c>
      <c r="W118" s="555"/>
      <c r="X118" s="555"/>
      <c r="Y118" s="555"/>
      <c r="Z118" s="555"/>
      <c r="AA118" s="555"/>
    </row>
    <row r="119" spans="1:27" ht="15" thickBot="1" thickTop="1">
      <c r="A119" s="675"/>
      <c r="B119" s="676"/>
      <c r="C119" s="677" t="s">
        <v>40</v>
      </c>
      <c r="D119" s="678">
        <v>369370</v>
      </c>
      <c r="E119" s="679">
        <v>390279</v>
      </c>
      <c r="F119" s="679">
        <v>284781</v>
      </c>
      <c r="G119" s="679">
        <v>484495</v>
      </c>
      <c r="H119" s="680">
        <v>1528925</v>
      </c>
      <c r="I119" s="219">
        <v>1524913</v>
      </c>
      <c r="J119" s="219">
        <v>4012</v>
      </c>
      <c r="K119" s="476">
        <v>1.0026309697667999</v>
      </c>
      <c r="M119" s="515"/>
      <c r="N119" s="515"/>
      <c r="W119" s="555"/>
      <c r="X119" s="555"/>
      <c r="Y119" s="555"/>
      <c r="Z119" s="555"/>
      <c r="AA119" s="555"/>
    </row>
    <row r="120" spans="1:27" ht="13.5">
      <c r="A120" s="483">
        <f>A118+1</f>
        <v>100</v>
      </c>
      <c r="B120" s="499" t="s">
        <v>347</v>
      </c>
      <c r="C120" s="401" t="s">
        <v>225</v>
      </c>
      <c r="D120" s="518">
        <v>19239</v>
      </c>
      <c r="E120" s="128">
        <v>24518</v>
      </c>
      <c r="F120" s="128">
        <v>33338</v>
      </c>
      <c r="G120" s="128">
        <v>18248</v>
      </c>
      <c r="H120" s="460">
        <v>95343</v>
      </c>
      <c r="I120" s="125">
        <v>86728</v>
      </c>
      <c r="J120" s="507">
        <v>8615</v>
      </c>
      <c r="K120" s="475">
        <v>1.0993335485656304</v>
      </c>
      <c r="W120" s="555"/>
      <c r="X120" s="555"/>
      <c r="Y120" s="555"/>
      <c r="Z120" s="555"/>
      <c r="AA120" s="555"/>
    </row>
    <row r="121" spans="1:27" ht="13.5">
      <c r="A121" s="483">
        <v>101</v>
      </c>
      <c r="B121" s="499" t="s">
        <v>889</v>
      </c>
      <c r="C121" s="401" t="s">
        <v>226</v>
      </c>
      <c r="D121" s="518">
        <v>13620</v>
      </c>
      <c r="E121" s="128">
        <v>12380</v>
      </c>
      <c r="F121" s="128">
        <v>14780</v>
      </c>
      <c r="G121" s="128">
        <v>13070</v>
      </c>
      <c r="H121" s="460">
        <v>53850</v>
      </c>
      <c r="I121" s="125">
        <v>54807</v>
      </c>
      <c r="J121" s="507">
        <v>-957</v>
      </c>
      <c r="K121" s="475">
        <v>0.9825387268049701</v>
      </c>
      <c r="W121" s="555"/>
      <c r="X121" s="555"/>
      <c r="Y121" s="555"/>
      <c r="Z121" s="555"/>
      <c r="AA121" s="555"/>
    </row>
    <row r="122" spans="1:27" ht="14.25" thickBot="1">
      <c r="A122" s="483">
        <v>102</v>
      </c>
      <c r="B122" s="499" t="s">
        <v>347</v>
      </c>
      <c r="C122" s="401" t="s">
        <v>890</v>
      </c>
      <c r="D122" s="518">
        <v>0</v>
      </c>
      <c r="E122" s="128">
        <v>0</v>
      </c>
      <c r="F122" s="128">
        <v>166811</v>
      </c>
      <c r="G122" s="128">
        <v>112306</v>
      </c>
      <c r="H122" s="460">
        <v>279117</v>
      </c>
      <c r="I122" s="125"/>
      <c r="J122" s="507">
        <v>279117</v>
      </c>
      <c r="K122" s="493" t="s">
        <v>936</v>
      </c>
      <c r="W122" s="555"/>
      <c r="X122" s="555"/>
      <c r="Y122" s="555"/>
      <c r="Z122" s="555"/>
      <c r="AA122" s="555"/>
    </row>
    <row r="123" spans="1:27" ht="15" thickBot="1" thickTop="1">
      <c r="A123" s="675"/>
      <c r="B123" s="676"/>
      <c r="C123" s="677" t="s">
        <v>40</v>
      </c>
      <c r="D123" s="678">
        <v>32859</v>
      </c>
      <c r="E123" s="679">
        <v>36898</v>
      </c>
      <c r="F123" s="679">
        <v>214929</v>
      </c>
      <c r="G123" s="679">
        <v>143624</v>
      </c>
      <c r="H123" s="680">
        <v>428310</v>
      </c>
      <c r="I123" s="219">
        <v>141535</v>
      </c>
      <c r="J123" s="219">
        <v>286775</v>
      </c>
      <c r="K123" s="476">
        <v>3.026177270639771</v>
      </c>
      <c r="M123" s="515"/>
      <c r="N123" s="515"/>
      <c r="W123" s="555"/>
      <c r="X123" s="555"/>
      <c r="Y123" s="555"/>
      <c r="Z123" s="555"/>
      <c r="AA123" s="555"/>
    </row>
    <row r="124" spans="1:27" ht="13.5">
      <c r="A124" s="483">
        <f>A122+1</f>
        <v>103</v>
      </c>
      <c r="B124" s="483" t="s">
        <v>363</v>
      </c>
      <c r="C124" s="230" t="s">
        <v>546</v>
      </c>
      <c r="D124" s="518">
        <v>3160</v>
      </c>
      <c r="E124" s="128">
        <v>36500</v>
      </c>
      <c r="F124" s="128">
        <v>4500</v>
      </c>
      <c r="G124" s="128">
        <v>3400</v>
      </c>
      <c r="H124" s="460">
        <v>47560</v>
      </c>
      <c r="I124" s="125">
        <v>48560</v>
      </c>
      <c r="J124" s="507">
        <v>-1000</v>
      </c>
      <c r="K124" s="475">
        <v>0.9794069192751236</v>
      </c>
      <c r="W124" s="555"/>
      <c r="X124" s="555"/>
      <c r="Y124" s="555"/>
      <c r="Z124" s="555"/>
      <c r="AA124" s="555"/>
    </row>
    <row r="125" spans="1:27" ht="13.5">
      <c r="A125" s="483">
        <f t="shared" si="1"/>
        <v>104</v>
      </c>
      <c r="B125" s="483" t="s">
        <v>363</v>
      </c>
      <c r="C125" s="230" t="s">
        <v>547</v>
      </c>
      <c r="D125" s="518">
        <v>3080</v>
      </c>
      <c r="E125" s="128">
        <v>42000</v>
      </c>
      <c r="F125" s="128">
        <v>26000</v>
      </c>
      <c r="G125" s="128">
        <v>7200</v>
      </c>
      <c r="H125" s="460">
        <v>78280</v>
      </c>
      <c r="I125" s="125">
        <v>84580</v>
      </c>
      <c r="J125" s="507">
        <v>-6300</v>
      </c>
      <c r="K125" s="475">
        <v>0.9255143059825017</v>
      </c>
      <c r="W125" s="555"/>
      <c r="X125" s="555"/>
      <c r="Y125" s="555"/>
      <c r="Z125" s="555"/>
      <c r="AA125" s="555"/>
    </row>
    <row r="126" spans="1:27" ht="13.5">
      <c r="A126" s="483">
        <f t="shared" si="1"/>
        <v>105</v>
      </c>
      <c r="B126" s="483" t="s">
        <v>363</v>
      </c>
      <c r="C126" s="230" t="s">
        <v>548</v>
      </c>
      <c r="D126" s="518">
        <v>53817</v>
      </c>
      <c r="E126" s="128">
        <v>47861</v>
      </c>
      <c r="F126" s="128">
        <v>47871</v>
      </c>
      <c r="G126" s="128">
        <v>48695</v>
      </c>
      <c r="H126" s="460">
        <v>198244</v>
      </c>
      <c r="I126" s="125">
        <v>200454</v>
      </c>
      <c r="J126" s="507">
        <v>-2210</v>
      </c>
      <c r="K126" s="475">
        <v>0.9889750266894151</v>
      </c>
      <c r="W126" s="555"/>
      <c r="X126" s="555"/>
      <c r="Y126" s="555"/>
      <c r="Z126" s="555"/>
      <c r="AA126" s="555"/>
    </row>
    <row r="127" spans="1:27" ht="13.5">
      <c r="A127" s="483">
        <f t="shared" si="1"/>
        <v>106</v>
      </c>
      <c r="B127" s="483" t="s">
        <v>363</v>
      </c>
      <c r="C127" s="230" t="s">
        <v>549</v>
      </c>
      <c r="D127" s="518">
        <v>77176</v>
      </c>
      <c r="E127" s="128">
        <v>67783</v>
      </c>
      <c r="F127" s="128">
        <v>66155</v>
      </c>
      <c r="G127" s="128">
        <v>64147</v>
      </c>
      <c r="H127" s="460">
        <v>275261</v>
      </c>
      <c r="I127" s="125">
        <v>280084</v>
      </c>
      <c r="J127" s="507">
        <v>-4823</v>
      </c>
      <c r="K127" s="475">
        <v>0.9827801659502149</v>
      </c>
      <c r="W127" s="555"/>
      <c r="X127" s="555"/>
      <c r="Y127" s="555"/>
      <c r="Z127" s="555"/>
      <c r="AA127" s="555"/>
    </row>
    <row r="128" spans="1:27" ht="14.25" thickBot="1">
      <c r="A128" s="483">
        <f t="shared" si="1"/>
        <v>107</v>
      </c>
      <c r="B128" s="483" t="s">
        <v>363</v>
      </c>
      <c r="C128" s="230" t="s">
        <v>550</v>
      </c>
      <c r="D128" s="518">
        <v>82000</v>
      </c>
      <c r="E128" s="128">
        <v>97000</v>
      </c>
      <c r="F128" s="128">
        <v>82700</v>
      </c>
      <c r="G128" s="128">
        <v>90000</v>
      </c>
      <c r="H128" s="460">
        <v>351700</v>
      </c>
      <c r="I128" s="125">
        <v>353900</v>
      </c>
      <c r="J128" s="507">
        <v>-2200</v>
      </c>
      <c r="K128" s="475">
        <v>0.9937835546764623</v>
      </c>
      <c r="W128" s="555"/>
      <c r="X128" s="555"/>
      <c r="Y128" s="555"/>
      <c r="Z128" s="555"/>
      <c r="AA128" s="555"/>
    </row>
    <row r="129" spans="1:27" ht="15" thickBot="1" thickTop="1">
      <c r="A129" s="654"/>
      <c r="B129" s="655"/>
      <c r="C129" s="656" t="s">
        <v>40</v>
      </c>
      <c r="D129" s="657">
        <v>219233</v>
      </c>
      <c r="E129" s="658">
        <v>291144</v>
      </c>
      <c r="F129" s="658">
        <v>227226</v>
      </c>
      <c r="G129" s="658">
        <v>213442</v>
      </c>
      <c r="H129" s="659">
        <v>951045</v>
      </c>
      <c r="I129" s="660">
        <v>967578</v>
      </c>
      <c r="J129" s="661">
        <v>-16533</v>
      </c>
      <c r="K129" s="662">
        <v>0.9829130054631254</v>
      </c>
      <c r="M129" s="515"/>
      <c r="N129" s="515"/>
      <c r="W129" s="555"/>
      <c r="X129" s="555"/>
      <c r="Y129" s="555"/>
      <c r="Z129" s="555"/>
      <c r="AA129" s="555"/>
    </row>
    <row r="130" spans="1:27" ht="14.25" thickBot="1">
      <c r="A130" s="673"/>
      <c r="B130" s="226"/>
      <c r="C130" s="384" t="s">
        <v>79</v>
      </c>
      <c r="D130" s="672">
        <v>2815209</v>
      </c>
      <c r="E130" s="227">
        <v>2783102</v>
      </c>
      <c r="F130" s="227">
        <v>2473536</v>
      </c>
      <c r="G130" s="227">
        <v>3179643</v>
      </c>
      <c r="H130" s="469">
        <v>11251490</v>
      </c>
      <c r="I130" s="228">
        <v>10636501</v>
      </c>
      <c r="J130" s="511">
        <v>614989</v>
      </c>
      <c r="K130" s="480">
        <v>1.0578187319307355</v>
      </c>
      <c r="M130" s="515"/>
      <c r="N130" s="515"/>
      <c r="W130" s="555"/>
      <c r="X130" s="555"/>
      <c r="Y130" s="555"/>
      <c r="Z130" s="555"/>
      <c r="AA130" s="555"/>
    </row>
    <row r="131" spans="1:27" ht="13.5">
      <c r="A131" s="516">
        <f>A128+1</f>
        <v>108</v>
      </c>
      <c r="B131" s="591" t="s">
        <v>337</v>
      </c>
      <c r="C131" s="223" t="s">
        <v>931</v>
      </c>
      <c r="D131" s="525"/>
      <c r="E131" s="136"/>
      <c r="F131" s="136"/>
      <c r="G131" s="136"/>
      <c r="H131" s="517">
        <v>0</v>
      </c>
      <c r="I131" s="592">
        <v>7914</v>
      </c>
      <c r="J131" s="593">
        <v>-7914</v>
      </c>
      <c r="K131" s="594">
        <v>0</v>
      </c>
      <c r="W131" s="555"/>
      <c r="X131" s="555"/>
      <c r="Y131" s="555"/>
      <c r="Z131" s="555"/>
      <c r="AA131" s="555"/>
    </row>
    <row r="132" spans="1:27" ht="13.5">
      <c r="A132" s="483">
        <f t="shared" si="1"/>
        <v>109</v>
      </c>
      <c r="B132" s="502" t="s">
        <v>337</v>
      </c>
      <c r="C132" s="223" t="s">
        <v>551</v>
      </c>
      <c r="D132" s="518">
        <v>22223</v>
      </c>
      <c r="E132" s="128">
        <v>4161</v>
      </c>
      <c r="F132" s="128">
        <v>4015</v>
      </c>
      <c r="G132" s="128">
        <v>4458</v>
      </c>
      <c r="H132" s="460">
        <v>34857</v>
      </c>
      <c r="I132" s="125">
        <v>37790</v>
      </c>
      <c r="J132" s="507">
        <v>-2933</v>
      </c>
      <c r="K132" s="475">
        <v>0.9223868748346123</v>
      </c>
      <c r="W132" s="555"/>
      <c r="X132" s="555"/>
      <c r="Y132" s="555"/>
      <c r="Z132" s="555"/>
      <c r="AA132" s="555"/>
    </row>
    <row r="133" spans="1:27" ht="13.5">
      <c r="A133" s="483">
        <f t="shared" si="1"/>
        <v>110</v>
      </c>
      <c r="B133" s="502" t="s">
        <v>337</v>
      </c>
      <c r="C133" s="223" t="s">
        <v>552</v>
      </c>
      <c r="D133" s="518">
        <v>11590</v>
      </c>
      <c r="E133" s="128">
        <v>14826</v>
      </c>
      <c r="F133" s="128">
        <v>12808</v>
      </c>
      <c r="G133" s="128">
        <v>14822</v>
      </c>
      <c r="H133" s="460">
        <v>54046</v>
      </c>
      <c r="I133" s="125">
        <v>54060</v>
      </c>
      <c r="J133" s="507">
        <v>-14</v>
      </c>
      <c r="K133" s="475">
        <v>0.9997410284868664</v>
      </c>
      <c r="W133" s="555"/>
      <c r="X133" s="555"/>
      <c r="Y133" s="555"/>
      <c r="Z133" s="555"/>
      <c r="AA133" s="555"/>
    </row>
    <row r="134" spans="1:27" ht="13.5">
      <c r="A134" s="483">
        <f t="shared" si="1"/>
        <v>111</v>
      </c>
      <c r="B134" s="502" t="s">
        <v>337</v>
      </c>
      <c r="C134" s="223" t="s">
        <v>553</v>
      </c>
      <c r="D134" s="518">
        <v>11935</v>
      </c>
      <c r="E134" s="128">
        <v>16155</v>
      </c>
      <c r="F134" s="128">
        <v>12162</v>
      </c>
      <c r="G134" s="128">
        <v>15196</v>
      </c>
      <c r="H134" s="460">
        <v>55448</v>
      </c>
      <c r="I134" s="125">
        <v>54009</v>
      </c>
      <c r="J134" s="507">
        <v>1439</v>
      </c>
      <c r="K134" s="475">
        <v>1.0266437075302264</v>
      </c>
      <c r="W134" s="555"/>
      <c r="X134" s="555"/>
      <c r="Y134" s="555"/>
      <c r="Z134" s="555"/>
      <c r="AA134" s="555"/>
    </row>
    <row r="135" spans="1:27" ht="13.5">
      <c r="A135" s="483">
        <f t="shared" si="1"/>
        <v>112</v>
      </c>
      <c r="B135" s="502" t="s">
        <v>337</v>
      </c>
      <c r="C135" s="223" t="s">
        <v>554</v>
      </c>
      <c r="D135" s="518">
        <v>25122</v>
      </c>
      <c r="E135" s="128">
        <v>21677</v>
      </c>
      <c r="F135" s="128">
        <v>19512</v>
      </c>
      <c r="G135" s="128">
        <v>24294</v>
      </c>
      <c r="H135" s="460">
        <v>90605</v>
      </c>
      <c r="I135" s="125">
        <v>90344</v>
      </c>
      <c r="J135" s="507">
        <v>261</v>
      </c>
      <c r="K135" s="475">
        <v>1.002888957761445</v>
      </c>
      <c r="W135" s="555"/>
      <c r="X135" s="555"/>
      <c r="Y135" s="555"/>
      <c r="Z135" s="555"/>
      <c r="AA135" s="555"/>
    </row>
    <row r="136" spans="1:27" ht="13.5">
      <c r="A136" s="483">
        <f t="shared" si="1"/>
        <v>113</v>
      </c>
      <c r="B136" s="502" t="s">
        <v>337</v>
      </c>
      <c r="C136" s="223" t="s">
        <v>555</v>
      </c>
      <c r="D136" s="518">
        <v>11572</v>
      </c>
      <c r="E136" s="128">
        <v>20251</v>
      </c>
      <c r="F136" s="128">
        <v>10615</v>
      </c>
      <c r="G136" s="128">
        <v>12756</v>
      </c>
      <c r="H136" s="460">
        <v>55194</v>
      </c>
      <c r="I136" s="125">
        <v>66303</v>
      </c>
      <c r="J136" s="507">
        <v>-11109</v>
      </c>
      <c r="K136" s="475">
        <v>0.8324510203158229</v>
      </c>
      <c r="W136" s="555"/>
      <c r="X136" s="555"/>
      <c r="Y136" s="555"/>
      <c r="Z136" s="555"/>
      <c r="AA136" s="555"/>
    </row>
    <row r="137" spans="1:27" ht="13.5">
      <c r="A137" s="483">
        <f t="shared" si="1"/>
        <v>114</v>
      </c>
      <c r="B137" s="502" t="s">
        <v>337</v>
      </c>
      <c r="C137" s="223" t="s">
        <v>556</v>
      </c>
      <c r="D137" s="518">
        <v>84000</v>
      </c>
      <c r="E137" s="128">
        <v>19000</v>
      </c>
      <c r="F137" s="128">
        <v>9000</v>
      </c>
      <c r="G137" s="128">
        <v>9000</v>
      </c>
      <c r="H137" s="460">
        <v>121000</v>
      </c>
      <c r="I137" s="125">
        <v>114000</v>
      </c>
      <c r="J137" s="507">
        <v>7000</v>
      </c>
      <c r="K137" s="475">
        <v>1.0614035087719298</v>
      </c>
      <c r="W137" s="555"/>
      <c r="X137" s="555"/>
      <c r="Y137" s="555"/>
      <c r="Z137" s="555"/>
      <c r="AA137" s="555"/>
    </row>
    <row r="138" spans="1:27" ht="13.5">
      <c r="A138" s="483">
        <f t="shared" si="1"/>
        <v>115</v>
      </c>
      <c r="B138" s="502" t="s">
        <v>337</v>
      </c>
      <c r="C138" s="223" t="s">
        <v>557</v>
      </c>
      <c r="D138" s="518">
        <v>12576</v>
      </c>
      <c r="E138" s="128">
        <v>10853</v>
      </c>
      <c r="F138" s="128">
        <v>9778</v>
      </c>
      <c r="G138" s="128">
        <v>12170</v>
      </c>
      <c r="H138" s="460">
        <v>45377</v>
      </c>
      <c r="I138" s="125">
        <v>45258</v>
      </c>
      <c r="J138" s="507">
        <v>119</v>
      </c>
      <c r="K138" s="475">
        <v>1.0026293693932564</v>
      </c>
      <c r="W138" s="555"/>
      <c r="X138" s="555"/>
      <c r="Y138" s="555"/>
      <c r="Z138" s="555"/>
      <c r="AA138" s="555"/>
    </row>
    <row r="139" spans="1:27" ht="13.5">
      <c r="A139" s="483">
        <f t="shared" si="1"/>
        <v>116</v>
      </c>
      <c r="B139" s="502" t="s">
        <v>337</v>
      </c>
      <c r="C139" s="223" t="s">
        <v>891</v>
      </c>
      <c r="D139" s="518">
        <v>0</v>
      </c>
      <c r="E139" s="128">
        <v>229466</v>
      </c>
      <c r="F139" s="128">
        <v>156729</v>
      </c>
      <c r="G139" s="128">
        <v>190291</v>
      </c>
      <c r="H139" s="460">
        <v>576486</v>
      </c>
      <c r="I139" s="125">
        <v>229914</v>
      </c>
      <c r="J139" s="507">
        <v>346572</v>
      </c>
      <c r="K139" s="475">
        <v>2.507398418539106</v>
      </c>
      <c r="W139" s="555"/>
      <c r="X139" s="555"/>
      <c r="Y139" s="555"/>
      <c r="Z139" s="555"/>
      <c r="AA139" s="555"/>
    </row>
    <row r="140" spans="1:27" ht="13.5">
      <c r="A140" s="483">
        <f t="shared" si="1"/>
        <v>117</v>
      </c>
      <c r="B140" s="502" t="s">
        <v>337</v>
      </c>
      <c r="C140" s="223" t="s">
        <v>558</v>
      </c>
      <c r="D140" s="518">
        <v>16450</v>
      </c>
      <c r="E140" s="128">
        <v>24201</v>
      </c>
      <c r="F140" s="128">
        <v>21234</v>
      </c>
      <c r="G140" s="128">
        <v>25776</v>
      </c>
      <c r="H140" s="460">
        <v>87661</v>
      </c>
      <c r="I140" s="125">
        <v>92408</v>
      </c>
      <c r="J140" s="507">
        <v>-4747</v>
      </c>
      <c r="K140" s="475">
        <v>0.9486299887455631</v>
      </c>
      <c r="W140" s="555"/>
      <c r="X140" s="555"/>
      <c r="Y140" s="555"/>
      <c r="Z140" s="555"/>
      <c r="AA140" s="555"/>
    </row>
    <row r="141" spans="1:27" ht="13.5">
      <c r="A141" s="483">
        <v>118</v>
      </c>
      <c r="B141" s="502" t="s">
        <v>337</v>
      </c>
      <c r="C141" s="223" t="s">
        <v>559</v>
      </c>
      <c r="D141" s="518">
        <v>7974</v>
      </c>
      <c r="E141" s="128">
        <v>11150</v>
      </c>
      <c r="F141" s="128">
        <v>8832</v>
      </c>
      <c r="G141" s="128">
        <v>12026</v>
      </c>
      <c r="H141" s="460">
        <v>39982</v>
      </c>
      <c r="I141" s="125">
        <v>39098</v>
      </c>
      <c r="J141" s="976">
        <v>884</v>
      </c>
      <c r="K141" s="475">
        <v>1.0226098521663511</v>
      </c>
      <c r="W141" s="555"/>
      <c r="X141" s="555"/>
      <c r="Y141" s="555"/>
      <c r="Z141" s="555"/>
      <c r="AA141" s="555"/>
    </row>
    <row r="142" spans="1:27" ht="13.5">
      <c r="A142" s="483">
        <f aca="true" t="shared" si="2" ref="A142:A206">A141+1</f>
        <v>119</v>
      </c>
      <c r="B142" s="502" t="s">
        <v>337</v>
      </c>
      <c r="C142" s="223" t="s">
        <v>560</v>
      </c>
      <c r="D142" s="518">
        <v>3858</v>
      </c>
      <c r="E142" s="128">
        <v>6934</v>
      </c>
      <c r="F142" s="128">
        <v>4606</v>
      </c>
      <c r="G142" s="128">
        <v>8051</v>
      </c>
      <c r="H142" s="460">
        <v>23449</v>
      </c>
      <c r="I142" s="125">
        <v>26996</v>
      </c>
      <c r="J142" s="976">
        <v>-3547</v>
      </c>
      <c r="K142" s="475">
        <v>0.8686101644688102</v>
      </c>
      <c r="W142" s="555"/>
      <c r="X142" s="555"/>
      <c r="Y142" s="555"/>
      <c r="Z142" s="555"/>
      <c r="AA142" s="555"/>
    </row>
    <row r="143" spans="1:27" ht="13.5">
      <c r="A143" s="483">
        <v>120</v>
      </c>
      <c r="B143" s="502" t="s">
        <v>337</v>
      </c>
      <c r="C143" s="223" t="s">
        <v>561</v>
      </c>
      <c r="D143" s="518">
        <v>6714</v>
      </c>
      <c r="E143" s="128">
        <v>7286</v>
      </c>
      <c r="F143" s="128">
        <v>6300</v>
      </c>
      <c r="G143" s="128">
        <v>7050</v>
      </c>
      <c r="H143" s="460">
        <v>27350</v>
      </c>
      <c r="I143" s="125">
        <v>30779</v>
      </c>
      <c r="J143" s="976">
        <v>-3429</v>
      </c>
      <c r="K143" s="475">
        <v>0.8885928717632152</v>
      </c>
      <c r="W143" s="555"/>
      <c r="X143" s="555"/>
      <c r="Y143" s="555"/>
      <c r="Z143" s="555"/>
      <c r="AA143" s="555"/>
    </row>
    <row r="144" spans="1:27" ht="14.25" thickBot="1">
      <c r="A144" s="483">
        <v>121</v>
      </c>
      <c r="B144" s="502" t="s">
        <v>892</v>
      </c>
      <c r="C144" s="223" t="s">
        <v>894</v>
      </c>
      <c r="D144" s="518">
        <v>0</v>
      </c>
      <c r="E144" s="128">
        <v>23881</v>
      </c>
      <c r="F144" s="128">
        <v>29850</v>
      </c>
      <c r="G144" s="128">
        <v>29202</v>
      </c>
      <c r="H144" s="460">
        <v>82933</v>
      </c>
      <c r="I144" s="125"/>
      <c r="J144" s="976">
        <v>82933</v>
      </c>
      <c r="K144" s="493" t="s">
        <v>937</v>
      </c>
      <c r="W144" s="555"/>
      <c r="X144" s="555"/>
      <c r="Y144" s="555"/>
      <c r="Z144" s="555"/>
      <c r="AA144" s="555"/>
    </row>
    <row r="145" spans="1:27" ht="14.25" thickTop="1">
      <c r="A145" s="654"/>
      <c r="B145" s="655"/>
      <c r="C145" s="656" t="s">
        <v>40</v>
      </c>
      <c r="D145" s="657">
        <v>214014</v>
      </c>
      <c r="E145" s="658">
        <v>409841</v>
      </c>
      <c r="F145" s="658">
        <v>305441</v>
      </c>
      <c r="G145" s="658">
        <v>365092</v>
      </c>
      <c r="H145" s="659">
        <v>1294388</v>
      </c>
      <c r="I145" s="660">
        <v>888873</v>
      </c>
      <c r="J145" s="660">
        <v>405515</v>
      </c>
      <c r="K145" s="662">
        <v>1.45621252979897</v>
      </c>
      <c r="M145" s="515"/>
      <c r="N145" s="515"/>
      <c r="W145" s="555"/>
      <c r="X145" s="555"/>
      <c r="Y145" s="555"/>
      <c r="Z145" s="555"/>
      <c r="AA145" s="555"/>
    </row>
    <row r="146" spans="1:27" ht="13.5">
      <c r="A146" s="483">
        <f>A144+1</f>
        <v>122</v>
      </c>
      <c r="B146" s="489" t="s">
        <v>364</v>
      </c>
      <c r="C146" s="218" t="s">
        <v>562</v>
      </c>
      <c r="D146" s="518">
        <v>8744</v>
      </c>
      <c r="E146" s="128">
        <v>11849</v>
      </c>
      <c r="F146" s="128">
        <v>9303</v>
      </c>
      <c r="G146" s="128">
        <v>12970</v>
      </c>
      <c r="H146" s="460">
        <v>42866</v>
      </c>
      <c r="I146" s="125">
        <v>44082</v>
      </c>
      <c r="J146" s="507">
        <v>-1216</v>
      </c>
      <c r="K146" s="475">
        <v>0.9724150446894424</v>
      </c>
      <c r="W146" s="555"/>
      <c r="X146" s="555"/>
      <c r="Y146" s="555"/>
      <c r="Z146" s="555"/>
      <c r="AA146" s="555"/>
    </row>
    <row r="147" spans="1:27" ht="13.5">
      <c r="A147" s="483">
        <f t="shared" si="2"/>
        <v>123</v>
      </c>
      <c r="B147" s="489" t="s">
        <v>364</v>
      </c>
      <c r="C147" s="218" t="s">
        <v>942</v>
      </c>
      <c r="D147" s="518">
        <v>0</v>
      </c>
      <c r="E147" s="128">
        <v>0</v>
      </c>
      <c r="F147" s="128">
        <v>0</v>
      </c>
      <c r="G147" s="128">
        <v>0</v>
      </c>
      <c r="H147" s="460">
        <v>0</v>
      </c>
      <c r="I147" s="125">
        <v>28013</v>
      </c>
      <c r="J147" s="507">
        <v>-28013</v>
      </c>
      <c r="K147" s="475">
        <v>0</v>
      </c>
      <c r="W147" s="555"/>
      <c r="X147" s="555"/>
      <c r="Y147" s="555"/>
      <c r="Z147" s="555"/>
      <c r="AA147" s="555"/>
    </row>
    <row r="148" spans="1:27" ht="13.5">
      <c r="A148" s="483">
        <f t="shared" si="2"/>
        <v>124</v>
      </c>
      <c r="B148" s="489" t="s">
        <v>364</v>
      </c>
      <c r="C148" s="218" t="s">
        <v>563</v>
      </c>
      <c r="D148" s="518">
        <v>14279</v>
      </c>
      <c r="E148" s="128">
        <v>19786</v>
      </c>
      <c r="F148" s="128">
        <v>15489</v>
      </c>
      <c r="G148" s="128">
        <v>18884</v>
      </c>
      <c r="H148" s="460">
        <v>68438</v>
      </c>
      <c r="I148" s="125">
        <v>71509</v>
      </c>
      <c r="J148" s="507">
        <v>-3071</v>
      </c>
      <c r="K148" s="475">
        <v>0.9570543567942497</v>
      </c>
      <c r="W148" s="555"/>
      <c r="X148" s="555"/>
      <c r="Y148" s="555"/>
      <c r="Z148" s="555"/>
      <c r="AA148" s="555"/>
    </row>
    <row r="149" spans="1:27" ht="13.5">
      <c r="A149" s="483">
        <f>A148+1</f>
        <v>125</v>
      </c>
      <c r="B149" s="489" t="s">
        <v>364</v>
      </c>
      <c r="C149" s="218" t="s">
        <v>564</v>
      </c>
      <c r="D149" s="518">
        <v>15107</v>
      </c>
      <c r="E149" s="128">
        <v>19622</v>
      </c>
      <c r="F149" s="128">
        <v>16709</v>
      </c>
      <c r="G149" s="128">
        <v>20288</v>
      </c>
      <c r="H149" s="460">
        <v>71726</v>
      </c>
      <c r="I149" s="125">
        <v>73642</v>
      </c>
      <c r="J149" s="507">
        <v>-1916</v>
      </c>
      <c r="K149" s="475">
        <v>0.9739822383965672</v>
      </c>
      <c r="W149" s="555"/>
      <c r="X149" s="555"/>
      <c r="Y149" s="555"/>
      <c r="Z149" s="555"/>
      <c r="AA149" s="555"/>
    </row>
    <row r="150" spans="1:27" ht="13.5">
      <c r="A150" s="483">
        <f t="shared" si="2"/>
        <v>126</v>
      </c>
      <c r="B150" s="489" t="s">
        <v>364</v>
      </c>
      <c r="C150" s="218" t="s">
        <v>565</v>
      </c>
      <c r="D150" s="518">
        <v>11337</v>
      </c>
      <c r="E150" s="128">
        <v>13671</v>
      </c>
      <c r="F150" s="128">
        <v>11276</v>
      </c>
      <c r="G150" s="128">
        <v>15122</v>
      </c>
      <c r="H150" s="460">
        <v>51406</v>
      </c>
      <c r="I150" s="125">
        <v>54038</v>
      </c>
      <c r="J150" s="507">
        <v>-2632</v>
      </c>
      <c r="K150" s="475">
        <v>0.9512935341796513</v>
      </c>
      <c r="W150" s="555"/>
      <c r="X150" s="555"/>
      <c r="Y150" s="555"/>
      <c r="Z150" s="555"/>
      <c r="AA150" s="555"/>
    </row>
    <row r="151" spans="1:27" ht="13.5">
      <c r="A151" s="483">
        <f t="shared" si="2"/>
        <v>127</v>
      </c>
      <c r="B151" s="489" t="s">
        <v>364</v>
      </c>
      <c r="C151" s="218" t="s">
        <v>566</v>
      </c>
      <c r="D151" s="518">
        <v>24302</v>
      </c>
      <c r="E151" s="128">
        <v>56073</v>
      </c>
      <c r="F151" s="128">
        <v>27756</v>
      </c>
      <c r="G151" s="128">
        <v>37187</v>
      </c>
      <c r="H151" s="460">
        <v>145318</v>
      </c>
      <c r="I151" s="125">
        <v>132179</v>
      </c>
      <c r="J151" s="507">
        <v>13139</v>
      </c>
      <c r="K151" s="475">
        <v>1.099403082184008</v>
      </c>
      <c r="W151" s="555"/>
      <c r="X151" s="555"/>
      <c r="Y151" s="555"/>
      <c r="Z151" s="555"/>
      <c r="AA151" s="555"/>
    </row>
    <row r="152" spans="1:27" ht="13.5">
      <c r="A152" s="483">
        <f t="shared" si="2"/>
        <v>128</v>
      </c>
      <c r="B152" s="489" t="s">
        <v>364</v>
      </c>
      <c r="C152" s="218" t="s">
        <v>567</v>
      </c>
      <c r="D152" s="518">
        <v>82409</v>
      </c>
      <c r="E152" s="128">
        <v>70949</v>
      </c>
      <c r="F152" s="128">
        <v>70958</v>
      </c>
      <c r="G152" s="128">
        <v>79844</v>
      </c>
      <c r="H152" s="460">
        <v>304160</v>
      </c>
      <c r="I152" s="125">
        <v>311106</v>
      </c>
      <c r="J152" s="507">
        <v>-6946</v>
      </c>
      <c r="K152" s="475">
        <v>0.977673204631219</v>
      </c>
      <c r="W152" s="555"/>
      <c r="X152" s="555"/>
      <c r="Y152" s="555"/>
      <c r="Z152" s="555"/>
      <c r="AA152" s="555"/>
    </row>
    <row r="153" spans="1:27" ht="13.5">
      <c r="A153" s="483">
        <f t="shared" si="2"/>
        <v>129</v>
      </c>
      <c r="B153" s="489" t="s">
        <v>364</v>
      </c>
      <c r="C153" s="218" t="s">
        <v>568</v>
      </c>
      <c r="D153" s="518">
        <v>407805</v>
      </c>
      <c r="E153" s="128">
        <v>389480</v>
      </c>
      <c r="F153" s="128">
        <v>393580</v>
      </c>
      <c r="G153" s="128">
        <v>430785</v>
      </c>
      <c r="H153" s="460">
        <v>1621650</v>
      </c>
      <c r="I153" s="125">
        <v>1634202</v>
      </c>
      <c r="J153" s="507">
        <v>-12552</v>
      </c>
      <c r="K153" s="475">
        <v>0.9923191869793331</v>
      </c>
      <c r="W153" s="555"/>
      <c r="X153" s="555"/>
      <c r="Y153" s="555"/>
      <c r="Z153" s="555"/>
      <c r="AA153" s="555"/>
    </row>
    <row r="154" spans="1:27" ht="13.5">
      <c r="A154" s="483">
        <f t="shared" si="2"/>
        <v>130</v>
      </c>
      <c r="B154" s="489" t="s">
        <v>364</v>
      </c>
      <c r="C154" s="218" t="s">
        <v>569</v>
      </c>
      <c r="D154" s="518">
        <v>48703</v>
      </c>
      <c r="E154" s="128">
        <v>226635</v>
      </c>
      <c r="F154" s="128">
        <v>35296</v>
      </c>
      <c r="G154" s="128">
        <v>69695</v>
      </c>
      <c r="H154" s="460">
        <v>380329</v>
      </c>
      <c r="I154" s="125">
        <v>368199</v>
      </c>
      <c r="J154" s="507">
        <v>12130</v>
      </c>
      <c r="K154" s="475">
        <v>1.03294414161907</v>
      </c>
      <c r="W154" s="555"/>
      <c r="X154" s="555"/>
      <c r="Y154" s="555"/>
      <c r="Z154" s="555"/>
      <c r="AA154" s="555"/>
    </row>
    <row r="155" spans="1:27" ht="13.5">
      <c r="A155" s="483">
        <f t="shared" si="2"/>
        <v>131</v>
      </c>
      <c r="B155" s="489" t="s">
        <v>364</v>
      </c>
      <c r="C155" s="218" t="s">
        <v>227</v>
      </c>
      <c r="D155" s="518">
        <v>88026</v>
      </c>
      <c r="E155" s="128">
        <v>98673</v>
      </c>
      <c r="F155" s="128">
        <v>101781</v>
      </c>
      <c r="G155" s="128">
        <v>97041</v>
      </c>
      <c r="H155" s="460">
        <v>385521</v>
      </c>
      <c r="I155" s="125">
        <v>420635</v>
      </c>
      <c r="J155" s="507">
        <v>-35114</v>
      </c>
      <c r="K155" s="475">
        <v>0.916521449712934</v>
      </c>
      <c r="W155" s="555"/>
      <c r="X155" s="555"/>
      <c r="Y155" s="555"/>
      <c r="Z155" s="555"/>
      <c r="AA155" s="555"/>
    </row>
    <row r="156" spans="1:27" ht="13.5">
      <c r="A156" s="483">
        <f t="shared" si="2"/>
        <v>132</v>
      </c>
      <c r="B156" s="489" t="s">
        <v>364</v>
      </c>
      <c r="C156" s="218" t="s">
        <v>570</v>
      </c>
      <c r="D156" s="518">
        <v>10005</v>
      </c>
      <c r="E156" s="128">
        <v>12893</v>
      </c>
      <c r="F156" s="128">
        <v>10355</v>
      </c>
      <c r="G156" s="128">
        <v>12613</v>
      </c>
      <c r="H156" s="460">
        <v>45866</v>
      </c>
      <c r="I156" s="125">
        <v>46219</v>
      </c>
      <c r="J156" s="507">
        <v>-353</v>
      </c>
      <c r="K156" s="475">
        <v>0.9923624483437548</v>
      </c>
      <c r="W156" s="555"/>
      <c r="X156" s="555"/>
      <c r="Y156" s="555"/>
      <c r="Z156" s="555"/>
      <c r="AA156" s="555"/>
    </row>
    <row r="157" spans="1:27" ht="13.5">
      <c r="A157" s="483">
        <f t="shared" si="2"/>
        <v>133</v>
      </c>
      <c r="B157" s="489" t="s">
        <v>364</v>
      </c>
      <c r="C157" s="218" t="s">
        <v>571</v>
      </c>
      <c r="D157" s="518">
        <v>9678</v>
      </c>
      <c r="E157" s="128">
        <v>11813</v>
      </c>
      <c r="F157" s="128">
        <v>10030</v>
      </c>
      <c r="G157" s="128">
        <v>12494</v>
      </c>
      <c r="H157" s="460">
        <v>44015</v>
      </c>
      <c r="I157" s="125">
        <v>47262</v>
      </c>
      <c r="J157" s="507">
        <v>-3247</v>
      </c>
      <c r="K157" s="475">
        <v>0.9312978714400576</v>
      </c>
      <c r="W157" s="555"/>
      <c r="X157" s="555"/>
      <c r="Y157" s="555"/>
      <c r="Z157" s="555"/>
      <c r="AA157" s="555"/>
    </row>
    <row r="158" spans="1:27" ht="13.5">
      <c r="A158" s="483">
        <f t="shared" si="2"/>
        <v>134</v>
      </c>
      <c r="B158" s="489" t="s">
        <v>364</v>
      </c>
      <c r="C158" s="218" t="s">
        <v>572</v>
      </c>
      <c r="D158" s="518">
        <v>51814</v>
      </c>
      <c r="E158" s="128">
        <v>69517</v>
      </c>
      <c r="F158" s="128">
        <v>62973</v>
      </c>
      <c r="G158" s="128">
        <v>65540</v>
      </c>
      <c r="H158" s="460">
        <v>249844</v>
      </c>
      <c r="I158" s="125">
        <v>274164</v>
      </c>
      <c r="J158" s="507">
        <v>-24320</v>
      </c>
      <c r="K158" s="475">
        <v>0.9112939700325353</v>
      </c>
      <c r="W158" s="555"/>
      <c r="X158" s="555"/>
      <c r="Y158" s="555"/>
      <c r="Z158" s="555"/>
      <c r="AA158" s="555"/>
    </row>
    <row r="159" spans="1:27" ht="13.5">
      <c r="A159" s="483">
        <v>135</v>
      </c>
      <c r="B159" s="489" t="s">
        <v>47</v>
      </c>
      <c r="C159" s="218" t="s">
        <v>893</v>
      </c>
      <c r="D159" s="518">
        <v>41765</v>
      </c>
      <c r="E159" s="128">
        <v>71608</v>
      </c>
      <c r="F159" s="128">
        <v>24519</v>
      </c>
      <c r="G159" s="128">
        <v>53332</v>
      </c>
      <c r="H159" s="460">
        <v>191224</v>
      </c>
      <c r="I159" s="125">
        <v>158175</v>
      </c>
      <c r="J159" s="507">
        <v>33049</v>
      </c>
      <c r="K159" s="475">
        <v>1.208939465781571</v>
      </c>
      <c r="W159" s="555"/>
      <c r="X159" s="555"/>
      <c r="Y159" s="555"/>
      <c r="Z159" s="555"/>
      <c r="AA159" s="555"/>
    </row>
    <row r="160" spans="1:27" ht="14.25" thickBot="1">
      <c r="A160" s="483">
        <v>136</v>
      </c>
      <c r="B160" s="489" t="s">
        <v>364</v>
      </c>
      <c r="C160" s="218" t="s">
        <v>932</v>
      </c>
      <c r="D160" s="518">
        <v>0</v>
      </c>
      <c r="E160" s="128">
        <v>4216</v>
      </c>
      <c r="F160" s="128">
        <v>7154</v>
      </c>
      <c r="G160" s="128">
        <v>6799</v>
      </c>
      <c r="H160" s="460">
        <v>18169</v>
      </c>
      <c r="I160" s="805"/>
      <c r="J160" s="804">
        <v>18169</v>
      </c>
      <c r="K160" s="805" t="s">
        <v>936</v>
      </c>
      <c r="W160" s="555"/>
      <c r="X160" s="555"/>
      <c r="Y160" s="555"/>
      <c r="Z160" s="555"/>
      <c r="AA160" s="555"/>
    </row>
    <row r="161" spans="1:27" ht="15" thickBot="1" thickTop="1">
      <c r="A161" s="675"/>
      <c r="B161" s="676"/>
      <c r="C161" s="677" t="s">
        <v>40</v>
      </c>
      <c r="D161" s="678">
        <v>813974</v>
      </c>
      <c r="E161" s="679">
        <v>1076785</v>
      </c>
      <c r="F161" s="679">
        <v>797179</v>
      </c>
      <c r="G161" s="679">
        <v>932594</v>
      </c>
      <c r="H161" s="680">
        <v>3620532</v>
      </c>
      <c r="I161" s="219">
        <v>3663425</v>
      </c>
      <c r="J161" s="219">
        <v>-42893</v>
      </c>
      <c r="K161" s="476">
        <v>0.9882915577635683</v>
      </c>
      <c r="M161" s="515"/>
      <c r="N161" s="515"/>
      <c r="W161" s="555"/>
      <c r="X161" s="555"/>
      <c r="Y161" s="555"/>
      <c r="Z161" s="555"/>
      <c r="AA161" s="555"/>
    </row>
    <row r="162" spans="1:27" ht="13.5">
      <c r="A162" s="483">
        <f>A160+1</f>
        <v>137</v>
      </c>
      <c r="B162" s="483" t="s">
        <v>365</v>
      </c>
      <c r="C162" s="218" t="s">
        <v>573</v>
      </c>
      <c r="D162" s="518">
        <v>0</v>
      </c>
      <c r="E162" s="128">
        <v>0</v>
      </c>
      <c r="F162" s="128">
        <v>23538</v>
      </c>
      <c r="G162" s="128">
        <v>0</v>
      </c>
      <c r="H162" s="460">
        <v>23538</v>
      </c>
      <c r="I162" s="125">
        <v>22141</v>
      </c>
      <c r="J162" s="507">
        <v>1397</v>
      </c>
      <c r="K162" s="475">
        <v>1.0630956144708912</v>
      </c>
      <c r="W162" s="555"/>
      <c r="X162" s="555"/>
      <c r="Y162" s="555"/>
      <c r="Z162" s="555"/>
      <c r="AA162" s="555"/>
    </row>
    <row r="163" spans="1:27" ht="14.25" thickBot="1">
      <c r="A163" s="483">
        <f t="shared" si="2"/>
        <v>138</v>
      </c>
      <c r="B163" s="483" t="s">
        <v>400</v>
      </c>
      <c r="C163" s="218" t="s">
        <v>447</v>
      </c>
      <c r="D163" s="518">
        <v>2520</v>
      </c>
      <c r="E163" s="128">
        <v>2771</v>
      </c>
      <c r="F163" s="128">
        <v>2921</v>
      </c>
      <c r="G163" s="128">
        <v>2694</v>
      </c>
      <c r="H163" s="460">
        <v>10906</v>
      </c>
      <c r="I163" s="125">
        <v>10859</v>
      </c>
      <c r="J163" s="976">
        <v>47</v>
      </c>
      <c r="K163" s="475">
        <v>1.0043282070172208</v>
      </c>
      <c r="W163" s="555"/>
      <c r="X163" s="555"/>
      <c r="Y163" s="555"/>
      <c r="Z163" s="555"/>
      <c r="AA163" s="555"/>
    </row>
    <row r="164" spans="1:27" ht="15" thickBot="1" thickTop="1">
      <c r="A164" s="675"/>
      <c r="B164" s="676"/>
      <c r="C164" s="677" t="s">
        <v>40</v>
      </c>
      <c r="D164" s="678">
        <v>2520</v>
      </c>
      <c r="E164" s="679">
        <v>2771</v>
      </c>
      <c r="F164" s="679">
        <v>26459</v>
      </c>
      <c r="G164" s="679">
        <v>2694</v>
      </c>
      <c r="H164" s="680">
        <v>34444</v>
      </c>
      <c r="I164" s="219">
        <v>33000</v>
      </c>
      <c r="J164" s="219">
        <v>1444</v>
      </c>
      <c r="K164" s="476">
        <v>1.0437575757575757</v>
      </c>
      <c r="M164" s="515"/>
      <c r="N164" s="515"/>
      <c r="W164" s="555"/>
      <c r="X164" s="555"/>
      <c r="Y164" s="555"/>
      <c r="Z164" s="555"/>
      <c r="AA164" s="555"/>
    </row>
    <row r="165" spans="1:27" ht="14.25" thickBot="1">
      <c r="A165" s="483">
        <f>A163+1</f>
        <v>139</v>
      </c>
      <c r="B165" s="483" t="s">
        <v>366</v>
      </c>
      <c r="C165" s="218" t="s">
        <v>574</v>
      </c>
      <c r="D165" s="518">
        <v>22891</v>
      </c>
      <c r="E165" s="128">
        <v>25880</v>
      </c>
      <c r="F165" s="128">
        <v>24477</v>
      </c>
      <c r="G165" s="128">
        <v>25446</v>
      </c>
      <c r="H165" s="460">
        <v>98694</v>
      </c>
      <c r="I165" s="125">
        <v>101743</v>
      </c>
      <c r="J165" s="507">
        <v>-3049</v>
      </c>
      <c r="K165" s="475">
        <v>0.9700323363769497</v>
      </c>
      <c r="W165" s="555"/>
      <c r="X165" s="555"/>
      <c r="Y165" s="555"/>
      <c r="Z165" s="555"/>
      <c r="AA165" s="555"/>
    </row>
    <row r="166" spans="1:27" ht="15" thickBot="1" thickTop="1">
      <c r="A166" s="675"/>
      <c r="B166" s="676"/>
      <c r="C166" s="677" t="s">
        <v>40</v>
      </c>
      <c r="D166" s="678">
        <v>22891</v>
      </c>
      <c r="E166" s="679">
        <v>25880</v>
      </c>
      <c r="F166" s="679">
        <v>24477</v>
      </c>
      <c r="G166" s="679">
        <v>25446</v>
      </c>
      <c r="H166" s="680">
        <v>98694</v>
      </c>
      <c r="I166" s="219">
        <v>101743</v>
      </c>
      <c r="J166" s="219">
        <v>-3049</v>
      </c>
      <c r="K166" s="476">
        <v>0.9700323363769497</v>
      </c>
      <c r="M166" s="515"/>
      <c r="N166" s="515"/>
      <c r="W166" s="555"/>
      <c r="X166" s="555"/>
      <c r="Y166" s="555"/>
      <c r="Z166" s="555"/>
      <c r="AA166" s="555"/>
    </row>
    <row r="167" spans="1:27" ht="14.25" thickBot="1">
      <c r="A167" s="483">
        <f>A165+1</f>
        <v>140</v>
      </c>
      <c r="B167" s="489" t="s">
        <v>367</v>
      </c>
      <c r="C167" s="579" t="s">
        <v>397</v>
      </c>
      <c r="D167" s="518">
        <v>12529</v>
      </c>
      <c r="E167" s="128">
        <v>17224</v>
      </c>
      <c r="F167" s="128">
        <v>12466</v>
      </c>
      <c r="G167" s="128">
        <v>15470</v>
      </c>
      <c r="H167" s="460">
        <v>57689</v>
      </c>
      <c r="I167" s="125">
        <v>59563</v>
      </c>
      <c r="J167" s="507">
        <v>-1874</v>
      </c>
      <c r="K167" s="475">
        <v>0.9685375149001897</v>
      </c>
      <c r="W167" s="555"/>
      <c r="X167" s="555"/>
      <c r="Y167" s="555"/>
      <c r="Z167" s="555"/>
      <c r="AA167" s="555"/>
    </row>
    <row r="168" spans="1:27" ht="15" thickBot="1" thickTop="1">
      <c r="A168" s="675"/>
      <c r="B168" s="676"/>
      <c r="C168" s="677" t="s">
        <v>40</v>
      </c>
      <c r="D168" s="678">
        <v>12529</v>
      </c>
      <c r="E168" s="679">
        <v>17224</v>
      </c>
      <c r="F168" s="679">
        <v>12466</v>
      </c>
      <c r="G168" s="679">
        <v>15470</v>
      </c>
      <c r="H168" s="680">
        <v>57689</v>
      </c>
      <c r="I168" s="219">
        <v>59563</v>
      </c>
      <c r="J168" s="219">
        <v>-1874</v>
      </c>
      <c r="K168" s="476">
        <v>0.9685375149001897</v>
      </c>
      <c r="M168" s="515"/>
      <c r="N168" s="515"/>
      <c r="W168" s="555"/>
      <c r="X168" s="555"/>
      <c r="Y168" s="555"/>
      <c r="Z168" s="555"/>
      <c r="AA168" s="555"/>
    </row>
    <row r="169" spans="1:27" ht="13.5">
      <c r="A169" s="483">
        <f>A167+1</f>
        <v>141</v>
      </c>
      <c r="B169" s="483" t="s">
        <v>368</v>
      </c>
      <c r="C169" s="218" t="s">
        <v>228</v>
      </c>
      <c r="D169" s="518">
        <v>26817</v>
      </c>
      <c r="E169" s="128">
        <v>43361</v>
      </c>
      <c r="F169" s="128">
        <v>47525</v>
      </c>
      <c r="G169" s="128">
        <v>40661</v>
      </c>
      <c r="H169" s="460">
        <v>158364</v>
      </c>
      <c r="I169" s="125">
        <v>181876</v>
      </c>
      <c r="J169" s="507">
        <v>-23512</v>
      </c>
      <c r="K169" s="475">
        <v>0.870725109415206</v>
      </c>
      <c r="W169" s="555"/>
      <c r="X169" s="555"/>
      <c r="Y169" s="555"/>
      <c r="Z169" s="555"/>
      <c r="AA169" s="555"/>
    </row>
    <row r="170" spans="1:27" ht="14.25" thickBot="1">
      <c r="A170" s="483">
        <f t="shared" si="2"/>
        <v>142</v>
      </c>
      <c r="B170" s="484" t="s">
        <v>368</v>
      </c>
      <c r="C170" s="218" t="s">
        <v>575</v>
      </c>
      <c r="D170" s="518">
        <v>1683</v>
      </c>
      <c r="E170" s="128">
        <v>2753</v>
      </c>
      <c r="F170" s="128">
        <v>3701</v>
      </c>
      <c r="G170" s="128">
        <v>1746</v>
      </c>
      <c r="H170" s="460">
        <v>9883</v>
      </c>
      <c r="I170" s="125">
        <v>11395</v>
      </c>
      <c r="J170" s="507">
        <v>-1512</v>
      </c>
      <c r="K170" s="475">
        <v>0.8673102237823607</v>
      </c>
      <c r="W170" s="555"/>
      <c r="X170" s="555"/>
      <c r="Y170" s="555"/>
      <c r="Z170" s="555"/>
      <c r="AA170" s="555"/>
    </row>
    <row r="171" spans="1:27" ht="15" thickBot="1" thickTop="1">
      <c r="A171" s="675"/>
      <c r="B171" s="676"/>
      <c r="C171" s="677" t="s">
        <v>40</v>
      </c>
      <c r="D171" s="678">
        <v>28500</v>
      </c>
      <c r="E171" s="679">
        <v>46114</v>
      </c>
      <c r="F171" s="679">
        <v>51226</v>
      </c>
      <c r="G171" s="679">
        <v>42407</v>
      </c>
      <c r="H171" s="680">
        <v>168247</v>
      </c>
      <c r="I171" s="219">
        <v>193271</v>
      </c>
      <c r="J171" s="219">
        <v>-25024</v>
      </c>
      <c r="K171" s="476">
        <v>0.8705237723196961</v>
      </c>
      <c r="M171" s="515"/>
      <c r="N171" s="515"/>
      <c r="W171" s="555"/>
      <c r="X171" s="555"/>
      <c r="Y171" s="555"/>
      <c r="Z171" s="555"/>
      <c r="AA171" s="555"/>
    </row>
    <row r="172" spans="1:27" ht="14.25" thickBot="1">
      <c r="A172" s="483">
        <f>A170+1</f>
        <v>143</v>
      </c>
      <c r="B172" s="483" t="s">
        <v>370</v>
      </c>
      <c r="C172" s="218" t="s">
        <v>576</v>
      </c>
      <c r="D172" s="518">
        <v>3949</v>
      </c>
      <c r="E172" s="128">
        <v>8026</v>
      </c>
      <c r="F172" s="128">
        <v>6670</v>
      </c>
      <c r="G172" s="128">
        <v>8868</v>
      </c>
      <c r="H172" s="460">
        <v>27513</v>
      </c>
      <c r="I172" s="125">
        <v>35002</v>
      </c>
      <c r="J172" s="507">
        <v>-7489</v>
      </c>
      <c r="K172" s="475">
        <v>0.7860407976687046</v>
      </c>
      <c r="W172" s="555"/>
      <c r="X172" s="555"/>
      <c r="Y172" s="555"/>
      <c r="Z172" s="555"/>
      <c r="AA172" s="555"/>
    </row>
    <row r="173" spans="1:27" ht="15" thickBot="1" thickTop="1">
      <c r="A173" s="675"/>
      <c r="B173" s="676"/>
      <c r="C173" s="677" t="s">
        <v>40</v>
      </c>
      <c r="D173" s="678">
        <v>3949</v>
      </c>
      <c r="E173" s="679">
        <v>8026</v>
      </c>
      <c r="F173" s="679">
        <v>6670</v>
      </c>
      <c r="G173" s="679">
        <v>8868</v>
      </c>
      <c r="H173" s="680">
        <v>27513</v>
      </c>
      <c r="I173" s="219">
        <v>35002</v>
      </c>
      <c r="J173" s="219">
        <v>-7489</v>
      </c>
      <c r="K173" s="476">
        <v>0.7860407976687046</v>
      </c>
      <c r="M173" s="515"/>
      <c r="N173" s="515"/>
      <c r="W173" s="555"/>
      <c r="X173" s="555"/>
      <c r="Y173" s="555"/>
      <c r="Z173" s="555"/>
      <c r="AA173" s="555"/>
    </row>
    <row r="174" spans="1:27" ht="13.5">
      <c r="A174" s="483">
        <f>A172+1</f>
        <v>144</v>
      </c>
      <c r="B174" s="499" t="s">
        <v>371</v>
      </c>
      <c r="C174" s="218" t="s">
        <v>577</v>
      </c>
      <c r="D174" s="518">
        <v>7847</v>
      </c>
      <c r="E174" s="128">
        <v>18253</v>
      </c>
      <c r="F174" s="128">
        <v>34186</v>
      </c>
      <c r="G174" s="128">
        <v>11189</v>
      </c>
      <c r="H174" s="460">
        <v>71475</v>
      </c>
      <c r="I174" s="125">
        <v>75910</v>
      </c>
      <c r="J174" s="507">
        <v>-4435</v>
      </c>
      <c r="K174" s="475">
        <v>0.9415755499934133</v>
      </c>
      <c r="W174" s="555"/>
      <c r="X174" s="555"/>
      <c r="Y174" s="555"/>
      <c r="Z174" s="555"/>
      <c r="AA174" s="555"/>
    </row>
    <row r="175" spans="1:27" ht="13.5">
      <c r="A175" s="483">
        <f t="shared" si="2"/>
        <v>145</v>
      </c>
      <c r="B175" s="499" t="s">
        <v>371</v>
      </c>
      <c r="C175" s="218" t="s">
        <v>578</v>
      </c>
      <c r="D175" s="518">
        <v>40210</v>
      </c>
      <c r="E175" s="128">
        <v>49781</v>
      </c>
      <c r="F175" s="128">
        <v>47815</v>
      </c>
      <c r="G175" s="128">
        <v>44935</v>
      </c>
      <c r="H175" s="460">
        <v>182741</v>
      </c>
      <c r="I175" s="125">
        <v>240218</v>
      </c>
      <c r="J175" s="507">
        <v>-57477</v>
      </c>
      <c r="K175" s="475">
        <v>0.7607298370646662</v>
      </c>
      <c r="W175" s="555"/>
      <c r="X175" s="555"/>
      <c r="Y175" s="555"/>
      <c r="Z175" s="555"/>
      <c r="AA175" s="555"/>
    </row>
    <row r="176" spans="1:27" ht="14.25" thickBot="1">
      <c r="A176" s="483">
        <f t="shared" si="2"/>
        <v>146</v>
      </c>
      <c r="B176" s="499" t="s">
        <v>371</v>
      </c>
      <c r="C176" s="218" t="s">
        <v>579</v>
      </c>
      <c r="D176" s="518">
        <v>6556</v>
      </c>
      <c r="E176" s="128">
        <v>10958</v>
      </c>
      <c r="F176" s="128">
        <v>10690</v>
      </c>
      <c r="G176" s="128">
        <v>10265</v>
      </c>
      <c r="H176" s="460">
        <v>38469</v>
      </c>
      <c r="I176" s="125">
        <v>41755</v>
      </c>
      <c r="J176" s="507">
        <v>-3286</v>
      </c>
      <c r="K176" s="475">
        <v>0.921302837983475</v>
      </c>
      <c r="W176" s="555"/>
      <c r="X176" s="555"/>
      <c r="Y176" s="555"/>
      <c r="Z176" s="555"/>
      <c r="AA176" s="555"/>
    </row>
    <row r="177" spans="1:27" ht="15" thickBot="1" thickTop="1">
      <c r="A177" s="675"/>
      <c r="B177" s="676"/>
      <c r="C177" s="677" t="s">
        <v>40</v>
      </c>
      <c r="D177" s="678">
        <v>54613</v>
      </c>
      <c r="E177" s="679">
        <v>78992</v>
      </c>
      <c r="F177" s="679">
        <v>92691</v>
      </c>
      <c r="G177" s="679">
        <v>66389</v>
      </c>
      <c r="H177" s="680">
        <v>292685</v>
      </c>
      <c r="I177" s="219">
        <v>357883</v>
      </c>
      <c r="J177" s="219">
        <v>-65198</v>
      </c>
      <c r="K177" s="476">
        <v>0.8178231433177883</v>
      </c>
      <c r="M177" s="515"/>
      <c r="N177" s="515"/>
      <c r="W177" s="555"/>
      <c r="X177" s="555"/>
      <c r="Y177" s="555"/>
      <c r="Z177" s="555"/>
      <c r="AA177" s="555"/>
    </row>
    <row r="178" spans="1:27" ht="13.5">
      <c r="A178" s="483">
        <f>A176+1</f>
        <v>147</v>
      </c>
      <c r="B178" s="499" t="s">
        <v>344</v>
      </c>
      <c r="C178" s="218" t="s">
        <v>580</v>
      </c>
      <c r="D178" s="518">
        <v>11289</v>
      </c>
      <c r="E178" s="128">
        <v>20489</v>
      </c>
      <c r="F178" s="128">
        <v>28274</v>
      </c>
      <c r="G178" s="128">
        <v>24875</v>
      </c>
      <c r="H178" s="460">
        <v>84927</v>
      </c>
      <c r="I178" s="125">
        <v>77177</v>
      </c>
      <c r="J178" s="507">
        <v>7750</v>
      </c>
      <c r="K178" s="475">
        <v>1.1004185184705289</v>
      </c>
      <c r="W178" s="555"/>
      <c r="X178" s="555"/>
      <c r="Y178" s="555"/>
      <c r="Z178" s="555"/>
      <c r="AA178" s="555"/>
    </row>
    <row r="179" spans="1:27" ht="14.25" thickBot="1">
      <c r="A179" s="483">
        <f t="shared" si="2"/>
        <v>148</v>
      </c>
      <c r="B179" s="499" t="s">
        <v>344</v>
      </c>
      <c r="C179" s="218" t="s">
        <v>581</v>
      </c>
      <c r="D179" s="518">
        <v>2989</v>
      </c>
      <c r="E179" s="128">
        <v>6206</v>
      </c>
      <c r="F179" s="128">
        <v>5772</v>
      </c>
      <c r="G179" s="128">
        <v>3358</v>
      </c>
      <c r="H179" s="460">
        <v>18325</v>
      </c>
      <c r="I179" s="125">
        <v>19553</v>
      </c>
      <c r="J179" s="507">
        <v>-1228</v>
      </c>
      <c r="K179" s="475">
        <v>0.9371963381578274</v>
      </c>
      <c r="W179" s="555"/>
      <c r="X179" s="555"/>
      <c r="Y179" s="555"/>
      <c r="Z179" s="555"/>
      <c r="AA179" s="555"/>
    </row>
    <row r="180" spans="1:27" ht="15" thickBot="1" thickTop="1">
      <c r="A180" s="675"/>
      <c r="B180" s="676"/>
      <c r="C180" s="677" t="s">
        <v>40</v>
      </c>
      <c r="D180" s="678">
        <v>14278</v>
      </c>
      <c r="E180" s="679">
        <v>26695</v>
      </c>
      <c r="F180" s="679">
        <v>34046</v>
      </c>
      <c r="G180" s="679">
        <v>28233</v>
      </c>
      <c r="H180" s="680">
        <v>103252</v>
      </c>
      <c r="I180" s="219">
        <v>96730</v>
      </c>
      <c r="J180" s="219">
        <v>6522</v>
      </c>
      <c r="K180" s="476">
        <v>1.0674247906543988</v>
      </c>
      <c r="M180" s="515"/>
      <c r="N180" s="515"/>
      <c r="W180" s="555"/>
      <c r="X180" s="555"/>
      <c r="Y180" s="555"/>
      <c r="Z180" s="555"/>
      <c r="AA180" s="555"/>
    </row>
    <row r="181" spans="1:27" ht="13.5">
      <c r="A181" s="483">
        <f>A179+1</f>
        <v>149</v>
      </c>
      <c r="B181" s="499" t="s">
        <v>372</v>
      </c>
      <c r="C181" s="218" t="s">
        <v>582</v>
      </c>
      <c r="D181" s="518">
        <v>3526</v>
      </c>
      <c r="E181" s="128">
        <v>10800</v>
      </c>
      <c r="F181" s="128">
        <v>2167</v>
      </c>
      <c r="G181" s="128">
        <v>4075</v>
      </c>
      <c r="H181" s="460">
        <v>20568</v>
      </c>
      <c r="I181" s="125">
        <v>28091</v>
      </c>
      <c r="J181" s="507">
        <v>-7523</v>
      </c>
      <c r="K181" s="475">
        <v>0.7321918052045139</v>
      </c>
      <c r="W181" s="555"/>
      <c r="X181" s="555"/>
      <c r="Y181" s="555"/>
      <c r="Z181" s="555"/>
      <c r="AA181" s="555"/>
    </row>
    <row r="182" spans="1:27" ht="13.5">
      <c r="A182" s="483">
        <f t="shared" si="2"/>
        <v>150</v>
      </c>
      <c r="B182" s="499" t="s">
        <v>372</v>
      </c>
      <c r="C182" s="218" t="s">
        <v>583</v>
      </c>
      <c r="D182" s="518">
        <v>5294</v>
      </c>
      <c r="E182" s="128">
        <v>6950</v>
      </c>
      <c r="F182" s="128">
        <v>12689</v>
      </c>
      <c r="G182" s="128">
        <v>5472</v>
      </c>
      <c r="H182" s="460">
        <v>30405</v>
      </c>
      <c r="I182" s="125">
        <v>33557</v>
      </c>
      <c r="J182" s="507">
        <v>-3152</v>
      </c>
      <c r="K182" s="475">
        <v>0.9060702684983759</v>
      </c>
      <c r="W182" s="555"/>
      <c r="X182" s="555"/>
      <c r="Y182" s="555"/>
      <c r="Z182" s="555"/>
      <c r="AA182" s="555"/>
    </row>
    <row r="183" spans="1:27" ht="13.5">
      <c r="A183" s="483">
        <f t="shared" si="2"/>
        <v>151</v>
      </c>
      <c r="B183" s="499" t="s">
        <v>372</v>
      </c>
      <c r="C183" s="218" t="s">
        <v>895</v>
      </c>
      <c r="D183" s="518">
        <v>12322</v>
      </c>
      <c r="E183" s="128">
        <v>16179</v>
      </c>
      <c r="F183" s="128">
        <v>13465</v>
      </c>
      <c r="G183" s="128">
        <v>14782</v>
      </c>
      <c r="H183" s="460">
        <v>56748</v>
      </c>
      <c r="I183" s="125">
        <v>55646</v>
      </c>
      <c r="J183" s="507">
        <v>1102</v>
      </c>
      <c r="K183" s="475">
        <v>1.0198037594795673</v>
      </c>
      <c r="W183" s="555"/>
      <c r="X183" s="555"/>
      <c r="Y183" s="555"/>
      <c r="Z183" s="555"/>
      <c r="AA183" s="555"/>
    </row>
    <row r="184" spans="1:27" ht="13.5">
      <c r="A184" s="483">
        <f t="shared" si="2"/>
        <v>152</v>
      </c>
      <c r="B184" s="499" t="s">
        <v>372</v>
      </c>
      <c r="C184" s="218" t="s">
        <v>584</v>
      </c>
      <c r="D184" s="518">
        <v>12692</v>
      </c>
      <c r="E184" s="128">
        <v>19568</v>
      </c>
      <c r="F184" s="128">
        <v>15220</v>
      </c>
      <c r="G184" s="128">
        <v>20448</v>
      </c>
      <c r="H184" s="460">
        <v>67928</v>
      </c>
      <c r="I184" s="125">
        <v>69068</v>
      </c>
      <c r="J184" s="507">
        <v>-1140</v>
      </c>
      <c r="K184" s="475">
        <v>0.9834945271326808</v>
      </c>
      <c r="W184" s="555"/>
      <c r="X184" s="555"/>
      <c r="Y184" s="555"/>
      <c r="Z184" s="555"/>
      <c r="AA184" s="555"/>
    </row>
    <row r="185" spans="1:27" ht="13.5">
      <c r="A185" s="483">
        <f t="shared" si="2"/>
        <v>153</v>
      </c>
      <c r="B185" s="499" t="s">
        <v>372</v>
      </c>
      <c r="C185" s="218" t="s">
        <v>585</v>
      </c>
      <c r="D185" s="518">
        <v>13413</v>
      </c>
      <c r="E185" s="128">
        <v>12888</v>
      </c>
      <c r="F185" s="128">
        <v>16221</v>
      </c>
      <c r="G185" s="128">
        <v>13330</v>
      </c>
      <c r="H185" s="460">
        <v>55852</v>
      </c>
      <c r="I185" s="125">
        <v>64288</v>
      </c>
      <c r="J185" s="507">
        <v>-8436</v>
      </c>
      <c r="K185" s="475">
        <v>0.8687779990044798</v>
      </c>
      <c r="W185" s="555"/>
      <c r="X185" s="555"/>
      <c r="Y185" s="555"/>
      <c r="Z185" s="555"/>
      <c r="AA185" s="555"/>
    </row>
    <row r="186" spans="1:27" ht="13.5">
      <c r="A186" s="483">
        <f t="shared" si="2"/>
        <v>154</v>
      </c>
      <c r="B186" s="499" t="s">
        <v>372</v>
      </c>
      <c r="C186" s="218" t="s">
        <v>586</v>
      </c>
      <c r="D186" s="518">
        <v>10034</v>
      </c>
      <c r="E186" s="128">
        <v>17363</v>
      </c>
      <c r="F186" s="128">
        <v>13326</v>
      </c>
      <c r="G186" s="128">
        <v>17374</v>
      </c>
      <c r="H186" s="460">
        <v>58097</v>
      </c>
      <c r="I186" s="125">
        <v>57232</v>
      </c>
      <c r="J186" s="507">
        <v>865</v>
      </c>
      <c r="K186" s="475">
        <v>1.0151139222812413</v>
      </c>
      <c r="W186" s="555"/>
      <c r="X186" s="555"/>
      <c r="Y186" s="555"/>
      <c r="Z186" s="555"/>
      <c r="AA186" s="555"/>
    </row>
    <row r="187" spans="1:27" ht="13.5">
      <c r="A187" s="483">
        <f t="shared" si="2"/>
        <v>155</v>
      </c>
      <c r="B187" s="499" t="s">
        <v>372</v>
      </c>
      <c r="C187" s="218" t="s">
        <v>257</v>
      </c>
      <c r="D187" s="518">
        <v>4000</v>
      </c>
      <c r="E187" s="128">
        <v>5500</v>
      </c>
      <c r="F187" s="128">
        <v>7300</v>
      </c>
      <c r="G187" s="128">
        <v>5700</v>
      </c>
      <c r="H187" s="460">
        <v>22500</v>
      </c>
      <c r="I187" s="125">
        <v>22700</v>
      </c>
      <c r="J187" s="507">
        <v>-200</v>
      </c>
      <c r="K187" s="475">
        <v>0.9911894273127754</v>
      </c>
      <c r="W187" s="555"/>
      <c r="X187" s="555"/>
      <c r="Y187" s="555"/>
      <c r="Z187" s="555"/>
      <c r="AA187" s="555"/>
    </row>
    <row r="188" spans="1:27" ht="13.5">
      <c r="A188" s="483">
        <f t="shared" si="2"/>
        <v>156</v>
      </c>
      <c r="B188" s="499" t="s">
        <v>372</v>
      </c>
      <c r="C188" s="218" t="s">
        <v>587</v>
      </c>
      <c r="D188" s="518">
        <v>6400</v>
      </c>
      <c r="E188" s="128">
        <v>11615</v>
      </c>
      <c r="F188" s="128">
        <v>9870</v>
      </c>
      <c r="G188" s="128">
        <v>11308</v>
      </c>
      <c r="H188" s="460">
        <v>39193</v>
      </c>
      <c r="I188" s="125">
        <v>38470</v>
      </c>
      <c r="J188" s="507">
        <v>723</v>
      </c>
      <c r="K188" s="475">
        <v>1.0187938653496231</v>
      </c>
      <c r="W188" s="555"/>
      <c r="X188" s="555"/>
      <c r="Y188" s="555"/>
      <c r="Z188" s="555"/>
      <c r="AA188" s="555"/>
    </row>
    <row r="189" spans="1:27" ht="13.5">
      <c r="A189" s="483">
        <f t="shared" si="2"/>
        <v>157</v>
      </c>
      <c r="B189" s="499" t="s">
        <v>372</v>
      </c>
      <c r="C189" s="218" t="s">
        <v>588</v>
      </c>
      <c r="D189" s="518">
        <v>7773</v>
      </c>
      <c r="E189" s="128">
        <v>11200</v>
      </c>
      <c r="F189" s="128">
        <v>9283</v>
      </c>
      <c r="G189" s="128">
        <v>11506</v>
      </c>
      <c r="H189" s="460">
        <v>39762</v>
      </c>
      <c r="I189" s="125">
        <v>40820</v>
      </c>
      <c r="J189" s="507">
        <v>-1058</v>
      </c>
      <c r="K189" s="475">
        <v>0.9740813326800588</v>
      </c>
      <c r="W189" s="555"/>
      <c r="X189" s="555"/>
      <c r="Y189" s="555"/>
      <c r="Z189" s="555"/>
      <c r="AA189" s="555"/>
    </row>
    <row r="190" spans="1:27" ht="14.25" thickBot="1">
      <c r="A190" s="483">
        <f t="shared" si="2"/>
        <v>158</v>
      </c>
      <c r="B190" s="499" t="s">
        <v>372</v>
      </c>
      <c r="C190" s="218" t="s">
        <v>229</v>
      </c>
      <c r="D190" s="518">
        <v>14518</v>
      </c>
      <c r="E190" s="128">
        <v>17140</v>
      </c>
      <c r="F190" s="128">
        <v>15025</v>
      </c>
      <c r="G190" s="128">
        <v>15528</v>
      </c>
      <c r="H190" s="460">
        <v>62211</v>
      </c>
      <c r="I190" s="125">
        <v>63597</v>
      </c>
      <c r="J190" s="507">
        <v>-1386</v>
      </c>
      <c r="K190" s="475">
        <v>0.9782065191754328</v>
      </c>
      <c r="W190" s="555"/>
      <c r="X190" s="555"/>
      <c r="Y190" s="555"/>
      <c r="Z190" s="555"/>
      <c r="AA190" s="555"/>
    </row>
    <row r="191" spans="1:27" ht="15" thickBot="1" thickTop="1">
      <c r="A191" s="675"/>
      <c r="B191" s="676"/>
      <c r="C191" s="677" t="s">
        <v>40</v>
      </c>
      <c r="D191" s="678">
        <v>89972</v>
      </c>
      <c r="E191" s="679">
        <v>129203</v>
      </c>
      <c r="F191" s="679">
        <v>114566</v>
      </c>
      <c r="G191" s="679">
        <v>119523</v>
      </c>
      <c r="H191" s="680">
        <v>453264</v>
      </c>
      <c r="I191" s="219">
        <v>473469</v>
      </c>
      <c r="J191" s="219">
        <v>-20205</v>
      </c>
      <c r="K191" s="476">
        <v>0.9573256116028716</v>
      </c>
      <c r="M191" s="515"/>
      <c r="N191" s="515"/>
      <c r="W191" s="555"/>
      <c r="X191" s="555"/>
      <c r="Y191" s="555"/>
      <c r="Z191" s="555"/>
      <c r="AA191" s="555"/>
    </row>
    <row r="192" spans="1:27" ht="13.5">
      <c r="A192" s="483">
        <f>A190+1</f>
        <v>159</v>
      </c>
      <c r="B192" s="502" t="s">
        <v>373</v>
      </c>
      <c r="C192" s="218" t="s">
        <v>896</v>
      </c>
      <c r="D192" s="409">
        <v>90</v>
      </c>
      <c r="E192" s="144">
        <v>2300</v>
      </c>
      <c r="F192" s="144">
        <v>6680</v>
      </c>
      <c r="G192" s="144">
        <v>1320</v>
      </c>
      <c r="H192" s="470">
        <v>10390</v>
      </c>
      <c r="I192" s="125">
        <v>0</v>
      </c>
      <c r="J192" s="507">
        <v>10390</v>
      </c>
      <c r="K192" s="493" t="s">
        <v>936</v>
      </c>
      <c r="W192" s="555"/>
      <c r="X192" s="555"/>
      <c r="Y192" s="555"/>
      <c r="Z192" s="555"/>
      <c r="AA192" s="555"/>
    </row>
    <row r="193" spans="1:27" ht="13.5">
      <c r="A193" s="483">
        <f t="shared" si="2"/>
        <v>160</v>
      </c>
      <c r="B193" s="502" t="s">
        <v>373</v>
      </c>
      <c r="C193" s="218" t="s">
        <v>589</v>
      </c>
      <c r="D193" s="409">
        <v>0</v>
      </c>
      <c r="E193" s="144">
        <v>250</v>
      </c>
      <c r="F193" s="144">
        <v>8750</v>
      </c>
      <c r="G193" s="144">
        <v>0</v>
      </c>
      <c r="H193" s="470">
        <v>9000</v>
      </c>
      <c r="I193" s="125">
        <v>14200</v>
      </c>
      <c r="J193" s="507">
        <v>-5200</v>
      </c>
      <c r="K193" s="493">
        <v>0.6338028169014085</v>
      </c>
      <c r="W193" s="555"/>
      <c r="X193" s="555"/>
      <c r="Y193" s="555"/>
      <c r="Z193" s="555"/>
      <c r="AA193" s="555"/>
    </row>
    <row r="194" spans="1:27" ht="13.5">
      <c r="A194" s="483">
        <f t="shared" si="2"/>
        <v>161</v>
      </c>
      <c r="B194" s="483" t="s">
        <v>374</v>
      </c>
      <c r="C194" s="218" t="s">
        <v>590</v>
      </c>
      <c r="D194" s="409">
        <v>5848</v>
      </c>
      <c r="E194" s="144">
        <v>3657</v>
      </c>
      <c r="F194" s="144">
        <v>3210</v>
      </c>
      <c r="G194" s="144">
        <v>2555</v>
      </c>
      <c r="H194" s="470">
        <v>15270</v>
      </c>
      <c r="I194" s="125">
        <v>18811</v>
      </c>
      <c r="J194" s="507">
        <v>-3541</v>
      </c>
      <c r="K194" s="493">
        <v>0.8117590771357185</v>
      </c>
      <c r="W194" s="555"/>
      <c r="X194" s="555"/>
      <c r="Y194" s="555"/>
      <c r="Z194" s="555"/>
      <c r="AA194" s="555"/>
    </row>
    <row r="195" spans="1:27" ht="13.5">
      <c r="A195" s="483">
        <f t="shared" si="2"/>
        <v>162</v>
      </c>
      <c r="B195" s="483" t="s">
        <v>373</v>
      </c>
      <c r="C195" s="218" t="s">
        <v>591</v>
      </c>
      <c r="D195" s="409">
        <v>9211</v>
      </c>
      <c r="E195" s="144">
        <v>14540</v>
      </c>
      <c r="F195" s="144">
        <v>10908</v>
      </c>
      <c r="G195" s="144">
        <v>13137</v>
      </c>
      <c r="H195" s="470">
        <v>47796</v>
      </c>
      <c r="I195" s="125">
        <v>50911</v>
      </c>
      <c r="J195" s="507">
        <v>-3115</v>
      </c>
      <c r="K195" s="493">
        <v>0.9388147944452083</v>
      </c>
      <c r="W195" s="555"/>
      <c r="X195" s="555"/>
      <c r="Y195" s="555"/>
      <c r="Z195" s="555"/>
      <c r="AA195" s="555"/>
    </row>
    <row r="196" spans="1:27" ht="13.5">
      <c r="A196" s="483">
        <f t="shared" si="2"/>
        <v>163</v>
      </c>
      <c r="B196" s="483" t="s">
        <v>373</v>
      </c>
      <c r="C196" s="218" t="s">
        <v>592</v>
      </c>
      <c r="D196" s="409">
        <v>71400</v>
      </c>
      <c r="E196" s="144">
        <v>25500</v>
      </c>
      <c r="F196" s="144">
        <v>10000</v>
      </c>
      <c r="G196" s="144">
        <v>21000</v>
      </c>
      <c r="H196" s="470">
        <v>127900</v>
      </c>
      <c r="I196" s="125">
        <v>133500</v>
      </c>
      <c r="J196" s="507">
        <v>-5600</v>
      </c>
      <c r="K196" s="493">
        <v>0.9580524344569289</v>
      </c>
      <c r="W196" s="555"/>
      <c r="X196" s="555"/>
      <c r="Y196" s="555"/>
      <c r="Z196" s="555"/>
      <c r="AA196" s="555"/>
    </row>
    <row r="197" spans="1:27" ht="13.5">
      <c r="A197" s="483">
        <f t="shared" si="2"/>
        <v>164</v>
      </c>
      <c r="B197" s="483" t="s">
        <v>373</v>
      </c>
      <c r="C197" s="218" t="s">
        <v>593</v>
      </c>
      <c r="D197" s="409">
        <v>0</v>
      </c>
      <c r="E197" s="144">
        <v>8716</v>
      </c>
      <c r="F197" s="144">
        <v>41190</v>
      </c>
      <c r="G197" s="144">
        <v>10070</v>
      </c>
      <c r="H197" s="470">
        <v>59976</v>
      </c>
      <c r="I197" s="125">
        <v>67224</v>
      </c>
      <c r="J197" s="507">
        <v>-7248</v>
      </c>
      <c r="K197" s="493">
        <v>0.8921813637986433</v>
      </c>
      <c r="W197" s="555"/>
      <c r="X197" s="555"/>
      <c r="Y197" s="555"/>
      <c r="Z197" s="555"/>
      <c r="AA197" s="555"/>
    </row>
    <row r="198" spans="1:27" ht="13.5">
      <c r="A198" s="483">
        <f t="shared" si="2"/>
        <v>165</v>
      </c>
      <c r="B198" s="483" t="s">
        <v>373</v>
      </c>
      <c r="C198" s="218" t="s">
        <v>594</v>
      </c>
      <c r="D198" s="409">
        <v>0</v>
      </c>
      <c r="E198" s="144">
        <v>70000</v>
      </c>
      <c r="F198" s="144">
        <v>0</v>
      </c>
      <c r="G198" s="144">
        <v>0</v>
      </c>
      <c r="H198" s="470">
        <v>70000</v>
      </c>
      <c r="I198" s="125">
        <v>70000</v>
      </c>
      <c r="J198" s="507">
        <v>0</v>
      </c>
      <c r="K198" s="493">
        <v>1</v>
      </c>
      <c r="W198" s="555"/>
      <c r="X198" s="555"/>
      <c r="Y198" s="555"/>
      <c r="Z198" s="555"/>
      <c r="AA198" s="555"/>
    </row>
    <row r="199" spans="1:27" ht="13.5">
      <c r="A199" s="483">
        <f t="shared" si="2"/>
        <v>166</v>
      </c>
      <c r="B199" s="483" t="s">
        <v>373</v>
      </c>
      <c r="C199" s="218" t="s">
        <v>595</v>
      </c>
      <c r="D199" s="409">
        <v>14689</v>
      </c>
      <c r="E199" s="144">
        <v>37607</v>
      </c>
      <c r="F199" s="144">
        <v>35960</v>
      </c>
      <c r="G199" s="144">
        <v>25960</v>
      </c>
      <c r="H199" s="470">
        <v>114216</v>
      </c>
      <c r="I199" s="125">
        <v>143659</v>
      </c>
      <c r="J199" s="507">
        <v>-29443</v>
      </c>
      <c r="K199" s="475">
        <v>0.7950493877863551</v>
      </c>
      <c r="W199" s="555"/>
      <c r="X199" s="555"/>
      <c r="Y199" s="555"/>
      <c r="Z199" s="555"/>
      <c r="AA199" s="555"/>
    </row>
    <row r="200" spans="1:27" ht="13.5">
      <c r="A200" s="483">
        <f t="shared" si="2"/>
        <v>167</v>
      </c>
      <c r="B200" s="483" t="s">
        <v>373</v>
      </c>
      <c r="C200" s="218" t="s">
        <v>596</v>
      </c>
      <c r="D200" s="409">
        <v>25346</v>
      </c>
      <c r="E200" s="144">
        <v>22846</v>
      </c>
      <c r="F200" s="144">
        <v>22507</v>
      </c>
      <c r="G200" s="144">
        <v>22900</v>
      </c>
      <c r="H200" s="470">
        <v>93599</v>
      </c>
      <c r="I200" s="125">
        <v>96741</v>
      </c>
      <c r="J200" s="507">
        <v>-3142</v>
      </c>
      <c r="K200" s="475">
        <v>0.9675215265502735</v>
      </c>
      <c r="W200" s="555"/>
      <c r="X200" s="555"/>
      <c r="Y200" s="555"/>
      <c r="Z200" s="555"/>
      <c r="AA200" s="555"/>
    </row>
    <row r="201" spans="1:27" ht="13.5">
      <c r="A201" s="483">
        <f t="shared" si="2"/>
        <v>168</v>
      </c>
      <c r="B201" s="483" t="s">
        <v>373</v>
      </c>
      <c r="C201" s="218" t="s">
        <v>597</v>
      </c>
      <c r="D201" s="409">
        <v>11677</v>
      </c>
      <c r="E201" s="144">
        <v>20929</v>
      </c>
      <c r="F201" s="144">
        <v>32087</v>
      </c>
      <c r="G201" s="144">
        <v>13901</v>
      </c>
      <c r="H201" s="470">
        <v>78594</v>
      </c>
      <c r="I201" s="125">
        <v>89661</v>
      </c>
      <c r="J201" s="507">
        <v>-11067</v>
      </c>
      <c r="K201" s="475">
        <v>0.8765684076688861</v>
      </c>
      <c r="W201" s="555"/>
      <c r="X201" s="555"/>
      <c r="Y201" s="555"/>
      <c r="Z201" s="555"/>
      <c r="AA201" s="555"/>
    </row>
    <row r="202" spans="1:27" ht="13.5">
      <c r="A202" s="483">
        <f t="shared" si="2"/>
        <v>169</v>
      </c>
      <c r="B202" s="483" t="s">
        <v>373</v>
      </c>
      <c r="C202" s="218" t="s">
        <v>598</v>
      </c>
      <c r="D202" s="409">
        <v>48000</v>
      </c>
      <c r="E202" s="144">
        <v>48000</v>
      </c>
      <c r="F202" s="144">
        <v>37000</v>
      </c>
      <c r="G202" s="144">
        <v>51000</v>
      </c>
      <c r="H202" s="470">
        <v>184000</v>
      </c>
      <c r="I202" s="125">
        <v>191000</v>
      </c>
      <c r="J202" s="507">
        <v>-7000</v>
      </c>
      <c r="K202" s="475">
        <v>0.9633507853403142</v>
      </c>
      <c r="W202" s="555"/>
      <c r="X202" s="555"/>
      <c r="Y202" s="555"/>
      <c r="Z202" s="555"/>
      <c r="AA202" s="555"/>
    </row>
    <row r="203" spans="1:27" ht="13.5">
      <c r="A203" s="483">
        <f t="shared" si="2"/>
        <v>170</v>
      </c>
      <c r="B203" s="483" t="s">
        <v>373</v>
      </c>
      <c r="C203" s="218" t="s">
        <v>599</v>
      </c>
      <c r="D203" s="409">
        <v>22290</v>
      </c>
      <c r="E203" s="144">
        <v>25030</v>
      </c>
      <c r="F203" s="144">
        <v>26900</v>
      </c>
      <c r="G203" s="144">
        <v>23850</v>
      </c>
      <c r="H203" s="470">
        <v>98070</v>
      </c>
      <c r="I203" s="125">
        <v>127535</v>
      </c>
      <c r="J203" s="507">
        <v>-29465</v>
      </c>
      <c r="K203" s="475">
        <v>0.7689653820519857</v>
      </c>
      <c r="W203" s="555"/>
      <c r="X203" s="555"/>
      <c r="Y203" s="555"/>
      <c r="Z203" s="555"/>
      <c r="AA203" s="555"/>
    </row>
    <row r="204" spans="1:27" ht="13.5">
      <c r="A204" s="483">
        <f t="shared" si="2"/>
        <v>171</v>
      </c>
      <c r="B204" s="483" t="s">
        <v>373</v>
      </c>
      <c r="C204" s="218" t="s">
        <v>600</v>
      </c>
      <c r="D204" s="409">
        <v>60018</v>
      </c>
      <c r="E204" s="144">
        <v>37460</v>
      </c>
      <c r="F204" s="144">
        <v>42050</v>
      </c>
      <c r="G204" s="144">
        <v>33435</v>
      </c>
      <c r="H204" s="470">
        <v>172963</v>
      </c>
      <c r="I204" s="125">
        <v>151647</v>
      </c>
      <c r="J204" s="507">
        <v>21316</v>
      </c>
      <c r="K204" s="475">
        <v>1.1405632818321496</v>
      </c>
      <c r="W204" s="555"/>
      <c r="X204" s="555"/>
      <c r="Y204" s="555"/>
      <c r="Z204" s="555"/>
      <c r="AA204" s="555"/>
    </row>
    <row r="205" spans="1:27" ht="13.5">
      <c r="A205" s="483">
        <f t="shared" si="2"/>
        <v>172</v>
      </c>
      <c r="B205" s="483" t="s">
        <v>373</v>
      </c>
      <c r="C205" s="218" t="s">
        <v>463</v>
      </c>
      <c r="D205" s="409">
        <v>90933</v>
      </c>
      <c r="E205" s="144">
        <v>77674</v>
      </c>
      <c r="F205" s="144">
        <v>79723</v>
      </c>
      <c r="G205" s="144">
        <v>81759</v>
      </c>
      <c r="H205" s="470">
        <v>330089</v>
      </c>
      <c r="I205" s="125">
        <v>352198</v>
      </c>
      <c r="J205" s="507">
        <v>-22109</v>
      </c>
      <c r="K205" s="475">
        <v>0.9372256514801334</v>
      </c>
      <c r="W205" s="555"/>
      <c r="X205" s="555"/>
      <c r="Y205" s="555"/>
      <c r="Z205" s="555"/>
      <c r="AA205" s="555"/>
    </row>
    <row r="206" spans="1:27" ht="13.5">
      <c r="A206" s="483">
        <f t="shared" si="2"/>
        <v>173</v>
      </c>
      <c r="B206" s="483" t="s">
        <v>373</v>
      </c>
      <c r="C206" s="218" t="s">
        <v>601</v>
      </c>
      <c r="D206" s="409">
        <v>95879</v>
      </c>
      <c r="E206" s="144">
        <v>156595</v>
      </c>
      <c r="F206" s="144">
        <v>80780</v>
      </c>
      <c r="G206" s="144">
        <v>134630</v>
      </c>
      <c r="H206" s="470">
        <v>467884</v>
      </c>
      <c r="I206" s="125">
        <v>432899</v>
      </c>
      <c r="J206" s="507">
        <v>34985</v>
      </c>
      <c r="K206" s="475">
        <v>1.080815617499694</v>
      </c>
      <c r="W206" s="555"/>
      <c r="X206" s="555"/>
      <c r="Y206" s="555"/>
      <c r="Z206" s="555"/>
      <c r="AA206" s="555"/>
    </row>
    <row r="207" spans="1:27" ht="13.5">
      <c r="A207" s="483">
        <f aca="true" t="shared" si="3" ref="A207:A270">A206+1</f>
        <v>174</v>
      </c>
      <c r="B207" s="483" t="s">
        <v>373</v>
      </c>
      <c r="C207" s="218" t="s">
        <v>602</v>
      </c>
      <c r="D207" s="409">
        <v>58053</v>
      </c>
      <c r="E207" s="144">
        <v>68995</v>
      </c>
      <c r="F207" s="144">
        <v>58989</v>
      </c>
      <c r="G207" s="144">
        <v>72516</v>
      </c>
      <c r="H207" s="470">
        <v>258553</v>
      </c>
      <c r="I207" s="125">
        <v>259768</v>
      </c>
      <c r="J207" s="507">
        <v>-1215</v>
      </c>
      <c r="K207" s="475">
        <v>0.9953227495303502</v>
      </c>
      <c r="W207" s="555"/>
      <c r="X207" s="555"/>
      <c r="Y207" s="555"/>
      <c r="Z207" s="555"/>
      <c r="AA207" s="555"/>
    </row>
    <row r="208" spans="1:27" ht="13.5">
      <c r="A208" s="483">
        <f t="shared" si="3"/>
        <v>175</v>
      </c>
      <c r="B208" s="483" t="s">
        <v>373</v>
      </c>
      <c r="C208" s="218" t="s">
        <v>603</v>
      </c>
      <c r="D208" s="409">
        <v>43724</v>
      </c>
      <c r="E208" s="144">
        <v>53407</v>
      </c>
      <c r="F208" s="144">
        <v>49094</v>
      </c>
      <c r="G208" s="144">
        <v>51950</v>
      </c>
      <c r="H208" s="470">
        <v>198175</v>
      </c>
      <c r="I208" s="125">
        <v>202758</v>
      </c>
      <c r="J208" s="507">
        <v>-4583</v>
      </c>
      <c r="K208" s="475">
        <v>0.977396699513706</v>
      </c>
      <c r="W208" s="555"/>
      <c r="X208" s="555"/>
      <c r="Y208" s="555"/>
      <c r="Z208" s="555"/>
      <c r="AA208" s="555"/>
    </row>
    <row r="209" spans="1:27" ht="13.5">
      <c r="A209" s="483">
        <f t="shared" si="3"/>
        <v>176</v>
      </c>
      <c r="B209" s="483" t="s">
        <v>373</v>
      </c>
      <c r="C209" s="218" t="s">
        <v>604</v>
      </c>
      <c r="D209" s="409">
        <v>3743</v>
      </c>
      <c r="E209" s="144">
        <v>8377</v>
      </c>
      <c r="F209" s="144">
        <v>5710</v>
      </c>
      <c r="G209" s="144">
        <v>7579</v>
      </c>
      <c r="H209" s="470">
        <v>25409</v>
      </c>
      <c r="I209" s="125">
        <v>35293</v>
      </c>
      <c r="J209" s="507">
        <v>-9884</v>
      </c>
      <c r="K209" s="475">
        <v>0.7199444649080554</v>
      </c>
      <c r="W209" s="555"/>
      <c r="X209" s="555"/>
      <c r="Y209" s="555"/>
      <c r="Z209" s="555"/>
      <c r="AA209" s="555"/>
    </row>
    <row r="210" spans="1:27" ht="13.5">
      <c r="A210" s="483">
        <f t="shared" si="3"/>
        <v>177</v>
      </c>
      <c r="B210" s="483" t="s">
        <v>373</v>
      </c>
      <c r="C210" s="218" t="s">
        <v>230</v>
      </c>
      <c r="D210" s="409">
        <v>4906</v>
      </c>
      <c r="E210" s="144">
        <v>8700</v>
      </c>
      <c r="F210" s="144">
        <v>7127</v>
      </c>
      <c r="G210" s="144">
        <v>8885</v>
      </c>
      <c r="H210" s="470">
        <v>29618</v>
      </c>
      <c r="I210" s="125">
        <v>39425</v>
      </c>
      <c r="J210" s="507">
        <v>-9807</v>
      </c>
      <c r="K210" s="475">
        <v>0.7512492073557387</v>
      </c>
      <c r="W210" s="555"/>
      <c r="X210" s="555"/>
      <c r="Y210" s="555"/>
      <c r="Z210" s="555"/>
      <c r="AA210" s="555"/>
    </row>
    <row r="211" spans="1:27" ht="13.5">
      <c r="A211" s="483">
        <f t="shared" si="3"/>
        <v>178</v>
      </c>
      <c r="B211" s="483" t="s">
        <v>373</v>
      </c>
      <c r="C211" s="218" t="s">
        <v>605</v>
      </c>
      <c r="D211" s="409">
        <v>0</v>
      </c>
      <c r="E211" s="144">
        <v>680</v>
      </c>
      <c r="F211" s="144">
        <v>10567</v>
      </c>
      <c r="G211" s="144">
        <v>84</v>
      </c>
      <c r="H211" s="470">
        <v>11331</v>
      </c>
      <c r="I211" s="125">
        <v>13567</v>
      </c>
      <c r="J211" s="507">
        <v>-2236</v>
      </c>
      <c r="K211" s="475">
        <v>0.8351883246111889</v>
      </c>
      <c r="W211" s="555"/>
      <c r="X211" s="555"/>
      <c r="Y211" s="555"/>
      <c r="Z211" s="555"/>
      <c r="AA211" s="555"/>
    </row>
    <row r="212" spans="1:27" ht="13.5">
      <c r="A212" s="483">
        <f t="shared" si="3"/>
        <v>179</v>
      </c>
      <c r="B212" s="483" t="s">
        <v>373</v>
      </c>
      <c r="C212" s="218" t="s">
        <v>231</v>
      </c>
      <c r="D212" s="409">
        <v>11389</v>
      </c>
      <c r="E212" s="144">
        <v>13559</v>
      </c>
      <c r="F212" s="144">
        <v>10471</v>
      </c>
      <c r="G212" s="144">
        <v>15099</v>
      </c>
      <c r="H212" s="470">
        <v>50518</v>
      </c>
      <c r="I212" s="125">
        <v>49276</v>
      </c>
      <c r="J212" s="507">
        <v>1242</v>
      </c>
      <c r="K212" s="475">
        <v>1.0252049679357091</v>
      </c>
      <c r="W212" s="555"/>
      <c r="X212" s="555"/>
      <c r="Y212" s="555"/>
      <c r="Z212" s="555"/>
      <c r="AA212" s="555"/>
    </row>
    <row r="213" spans="1:27" ht="13.5">
      <c r="A213" s="483">
        <f t="shared" si="3"/>
        <v>180</v>
      </c>
      <c r="B213" s="483" t="s">
        <v>373</v>
      </c>
      <c r="C213" s="218" t="s">
        <v>606</v>
      </c>
      <c r="D213" s="409">
        <v>2983</v>
      </c>
      <c r="E213" s="144">
        <v>6627</v>
      </c>
      <c r="F213" s="144">
        <v>3955</v>
      </c>
      <c r="G213" s="144">
        <v>6537</v>
      </c>
      <c r="H213" s="470">
        <v>20102</v>
      </c>
      <c r="I213" s="125">
        <v>27253</v>
      </c>
      <c r="J213" s="507">
        <v>-7151</v>
      </c>
      <c r="K213" s="475">
        <v>0.7376068689685539</v>
      </c>
      <c r="W213" s="555"/>
      <c r="X213" s="555"/>
      <c r="Y213" s="555"/>
      <c r="Z213" s="555"/>
      <c r="AA213" s="555"/>
    </row>
    <row r="214" spans="1:27" ht="13.5">
      <c r="A214" s="483">
        <f t="shared" si="3"/>
        <v>181</v>
      </c>
      <c r="B214" s="483" t="s">
        <v>373</v>
      </c>
      <c r="C214" s="218" t="s">
        <v>607</v>
      </c>
      <c r="D214" s="409">
        <v>13466</v>
      </c>
      <c r="E214" s="144">
        <v>17557</v>
      </c>
      <c r="F214" s="144">
        <v>15387</v>
      </c>
      <c r="G214" s="144">
        <v>15674</v>
      </c>
      <c r="H214" s="470">
        <v>62084</v>
      </c>
      <c r="I214" s="125">
        <v>64384</v>
      </c>
      <c r="J214" s="507">
        <v>-2300</v>
      </c>
      <c r="K214" s="475">
        <v>0.9642768389662028</v>
      </c>
      <c r="W214" s="555"/>
      <c r="X214" s="555"/>
      <c r="Y214" s="555"/>
      <c r="Z214" s="555"/>
      <c r="AA214" s="555"/>
    </row>
    <row r="215" spans="1:27" ht="13.5">
      <c r="A215" s="483">
        <f t="shared" si="3"/>
        <v>182</v>
      </c>
      <c r="B215" s="483" t="s">
        <v>373</v>
      </c>
      <c r="C215" s="218" t="s">
        <v>608</v>
      </c>
      <c r="D215" s="409">
        <v>8640</v>
      </c>
      <c r="E215" s="144">
        <v>11203</v>
      </c>
      <c r="F215" s="144">
        <v>8152</v>
      </c>
      <c r="G215" s="144">
        <v>13048</v>
      </c>
      <c r="H215" s="470">
        <v>41043</v>
      </c>
      <c r="I215" s="125">
        <v>40534</v>
      </c>
      <c r="J215" s="507">
        <v>509</v>
      </c>
      <c r="K215" s="475">
        <v>1.0125573592539596</v>
      </c>
      <c r="W215" s="555"/>
      <c r="X215" s="555"/>
      <c r="Y215" s="555"/>
      <c r="Z215" s="555"/>
      <c r="AA215" s="555"/>
    </row>
    <row r="216" spans="1:27" ht="13.5">
      <c r="A216" s="483">
        <f t="shared" si="3"/>
        <v>183</v>
      </c>
      <c r="B216" s="483" t="s">
        <v>373</v>
      </c>
      <c r="C216" s="218" t="s">
        <v>609</v>
      </c>
      <c r="D216" s="409">
        <v>8728</v>
      </c>
      <c r="E216" s="144">
        <v>12923</v>
      </c>
      <c r="F216" s="144">
        <v>10575</v>
      </c>
      <c r="G216" s="144">
        <v>12457</v>
      </c>
      <c r="H216" s="470">
        <v>44683</v>
      </c>
      <c r="I216" s="125">
        <v>47248</v>
      </c>
      <c r="J216" s="507">
        <v>-2565</v>
      </c>
      <c r="K216" s="475">
        <v>0.9457119878090078</v>
      </c>
      <c r="W216" s="555"/>
      <c r="X216" s="555"/>
      <c r="Y216" s="555"/>
      <c r="Z216" s="555"/>
      <c r="AA216" s="555"/>
    </row>
    <row r="217" spans="1:27" ht="13.5">
      <c r="A217" s="483">
        <f t="shared" si="3"/>
        <v>184</v>
      </c>
      <c r="B217" s="483" t="s">
        <v>373</v>
      </c>
      <c r="C217" s="218" t="s">
        <v>232</v>
      </c>
      <c r="D217" s="409">
        <v>7652</v>
      </c>
      <c r="E217" s="144">
        <v>10036</v>
      </c>
      <c r="F217" s="144">
        <v>8570</v>
      </c>
      <c r="G217" s="144">
        <v>10426</v>
      </c>
      <c r="H217" s="470">
        <v>36684</v>
      </c>
      <c r="I217" s="125">
        <v>38554</v>
      </c>
      <c r="J217" s="507">
        <v>-1870</v>
      </c>
      <c r="K217" s="475">
        <v>0.9514966021683872</v>
      </c>
      <c r="W217" s="555"/>
      <c r="X217" s="555"/>
      <c r="Y217" s="555"/>
      <c r="Z217" s="555"/>
      <c r="AA217" s="555"/>
    </row>
    <row r="218" spans="1:27" ht="13.5">
      <c r="A218" s="483">
        <f t="shared" si="3"/>
        <v>185</v>
      </c>
      <c r="B218" s="483" t="s">
        <v>373</v>
      </c>
      <c r="C218" s="218" t="s">
        <v>610</v>
      </c>
      <c r="D218" s="409">
        <v>7704</v>
      </c>
      <c r="E218" s="144">
        <v>11080</v>
      </c>
      <c r="F218" s="144">
        <v>8988</v>
      </c>
      <c r="G218" s="144">
        <v>11974</v>
      </c>
      <c r="H218" s="470">
        <v>39746</v>
      </c>
      <c r="I218" s="125">
        <v>41710</v>
      </c>
      <c r="J218" s="507">
        <v>-1964</v>
      </c>
      <c r="K218" s="475">
        <v>0.9529129705106689</v>
      </c>
      <c r="W218" s="555"/>
      <c r="X218" s="555"/>
      <c r="Y218" s="555"/>
      <c r="Z218" s="555"/>
      <c r="AA218" s="555"/>
    </row>
    <row r="219" spans="1:27" ht="13.5">
      <c r="A219" s="483">
        <f t="shared" si="3"/>
        <v>186</v>
      </c>
      <c r="B219" s="483" t="s">
        <v>373</v>
      </c>
      <c r="C219" s="218" t="s">
        <v>611</v>
      </c>
      <c r="D219" s="518">
        <v>0</v>
      </c>
      <c r="E219" s="128">
        <v>2571</v>
      </c>
      <c r="F219" s="128">
        <v>16238</v>
      </c>
      <c r="G219" s="128">
        <v>2200</v>
      </c>
      <c r="H219" s="460">
        <v>21009</v>
      </c>
      <c r="I219" s="125">
        <v>24640</v>
      </c>
      <c r="J219" s="507">
        <v>-3631</v>
      </c>
      <c r="K219" s="475">
        <v>0.852637987012987</v>
      </c>
      <c r="W219" s="555"/>
      <c r="X219" s="555"/>
      <c r="Y219" s="555"/>
      <c r="Z219" s="555"/>
      <c r="AA219" s="555"/>
    </row>
    <row r="220" spans="1:27" ht="14.25" thickBot="1">
      <c r="A220" s="483">
        <f t="shared" si="3"/>
        <v>187</v>
      </c>
      <c r="B220" s="483" t="s">
        <v>373</v>
      </c>
      <c r="C220" s="218" t="s">
        <v>612</v>
      </c>
      <c r="D220" s="518">
        <v>14000</v>
      </c>
      <c r="E220" s="128">
        <v>61900</v>
      </c>
      <c r="F220" s="128">
        <v>30700</v>
      </c>
      <c r="G220" s="128">
        <v>51100</v>
      </c>
      <c r="H220" s="460">
        <v>157700</v>
      </c>
      <c r="I220" s="575">
        <v>230300</v>
      </c>
      <c r="J220" s="507">
        <v>-72600</v>
      </c>
      <c r="K220" s="475">
        <v>0.6847590099869735</v>
      </c>
      <c r="W220" s="555"/>
      <c r="X220" s="555"/>
      <c r="Y220" s="555"/>
      <c r="Z220" s="555"/>
      <c r="AA220" s="555"/>
    </row>
    <row r="221" spans="1:27" ht="15" thickBot="1" thickTop="1">
      <c r="A221" s="675"/>
      <c r="B221" s="676"/>
      <c r="C221" s="677" t="s">
        <v>40</v>
      </c>
      <c r="D221" s="678">
        <v>640369</v>
      </c>
      <c r="E221" s="679">
        <v>838719</v>
      </c>
      <c r="F221" s="679">
        <v>682268</v>
      </c>
      <c r="G221" s="679">
        <v>715046</v>
      </c>
      <c r="H221" s="680">
        <v>2876402</v>
      </c>
      <c r="I221" s="219">
        <v>3054696</v>
      </c>
      <c r="J221" s="219">
        <v>-178294</v>
      </c>
      <c r="K221" s="476">
        <v>0.9416328171444883</v>
      </c>
      <c r="M221" s="515"/>
      <c r="N221" s="515"/>
      <c r="W221" s="555"/>
      <c r="X221" s="555"/>
      <c r="Y221" s="555"/>
      <c r="Z221" s="555"/>
      <c r="AA221" s="555"/>
    </row>
    <row r="222" spans="1:27" ht="13.5">
      <c r="A222" s="483">
        <f>A220+1</f>
        <v>188</v>
      </c>
      <c r="B222" s="585" t="s">
        <v>375</v>
      </c>
      <c r="C222" s="218" t="s">
        <v>613</v>
      </c>
      <c r="D222" s="518">
        <v>4991</v>
      </c>
      <c r="E222" s="128">
        <v>6732</v>
      </c>
      <c r="F222" s="128">
        <v>10843</v>
      </c>
      <c r="G222" s="128">
        <v>13814</v>
      </c>
      <c r="H222" s="460">
        <v>36380</v>
      </c>
      <c r="I222" s="125">
        <v>38575</v>
      </c>
      <c r="J222" s="507">
        <v>-2195</v>
      </c>
      <c r="K222" s="475">
        <v>0.9430978613091381</v>
      </c>
      <c r="W222" s="555"/>
      <c r="X222" s="555"/>
      <c r="Y222" s="555"/>
      <c r="Z222" s="555"/>
      <c r="AA222" s="555"/>
    </row>
    <row r="223" spans="1:27" ht="13.5">
      <c r="A223" s="483">
        <f t="shared" si="3"/>
        <v>189</v>
      </c>
      <c r="B223" s="499" t="s">
        <v>375</v>
      </c>
      <c r="C223" s="218" t="s">
        <v>614</v>
      </c>
      <c r="D223" s="518">
        <v>0</v>
      </c>
      <c r="E223" s="128">
        <v>0</v>
      </c>
      <c r="F223" s="128">
        <v>0</v>
      </c>
      <c r="G223" s="128">
        <v>41000</v>
      </c>
      <c r="H223" s="460">
        <v>41000</v>
      </c>
      <c r="I223" s="125">
        <v>40000</v>
      </c>
      <c r="J223" s="507">
        <v>1000</v>
      </c>
      <c r="K223" s="475">
        <v>1.025</v>
      </c>
      <c r="W223" s="555"/>
      <c r="X223" s="555"/>
      <c r="Y223" s="555"/>
      <c r="Z223" s="555"/>
      <c r="AA223" s="555"/>
    </row>
    <row r="224" spans="1:27" ht="13.5">
      <c r="A224" s="483">
        <f t="shared" si="3"/>
        <v>190</v>
      </c>
      <c r="B224" s="499" t="s">
        <v>375</v>
      </c>
      <c r="C224" s="218" t="s">
        <v>615</v>
      </c>
      <c r="D224" s="518">
        <v>5238</v>
      </c>
      <c r="E224" s="128">
        <v>8049</v>
      </c>
      <c r="F224" s="128">
        <v>2379</v>
      </c>
      <c r="G224" s="128">
        <v>4977</v>
      </c>
      <c r="H224" s="460">
        <v>20643</v>
      </c>
      <c r="I224" s="125">
        <v>18602</v>
      </c>
      <c r="J224" s="507">
        <v>2041</v>
      </c>
      <c r="K224" s="475">
        <v>1.1097193850123643</v>
      </c>
      <c r="W224" s="555"/>
      <c r="X224" s="555"/>
      <c r="Y224" s="555"/>
      <c r="Z224" s="555"/>
      <c r="AA224" s="555"/>
    </row>
    <row r="225" spans="1:27" ht="13.5">
      <c r="A225" s="483">
        <f t="shared" si="3"/>
        <v>191</v>
      </c>
      <c r="B225" s="499" t="s">
        <v>375</v>
      </c>
      <c r="C225" s="218" t="s">
        <v>233</v>
      </c>
      <c r="D225" s="518">
        <v>31429</v>
      </c>
      <c r="E225" s="128">
        <v>38243</v>
      </c>
      <c r="F225" s="128">
        <v>37044</v>
      </c>
      <c r="G225" s="128">
        <v>51806</v>
      </c>
      <c r="H225" s="460">
        <v>158522</v>
      </c>
      <c r="I225" s="125">
        <v>173689</v>
      </c>
      <c r="J225" s="507">
        <v>-15167</v>
      </c>
      <c r="K225" s="475">
        <v>0.9126772564756548</v>
      </c>
      <c r="W225" s="555"/>
      <c r="X225" s="555"/>
      <c r="Y225" s="555"/>
      <c r="Z225" s="555"/>
      <c r="AA225" s="555"/>
    </row>
    <row r="226" spans="1:27" ht="13.5">
      <c r="A226" s="483">
        <f t="shared" si="3"/>
        <v>192</v>
      </c>
      <c r="B226" s="499" t="s">
        <v>375</v>
      </c>
      <c r="C226" s="218" t="s">
        <v>616</v>
      </c>
      <c r="D226" s="518">
        <v>90604</v>
      </c>
      <c r="E226" s="128">
        <v>131501</v>
      </c>
      <c r="F226" s="128">
        <v>136594</v>
      </c>
      <c r="G226" s="128">
        <v>130118</v>
      </c>
      <c r="H226" s="460">
        <v>488817</v>
      </c>
      <c r="I226" s="125">
        <v>505274</v>
      </c>
      <c r="J226" s="507">
        <v>-16457</v>
      </c>
      <c r="K226" s="475">
        <v>0.9674295530741737</v>
      </c>
      <c r="W226" s="555"/>
      <c r="X226" s="555"/>
      <c r="Y226" s="555"/>
      <c r="Z226" s="555"/>
      <c r="AA226" s="555"/>
    </row>
    <row r="227" spans="1:27" ht="14.25" thickBot="1">
      <c r="A227" s="483">
        <f t="shared" si="3"/>
        <v>193</v>
      </c>
      <c r="B227" s="499" t="s">
        <v>375</v>
      </c>
      <c r="C227" s="218" t="s">
        <v>617</v>
      </c>
      <c r="D227" s="518">
        <v>7809</v>
      </c>
      <c r="E227" s="128">
        <v>10411</v>
      </c>
      <c r="F227" s="128">
        <v>8900</v>
      </c>
      <c r="G227" s="128">
        <v>13100</v>
      </c>
      <c r="H227" s="460">
        <v>40220</v>
      </c>
      <c r="I227" s="125">
        <v>39700</v>
      </c>
      <c r="J227" s="507">
        <v>520</v>
      </c>
      <c r="K227" s="475">
        <v>1.0130982367758186</v>
      </c>
      <c r="W227" s="555"/>
      <c r="X227" s="555"/>
      <c r="Y227" s="555"/>
      <c r="Z227" s="555"/>
      <c r="AA227" s="555"/>
    </row>
    <row r="228" spans="1:27" ht="15" thickBot="1" thickTop="1">
      <c r="A228" s="675"/>
      <c r="B228" s="676"/>
      <c r="C228" s="677" t="s">
        <v>40</v>
      </c>
      <c r="D228" s="678">
        <v>140071</v>
      </c>
      <c r="E228" s="679">
        <v>194936</v>
      </c>
      <c r="F228" s="679">
        <v>195760</v>
      </c>
      <c r="G228" s="679">
        <v>254815</v>
      </c>
      <c r="H228" s="680">
        <v>785582</v>
      </c>
      <c r="I228" s="219">
        <v>815840</v>
      </c>
      <c r="J228" s="219">
        <v>-30258</v>
      </c>
      <c r="K228" s="476">
        <v>0.9629118454598941</v>
      </c>
      <c r="M228" s="515"/>
      <c r="N228" s="515"/>
      <c r="W228" s="555"/>
      <c r="X228" s="555"/>
      <c r="Y228" s="555"/>
      <c r="Z228" s="555"/>
      <c r="AA228" s="555"/>
    </row>
    <row r="229" spans="1:27" ht="13.5">
      <c r="A229" s="483">
        <f>A227+1</f>
        <v>194</v>
      </c>
      <c r="B229" s="585" t="s">
        <v>376</v>
      </c>
      <c r="C229" s="218" t="s">
        <v>618</v>
      </c>
      <c r="D229" s="522">
        <v>345</v>
      </c>
      <c r="E229" s="233">
        <v>9639</v>
      </c>
      <c r="F229" s="233">
        <v>19790</v>
      </c>
      <c r="G229" s="233">
        <v>1975</v>
      </c>
      <c r="H229" s="471">
        <v>31749</v>
      </c>
      <c r="I229" s="125">
        <v>37499</v>
      </c>
      <c r="J229" s="507">
        <v>-5750</v>
      </c>
      <c r="K229" s="475">
        <v>0.8466625776687379</v>
      </c>
      <c r="W229" s="555"/>
      <c r="X229" s="555"/>
      <c r="Y229" s="555"/>
      <c r="Z229" s="555"/>
      <c r="AA229" s="555"/>
    </row>
    <row r="230" spans="1:27" ht="13.5">
      <c r="A230" s="483">
        <f t="shared" si="3"/>
        <v>195</v>
      </c>
      <c r="B230" s="499" t="s">
        <v>376</v>
      </c>
      <c r="C230" s="218" t="s">
        <v>619</v>
      </c>
      <c r="D230" s="522">
        <v>5505</v>
      </c>
      <c r="E230" s="233">
        <v>6396</v>
      </c>
      <c r="F230" s="233">
        <v>18717</v>
      </c>
      <c r="G230" s="233">
        <v>4414</v>
      </c>
      <c r="H230" s="471">
        <v>35032</v>
      </c>
      <c r="I230" s="125">
        <v>29718</v>
      </c>
      <c r="J230" s="507">
        <v>5314</v>
      </c>
      <c r="K230" s="475">
        <v>1.1788141866882025</v>
      </c>
      <c r="W230" s="555"/>
      <c r="X230" s="555"/>
      <c r="Y230" s="555"/>
      <c r="Z230" s="555"/>
      <c r="AA230" s="555"/>
    </row>
    <row r="231" spans="1:27" ht="13.5">
      <c r="A231" s="483">
        <f t="shared" si="3"/>
        <v>196</v>
      </c>
      <c r="B231" s="499" t="s">
        <v>376</v>
      </c>
      <c r="C231" s="218" t="s">
        <v>620</v>
      </c>
      <c r="D231" s="518">
        <v>18810</v>
      </c>
      <c r="E231" s="128">
        <v>0</v>
      </c>
      <c r="F231" s="128">
        <v>0</v>
      </c>
      <c r="G231" s="128">
        <v>0</v>
      </c>
      <c r="H231" s="460">
        <v>18810</v>
      </c>
      <c r="I231" s="125">
        <v>18725</v>
      </c>
      <c r="J231" s="507">
        <v>85</v>
      </c>
      <c r="K231" s="475">
        <v>1.0045393858477971</v>
      </c>
      <c r="W231" s="555"/>
      <c r="X231" s="555"/>
      <c r="Y231" s="555"/>
      <c r="Z231" s="555"/>
      <c r="AA231" s="555"/>
    </row>
    <row r="232" spans="1:27" ht="13.5">
      <c r="A232" s="483">
        <f t="shared" si="3"/>
        <v>197</v>
      </c>
      <c r="B232" s="499" t="s">
        <v>376</v>
      </c>
      <c r="C232" s="218" t="s">
        <v>621</v>
      </c>
      <c r="D232" s="518">
        <v>0</v>
      </c>
      <c r="E232" s="128">
        <v>200</v>
      </c>
      <c r="F232" s="128">
        <v>12440</v>
      </c>
      <c r="G232" s="128">
        <v>3879</v>
      </c>
      <c r="H232" s="460">
        <v>16519</v>
      </c>
      <c r="I232" s="125">
        <v>19640</v>
      </c>
      <c r="J232" s="507">
        <v>-3121</v>
      </c>
      <c r="K232" s="475">
        <v>0.8410896130346233</v>
      </c>
      <c r="W232" s="555"/>
      <c r="X232" s="555"/>
      <c r="Y232" s="555"/>
      <c r="Z232" s="555"/>
      <c r="AA232" s="555"/>
    </row>
    <row r="233" spans="1:27" ht="13.5">
      <c r="A233" s="483">
        <f t="shared" si="3"/>
        <v>198</v>
      </c>
      <c r="B233" s="499" t="s">
        <v>376</v>
      </c>
      <c r="C233" s="218" t="s">
        <v>622</v>
      </c>
      <c r="D233" s="522">
        <v>9476</v>
      </c>
      <c r="E233" s="233">
        <v>16427</v>
      </c>
      <c r="F233" s="233">
        <v>15077</v>
      </c>
      <c r="G233" s="233">
        <v>6617</v>
      </c>
      <c r="H233" s="471">
        <v>47597</v>
      </c>
      <c r="I233" s="125">
        <v>59008</v>
      </c>
      <c r="J233" s="507">
        <v>-11411</v>
      </c>
      <c r="K233" s="475">
        <v>0.8066194414316703</v>
      </c>
      <c r="W233" s="555"/>
      <c r="X233" s="555"/>
      <c r="Y233" s="555"/>
      <c r="Z233" s="555"/>
      <c r="AA233" s="555"/>
    </row>
    <row r="234" spans="1:27" ht="13.5">
      <c r="A234" s="483">
        <f t="shared" si="3"/>
        <v>199</v>
      </c>
      <c r="B234" s="499" t="s">
        <v>376</v>
      </c>
      <c r="C234" s="218" t="s">
        <v>235</v>
      </c>
      <c r="D234" s="522">
        <v>0</v>
      </c>
      <c r="E234" s="233">
        <v>1650</v>
      </c>
      <c r="F234" s="233">
        <v>41000</v>
      </c>
      <c r="G234" s="233">
        <v>2200</v>
      </c>
      <c r="H234" s="471">
        <v>44850</v>
      </c>
      <c r="I234" s="125">
        <v>39559</v>
      </c>
      <c r="J234" s="507">
        <v>5291</v>
      </c>
      <c r="K234" s="475">
        <v>1.1337495892211633</v>
      </c>
      <c r="W234" s="555"/>
      <c r="X234" s="555"/>
      <c r="Y234" s="555"/>
      <c r="Z234" s="555"/>
      <c r="AA234" s="555"/>
    </row>
    <row r="235" spans="1:27" ht="13.5">
      <c r="A235" s="483">
        <f t="shared" si="3"/>
        <v>200</v>
      </c>
      <c r="B235" s="499" t="s">
        <v>376</v>
      </c>
      <c r="C235" s="218" t="s">
        <v>623</v>
      </c>
      <c r="D235" s="522">
        <v>897</v>
      </c>
      <c r="E235" s="233">
        <v>16794</v>
      </c>
      <c r="F235" s="233">
        <v>22967</v>
      </c>
      <c r="G235" s="233">
        <v>3371</v>
      </c>
      <c r="H235" s="471">
        <v>44029</v>
      </c>
      <c r="I235" s="125">
        <v>40460</v>
      </c>
      <c r="J235" s="507">
        <v>3569</v>
      </c>
      <c r="K235" s="475">
        <v>1.0882105783489866</v>
      </c>
      <c r="W235" s="555"/>
      <c r="X235" s="555"/>
      <c r="Y235" s="555"/>
      <c r="Z235" s="555"/>
      <c r="AA235" s="555"/>
    </row>
    <row r="236" spans="1:27" ht="13.5">
      <c r="A236" s="483">
        <f t="shared" si="3"/>
        <v>201</v>
      </c>
      <c r="B236" s="499" t="s">
        <v>376</v>
      </c>
      <c r="C236" s="218" t="s">
        <v>897</v>
      </c>
      <c r="D236" s="522">
        <v>30521</v>
      </c>
      <c r="E236" s="233">
        <v>0</v>
      </c>
      <c r="F236" s="233">
        <v>0</v>
      </c>
      <c r="G236" s="233">
        <v>2672</v>
      </c>
      <c r="H236" s="471">
        <v>33193</v>
      </c>
      <c r="I236" s="125">
        <v>37615</v>
      </c>
      <c r="J236" s="507">
        <v>-4422</v>
      </c>
      <c r="K236" s="475">
        <v>0.8824405157516948</v>
      </c>
      <c r="W236" s="555"/>
      <c r="X236" s="555"/>
      <c r="Y236" s="555"/>
      <c r="Z236" s="555"/>
      <c r="AA236" s="555"/>
    </row>
    <row r="237" spans="1:27" ht="13.5">
      <c r="A237" s="483">
        <f t="shared" si="3"/>
        <v>202</v>
      </c>
      <c r="B237" s="499" t="s">
        <v>376</v>
      </c>
      <c r="C237" s="218" t="s">
        <v>624</v>
      </c>
      <c r="D237" s="522">
        <v>0</v>
      </c>
      <c r="E237" s="233">
        <v>15553</v>
      </c>
      <c r="F237" s="233">
        <v>16012</v>
      </c>
      <c r="G237" s="233">
        <v>16295</v>
      </c>
      <c r="H237" s="471">
        <v>47860</v>
      </c>
      <c r="I237" s="125">
        <v>49674</v>
      </c>
      <c r="J237" s="507">
        <v>-1814</v>
      </c>
      <c r="K237" s="475">
        <v>0.9634819020010468</v>
      </c>
      <c r="W237" s="555"/>
      <c r="X237" s="555"/>
      <c r="Y237" s="555"/>
      <c r="Z237" s="555"/>
      <c r="AA237" s="555"/>
    </row>
    <row r="238" spans="1:27" ht="13.5">
      <c r="A238" s="483">
        <f t="shared" si="3"/>
        <v>203</v>
      </c>
      <c r="B238" s="499" t="s">
        <v>376</v>
      </c>
      <c r="C238" s="218" t="s">
        <v>625</v>
      </c>
      <c r="D238" s="522">
        <v>19950</v>
      </c>
      <c r="E238" s="233">
        <v>0</v>
      </c>
      <c r="F238" s="233">
        <v>0</v>
      </c>
      <c r="G238" s="233">
        <v>0</v>
      </c>
      <c r="H238" s="471">
        <v>19950</v>
      </c>
      <c r="I238" s="125">
        <v>18263</v>
      </c>
      <c r="J238" s="507">
        <v>1687</v>
      </c>
      <c r="K238" s="475">
        <v>1.0923725565350708</v>
      </c>
      <c r="W238" s="555"/>
      <c r="X238" s="555"/>
      <c r="Y238" s="555"/>
      <c r="Z238" s="555"/>
      <c r="AA238" s="555"/>
    </row>
    <row r="239" spans="1:27" ht="13.5">
      <c r="A239" s="483">
        <f t="shared" si="3"/>
        <v>204</v>
      </c>
      <c r="B239" s="499" t="s">
        <v>376</v>
      </c>
      <c r="C239" s="218" t="s">
        <v>626</v>
      </c>
      <c r="D239" s="522">
        <v>81952</v>
      </c>
      <c r="E239" s="233">
        <v>0</v>
      </c>
      <c r="F239" s="233">
        <v>0</v>
      </c>
      <c r="G239" s="233">
        <v>1597</v>
      </c>
      <c r="H239" s="471">
        <v>83549</v>
      </c>
      <c r="I239" s="125">
        <v>90416</v>
      </c>
      <c r="J239" s="507">
        <v>-6867</v>
      </c>
      <c r="K239" s="475">
        <v>0.9240510529109892</v>
      </c>
      <c r="W239" s="555"/>
      <c r="X239" s="555"/>
      <c r="Y239" s="555"/>
      <c r="Z239" s="555"/>
      <c r="AA239" s="555"/>
    </row>
    <row r="240" spans="1:27" ht="13.5">
      <c r="A240" s="483">
        <f t="shared" si="3"/>
        <v>205</v>
      </c>
      <c r="B240" s="499" t="s">
        <v>376</v>
      </c>
      <c r="C240" s="218" t="s">
        <v>627</v>
      </c>
      <c r="D240" s="522">
        <v>12313</v>
      </c>
      <c r="E240" s="233">
        <v>39897</v>
      </c>
      <c r="F240" s="233">
        <v>49194</v>
      </c>
      <c r="G240" s="233">
        <v>28202</v>
      </c>
      <c r="H240" s="471">
        <v>129606</v>
      </c>
      <c r="I240" s="125">
        <v>128396</v>
      </c>
      <c r="J240" s="507">
        <v>1210</v>
      </c>
      <c r="K240" s="475">
        <v>1.0094239695940683</v>
      </c>
      <c r="W240" s="555"/>
      <c r="X240" s="555"/>
      <c r="Y240" s="555"/>
      <c r="Z240" s="555"/>
      <c r="AA240" s="555"/>
    </row>
    <row r="241" spans="1:27" ht="13.5">
      <c r="A241" s="483">
        <f t="shared" si="3"/>
        <v>206</v>
      </c>
      <c r="B241" s="499" t="s">
        <v>376</v>
      </c>
      <c r="C241" s="218" t="s">
        <v>628</v>
      </c>
      <c r="D241" s="522">
        <v>0</v>
      </c>
      <c r="E241" s="233">
        <v>0</v>
      </c>
      <c r="F241" s="233">
        <v>26736</v>
      </c>
      <c r="G241" s="233">
        <v>0</v>
      </c>
      <c r="H241" s="471">
        <v>26736</v>
      </c>
      <c r="I241" s="125">
        <v>36576</v>
      </c>
      <c r="J241" s="507">
        <v>-9840</v>
      </c>
      <c r="K241" s="475">
        <v>0.7309711286089239</v>
      </c>
      <c r="W241" s="555"/>
      <c r="X241" s="555"/>
      <c r="Y241" s="555"/>
      <c r="Z241" s="555"/>
      <c r="AA241" s="555"/>
    </row>
    <row r="242" spans="1:27" ht="13.5">
      <c r="A242" s="483">
        <f t="shared" si="3"/>
        <v>207</v>
      </c>
      <c r="B242" s="499" t="s">
        <v>376</v>
      </c>
      <c r="C242" s="218" t="s">
        <v>629</v>
      </c>
      <c r="D242" s="518">
        <v>9605</v>
      </c>
      <c r="E242" s="128">
        <v>19764</v>
      </c>
      <c r="F242" s="128">
        <v>26858</v>
      </c>
      <c r="G242" s="128">
        <v>17645</v>
      </c>
      <c r="H242" s="460">
        <v>73872</v>
      </c>
      <c r="I242" s="125">
        <v>86048</v>
      </c>
      <c r="J242" s="507">
        <v>-12176</v>
      </c>
      <c r="K242" s="475">
        <v>0.8584975827445147</v>
      </c>
      <c r="W242" s="555"/>
      <c r="X242" s="555"/>
      <c r="Y242" s="555"/>
      <c r="Z242" s="555"/>
      <c r="AA242" s="555"/>
    </row>
    <row r="243" spans="1:27" ht="13.5">
      <c r="A243" s="483">
        <f t="shared" si="3"/>
        <v>208</v>
      </c>
      <c r="B243" s="499" t="s">
        <v>376</v>
      </c>
      <c r="C243" s="218" t="s">
        <v>630</v>
      </c>
      <c r="D243" s="522">
        <v>22140</v>
      </c>
      <c r="E243" s="233">
        <v>4894</v>
      </c>
      <c r="F243" s="233">
        <v>8709</v>
      </c>
      <c r="G243" s="233">
        <v>13634</v>
      </c>
      <c r="H243" s="471">
        <v>49377</v>
      </c>
      <c r="I243" s="125">
        <v>52813</v>
      </c>
      <c r="J243" s="507">
        <v>-3436</v>
      </c>
      <c r="K243" s="475">
        <v>0.9349402609206067</v>
      </c>
      <c r="W243" s="555"/>
      <c r="X243" s="555"/>
      <c r="Y243" s="555"/>
      <c r="Z243" s="555"/>
      <c r="AA243" s="555"/>
    </row>
    <row r="244" spans="1:27" ht="13.5">
      <c r="A244" s="483">
        <f t="shared" si="3"/>
        <v>209</v>
      </c>
      <c r="B244" s="499" t="s">
        <v>376</v>
      </c>
      <c r="C244" s="218" t="s">
        <v>631</v>
      </c>
      <c r="D244" s="522">
        <v>37024</v>
      </c>
      <c r="E244" s="233">
        <v>0</v>
      </c>
      <c r="F244" s="233">
        <v>0</v>
      </c>
      <c r="G244" s="233">
        <v>20710</v>
      </c>
      <c r="H244" s="471">
        <v>57734</v>
      </c>
      <c r="I244" s="125">
        <v>60524</v>
      </c>
      <c r="J244" s="507">
        <v>-2790</v>
      </c>
      <c r="K244" s="475">
        <v>0.9539025840988699</v>
      </c>
      <c r="W244" s="555"/>
      <c r="X244" s="555"/>
      <c r="Y244" s="555"/>
      <c r="Z244" s="555"/>
      <c r="AA244" s="555"/>
    </row>
    <row r="245" spans="1:27" ht="13.5">
      <c r="A245" s="483">
        <f t="shared" si="3"/>
        <v>210</v>
      </c>
      <c r="B245" s="499" t="s">
        <v>376</v>
      </c>
      <c r="C245" s="218" t="s">
        <v>898</v>
      </c>
      <c r="D245" s="518">
        <v>4433</v>
      </c>
      <c r="E245" s="128">
        <v>14882</v>
      </c>
      <c r="F245" s="128">
        <v>5686</v>
      </c>
      <c r="G245" s="128">
        <v>11162</v>
      </c>
      <c r="H245" s="460">
        <v>36163</v>
      </c>
      <c r="I245" s="125">
        <v>40177</v>
      </c>
      <c r="J245" s="507">
        <v>-4014</v>
      </c>
      <c r="K245" s="475">
        <v>0.9000920924907285</v>
      </c>
      <c r="W245" s="555"/>
      <c r="X245" s="555"/>
      <c r="Y245" s="555"/>
      <c r="Z245" s="555"/>
      <c r="AA245" s="555"/>
    </row>
    <row r="246" spans="1:27" ht="13.5">
      <c r="A246" s="483">
        <f t="shared" si="3"/>
        <v>211</v>
      </c>
      <c r="B246" s="499" t="s">
        <v>376</v>
      </c>
      <c r="C246" s="218" t="s">
        <v>632</v>
      </c>
      <c r="D246" s="518">
        <v>36397</v>
      </c>
      <c r="E246" s="128">
        <v>12916</v>
      </c>
      <c r="F246" s="128">
        <v>16872</v>
      </c>
      <c r="G246" s="128">
        <v>14227</v>
      </c>
      <c r="H246" s="460">
        <v>80412</v>
      </c>
      <c r="I246" s="125">
        <v>83749</v>
      </c>
      <c r="J246" s="507">
        <v>-3337</v>
      </c>
      <c r="K246" s="475">
        <v>0.9601547481163955</v>
      </c>
      <c r="W246" s="555"/>
      <c r="X246" s="555"/>
      <c r="Y246" s="555"/>
      <c r="Z246" s="555"/>
      <c r="AA246" s="555"/>
    </row>
    <row r="247" spans="1:27" ht="13.5">
      <c r="A247" s="483">
        <f t="shared" si="3"/>
        <v>212</v>
      </c>
      <c r="B247" s="499" t="s">
        <v>376</v>
      </c>
      <c r="C247" s="218" t="s">
        <v>633</v>
      </c>
      <c r="D247" s="522">
        <v>3008</v>
      </c>
      <c r="E247" s="233">
        <v>9630</v>
      </c>
      <c r="F247" s="233">
        <v>6700</v>
      </c>
      <c r="G247" s="233">
        <v>9912</v>
      </c>
      <c r="H247" s="471">
        <v>29250</v>
      </c>
      <c r="I247" s="125">
        <v>34859</v>
      </c>
      <c r="J247" s="507">
        <v>-5609</v>
      </c>
      <c r="K247" s="475">
        <v>0.8390946384004131</v>
      </c>
      <c r="W247" s="555"/>
      <c r="X247" s="555"/>
      <c r="Y247" s="555"/>
      <c r="Z247" s="555"/>
      <c r="AA247" s="555"/>
    </row>
    <row r="248" spans="1:27" ht="13.5">
      <c r="A248" s="483">
        <f t="shared" si="3"/>
        <v>213</v>
      </c>
      <c r="B248" s="499" t="s">
        <v>376</v>
      </c>
      <c r="C248" s="218" t="s">
        <v>634</v>
      </c>
      <c r="D248" s="522">
        <v>11934</v>
      </c>
      <c r="E248" s="233">
        <v>14779</v>
      </c>
      <c r="F248" s="233">
        <v>17329</v>
      </c>
      <c r="G248" s="233">
        <v>11355</v>
      </c>
      <c r="H248" s="471">
        <v>55397</v>
      </c>
      <c r="I248" s="125">
        <v>54427</v>
      </c>
      <c r="J248" s="507">
        <v>970</v>
      </c>
      <c r="K248" s="475">
        <v>1.0178220368567072</v>
      </c>
      <c r="W248" s="555"/>
      <c r="X248" s="555"/>
      <c r="Y248" s="555"/>
      <c r="Z248" s="555"/>
      <c r="AA248" s="555"/>
    </row>
    <row r="249" spans="1:27" ht="13.5">
      <c r="A249" s="483">
        <f t="shared" si="3"/>
        <v>214</v>
      </c>
      <c r="B249" s="499" t="s">
        <v>376</v>
      </c>
      <c r="C249" s="218" t="s">
        <v>635</v>
      </c>
      <c r="D249" s="522">
        <v>33606</v>
      </c>
      <c r="E249" s="233">
        <v>11107</v>
      </c>
      <c r="F249" s="233">
        <v>18134</v>
      </c>
      <c r="G249" s="233">
        <v>15145</v>
      </c>
      <c r="H249" s="471">
        <v>77992</v>
      </c>
      <c r="I249" s="125">
        <v>80166</v>
      </c>
      <c r="J249" s="507">
        <v>-2174</v>
      </c>
      <c r="K249" s="475">
        <v>0.972881271361924</v>
      </c>
      <c r="W249" s="555"/>
      <c r="X249" s="555"/>
      <c r="Y249" s="555"/>
      <c r="Z249" s="555"/>
      <c r="AA249" s="555"/>
    </row>
    <row r="250" spans="1:27" ht="13.5">
      <c r="A250" s="483">
        <f t="shared" si="3"/>
        <v>215</v>
      </c>
      <c r="B250" s="499" t="s">
        <v>376</v>
      </c>
      <c r="C250" s="218" t="s">
        <v>636</v>
      </c>
      <c r="D250" s="518">
        <v>33698</v>
      </c>
      <c r="E250" s="128">
        <v>46856</v>
      </c>
      <c r="F250" s="128">
        <v>67808</v>
      </c>
      <c r="G250" s="128">
        <v>46753</v>
      </c>
      <c r="H250" s="460">
        <v>195115</v>
      </c>
      <c r="I250" s="125">
        <v>204469</v>
      </c>
      <c r="J250" s="507">
        <v>-9354</v>
      </c>
      <c r="K250" s="475">
        <v>0.9542522338349578</v>
      </c>
      <c r="W250" s="555"/>
      <c r="X250" s="555"/>
      <c r="Y250" s="555"/>
      <c r="Z250" s="555"/>
      <c r="AA250" s="555"/>
    </row>
    <row r="251" spans="1:27" ht="13.5">
      <c r="A251" s="483">
        <f t="shared" si="3"/>
        <v>216</v>
      </c>
      <c r="B251" s="499" t="s">
        <v>376</v>
      </c>
      <c r="C251" s="218" t="s">
        <v>637</v>
      </c>
      <c r="D251" s="522">
        <v>12329</v>
      </c>
      <c r="E251" s="233">
        <v>39167</v>
      </c>
      <c r="F251" s="233">
        <v>49611</v>
      </c>
      <c r="G251" s="233">
        <v>37644</v>
      </c>
      <c r="H251" s="471">
        <v>138751</v>
      </c>
      <c r="I251" s="125">
        <v>181464</v>
      </c>
      <c r="J251" s="507">
        <v>-42713</v>
      </c>
      <c r="K251" s="475">
        <v>0.7646199797204956</v>
      </c>
      <c r="W251" s="555"/>
      <c r="X251" s="555"/>
      <c r="Y251" s="555"/>
      <c r="Z251" s="555"/>
      <c r="AA251" s="555"/>
    </row>
    <row r="252" spans="1:27" ht="13.5">
      <c r="A252" s="483">
        <f t="shared" si="3"/>
        <v>217</v>
      </c>
      <c r="B252" s="499" t="s">
        <v>376</v>
      </c>
      <c r="C252" s="218" t="s">
        <v>638</v>
      </c>
      <c r="D252" s="522">
        <v>13865</v>
      </c>
      <c r="E252" s="233">
        <v>12452</v>
      </c>
      <c r="F252" s="233">
        <v>12704</v>
      </c>
      <c r="G252" s="233">
        <v>11536</v>
      </c>
      <c r="H252" s="471">
        <v>50557</v>
      </c>
      <c r="I252" s="125">
        <v>57158</v>
      </c>
      <c r="J252" s="507">
        <v>-6601</v>
      </c>
      <c r="K252" s="475">
        <v>0.8845131040274328</v>
      </c>
      <c r="W252" s="555"/>
      <c r="X252" s="555"/>
      <c r="Y252" s="555"/>
      <c r="Z252" s="555"/>
      <c r="AA252" s="555"/>
    </row>
    <row r="253" spans="1:27" ht="13.5">
      <c r="A253" s="483">
        <f t="shared" si="3"/>
        <v>218</v>
      </c>
      <c r="B253" s="499" t="s">
        <v>376</v>
      </c>
      <c r="C253" s="218" t="s">
        <v>639</v>
      </c>
      <c r="D253" s="522">
        <v>3987</v>
      </c>
      <c r="E253" s="233">
        <v>20160</v>
      </c>
      <c r="F253" s="233">
        <v>28394</v>
      </c>
      <c r="G253" s="233">
        <v>754</v>
      </c>
      <c r="H253" s="471">
        <v>53295</v>
      </c>
      <c r="I253" s="125">
        <v>79994</v>
      </c>
      <c r="J253" s="507">
        <v>-26699</v>
      </c>
      <c r="K253" s="475">
        <v>0.6662374678100857</v>
      </c>
      <c r="W253" s="555"/>
      <c r="X253" s="555"/>
      <c r="Y253" s="555"/>
      <c r="Z253" s="555"/>
      <c r="AA253" s="555"/>
    </row>
    <row r="254" spans="1:27" ht="13.5">
      <c r="A254" s="483">
        <f t="shared" si="3"/>
        <v>219</v>
      </c>
      <c r="B254" s="499" t="s">
        <v>376</v>
      </c>
      <c r="C254" s="218" t="s">
        <v>640</v>
      </c>
      <c r="D254" s="518">
        <v>33128</v>
      </c>
      <c r="E254" s="128">
        <v>13640</v>
      </c>
      <c r="F254" s="128">
        <v>16752</v>
      </c>
      <c r="G254" s="128">
        <v>15009</v>
      </c>
      <c r="H254" s="471">
        <v>78529</v>
      </c>
      <c r="I254" s="125">
        <v>81308</v>
      </c>
      <c r="J254" s="507">
        <v>-2779</v>
      </c>
      <c r="K254" s="475">
        <v>0.9658213213951886</v>
      </c>
      <c r="W254" s="555"/>
      <c r="X254" s="555"/>
      <c r="Y254" s="555"/>
      <c r="Z254" s="555"/>
      <c r="AA254" s="555"/>
    </row>
    <row r="255" spans="1:27" ht="13.5">
      <c r="A255" s="483">
        <f t="shared" si="3"/>
        <v>220</v>
      </c>
      <c r="B255" s="499" t="s">
        <v>376</v>
      </c>
      <c r="C255" s="218" t="s">
        <v>641</v>
      </c>
      <c r="D255" s="518">
        <v>33801</v>
      </c>
      <c r="E255" s="128">
        <v>13261</v>
      </c>
      <c r="F255" s="128">
        <v>19038</v>
      </c>
      <c r="G255" s="128">
        <v>10992</v>
      </c>
      <c r="H255" s="460">
        <v>77092</v>
      </c>
      <c r="I255" s="125">
        <v>84425</v>
      </c>
      <c r="J255" s="507">
        <v>-7333</v>
      </c>
      <c r="K255" s="475">
        <v>0.9131418418714836</v>
      </c>
      <c r="W255" s="555"/>
      <c r="X255" s="555"/>
      <c r="Y255" s="555"/>
      <c r="Z255" s="555"/>
      <c r="AA255" s="555"/>
    </row>
    <row r="256" spans="1:27" ht="13.5">
      <c r="A256" s="483">
        <f t="shared" si="3"/>
        <v>221</v>
      </c>
      <c r="B256" s="499" t="s">
        <v>376</v>
      </c>
      <c r="C256" s="218" t="s">
        <v>642</v>
      </c>
      <c r="D256" s="522">
        <v>4990</v>
      </c>
      <c r="E256" s="233">
        <v>28694</v>
      </c>
      <c r="F256" s="233">
        <v>83250</v>
      </c>
      <c r="G256" s="233">
        <v>14566</v>
      </c>
      <c r="H256" s="471">
        <v>131500</v>
      </c>
      <c r="I256" s="125">
        <v>150057</v>
      </c>
      <c r="J256" s="507">
        <v>-18557</v>
      </c>
      <c r="K256" s="475">
        <v>0.8763336598759138</v>
      </c>
      <c r="W256" s="555"/>
      <c r="X256" s="555"/>
      <c r="Y256" s="555"/>
      <c r="Z256" s="555"/>
      <c r="AA256" s="555"/>
    </row>
    <row r="257" spans="1:27" ht="13.5">
      <c r="A257" s="483">
        <f t="shared" si="3"/>
        <v>222</v>
      </c>
      <c r="B257" s="499" t="s">
        <v>376</v>
      </c>
      <c r="C257" s="218" t="s">
        <v>236</v>
      </c>
      <c r="D257" s="522">
        <v>70222</v>
      </c>
      <c r="E257" s="233">
        <v>369</v>
      </c>
      <c r="F257" s="233">
        <v>0</v>
      </c>
      <c r="G257" s="233">
        <v>22894</v>
      </c>
      <c r="H257" s="471">
        <v>93485</v>
      </c>
      <c r="I257" s="125">
        <v>94542</v>
      </c>
      <c r="J257" s="507">
        <v>-1057</v>
      </c>
      <c r="K257" s="475">
        <v>0.9888197837997927</v>
      </c>
      <c r="W257" s="555"/>
      <c r="X257" s="555"/>
      <c r="Y257" s="555"/>
      <c r="Z257" s="555"/>
      <c r="AA257" s="555"/>
    </row>
    <row r="258" spans="1:27" ht="13.5">
      <c r="A258" s="483">
        <f t="shared" si="3"/>
        <v>223</v>
      </c>
      <c r="B258" s="499" t="s">
        <v>376</v>
      </c>
      <c r="C258" s="218" t="s">
        <v>643</v>
      </c>
      <c r="D258" s="522">
        <v>27069</v>
      </c>
      <c r="E258" s="233">
        <v>21934</v>
      </c>
      <c r="F258" s="233">
        <v>29936</v>
      </c>
      <c r="G258" s="233">
        <v>18888</v>
      </c>
      <c r="H258" s="471">
        <v>97827</v>
      </c>
      <c r="I258" s="125">
        <v>104246</v>
      </c>
      <c r="J258" s="507">
        <v>-6419</v>
      </c>
      <c r="K258" s="475">
        <v>0.9384244959039195</v>
      </c>
      <c r="W258" s="555"/>
      <c r="X258" s="555"/>
      <c r="Y258" s="555"/>
      <c r="Z258" s="555"/>
      <c r="AA258" s="555"/>
    </row>
    <row r="259" spans="1:27" ht="13.5">
      <c r="A259" s="483">
        <f t="shared" si="3"/>
        <v>224</v>
      </c>
      <c r="B259" s="499" t="s">
        <v>376</v>
      </c>
      <c r="C259" s="218" t="s">
        <v>237</v>
      </c>
      <c r="D259" s="518">
        <v>107693</v>
      </c>
      <c r="E259" s="128">
        <v>0</v>
      </c>
      <c r="F259" s="128">
        <v>0</v>
      </c>
      <c r="G259" s="128">
        <v>27209</v>
      </c>
      <c r="H259" s="460">
        <v>134902</v>
      </c>
      <c r="I259" s="125">
        <v>139012</v>
      </c>
      <c r="J259" s="507">
        <v>-4110</v>
      </c>
      <c r="K259" s="475">
        <v>0.9704342071188099</v>
      </c>
      <c r="W259" s="555"/>
      <c r="X259" s="555"/>
      <c r="Y259" s="555"/>
      <c r="Z259" s="555"/>
      <c r="AA259" s="555"/>
    </row>
    <row r="260" spans="1:27" ht="13.5">
      <c r="A260" s="483">
        <f t="shared" si="3"/>
        <v>225</v>
      </c>
      <c r="B260" s="499" t="s">
        <v>376</v>
      </c>
      <c r="C260" s="218" t="s">
        <v>644</v>
      </c>
      <c r="D260" s="522">
        <v>49796</v>
      </c>
      <c r="E260" s="233">
        <v>39481</v>
      </c>
      <c r="F260" s="233">
        <v>42057</v>
      </c>
      <c r="G260" s="233">
        <v>35540</v>
      </c>
      <c r="H260" s="471">
        <v>166874</v>
      </c>
      <c r="I260" s="125">
        <v>179655</v>
      </c>
      <c r="J260" s="507">
        <v>-12781</v>
      </c>
      <c r="K260" s="475">
        <v>0.9288580891152487</v>
      </c>
      <c r="W260" s="555"/>
      <c r="X260" s="555"/>
      <c r="Y260" s="555"/>
      <c r="Z260" s="555"/>
      <c r="AA260" s="555"/>
    </row>
    <row r="261" spans="1:27" ht="13.5">
      <c r="A261" s="483">
        <f t="shared" si="3"/>
        <v>226</v>
      </c>
      <c r="B261" s="499" t="s">
        <v>376</v>
      </c>
      <c r="C261" s="218" t="s">
        <v>238</v>
      </c>
      <c r="D261" s="522">
        <v>166646</v>
      </c>
      <c r="E261" s="233">
        <v>1044</v>
      </c>
      <c r="F261" s="233">
        <v>0</v>
      </c>
      <c r="G261" s="233">
        <v>12463</v>
      </c>
      <c r="H261" s="471">
        <v>180153</v>
      </c>
      <c r="I261" s="125">
        <v>198859</v>
      </c>
      <c r="J261" s="507">
        <v>-18706</v>
      </c>
      <c r="K261" s="475">
        <v>0.905933349760383</v>
      </c>
      <c r="W261" s="555"/>
      <c r="X261" s="555"/>
      <c r="Y261" s="555"/>
      <c r="Z261" s="555"/>
      <c r="AA261" s="555"/>
    </row>
    <row r="262" spans="1:27" ht="13.5">
      <c r="A262" s="483">
        <f t="shared" si="3"/>
        <v>227</v>
      </c>
      <c r="B262" s="499" t="s">
        <v>376</v>
      </c>
      <c r="C262" s="218" t="s">
        <v>239</v>
      </c>
      <c r="D262" s="522">
        <v>159834</v>
      </c>
      <c r="E262" s="233">
        <v>1405</v>
      </c>
      <c r="F262" s="233">
        <v>0</v>
      </c>
      <c r="G262" s="233">
        <v>18384</v>
      </c>
      <c r="H262" s="471">
        <v>179623</v>
      </c>
      <c r="I262" s="125">
        <v>185594</v>
      </c>
      <c r="J262" s="507">
        <v>-5971</v>
      </c>
      <c r="K262" s="475">
        <v>0.9678276237378364</v>
      </c>
      <c r="W262" s="555"/>
      <c r="X262" s="555"/>
      <c r="Y262" s="555"/>
      <c r="Z262" s="555"/>
      <c r="AA262" s="555"/>
    </row>
    <row r="263" spans="1:27" ht="13.5">
      <c r="A263" s="483">
        <f t="shared" si="3"/>
        <v>228</v>
      </c>
      <c r="B263" s="499" t="s">
        <v>376</v>
      </c>
      <c r="C263" s="218" t="s">
        <v>645</v>
      </c>
      <c r="D263" s="522">
        <v>87603</v>
      </c>
      <c r="E263" s="233">
        <v>69125</v>
      </c>
      <c r="F263" s="233">
        <v>71163</v>
      </c>
      <c r="G263" s="233">
        <v>97439</v>
      </c>
      <c r="H263" s="471">
        <v>325330</v>
      </c>
      <c r="I263" s="125">
        <v>324260</v>
      </c>
      <c r="J263" s="507">
        <v>1070</v>
      </c>
      <c r="K263" s="475">
        <v>1.003299821131191</v>
      </c>
      <c r="W263" s="555"/>
      <c r="X263" s="555"/>
      <c r="Y263" s="555"/>
      <c r="Z263" s="555"/>
      <c r="AA263" s="555"/>
    </row>
    <row r="264" spans="1:27" ht="13.5">
      <c r="A264" s="483">
        <f t="shared" si="3"/>
        <v>229</v>
      </c>
      <c r="B264" s="499" t="s">
        <v>376</v>
      </c>
      <c r="C264" s="218" t="s">
        <v>646</v>
      </c>
      <c r="D264" s="518">
        <v>24319</v>
      </c>
      <c r="E264" s="128">
        <v>76672</v>
      </c>
      <c r="F264" s="128">
        <v>93625</v>
      </c>
      <c r="G264" s="128">
        <v>39025</v>
      </c>
      <c r="H264" s="460">
        <v>233641</v>
      </c>
      <c r="I264" s="125">
        <v>236864</v>
      </c>
      <c r="J264" s="507">
        <v>-3223</v>
      </c>
      <c r="K264" s="475">
        <v>0.9863930356660362</v>
      </c>
      <c r="W264" s="555"/>
      <c r="X264" s="555"/>
      <c r="Y264" s="555"/>
      <c r="Z264" s="555"/>
      <c r="AA264" s="555"/>
    </row>
    <row r="265" spans="1:27" ht="13.5">
      <c r="A265" s="483">
        <f t="shared" si="3"/>
        <v>230</v>
      </c>
      <c r="B265" s="499" t="s">
        <v>376</v>
      </c>
      <c r="C265" s="218" t="s">
        <v>647</v>
      </c>
      <c r="D265" s="522">
        <v>49320</v>
      </c>
      <c r="E265" s="233">
        <v>81025</v>
      </c>
      <c r="F265" s="233">
        <v>96915</v>
      </c>
      <c r="G265" s="233">
        <v>76841</v>
      </c>
      <c r="H265" s="471">
        <v>304101</v>
      </c>
      <c r="I265" s="125">
        <v>332935</v>
      </c>
      <c r="J265" s="507">
        <v>-28834</v>
      </c>
      <c r="K265" s="475">
        <v>0.91339450643519</v>
      </c>
      <c r="W265" s="555"/>
      <c r="X265" s="555"/>
      <c r="Y265" s="555"/>
      <c r="Z265" s="555"/>
      <c r="AA265" s="555"/>
    </row>
    <row r="266" spans="1:27" ht="13.5">
      <c r="A266" s="483">
        <f t="shared" si="3"/>
        <v>231</v>
      </c>
      <c r="B266" s="499" t="s">
        <v>376</v>
      </c>
      <c r="C266" s="218" t="s">
        <v>648</v>
      </c>
      <c r="D266" s="522">
        <v>166646</v>
      </c>
      <c r="E266" s="233">
        <v>640</v>
      </c>
      <c r="F266" s="233">
        <v>0</v>
      </c>
      <c r="G266" s="233">
        <v>21931</v>
      </c>
      <c r="H266" s="471">
        <v>189217</v>
      </c>
      <c r="I266" s="125">
        <v>233663</v>
      </c>
      <c r="J266" s="507">
        <v>-44446</v>
      </c>
      <c r="K266" s="475">
        <v>0.8097858882236383</v>
      </c>
      <c r="W266" s="555"/>
      <c r="X266" s="555"/>
      <c r="Y266" s="555"/>
      <c r="Z266" s="555"/>
      <c r="AA266" s="555"/>
    </row>
    <row r="267" spans="1:27" ht="13.5">
      <c r="A267" s="483">
        <f t="shared" si="3"/>
        <v>232</v>
      </c>
      <c r="B267" s="499" t="s">
        <v>376</v>
      </c>
      <c r="C267" s="218" t="s">
        <v>649</v>
      </c>
      <c r="D267" s="522">
        <v>44127</v>
      </c>
      <c r="E267" s="233">
        <v>78076</v>
      </c>
      <c r="F267" s="233">
        <v>84020</v>
      </c>
      <c r="G267" s="233">
        <v>72496</v>
      </c>
      <c r="H267" s="471">
        <v>278719</v>
      </c>
      <c r="I267" s="125">
        <v>273658</v>
      </c>
      <c r="J267" s="507">
        <v>5061</v>
      </c>
      <c r="K267" s="475">
        <v>1.0184938865299022</v>
      </c>
      <c r="W267" s="555"/>
      <c r="X267" s="555"/>
      <c r="Y267" s="555"/>
      <c r="Z267" s="555"/>
      <c r="AA267" s="555"/>
    </row>
    <row r="268" spans="1:27" ht="13.5">
      <c r="A268" s="483">
        <f t="shared" si="3"/>
        <v>233</v>
      </c>
      <c r="B268" s="499" t="s">
        <v>376</v>
      </c>
      <c r="C268" s="218" t="s">
        <v>650</v>
      </c>
      <c r="D268" s="522">
        <v>207292</v>
      </c>
      <c r="E268" s="233">
        <v>22533</v>
      </c>
      <c r="F268" s="233">
        <v>274</v>
      </c>
      <c r="G268" s="233">
        <v>21931</v>
      </c>
      <c r="H268" s="471">
        <v>252030</v>
      </c>
      <c r="I268" s="125">
        <v>273968</v>
      </c>
      <c r="J268" s="507">
        <v>-21938</v>
      </c>
      <c r="K268" s="475">
        <v>0.9199249547392396</v>
      </c>
      <c r="W268" s="555"/>
      <c r="X268" s="555"/>
      <c r="Y268" s="555"/>
      <c r="Z268" s="555"/>
      <c r="AA268" s="555"/>
    </row>
    <row r="269" spans="1:27" ht="13.5">
      <c r="A269" s="483">
        <f t="shared" si="3"/>
        <v>234</v>
      </c>
      <c r="B269" s="499" t="s">
        <v>376</v>
      </c>
      <c r="C269" s="218" t="s">
        <v>240</v>
      </c>
      <c r="D269" s="522">
        <v>46852</v>
      </c>
      <c r="E269" s="233">
        <v>105862</v>
      </c>
      <c r="F269" s="233">
        <v>80656</v>
      </c>
      <c r="G269" s="233">
        <v>86566</v>
      </c>
      <c r="H269" s="471">
        <v>319936</v>
      </c>
      <c r="I269" s="125">
        <v>375281</v>
      </c>
      <c r="J269" s="507">
        <v>-55345</v>
      </c>
      <c r="K269" s="475">
        <v>0.852523842134294</v>
      </c>
      <c r="W269" s="555"/>
      <c r="X269" s="555"/>
      <c r="Y269" s="555"/>
      <c r="Z269" s="555"/>
      <c r="AA269" s="555"/>
    </row>
    <row r="270" spans="1:27" ht="13.5">
      <c r="A270" s="483">
        <f t="shared" si="3"/>
        <v>235</v>
      </c>
      <c r="B270" s="499" t="s">
        <v>376</v>
      </c>
      <c r="C270" s="218" t="s">
        <v>899</v>
      </c>
      <c r="D270" s="522">
        <v>9706</v>
      </c>
      <c r="E270" s="233">
        <v>47821</v>
      </c>
      <c r="F270" s="233">
        <v>61412</v>
      </c>
      <c r="G270" s="233">
        <v>40712</v>
      </c>
      <c r="H270" s="471">
        <v>159651</v>
      </c>
      <c r="I270" s="125">
        <v>119749</v>
      </c>
      <c r="J270" s="507">
        <v>39902</v>
      </c>
      <c r="K270" s="475">
        <v>1.3332136385272528</v>
      </c>
      <c r="W270" s="555"/>
      <c r="X270" s="555"/>
      <c r="Y270" s="555"/>
      <c r="Z270" s="555"/>
      <c r="AA270" s="555"/>
    </row>
    <row r="271" spans="1:27" ht="13.5">
      <c r="A271" s="483">
        <f aca="true" t="shared" si="4" ref="A271:A333">A270+1</f>
        <v>236</v>
      </c>
      <c r="B271" s="499" t="s">
        <v>376</v>
      </c>
      <c r="C271" s="218" t="s">
        <v>241</v>
      </c>
      <c r="D271" s="522">
        <v>0</v>
      </c>
      <c r="E271" s="233">
        <v>3272</v>
      </c>
      <c r="F271" s="233">
        <v>9305</v>
      </c>
      <c r="G271" s="233">
        <v>382</v>
      </c>
      <c r="H271" s="471">
        <v>12959</v>
      </c>
      <c r="I271" s="125">
        <v>18679</v>
      </c>
      <c r="J271" s="507">
        <v>-5720</v>
      </c>
      <c r="K271" s="475">
        <v>0.693773756625087</v>
      </c>
      <c r="W271" s="555"/>
      <c r="X271" s="555"/>
      <c r="Y271" s="555"/>
      <c r="Z271" s="555"/>
      <c r="AA271" s="555"/>
    </row>
    <row r="272" spans="1:27" ht="13.5">
      <c r="A272" s="483">
        <f t="shared" si="4"/>
        <v>237</v>
      </c>
      <c r="B272" s="499" t="s">
        <v>376</v>
      </c>
      <c r="C272" s="218" t="s">
        <v>242</v>
      </c>
      <c r="D272" s="522">
        <v>2204</v>
      </c>
      <c r="E272" s="233">
        <v>5998</v>
      </c>
      <c r="F272" s="233">
        <v>3807</v>
      </c>
      <c r="G272" s="233">
        <v>5270</v>
      </c>
      <c r="H272" s="471">
        <v>17279</v>
      </c>
      <c r="I272" s="125">
        <v>22404</v>
      </c>
      <c r="J272" s="507">
        <v>-5125</v>
      </c>
      <c r="K272" s="475">
        <v>0.7712462060346367</v>
      </c>
      <c r="W272" s="555"/>
      <c r="X272" s="555"/>
      <c r="Y272" s="555"/>
      <c r="Z272" s="555"/>
      <c r="AA272" s="555"/>
    </row>
    <row r="273" spans="1:27" ht="13.5">
      <c r="A273" s="483">
        <v>238</v>
      </c>
      <c r="B273" s="499" t="s">
        <v>376</v>
      </c>
      <c r="C273" s="218" t="s">
        <v>243</v>
      </c>
      <c r="D273" s="522">
        <v>11044</v>
      </c>
      <c r="E273" s="233">
        <v>5861</v>
      </c>
      <c r="F273" s="233">
        <v>4954</v>
      </c>
      <c r="G273" s="233">
        <v>5326</v>
      </c>
      <c r="H273" s="471">
        <v>27185</v>
      </c>
      <c r="I273" s="125">
        <v>26918</v>
      </c>
      <c r="J273" s="507">
        <v>267</v>
      </c>
      <c r="K273" s="475">
        <v>1.0099190132996507</v>
      </c>
      <c r="W273" s="555"/>
      <c r="X273" s="555"/>
      <c r="Y273" s="555"/>
      <c r="Z273" s="555"/>
      <c r="AA273" s="555"/>
    </row>
    <row r="274" spans="1:27" ht="13.5">
      <c r="A274" s="483">
        <f t="shared" si="4"/>
        <v>239</v>
      </c>
      <c r="B274" s="499" t="s">
        <v>376</v>
      </c>
      <c r="C274" s="218" t="s">
        <v>244</v>
      </c>
      <c r="D274" s="522">
        <v>150</v>
      </c>
      <c r="E274" s="233">
        <v>6750</v>
      </c>
      <c r="F274" s="233">
        <v>470</v>
      </c>
      <c r="G274" s="233">
        <v>150</v>
      </c>
      <c r="H274" s="471">
        <v>7520</v>
      </c>
      <c r="I274" s="125">
        <v>9800</v>
      </c>
      <c r="J274" s="507">
        <v>-2280</v>
      </c>
      <c r="K274" s="475">
        <v>0.7673469387755102</v>
      </c>
      <c r="W274" s="555"/>
      <c r="X274" s="555"/>
      <c r="Y274" s="555"/>
      <c r="Z274" s="555"/>
      <c r="AA274" s="555"/>
    </row>
    <row r="275" spans="1:27" ht="13.5">
      <c r="A275" s="483">
        <f t="shared" si="4"/>
        <v>240</v>
      </c>
      <c r="B275" s="499" t="s">
        <v>376</v>
      </c>
      <c r="C275" s="218" t="s">
        <v>245</v>
      </c>
      <c r="D275" s="522">
        <v>0</v>
      </c>
      <c r="E275" s="233">
        <v>5070</v>
      </c>
      <c r="F275" s="233">
        <v>10189</v>
      </c>
      <c r="G275" s="233">
        <v>6049</v>
      </c>
      <c r="H275" s="471">
        <v>21308</v>
      </c>
      <c r="I275" s="125">
        <v>20056</v>
      </c>
      <c r="J275" s="507">
        <v>1252</v>
      </c>
      <c r="K275" s="475">
        <v>1.0624252094136417</v>
      </c>
      <c r="W275" s="555"/>
      <c r="X275" s="555"/>
      <c r="Y275" s="555"/>
      <c r="Z275" s="555"/>
      <c r="AA275" s="555"/>
    </row>
    <row r="276" spans="1:27" ht="13.5">
      <c r="A276" s="483">
        <f t="shared" si="4"/>
        <v>241</v>
      </c>
      <c r="B276" s="499" t="s">
        <v>376</v>
      </c>
      <c r="C276" s="218" t="s">
        <v>246</v>
      </c>
      <c r="D276" s="522">
        <v>0</v>
      </c>
      <c r="E276" s="233">
        <v>4887</v>
      </c>
      <c r="F276" s="233">
        <v>6981</v>
      </c>
      <c r="G276" s="233">
        <v>3239</v>
      </c>
      <c r="H276" s="471">
        <v>15107</v>
      </c>
      <c r="I276" s="125">
        <v>16231</v>
      </c>
      <c r="J276" s="507">
        <v>-1124</v>
      </c>
      <c r="K276" s="475">
        <v>0.9307497997658801</v>
      </c>
      <c r="W276" s="555"/>
      <c r="X276" s="555"/>
      <c r="Y276" s="555"/>
      <c r="Z276" s="555"/>
      <c r="AA276" s="555"/>
    </row>
    <row r="277" spans="1:27" ht="13.5">
      <c r="A277" s="483">
        <v>242</v>
      </c>
      <c r="B277" s="499" t="s">
        <v>900</v>
      </c>
      <c r="C277" s="218" t="s">
        <v>651</v>
      </c>
      <c r="D277" s="522">
        <v>0</v>
      </c>
      <c r="E277" s="233">
        <v>0</v>
      </c>
      <c r="F277" s="233">
        <v>31302</v>
      </c>
      <c r="G277" s="233">
        <v>25195</v>
      </c>
      <c r="H277" s="471">
        <v>56497</v>
      </c>
      <c r="I277" s="125">
        <v>50680</v>
      </c>
      <c r="J277" s="507">
        <v>5817</v>
      </c>
      <c r="K277" s="493">
        <v>1.1147790055248619</v>
      </c>
      <c r="W277" s="555"/>
      <c r="X277" s="555"/>
      <c r="Y277" s="555"/>
      <c r="Z277" s="555"/>
      <c r="AA277" s="555"/>
    </row>
    <row r="278" spans="1:27" ht="14.25" thickBot="1">
      <c r="A278" s="483">
        <v>243</v>
      </c>
      <c r="B278" s="499" t="s">
        <v>376</v>
      </c>
      <c r="C278" s="218" t="s">
        <v>901</v>
      </c>
      <c r="D278" s="518">
        <v>0</v>
      </c>
      <c r="E278" s="128">
        <v>25473</v>
      </c>
      <c r="F278" s="128">
        <v>96691</v>
      </c>
      <c r="G278" s="128">
        <v>28243</v>
      </c>
      <c r="H278" s="460">
        <v>150407</v>
      </c>
      <c r="I278" s="125"/>
      <c r="J278" s="507">
        <v>150407</v>
      </c>
      <c r="K278" s="493" t="s">
        <v>936</v>
      </c>
      <c r="W278" s="555"/>
      <c r="X278" s="555"/>
      <c r="Y278" s="555"/>
      <c r="Z278" s="555"/>
      <c r="AA278" s="555"/>
    </row>
    <row r="279" spans="1:27" ht="15" thickBot="1" thickTop="1">
      <c r="A279" s="675"/>
      <c r="B279" s="676"/>
      <c r="C279" s="677" t="s">
        <v>40</v>
      </c>
      <c r="D279" s="678">
        <v>1704237</v>
      </c>
      <c r="E279" s="679">
        <v>972056</v>
      </c>
      <c r="F279" s="679">
        <v>1323535</v>
      </c>
      <c r="G279" s="679">
        <v>988439</v>
      </c>
      <c r="H279" s="680">
        <v>4988267</v>
      </c>
      <c r="I279" s="219">
        <v>5174241</v>
      </c>
      <c r="J279" s="464">
        <v>-185974</v>
      </c>
      <c r="K279" s="476">
        <v>0.9640577236352152</v>
      </c>
      <c r="M279" s="515"/>
      <c r="N279" s="515"/>
      <c r="W279" s="555"/>
      <c r="X279" s="555"/>
      <c r="Y279" s="555"/>
      <c r="Z279" s="555"/>
      <c r="AA279" s="555"/>
    </row>
    <row r="280" spans="1:27" ht="14.25" thickBot="1">
      <c r="A280" s="673"/>
      <c r="B280" s="226"/>
      <c r="C280" s="384" t="s">
        <v>0</v>
      </c>
      <c r="D280" s="672">
        <v>3741917</v>
      </c>
      <c r="E280" s="227">
        <v>3827242</v>
      </c>
      <c r="F280" s="227">
        <v>3666784</v>
      </c>
      <c r="G280" s="227">
        <v>3565016</v>
      </c>
      <c r="H280" s="469">
        <v>14800959</v>
      </c>
      <c r="I280" s="228">
        <v>14947736</v>
      </c>
      <c r="J280" s="511">
        <v>-146777</v>
      </c>
      <c r="K280" s="480">
        <v>0.9901806534447759</v>
      </c>
      <c r="M280" s="515"/>
      <c r="N280" s="515"/>
      <c r="W280" s="555"/>
      <c r="X280" s="555"/>
      <c r="Y280" s="555"/>
      <c r="Z280" s="555"/>
      <c r="AA280" s="555"/>
    </row>
    <row r="281" spans="1:27" ht="13.5">
      <c r="A281" s="481">
        <f>A278+1</f>
        <v>244</v>
      </c>
      <c r="B281" s="501" t="s">
        <v>377</v>
      </c>
      <c r="C281" s="810" t="s">
        <v>464</v>
      </c>
      <c r="D281" s="519">
        <v>3513</v>
      </c>
      <c r="E281" s="135">
        <v>14129</v>
      </c>
      <c r="F281" s="135">
        <v>29881</v>
      </c>
      <c r="G281" s="135">
        <v>9007</v>
      </c>
      <c r="H281" s="459">
        <v>56530</v>
      </c>
      <c r="I281" s="137">
        <v>35214</v>
      </c>
      <c r="J281" s="508">
        <v>21316</v>
      </c>
      <c r="K281" s="474">
        <v>1.6053274265916966</v>
      </c>
      <c r="W281" s="555"/>
      <c r="X281" s="555"/>
      <c r="Y281" s="555"/>
      <c r="Z281" s="555"/>
      <c r="AA281" s="555"/>
    </row>
    <row r="282" spans="1:27" ht="13.5">
      <c r="A282" s="483">
        <f t="shared" si="4"/>
        <v>245</v>
      </c>
      <c r="B282" s="499" t="s">
        <v>377</v>
      </c>
      <c r="C282" s="811" t="s">
        <v>248</v>
      </c>
      <c r="D282" s="518">
        <v>6577</v>
      </c>
      <c r="E282" s="128">
        <v>10233</v>
      </c>
      <c r="F282" s="128">
        <v>4799</v>
      </c>
      <c r="G282" s="128">
        <v>6921</v>
      </c>
      <c r="H282" s="460">
        <v>28530</v>
      </c>
      <c r="I282" s="125">
        <v>28465</v>
      </c>
      <c r="J282" s="507">
        <v>65</v>
      </c>
      <c r="K282" s="475">
        <v>1.0022835060600739</v>
      </c>
      <c r="W282" s="555"/>
      <c r="X282" s="555"/>
      <c r="Y282" s="555"/>
      <c r="Z282" s="555"/>
      <c r="AA282" s="555"/>
    </row>
    <row r="283" spans="1:27" ht="13.5">
      <c r="A283" s="483">
        <f t="shared" si="4"/>
        <v>246</v>
      </c>
      <c r="B283" s="499" t="s">
        <v>377</v>
      </c>
      <c r="C283" s="811" t="s">
        <v>249</v>
      </c>
      <c r="D283" s="518">
        <v>3025</v>
      </c>
      <c r="E283" s="128">
        <v>4184</v>
      </c>
      <c r="F283" s="128">
        <v>3291</v>
      </c>
      <c r="G283" s="128">
        <v>3789</v>
      </c>
      <c r="H283" s="460">
        <v>14289</v>
      </c>
      <c r="I283" s="125">
        <v>13847</v>
      </c>
      <c r="J283" s="507">
        <v>442</v>
      </c>
      <c r="K283" s="475">
        <v>1.0319202715389615</v>
      </c>
      <c r="W283" s="555"/>
      <c r="X283" s="555"/>
      <c r="Y283" s="555"/>
      <c r="Z283" s="555"/>
      <c r="AA283" s="555"/>
    </row>
    <row r="284" spans="1:27" ht="13.5">
      <c r="A284" s="483">
        <f t="shared" si="4"/>
        <v>247</v>
      </c>
      <c r="B284" s="499" t="s">
        <v>377</v>
      </c>
      <c r="C284" s="811" t="s">
        <v>902</v>
      </c>
      <c r="D284" s="518">
        <v>3290</v>
      </c>
      <c r="E284" s="128">
        <v>880</v>
      </c>
      <c r="F284" s="128">
        <v>480</v>
      </c>
      <c r="G284" s="128">
        <v>7360</v>
      </c>
      <c r="H284" s="460">
        <v>12010</v>
      </c>
      <c r="I284" s="125">
        <v>15230</v>
      </c>
      <c r="J284" s="507">
        <v>-3220</v>
      </c>
      <c r="K284" s="475">
        <v>0.788575180564675</v>
      </c>
      <c r="W284" s="555"/>
      <c r="X284" s="555"/>
      <c r="Y284" s="555"/>
      <c r="Z284" s="555"/>
      <c r="AA284" s="555"/>
    </row>
    <row r="285" spans="1:27" ht="13.5">
      <c r="A285" s="483">
        <f t="shared" si="4"/>
        <v>248</v>
      </c>
      <c r="B285" s="499" t="s">
        <v>377</v>
      </c>
      <c r="C285" s="811" t="s">
        <v>905</v>
      </c>
      <c r="D285" s="518">
        <v>50554</v>
      </c>
      <c r="E285" s="128">
        <v>40305</v>
      </c>
      <c r="F285" s="128">
        <v>48674</v>
      </c>
      <c r="G285" s="128">
        <v>50317</v>
      </c>
      <c r="H285" s="460">
        <v>189850</v>
      </c>
      <c r="I285" s="125">
        <v>262794</v>
      </c>
      <c r="J285" s="507">
        <v>-72944</v>
      </c>
      <c r="K285" s="475">
        <v>0.7224289747863345</v>
      </c>
      <c r="W285" s="555"/>
      <c r="X285" s="555"/>
      <c r="Y285" s="555"/>
      <c r="Z285" s="555"/>
      <c r="AA285" s="555"/>
    </row>
    <row r="286" spans="1:27" ht="13.5">
      <c r="A286" s="483">
        <f t="shared" si="4"/>
        <v>249</v>
      </c>
      <c r="B286" s="499" t="s">
        <v>377</v>
      </c>
      <c r="C286" s="811" t="s">
        <v>250</v>
      </c>
      <c r="D286" s="518">
        <v>4700</v>
      </c>
      <c r="E286" s="128">
        <v>1100</v>
      </c>
      <c r="F286" s="128">
        <v>600</v>
      </c>
      <c r="G286" s="128">
        <v>9200</v>
      </c>
      <c r="H286" s="460">
        <v>15600</v>
      </c>
      <c r="I286" s="125">
        <v>19902</v>
      </c>
      <c r="J286" s="507">
        <v>-4302</v>
      </c>
      <c r="K286" s="475">
        <v>0.7838408200180886</v>
      </c>
      <c r="W286" s="555"/>
      <c r="X286" s="555"/>
      <c r="Y286" s="555"/>
      <c r="Z286" s="555"/>
      <c r="AA286" s="555"/>
    </row>
    <row r="287" spans="1:27" ht="13.5">
      <c r="A287" s="483">
        <f t="shared" si="4"/>
        <v>250</v>
      </c>
      <c r="B287" s="499" t="s">
        <v>377</v>
      </c>
      <c r="C287" s="811" t="s">
        <v>251</v>
      </c>
      <c r="D287" s="518">
        <v>41038</v>
      </c>
      <c r="E287" s="128">
        <v>74524</v>
      </c>
      <c r="F287" s="128">
        <v>69700</v>
      </c>
      <c r="G287" s="128">
        <v>53488</v>
      </c>
      <c r="H287" s="460">
        <v>238750</v>
      </c>
      <c r="I287" s="125">
        <v>257006</v>
      </c>
      <c r="J287" s="507">
        <v>-18256</v>
      </c>
      <c r="K287" s="475">
        <v>0.9289666389111538</v>
      </c>
      <c r="W287" s="555"/>
      <c r="X287" s="555"/>
      <c r="Y287" s="555"/>
      <c r="Z287" s="555"/>
      <c r="AA287" s="555"/>
    </row>
    <row r="288" spans="1:27" ht="13.5">
      <c r="A288" s="483">
        <f t="shared" si="4"/>
        <v>251</v>
      </c>
      <c r="B288" s="499" t="s">
        <v>377</v>
      </c>
      <c r="C288" s="811" t="s">
        <v>652</v>
      </c>
      <c r="D288" s="518">
        <v>2154</v>
      </c>
      <c r="E288" s="128">
        <v>3014</v>
      </c>
      <c r="F288" s="128">
        <v>3463</v>
      </c>
      <c r="G288" s="128">
        <v>4470</v>
      </c>
      <c r="H288" s="460">
        <v>13101</v>
      </c>
      <c r="I288" s="575">
        <v>16010</v>
      </c>
      <c r="J288" s="507">
        <v>-2909</v>
      </c>
      <c r="K288" s="475">
        <v>0.8183010618363523</v>
      </c>
      <c r="W288" s="555"/>
      <c r="X288" s="555"/>
      <c r="Y288" s="555"/>
      <c r="Z288" s="555"/>
      <c r="AA288" s="555"/>
    </row>
    <row r="289" spans="1:27" ht="13.5">
      <c r="A289" s="483">
        <f t="shared" si="4"/>
        <v>252</v>
      </c>
      <c r="B289" s="499" t="s">
        <v>377</v>
      </c>
      <c r="C289" s="811" t="s">
        <v>653</v>
      </c>
      <c r="D289" s="518">
        <v>28352</v>
      </c>
      <c r="E289" s="128">
        <v>40861</v>
      </c>
      <c r="F289" s="128">
        <v>46643</v>
      </c>
      <c r="G289" s="128">
        <v>34679</v>
      </c>
      <c r="H289" s="460">
        <v>150535</v>
      </c>
      <c r="I289" s="575">
        <v>171498</v>
      </c>
      <c r="J289" s="507">
        <v>-20963</v>
      </c>
      <c r="K289" s="475">
        <v>0.877765338371293</v>
      </c>
      <c r="W289" s="555"/>
      <c r="X289" s="555"/>
      <c r="Y289" s="555"/>
      <c r="Z289" s="555"/>
      <c r="AA289" s="555"/>
    </row>
    <row r="290" spans="1:27" ht="13.5">
      <c r="A290" s="483">
        <f t="shared" si="4"/>
        <v>253</v>
      </c>
      <c r="B290" s="499" t="s">
        <v>377</v>
      </c>
      <c r="C290" s="811" t="s">
        <v>654</v>
      </c>
      <c r="D290" s="518">
        <v>1831</v>
      </c>
      <c r="E290" s="128">
        <v>2009</v>
      </c>
      <c r="F290" s="128">
        <v>6581</v>
      </c>
      <c r="G290" s="128">
        <v>3272</v>
      </c>
      <c r="H290" s="460">
        <v>13693</v>
      </c>
      <c r="I290" s="575">
        <v>14825</v>
      </c>
      <c r="J290" s="507">
        <v>-1132</v>
      </c>
      <c r="K290" s="475">
        <v>0.9236424957841484</v>
      </c>
      <c r="W290" s="555"/>
      <c r="X290" s="555"/>
      <c r="Y290" s="555"/>
      <c r="Z290" s="555"/>
      <c r="AA290" s="555"/>
    </row>
    <row r="291" spans="1:27" ht="13.5">
      <c r="A291" s="483">
        <f t="shared" si="4"/>
        <v>254</v>
      </c>
      <c r="B291" s="499" t="s">
        <v>377</v>
      </c>
      <c r="C291" s="811" t="s">
        <v>465</v>
      </c>
      <c r="D291" s="518">
        <v>7437</v>
      </c>
      <c r="E291" s="128">
        <v>9693</v>
      </c>
      <c r="F291" s="128">
        <v>7714</v>
      </c>
      <c r="G291" s="128">
        <v>10291</v>
      </c>
      <c r="H291" s="460">
        <v>35135</v>
      </c>
      <c r="I291" s="575">
        <v>36341</v>
      </c>
      <c r="J291" s="507">
        <v>-1206</v>
      </c>
      <c r="K291" s="475">
        <v>0.9668143419278501</v>
      </c>
      <c r="W291" s="555"/>
      <c r="X291" s="555"/>
      <c r="Y291" s="555"/>
      <c r="Z291" s="555"/>
      <c r="AA291" s="555"/>
    </row>
    <row r="292" spans="1:27" ht="13.5">
      <c r="A292" s="483">
        <f t="shared" si="4"/>
        <v>255</v>
      </c>
      <c r="B292" s="499" t="s">
        <v>377</v>
      </c>
      <c r="C292" s="812" t="s">
        <v>903</v>
      </c>
      <c r="D292" s="518">
        <v>5500</v>
      </c>
      <c r="E292" s="128">
        <v>6600</v>
      </c>
      <c r="F292" s="128">
        <v>6600</v>
      </c>
      <c r="G292" s="128">
        <v>6000</v>
      </c>
      <c r="H292" s="460">
        <v>24700</v>
      </c>
      <c r="I292" s="973">
        <v>44578</v>
      </c>
      <c r="J292" s="125">
        <v>-19878</v>
      </c>
      <c r="K292" s="493">
        <v>0.5540849746511732</v>
      </c>
      <c r="W292" s="555"/>
      <c r="X292" s="555"/>
      <c r="Y292" s="555"/>
      <c r="Z292" s="555"/>
      <c r="AA292" s="555"/>
    </row>
    <row r="293" spans="1:27" ht="13.5">
      <c r="A293" s="483">
        <v>256</v>
      </c>
      <c r="B293" s="499" t="s">
        <v>906</v>
      </c>
      <c r="C293" s="969" t="s">
        <v>904</v>
      </c>
      <c r="D293" s="518">
        <v>1740</v>
      </c>
      <c r="E293" s="128">
        <v>5850</v>
      </c>
      <c r="F293" s="128">
        <v>8050</v>
      </c>
      <c r="G293" s="128">
        <v>12720</v>
      </c>
      <c r="H293" s="460">
        <v>28360</v>
      </c>
      <c r="I293" s="975">
        <v>26320</v>
      </c>
      <c r="J293" s="153">
        <v>2040</v>
      </c>
      <c r="K293" s="493">
        <v>1.0775075987841944</v>
      </c>
      <c r="W293" s="555"/>
      <c r="X293" s="555"/>
      <c r="Y293" s="555"/>
      <c r="Z293" s="555"/>
      <c r="AA293" s="555"/>
    </row>
    <row r="294" spans="1:27" ht="13.5">
      <c r="A294" s="483">
        <v>257</v>
      </c>
      <c r="B294" s="499" t="s">
        <v>906</v>
      </c>
      <c r="C294" s="969" t="s">
        <v>939</v>
      </c>
      <c r="D294" s="518">
        <v>15323</v>
      </c>
      <c r="E294" s="128">
        <v>9258</v>
      </c>
      <c r="F294" s="128">
        <v>2590</v>
      </c>
      <c r="G294" s="128">
        <v>4028</v>
      </c>
      <c r="H294" s="460">
        <v>31199</v>
      </c>
      <c r="I294" s="970"/>
      <c r="J294" s="804">
        <v>31199</v>
      </c>
      <c r="K294" s="493" t="s">
        <v>938</v>
      </c>
      <c r="W294" s="555"/>
      <c r="X294" s="555"/>
      <c r="Y294" s="555"/>
      <c r="Z294" s="555"/>
      <c r="AA294" s="555"/>
    </row>
    <row r="295" spans="1:27" ht="14.25" thickBot="1">
      <c r="A295" s="483">
        <v>258</v>
      </c>
      <c r="B295" s="499" t="s">
        <v>377</v>
      </c>
      <c r="C295" s="726" t="s">
        <v>940</v>
      </c>
      <c r="D295" s="518">
        <v>4908</v>
      </c>
      <c r="E295" s="128">
        <v>7032</v>
      </c>
      <c r="F295" s="128">
        <v>5674</v>
      </c>
      <c r="G295" s="128">
        <v>4911</v>
      </c>
      <c r="H295" s="460">
        <v>22525</v>
      </c>
      <c r="I295" s="974"/>
      <c r="J295" s="265">
        <v>22525</v>
      </c>
      <c r="K295" s="493" t="s">
        <v>935</v>
      </c>
      <c r="W295" s="555"/>
      <c r="X295" s="555"/>
      <c r="Y295" s="555"/>
      <c r="Z295" s="555"/>
      <c r="AA295" s="555"/>
    </row>
    <row r="296" spans="1:27" ht="15" thickBot="1" thickTop="1">
      <c r="A296" s="675"/>
      <c r="B296" s="676"/>
      <c r="C296" s="677" t="s">
        <v>40</v>
      </c>
      <c r="D296" s="678">
        <v>179942</v>
      </c>
      <c r="E296" s="679">
        <v>229672</v>
      </c>
      <c r="F296" s="679">
        <v>244740</v>
      </c>
      <c r="G296" s="679">
        <v>220453</v>
      </c>
      <c r="H296" s="680">
        <v>874807</v>
      </c>
      <c r="I296" s="219">
        <v>942030</v>
      </c>
      <c r="J296" s="219">
        <v>-67223</v>
      </c>
      <c r="K296" s="476">
        <v>0.9286402768489326</v>
      </c>
      <c r="M296" s="515"/>
      <c r="N296" s="515"/>
      <c r="W296" s="555"/>
      <c r="X296" s="555"/>
      <c r="Y296" s="555"/>
      <c r="Z296" s="555"/>
      <c r="AA296" s="555"/>
    </row>
    <row r="297" spans="1:27" ht="13.5">
      <c r="A297" s="483">
        <v>259</v>
      </c>
      <c r="B297" s="499" t="s">
        <v>378</v>
      </c>
      <c r="C297" s="579" t="s">
        <v>257</v>
      </c>
      <c r="D297" s="518">
        <v>3800</v>
      </c>
      <c r="E297" s="128">
        <v>6950</v>
      </c>
      <c r="F297" s="128">
        <v>7390</v>
      </c>
      <c r="G297" s="128">
        <v>7740</v>
      </c>
      <c r="H297" s="460">
        <v>25880</v>
      </c>
      <c r="I297" s="125">
        <v>24692</v>
      </c>
      <c r="J297" s="507">
        <v>1188</v>
      </c>
      <c r="K297" s="475">
        <v>1.0481127490685243</v>
      </c>
      <c r="W297" s="555"/>
      <c r="X297" s="555"/>
      <c r="Y297" s="555"/>
      <c r="Z297" s="555"/>
      <c r="AA297" s="555"/>
    </row>
    <row r="298" spans="1:27" ht="13.5">
      <c r="A298" s="483">
        <f t="shared" si="4"/>
        <v>260</v>
      </c>
      <c r="B298" s="499" t="s">
        <v>378</v>
      </c>
      <c r="C298" s="579" t="s">
        <v>258</v>
      </c>
      <c r="D298" s="518">
        <v>3194</v>
      </c>
      <c r="E298" s="128">
        <v>8129</v>
      </c>
      <c r="F298" s="128">
        <v>8061</v>
      </c>
      <c r="G298" s="128">
        <v>6109</v>
      </c>
      <c r="H298" s="460">
        <v>25493</v>
      </c>
      <c r="I298" s="125">
        <v>25719</v>
      </c>
      <c r="J298" s="507">
        <v>-226</v>
      </c>
      <c r="K298" s="475">
        <v>0.9912127221120572</v>
      </c>
      <c r="W298" s="555"/>
      <c r="X298" s="555"/>
      <c r="Y298" s="555"/>
      <c r="Z298" s="555"/>
      <c r="AA298" s="555"/>
    </row>
    <row r="299" spans="1:27" ht="13.5">
      <c r="A299" s="483">
        <f t="shared" si="4"/>
        <v>261</v>
      </c>
      <c r="B299" s="499" t="s">
        <v>378</v>
      </c>
      <c r="C299" s="579" t="s">
        <v>259</v>
      </c>
      <c r="D299" s="518">
        <v>11744</v>
      </c>
      <c r="E299" s="128">
        <v>16928</v>
      </c>
      <c r="F299" s="128">
        <v>15720</v>
      </c>
      <c r="G299" s="128">
        <v>15616</v>
      </c>
      <c r="H299" s="460">
        <v>60008</v>
      </c>
      <c r="I299" s="125">
        <v>63462</v>
      </c>
      <c r="J299" s="507">
        <v>-3454</v>
      </c>
      <c r="K299" s="475">
        <v>0.9455737291607577</v>
      </c>
      <c r="W299" s="555"/>
      <c r="X299" s="555"/>
      <c r="Y299" s="555"/>
      <c r="Z299" s="555"/>
      <c r="AA299" s="555"/>
    </row>
    <row r="300" spans="1:27" ht="13.5">
      <c r="A300" s="483">
        <f t="shared" si="4"/>
        <v>262</v>
      </c>
      <c r="B300" s="499" t="s">
        <v>378</v>
      </c>
      <c r="C300" s="579" t="s">
        <v>260</v>
      </c>
      <c r="D300" s="518">
        <v>9312</v>
      </c>
      <c r="E300" s="128">
        <v>13237</v>
      </c>
      <c r="F300" s="128">
        <v>11450</v>
      </c>
      <c r="G300" s="128">
        <v>14155</v>
      </c>
      <c r="H300" s="460">
        <v>48154</v>
      </c>
      <c r="I300" s="125">
        <v>50316</v>
      </c>
      <c r="J300" s="507">
        <v>-2162</v>
      </c>
      <c r="K300" s="475">
        <v>0.9570315605374036</v>
      </c>
      <c r="W300" s="555"/>
      <c r="X300" s="555"/>
      <c r="Y300" s="555"/>
      <c r="Z300" s="555"/>
      <c r="AA300" s="555"/>
    </row>
    <row r="301" spans="1:27" ht="13.5">
      <c r="A301" s="483">
        <f t="shared" si="4"/>
        <v>263</v>
      </c>
      <c r="B301" s="499" t="s">
        <v>378</v>
      </c>
      <c r="C301" s="579" t="s">
        <v>261</v>
      </c>
      <c r="D301" s="518">
        <v>19467</v>
      </c>
      <c r="E301" s="128">
        <v>27442</v>
      </c>
      <c r="F301" s="128">
        <v>34244</v>
      </c>
      <c r="G301" s="128">
        <v>18681</v>
      </c>
      <c r="H301" s="460">
        <v>99834</v>
      </c>
      <c r="I301" s="125">
        <v>104410</v>
      </c>
      <c r="J301" s="507">
        <v>-4576</v>
      </c>
      <c r="K301" s="475">
        <v>0.9561727803850206</v>
      </c>
      <c r="W301" s="555"/>
      <c r="X301" s="555"/>
      <c r="Y301" s="555"/>
      <c r="Z301" s="555"/>
      <c r="AA301" s="555"/>
    </row>
    <row r="302" spans="1:27" ht="13.5">
      <c r="A302" s="483">
        <f t="shared" si="4"/>
        <v>264</v>
      </c>
      <c r="B302" s="499" t="s">
        <v>378</v>
      </c>
      <c r="C302" s="579" t="s">
        <v>655</v>
      </c>
      <c r="D302" s="518">
        <v>4047</v>
      </c>
      <c r="E302" s="128">
        <v>10847</v>
      </c>
      <c r="F302" s="128">
        <v>8057</v>
      </c>
      <c r="G302" s="128">
        <v>5959</v>
      </c>
      <c r="H302" s="460">
        <v>28910</v>
      </c>
      <c r="I302" s="125">
        <v>32721</v>
      </c>
      <c r="J302" s="507">
        <v>-3811</v>
      </c>
      <c r="K302" s="475">
        <v>0.8835304544482137</v>
      </c>
      <c r="W302" s="555"/>
      <c r="X302" s="555"/>
      <c r="Y302" s="555"/>
      <c r="Z302" s="555"/>
      <c r="AA302" s="555"/>
    </row>
    <row r="303" spans="1:27" ht="13.5">
      <c r="A303" s="483">
        <f t="shared" si="4"/>
        <v>265</v>
      </c>
      <c r="B303" s="499" t="s">
        <v>378</v>
      </c>
      <c r="C303" s="579" t="s">
        <v>656</v>
      </c>
      <c r="D303" s="518">
        <v>4071</v>
      </c>
      <c r="E303" s="128">
        <v>8028</v>
      </c>
      <c r="F303" s="128">
        <v>6260</v>
      </c>
      <c r="G303" s="128">
        <v>7610</v>
      </c>
      <c r="H303" s="460">
        <v>25969</v>
      </c>
      <c r="I303" s="125">
        <v>25298</v>
      </c>
      <c r="J303" s="507">
        <v>671</v>
      </c>
      <c r="K303" s="475">
        <v>1.0265238358763538</v>
      </c>
      <c r="W303" s="555"/>
      <c r="X303" s="555"/>
      <c r="Y303" s="555"/>
      <c r="Z303" s="555"/>
      <c r="AA303" s="555"/>
    </row>
    <row r="304" spans="1:27" ht="13.5">
      <c r="A304" s="483">
        <f t="shared" si="4"/>
        <v>266</v>
      </c>
      <c r="B304" s="499" t="s">
        <v>378</v>
      </c>
      <c r="C304" s="579" t="s">
        <v>263</v>
      </c>
      <c r="D304" s="518">
        <v>9365</v>
      </c>
      <c r="E304" s="128">
        <v>12935</v>
      </c>
      <c r="F304" s="128">
        <v>13130</v>
      </c>
      <c r="G304" s="128">
        <v>13303</v>
      </c>
      <c r="H304" s="460">
        <v>48733</v>
      </c>
      <c r="I304" s="125">
        <v>49216</v>
      </c>
      <c r="J304" s="507">
        <v>-483</v>
      </c>
      <c r="K304" s="475">
        <v>0.9901861183355006</v>
      </c>
      <c r="W304" s="555"/>
      <c r="X304" s="555"/>
      <c r="Y304" s="555"/>
      <c r="Z304" s="555"/>
      <c r="AA304" s="555"/>
    </row>
    <row r="305" spans="1:27" ht="13.5">
      <c r="A305" s="483">
        <f t="shared" si="4"/>
        <v>267</v>
      </c>
      <c r="B305" s="499" t="s">
        <v>378</v>
      </c>
      <c r="C305" s="579" t="s">
        <v>657</v>
      </c>
      <c r="D305" s="518">
        <v>7311</v>
      </c>
      <c r="E305" s="128">
        <v>12432</v>
      </c>
      <c r="F305" s="128">
        <v>9956</v>
      </c>
      <c r="G305" s="128">
        <v>11961</v>
      </c>
      <c r="H305" s="460">
        <v>41660</v>
      </c>
      <c r="I305" s="125">
        <v>42796</v>
      </c>
      <c r="J305" s="507">
        <v>-1136</v>
      </c>
      <c r="K305" s="475">
        <v>0.9734554631273951</v>
      </c>
      <c r="W305" s="555"/>
      <c r="X305" s="555"/>
      <c r="Y305" s="555"/>
      <c r="Z305" s="555"/>
      <c r="AA305" s="555"/>
    </row>
    <row r="306" spans="1:27" ht="13.5">
      <c r="A306" s="483">
        <f t="shared" si="4"/>
        <v>268</v>
      </c>
      <c r="B306" s="499" t="s">
        <v>378</v>
      </c>
      <c r="C306" s="579" t="s">
        <v>658</v>
      </c>
      <c r="D306" s="518">
        <v>6721</v>
      </c>
      <c r="E306" s="128">
        <v>11664</v>
      </c>
      <c r="F306" s="128">
        <v>9154</v>
      </c>
      <c r="G306" s="128">
        <v>12314</v>
      </c>
      <c r="H306" s="460">
        <v>39853</v>
      </c>
      <c r="I306" s="125">
        <v>40195</v>
      </c>
      <c r="J306" s="507">
        <v>-342</v>
      </c>
      <c r="K306" s="475">
        <v>0.9914914790396816</v>
      </c>
      <c r="W306" s="555"/>
      <c r="X306" s="555"/>
      <c r="Y306" s="555"/>
      <c r="Z306" s="555"/>
      <c r="AA306" s="555"/>
    </row>
    <row r="307" spans="1:27" ht="13.5">
      <c r="A307" s="483">
        <f t="shared" si="4"/>
        <v>269</v>
      </c>
      <c r="B307" s="499" t="s">
        <v>378</v>
      </c>
      <c r="C307" s="579" t="s">
        <v>659</v>
      </c>
      <c r="D307" s="518">
        <v>6469</v>
      </c>
      <c r="E307" s="128">
        <v>11853</v>
      </c>
      <c r="F307" s="128">
        <v>9563</v>
      </c>
      <c r="G307" s="128">
        <v>10868</v>
      </c>
      <c r="H307" s="460">
        <v>38753</v>
      </c>
      <c r="I307" s="125">
        <v>41289</v>
      </c>
      <c r="J307" s="507">
        <v>-2536</v>
      </c>
      <c r="K307" s="475">
        <v>0.9385792826176463</v>
      </c>
      <c r="W307" s="555"/>
      <c r="X307" s="555"/>
      <c r="Y307" s="555"/>
      <c r="Z307" s="555"/>
      <c r="AA307" s="555"/>
    </row>
    <row r="308" spans="1:27" ht="13.5">
      <c r="A308" s="483">
        <f t="shared" si="4"/>
        <v>270</v>
      </c>
      <c r="B308" s="499" t="s">
        <v>378</v>
      </c>
      <c r="C308" s="579" t="s">
        <v>660</v>
      </c>
      <c r="D308" s="518">
        <v>7353</v>
      </c>
      <c r="E308" s="128">
        <v>13340</v>
      </c>
      <c r="F308" s="128">
        <v>11292</v>
      </c>
      <c r="G308" s="128">
        <v>12838</v>
      </c>
      <c r="H308" s="460">
        <v>44823</v>
      </c>
      <c r="I308" s="125">
        <v>48986</v>
      </c>
      <c r="J308" s="507">
        <v>-4163</v>
      </c>
      <c r="K308" s="475">
        <v>0.9150165353366267</v>
      </c>
      <c r="W308" s="555"/>
      <c r="X308" s="555"/>
      <c r="Y308" s="555"/>
      <c r="Z308" s="555"/>
      <c r="AA308" s="555"/>
    </row>
    <row r="309" spans="1:27" ht="13.5">
      <c r="A309" s="483">
        <f t="shared" si="4"/>
        <v>271</v>
      </c>
      <c r="B309" s="499" t="s">
        <v>378</v>
      </c>
      <c r="C309" s="579" t="s">
        <v>661</v>
      </c>
      <c r="D309" s="518">
        <v>8226</v>
      </c>
      <c r="E309" s="128">
        <v>11817</v>
      </c>
      <c r="F309" s="128">
        <v>8647</v>
      </c>
      <c r="G309" s="128">
        <v>12146</v>
      </c>
      <c r="H309" s="460">
        <v>40836</v>
      </c>
      <c r="I309" s="125">
        <v>41872</v>
      </c>
      <c r="J309" s="507">
        <v>-1036</v>
      </c>
      <c r="K309" s="475">
        <v>0.9752579289262514</v>
      </c>
      <c r="W309" s="555"/>
      <c r="X309" s="555"/>
      <c r="Y309" s="555"/>
      <c r="Z309" s="555"/>
      <c r="AA309" s="555"/>
    </row>
    <row r="310" spans="1:27" ht="13.5">
      <c r="A310" s="483">
        <f t="shared" si="4"/>
        <v>272</v>
      </c>
      <c r="B310" s="499" t="s">
        <v>378</v>
      </c>
      <c r="C310" s="579" t="s">
        <v>662</v>
      </c>
      <c r="D310" s="518">
        <v>6010</v>
      </c>
      <c r="E310" s="128">
        <v>9308</v>
      </c>
      <c r="F310" s="128">
        <v>8004</v>
      </c>
      <c r="G310" s="128">
        <v>8324</v>
      </c>
      <c r="H310" s="460">
        <v>31646</v>
      </c>
      <c r="I310" s="125">
        <v>34827</v>
      </c>
      <c r="J310" s="507">
        <v>-3181</v>
      </c>
      <c r="K310" s="475">
        <v>0.9086628190771527</v>
      </c>
      <c r="W310" s="555"/>
      <c r="X310" s="555"/>
      <c r="Y310" s="555"/>
      <c r="Z310" s="555"/>
      <c r="AA310" s="555"/>
    </row>
    <row r="311" spans="1:27" ht="13.5">
      <c r="A311" s="483">
        <v>273</v>
      </c>
      <c r="B311" s="499" t="s">
        <v>378</v>
      </c>
      <c r="C311" s="579" t="s">
        <v>663</v>
      </c>
      <c r="D311" s="518">
        <v>7128</v>
      </c>
      <c r="E311" s="128">
        <v>12231</v>
      </c>
      <c r="F311" s="128">
        <v>11019</v>
      </c>
      <c r="G311" s="128">
        <v>12503</v>
      </c>
      <c r="H311" s="460">
        <v>42881</v>
      </c>
      <c r="I311" s="125">
        <v>43879</v>
      </c>
      <c r="J311" s="507">
        <v>-998</v>
      </c>
      <c r="K311" s="475">
        <v>0.9772556348139201</v>
      </c>
      <c r="W311" s="555"/>
      <c r="X311" s="555"/>
      <c r="Y311" s="555"/>
      <c r="Z311" s="555"/>
      <c r="AA311" s="555"/>
    </row>
    <row r="312" spans="1:27" ht="13.5">
      <c r="A312" s="483">
        <f t="shared" si="4"/>
        <v>274</v>
      </c>
      <c r="B312" s="499" t="s">
        <v>378</v>
      </c>
      <c r="C312" s="579" t="s">
        <v>664</v>
      </c>
      <c r="D312" s="518">
        <v>7520</v>
      </c>
      <c r="E312" s="128">
        <v>10447</v>
      </c>
      <c r="F312" s="128">
        <v>9550</v>
      </c>
      <c r="G312" s="128">
        <v>10545</v>
      </c>
      <c r="H312" s="460">
        <v>38062</v>
      </c>
      <c r="I312" s="125">
        <v>39176</v>
      </c>
      <c r="J312" s="507">
        <v>-1114</v>
      </c>
      <c r="K312" s="475">
        <v>0.9715642229936696</v>
      </c>
      <c r="W312" s="555"/>
      <c r="X312" s="555"/>
      <c r="Y312" s="555"/>
      <c r="Z312" s="555"/>
      <c r="AA312" s="555"/>
    </row>
    <row r="313" spans="1:27" ht="13.5">
      <c r="A313" s="483">
        <f t="shared" si="4"/>
        <v>275</v>
      </c>
      <c r="B313" s="499" t="s">
        <v>378</v>
      </c>
      <c r="C313" s="579" t="s">
        <v>933</v>
      </c>
      <c r="D313" s="518"/>
      <c r="E313" s="128"/>
      <c r="F313" s="128"/>
      <c r="G313" s="128"/>
      <c r="H313" s="460">
        <v>0</v>
      </c>
      <c r="I313" s="125">
        <v>9946</v>
      </c>
      <c r="J313" s="507">
        <v>-9946</v>
      </c>
      <c r="K313" s="475">
        <v>0</v>
      </c>
      <c r="W313" s="555"/>
      <c r="X313" s="555"/>
      <c r="Y313" s="555"/>
      <c r="Z313" s="555"/>
      <c r="AA313" s="555"/>
    </row>
    <row r="314" spans="1:27" ht="14.25" thickBot="1">
      <c r="A314" s="483">
        <f t="shared" si="4"/>
        <v>276</v>
      </c>
      <c r="B314" s="499" t="s">
        <v>378</v>
      </c>
      <c r="C314" s="579" t="s">
        <v>665</v>
      </c>
      <c r="D314" s="518">
        <v>97183</v>
      </c>
      <c r="E314" s="128">
        <v>136536</v>
      </c>
      <c r="F314" s="128">
        <v>135785</v>
      </c>
      <c r="G314" s="128">
        <v>125786</v>
      </c>
      <c r="H314" s="460">
        <v>495290</v>
      </c>
      <c r="I314" s="125">
        <v>545474</v>
      </c>
      <c r="J314" s="507">
        <v>-50184</v>
      </c>
      <c r="K314" s="475">
        <v>0.9079992813589649</v>
      </c>
      <c r="W314" s="555"/>
      <c r="X314" s="555"/>
      <c r="Y314" s="555"/>
      <c r="Z314" s="555"/>
      <c r="AA314" s="555"/>
    </row>
    <row r="315" spans="1:27" ht="15" thickBot="1" thickTop="1">
      <c r="A315" s="675"/>
      <c r="B315" s="676"/>
      <c r="C315" s="677" t="s">
        <v>40</v>
      </c>
      <c r="D315" s="678">
        <v>218921</v>
      </c>
      <c r="E315" s="679">
        <v>334124</v>
      </c>
      <c r="F315" s="679">
        <v>317282</v>
      </c>
      <c r="G315" s="679">
        <v>306458</v>
      </c>
      <c r="H315" s="680">
        <v>1176785</v>
      </c>
      <c r="I315" s="219">
        <v>1264274</v>
      </c>
      <c r="J315" s="219">
        <v>-87489</v>
      </c>
      <c r="K315" s="476">
        <v>0.9307990198327262</v>
      </c>
      <c r="M315" s="515"/>
      <c r="N315" s="515"/>
      <c r="W315" s="555"/>
      <c r="X315" s="555"/>
      <c r="Y315" s="555"/>
      <c r="Z315" s="555"/>
      <c r="AA315" s="555"/>
    </row>
    <row r="316" spans="1:27" ht="13.5">
      <c r="A316" s="483">
        <f>A314+1</f>
        <v>277</v>
      </c>
      <c r="B316" s="483" t="s">
        <v>379</v>
      </c>
      <c r="C316" s="218" t="s">
        <v>264</v>
      </c>
      <c r="D316" s="523">
        <v>11839</v>
      </c>
      <c r="E316" s="390">
        <v>16248</v>
      </c>
      <c r="F316" s="390">
        <v>15220</v>
      </c>
      <c r="G316" s="390">
        <v>15439</v>
      </c>
      <c r="H316" s="463">
        <v>58746</v>
      </c>
      <c r="I316" s="125">
        <v>61684</v>
      </c>
      <c r="J316" s="507">
        <v>-2938</v>
      </c>
      <c r="K316" s="475">
        <v>0.9523701446080021</v>
      </c>
      <c r="W316" s="555"/>
      <c r="X316" s="555"/>
      <c r="Y316" s="555"/>
      <c r="Z316" s="555"/>
      <c r="AA316" s="555"/>
    </row>
    <row r="317" spans="1:27" ht="13.5">
      <c r="A317" s="483">
        <f t="shared" si="4"/>
        <v>278</v>
      </c>
      <c r="B317" s="483" t="s">
        <v>379</v>
      </c>
      <c r="C317" s="218" t="s">
        <v>265</v>
      </c>
      <c r="D317" s="523">
        <v>2669</v>
      </c>
      <c r="E317" s="390">
        <v>12472</v>
      </c>
      <c r="F317" s="390">
        <v>1622</v>
      </c>
      <c r="G317" s="390">
        <v>26876</v>
      </c>
      <c r="H317" s="463">
        <v>43639</v>
      </c>
      <c r="I317" s="125">
        <v>33380</v>
      </c>
      <c r="J317" s="507">
        <v>10259</v>
      </c>
      <c r="K317" s="475">
        <v>1.3073397243858598</v>
      </c>
      <c r="W317" s="555"/>
      <c r="X317" s="555"/>
      <c r="Y317" s="555"/>
      <c r="Z317" s="555"/>
      <c r="AA317" s="555"/>
    </row>
    <row r="318" spans="1:27" ht="13.5">
      <c r="A318" s="483">
        <f t="shared" si="4"/>
        <v>279</v>
      </c>
      <c r="B318" s="483" t="s">
        <v>379</v>
      </c>
      <c r="C318" s="218" t="s">
        <v>266</v>
      </c>
      <c r="D318" s="523">
        <v>10457</v>
      </c>
      <c r="E318" s="390">
        <v>20061</v>
      </c>
      <c r="F318" s="390">
        <v>16028</v>
      </c>
      <c r="G318" s="390">
        <v>20922</v>
      </c>
      <c r="H318" s="463">
        <v>67468</v>
      </c>
      <c r="I318" s="125">
        <v>68161</v>
      </c>
      <c r="J318" s="507">
        <v>-693</v>
      </c>
      <c r="K318" s="475">
        <v>0.9898328956441367</v>
      </c>
      <c r="W318" s="555"/>
      <c r="X318" s="555"/>
      <c r="Y318" s="555"/>
      <c r="Z318" s="555"/>
      <c r="AA318" s="555"/>
    </row>
    <row r="319" spans="1:27" ht="13.5">
      <c r="A319" s="483">
        <f t="shared" si="4"/>
        <v>280</v>
      </c>
      <c r="B319" s="483" t="s">
        <v>379</v>
      </c>
      <c r="C319" s="218" t="s">
        <v>267</v>
      </c>
      <c r="D319" s="523">
        <v>59958</v>
      </c>
      <c r="E319" s="390">
        <v>59062</v>
      </c>
      <c r="F319" s="390">
        <v>56736</v>
      </c>
      <c r="G319" s="390">
        <v>63251</v>
      </c>
      <c r="H319" s="463">
        <v>239007</v>
      </c>
      <c r="I319" s="125">
        <v>232405</v>
      </c>
      <c r="J319" s="507">
        <v>6602</v>
      </c>
      <c r="K319" s="475">
        <v>1.02840730621114</v>
      </c>
      <c r="W319" s="555"/>
      <c r="X319" s="555"/>
      <c r="Y319" s="555"/>
      <c r="Z319" s="555"/>
      <c r="AA319" s="555"/>
    </row>
    <row r="320" spans="1:27" ht="13.5">
      <c r="A320" s="483">
        <f t="shared" si="4"/>
        <v>281</v>
      </c>
      <c r="B320" s="483" t="s">
        <v>379</v>
      </c>
      <c r="C320" s="218" t="s">
        <v>666</v>
      </c>
      <c r="D320" s="523">
        <v>119010</v>
      </c>
      <c r="E320" s="390">
        <v>136462</v>
      </c>
      <c r="F320" s="390">
        <v>144880</v>
      </c>
      <c r="G320" s="390">
        <v>124685</v>
      </c>
      <c r="H320" s="463">
        <v>525037</v>
      </c>
      <c r="I320" s="125">
        <v>473234</v>
      </c>
      <c r="J320" s="507">
        <v>51803</v>
      </c>
      <c r="K320" s="475">
        <v>1.1094659301740788</v>
      </c>
      <c r="W320" s="555"/>
      <c r="X320" s="555"/>
      <c r="Y320" s="555"/>
      <c r="Z320" s="555"/>
      <c r="AA320" s="555"/>
    </row>
    <row r="321" spans="1:27" ht="13.5">
      <c r="A321" s="483">
        <f t="shared" si="4"/>
        <v>282</v>
      </c>
      <c r="B321" s="483" t="s">
        <v>379</v>
      </c>
      <c r="C321" s="218" t="s">
        <v>667</v>
      </c>
      <c r="D321" s="523">
        <v>116319</v>
      </c>
      <c r="E321" s="390">
        <v>143045</v>
      </c>
      <c r="F321" s="390">
        <v>137907</v>
      </c>
      <c r="G321" s="390">
        <v>149688</v>
      </c>
      <c r="H321" s="463">
        <v>546959</v>
      </c>
      <c r="I321" s="125">
        <v>569387</v>
      </c>
      <c r="J321" s="976">
        <v>-22428</v>
      </c>
      <c r="K321" s="475">
        <v>0.9606102703433693</v>
      </c>
      <c r="W321" s="555"/>
      <c r="X321" s="555"/>
      <c r="Y321" s="555"/>
      <c r="Z321" s="555"/>
      <c r="AA321" s="555"/>
    </row>
    <row r="322" spans="1:27" ht="13.5">
      <c r="A322" s="483">
        <f t="shared" si="4"/>
        <v>283</v>
      </c>
      <c r="B322" s="483" t="s">
        <v>379</v>
      </c>
      <c r="C322" s="218" t="s">
        <v>668</v>
      </c>
      <c r="D322" s="523">
        <v>1709100</v>
      </c>
      <c r="E322" s="390">
        <v>1696600</v>
      </c>
      <c r="F322" s="390">
        <v>1713050</v>
      </c>
      <c r="G322" s="390">
        <v>1662780</v>
      </c>
      <c r="H322" s="463">
        <v>6781530</v>
      </c>
      <c r="I322" s="125">
        <v>7197450</v>
      </c>
      <c r="J322" s="976">
        <v>-415920</v>
      </c>
      <c r="K322" s="475">
        <v>0.9422128670570827</v>
      </c>
      <c r="W322" s="555"/>
      <c r="X322" s="555"/>
      <c r="Y322" s="555"/>
      <c r="Z322" s="555"/>
      <c r="AA322" s="555"/>
    </row>
    <row r="323" spans="1:27" ht="13.5">
      <c r="A323" s="483">
        <f>A322+1</f>
        <v>284</v>
      </c>
      <c r="B323" s="483" t="s">
        <v>399</v>
      </c>
      <c r="C323" s="218" t="s">
        <v>669</v>
      </c>
      <c r="D323" s="526">
        <v>129174</v>
      </c>
      <c r="E323" s="234">
        <v>102171</v>
      </c>
      <c r="F323" s="234">
        <v>110352</v>
      </c>
      <c r="G323" s="234">
        <v>113263</v>
      </c>
      <c r="H323" s="472">
        <v>454960</v>
      </c>
      <c r="I323" s="125">
        <v>449202</v>
      </c>
      <c r="J323" s="976">
        <v>5758</v>
      </c>
      <c r="K323" s="475">
        <v>1.0128182866505493</v>
      </c>
      <c r="W323" s="555"/>
      <c r="X323" s="555"/>
      <c r="Y323" s="555"/>
      <c r="Z323" s="555"/>
      <c r="AA323" s="555"/>
    </row>
    <row r="324" spans="1:27" ht="14.25" thickBot="1">
      <c r="A324" s="483">
        <f t="shared" si="4"/>
        <v>285</v>
      </c>
      <c r="B324" s="483" t="s">
        <v>379</v>
      </c>
      <c r="C324" s="218" t="s">
        <v>448</v>
      </c>
      <c r="D324" s="526">
        <v>19749</v>
      </c>
      <c r="E324" s="234">
        <v>17733</v>
      </c>
      <c r="F324" s="234">
        <v>18468</v>
      </c>
      <c r="G324" s="234">
        <v>17802</v>
      </c>
      <c r="H324" s="472">
        <v>73752</v>
      </c>
      <c r="I324" s="125">
        <v>87187</v>
      </c>
      <c r="J324" s="976">
        <v>-13435</v>
      </c>
      <c r="K324" s="475">
        <v>0.8459059263422299</v>
      </c>
      <c r="W324" s="555"/>
      <c r="X324" s="555"/>
      <c r="Y324" s="555"/>
      <c r="Z324" s="555"/>
      <c r="AA324" s="555"/>
    </row>
    <row r="325" spans="1:27" ht="15" thickBot="1" thickTop="1">
      <c r="A325" s="675"/>
      <c r="B325" s="676"/>
      <c r="C325" s="677" t="s">
        <v>40</v>
      </c>
      <c r="D325" s="678">
        <v>2178275</v>
      </c>
      <c r="E325" s="679">
        <v>2203854</v>
      </c>
      <c r="F325" s="679">
        <v>2214263</v>
      </c>
      <c r="G325" s="679">
        <v>2194706</v>
      </c>
      <c r="H325" s="680">
        <v>8791098</v>
      </c>
      <c r="I325" s="219">
        <v>9172090</v>
      </c>
      <c r="J325" s="977">
        <v>-380992</v>
      </c>
      <c r="K325" s="476">
        <v>0.9584618118662159</v>
      </c>
      <c r="M325" s="515"/>
      <c r="N325" s="515"/>
      <c r="W325" s="555"/>
      <c r="X325" s="555"/>
      <c r="Y325" s="555"/>
      <c r="Z325" s="555"/>
      <c r="AA325" s="555"/>
    </row>
    <row r="326" spans="1:27" ht="13.5">
      <c r="A326" s="483">
        <f>A324+1</f>
        <v>286</v>
      </c>
      <c r="B326" s="483" t="s">
        <v>380</v>
      </c>
      <c r="C326" s="218" t="s">
        <v>670</v>
      </c>
      <c r="D326" s="518">
        <v>4000</v>
      </c>
      <c r="E326" s="128">
        <v>29000</v>
      </c>
      <c r="F326" s="128">
        <v>41000</v>
      </c>
      <c r="G326" s="128">
        <v>16000</v>
      </c>
      <c r="H326" s="460">
        <v>90000</v>
      </c>
      <c r="I326" s="125">
        <v>81500</v>
      </c>
      <c r="J326" s="976">
        <v>8500</v>
      </c>
      <c r="K326" s="475">
        <v>1.1042944785276074</v>
      </c>
      <c r="W326" s="555"/>
      <c r="X326" s="555"/>
      <c r="Y326" s="555"/>
      <c r="Z326" s="555"/>
      <c r="AA326" s="555"/>
    </row>
    <row r="327" spans="1:27" ht="13.5">
      <c r="A327" s="483">
        <f t="shared" si="4"/>
        <v>287</v>
      </c>
      <c r="B327" s="483" t="s">
        <v>380</v>
      </c>
      <c r="C327" s="218" t="s">
        <v>907</v>
      </c>
      <c r="D327" s="518">
        <v>2273</v>
      </c>
      <c r="E327" s="128">
        <v>19480</v>
      </c>
      <c r="F327" s="128">
        <v>44603</v>
      </c>
      <c r="G327" s="128">
        <v>25081</v>
      </c>
      <c r="H327" s="460">
        <v>91437</v>
      </c>
      <c r="I327" s="125">
        <v>81954</v>
      </c>
      <c r="J327" s="976">
        <v>9483</v>
      </c>
      <c r="K327" s="475">
        <v>1.115711252653928</v>
      </c>
      <c r="W327" s="555"/>
      <c r="X327" s="555"/>
      <c r="Y327" s="555"/>
      <c r="Z327" s="555"/>
      <c r="AA327" s="555"/>
    </row>
    <row r="328" spans="1:27" ht="13.5">
      <c r="A328" s="483">
        <f t="shared" si="4"/>
        <v>288</v>
      </c>
      <c r="B328" s="483" t="s">
        <v>380</v>
      </c>
      <c r="C328" s="218" t="s">
        <v>671</v>
      </c>
      <c r="D328" s="518">
        <v>6000</v>
      </c>
      <c r="E328" s="128">
        <v>90000</v>
      </c>
      <c r="F328" s="128">
        <v>123000</v>
      </c>
      <c r="G328" s="128">
        <v>107000</v>
      </c>
      <c r="H328" s="460">
        <v>326000</v>
      </c>
      <c r="I328" s="125">
        <v>326000</v>
      </c>
      <c r="J328" s="976">
        <v>0</v>
      </c>
      <c r="K328" s="475">
        <v>1</v>
      </c>
      <c r="W328" s="555"/>
      <c r="X328" s="555"/>
      <c r="Y328" s="555"/>
      <c r="Z328" s="555"/>
      <c r="AA328" s="555"/>
    </row>
    <row r="329" spans="1:27" ht="13.5">
      <c r="A329" s="483">
        <f t="shared" si="4"/>
        <v>289</v>
      </c>
      <c r="B329" s="483" t="s">
        <v>380</v>
      </c>
      <c r="C329" s="218" t="s">
        <v>672</v>
      </c>
      <c r="D329" s="518">
        <v>92567</v>
      </c>
      <c r="E329" s="128">
        <v>179565</v>
      </c>
      <c r="F329" s="128">
        <v>178244</v>
      </c>
      <c r="G329" s="128">
        <v>217119</v>
      </c>
      <c r="H329" s="460">
        <v>667495</v>
      </c>
      <c r="I329" s="125">
        <v>683374</v>
      </c>
      <c r="J329" s="507">
        <v>-15879</v>
      </c>
      <c r="K329" s="475">
        <v>0.9767638218603576</v>
      </c>
      <c r="W329" s="555"/>
      <c r="X329" s="555"/>
      <c r="Y329" s="555"/>
      <c r="Z329" s="555"/>
      <c r="AA329" s="555"/>
    </row>
    <row r="330" spans="1:27" ht="13.5">
      <c r="A330" s="483">
        <f t="shared" si="4"/>
        <v>290</v>
      </c>
      <c r="B330" s="483" t="s">
        <v>380</v>
      </c>
      <c r="C330" s="218" t="s">
        <v>673</v>
      </c>
      <c r="D330" s="518">
        <v>1797</v>
      </c>
      <c r="E330" s="128">
        <v>4007</v>
      </c>
      <c r="F330" s="128">
        <v>4712</v>
      </c>
      <c r="G330" s="128">
        <v>3518</v>
      </c>
      <c r="H330" s="460">
        <v>14034</v>
      </c>
      <c r="I330" s="125">
        <v>14940</v>
      </c>
      <c r="J330" s="507">
        <v>-906</v>
      </c>
      <c r="K330" s="475">
        <v>0.9393574297188755</v>
      </c>
      <c r="W330" s="555"/>
      <c r="X330" s="555"/>
      <c r="Y330" s="555"/>
      <c r="Z330" s="555"/>
      <c r="AA330" s="555"/>
    </row>
    <row r="331" spans="1:27" ht="13.5">
      <c r="A331" s="483">
        <f t="shared" si="4"/>
        <v>291</v>
      </c>
      <c r="B331" s="483" t="s">
        <v>380</v>
      </c>
      <c r="C331" s="218" t="s">
        <v>674</v>
      </c>
      <c r="D331" s="518">
        <v>12808</v>
      </c>
      <c r="E331" s="128">
        <v>26412</v>
      </c>
      <c r="F331" s="128">
        <v>43577</v>
      </c>
      <c r="G331" s="128">
        <v>21112</v>
      </c>
      <c r="H331" s="460">
        <v>103909</v>
      </c>
      <c r="I331" s="125">
        <v>101619</v>
      </c>
      <c r="J331" s="507">
        <v>2290</v>
      </c>
      <c r="K331" s="475">
        <v>1.0225351558271583</v>
      </c>
      <c r="W331" s="555"/>
      <c r="X331" s="555"/>
      <c r="Y331" s="555"/>
      <c r="Z331" s="555"/>
      <c r="AA331" s="555"/>
    </row>
    <row r="332" spans="1:27" ht="13.5">
      <c r="A332" s="483">
        <f t="shared" si="4"/>
        <v>292</v>
      </c>
      <c r="B332" s="483" t="s">
        <v>380</v>
      </c>
      <c r="C332" s="218" t="s">
        <v>675</v>
      </c>
      <c r="D332" s="518">
        <v>2199</v>
      </c>
      <c r="E332" s="128">
        <v>7054</v>
      </c>
      <c r="F332" s="128">
        <v>7011</v>
      </c>
      <c r="G332" s="128">
        <v>7485</v>
      </c>
      <c r="H332" s="460">
        <v>23749</v>
      </c>
      <c r="I332" s="125">
        <v>25668</v>
      </c>
      <c r="J332" s="507">
        <v>-1919</v>
      </c>
      <c r="K332" s="475">
        <v>0.9252376499922081</v>
      </c>
      <c r="W332" s="555"/>
      <c r="X332" s="555"/>
      <c r="Y332" s="555"/>
      <c r="Z332" s="555"/>
      <c r="AA332" s="555"/>
    </row>
    <row r="333" spans="1:27" ht="13.5">
      <c r="A333" s="483">
        <f t="shared" si="4"/>
        <v>293</v>
      </c>
      <c r="B333" s="483" t="s">
        <v>380</v>
      </c>
      <c r="C333" s="218" t="s">
        <v>676</v>
      </c>
      <c r="D333" s="518">
        <v>3548</v>
      </c>
      <c r="E333" s="128">
        <v>12267</v>
      </c>
      <c r="F333" s="128">
        <v>9352</v>
      </c>
      <c r="G333" s="128">
        <v>6771</v>
      </c>
      <c r="H333" s="460">
        <v>31938</v>
      </c>
      <c r="I333" s="125">
        <v>34983</v>
      </c>
      <c r="J333" s="507">
        <v>-3045</v>
      </c>
      <c r="K333" s="475">
        <v>0.9129577223222708</v>
      </c>
      <c r="W333" s="555"/>
      <c r="X333" s="555"/>
      <c r="Y333" s="555"/>
      <c r="Z333" s="555"/>
      <c r="AA333" s="555"/>
    </row>
    <row r="334" spans="1:27" ht="13.5">
      <c r="A334" s="483">
        <f>A333+1</f>
        <v>294</v>
      </c>
      <c r="B334" s="483" t="s">
        <v>380</v>
      </c>
      <c r="C334" s="218" t="s">
        <v>677</v>
      </c>
      <c r="D334" s="518">
        <v>28603</v>
      </c>
      <c r="E334" s="128">
        <v>28502</v>
      </c>
      <c r="F334" s="128">
        <v>52922</v>
      </c>
      <c r="G334" s="128">
        <v>28062</v>
      </c>
      <c r="H334" s="460">
        <v>138089</v>
      </c>
      <c r="I334" s="125">
        <v>126695</v>
      </c>
      <c r="J334" s="507">
        <v>11394</v>
      </c>
      <c r="K334" s="475">
        <v>1.0899325150953076</v>
      </c>
      <c r="W334" s="555"/>
      <c r="X334" s="555"/>
      <c r="Y334" s="555"/>
      <c r="Z334" s="555"/>
      <c r="AA334" s="555"/>
    </row>
    <row r="335" spans="1:27" ht="13.5">
      <c r="A335" s="483">
        <f>A334+1</f>
        <v>295</v>
      </c>
      <c r="B335" s="483" t="s">
        <v>380</v>
      </c>
      <c r="C335" s="218" t="s">
        <v>678</v>
      </c>
      <c r="D335" s="518">
        <v>34915</v>
      </c>
      <c r="E335" s="128">
        <v>33606</v>
      </c>
      <c r="F335" s="128">
        <v>44410</v>
      </c>
      <c r="G335" s="128">
        <v>29960</v>
      </c>
      <c r="H335" s="460">
        <v>142891</v>
      </c>
      <c r="I335" s="125">
        <v>148895</v>
      </c>
      <c r="J335" s="507">
        <v>-6004</v>
      </c>
      <c r="K335" s="475">
        <v>0.9596762819436516</v>
      </c>
      <c r="W335" s="555"/>
      <c r="X335" s="555"/>
      <c r="Y335" s="555"/>
      <c r="Z335" s="555"/>
      <c r="AA335" s="555"/>
    </row>
    <row r="336" spans="1:27" ht="13.5">
      <c r="A336" s="483">
        <f>A335+1</f>
        <v>296</v>
      </c>
      <c r="B336" s="483" t="s">
        <v>380</v>
      </c>
      <c r="C336" s="218" t="s">
        <v>679</v>
      </c>
      <c r="D336" s="518">
        <v>2870</v>
      </c>
      <c r="E336" s="128">
        <v>4069</v>
      </c>
      <c r="F336" s="128">
        <v>4500</v>
      </c>
      <c r="G336" s="128">
        <v>2625</v>
      </c>
      <c r="H336" s="460">
        <v>14064</v>
      </c>
      <c r="I336" s="575">
        <v>8704</v>
      </c>
      <c r="J336" s="576">
        <v>5360</v>
      </c>
      <c r="K336" s="493">
        <v>1.6158088235294117</v>
      </c>
      <c r="W336" s="555"/>
      <c r="X336" s="555"/>
      <c r="Y336" s="555"/>
      <c r="Z336" s="555"/>
      <c r="AA336" s="555"/>
    </row>
    <row r="337" spans="1:27" ht="13.5">
      <c r="A337" s="483">
        <f>A336+1</f>
        <v>297</v>
      </c>
      <c r="B337" s="483" t="s">
        <v>380</v>
      </c>
      <c r="C337" s="218" t="s">
        <v>680</v>
      </c>
      <c r="D337" s="518">
        <v>3220</v>
      </c>
      <c r="E337" s="128">
        <v>2325</v>
      </c>
      <c r="F337" s="128">
        <v>422</v>
      </c>
      <c r="G337" s="128">
        <v>2698</v>
      </c>
      <c r="H337" s="460">
        <v>8665</v>
      </c>
      <c r="I337" s="575">
        <v>20138</v>
      </c>
      <c r="J337" s="507">
        <v>-11473</v>
      </c>
      <c r="K337" s="475">
        <v>0.430281060681299</v>
      </c>
      <c r="W337" s="555"/>
      <c r="X337" s="555"/>
      <c r="Y337" s="555"/>
      <c r="Z337" s="555"/>
      <c r="AA337" s="555"/>
    </row>
    <row r="338" spans="1:27" ht="13.5">
      <c r="A338" s="483">
        <f aca="true" t="shared" si="5" ref="A338:A392">A337+1</f>
        <v>298</v>
      </c>
      <c r="B338" s="483" t="s">
        <v>380</v>
      </c>
      <c r="C338" s="218" t="s">
        <v>681</v>
      </c>
      <c r="D338" s="518">
        <v>580</v>
      </c>
      <c r="E338" s="128">
        <v>5032</v>
      </c>
      <c r="F338" s="128">
        <v>7109</v>
      </c>
      <c r="G338" s="128">
        <v>3595</v>
      </c>
      <c r="H338" s="460">
        <v>16316</v>
      </c>
      <c r="I338" s="575">
        <v>16584</v>
      </c>
      <c r="J338" s="507">
        <v>-268</v>
      </c>
      <c r="K338" s="475">
        <v>0.9838398456343463</v>
      </c>
      <c r="W338" s="555"/>
      <c r="X338" s="555"/>
      <c r="Y338" s="555"/>
      <c r="Z338" s="555"/>
      <c r="AA338" s="555"/>
    </row>
    <row r="339" spans="1:27" ht="13.5">
      <c r="A339" s="483">
        <f t="shared" si="5"/>
        <v>299</v>
      </c>
      <c r="B339" s="483" t="s">
        <v>380</v>
      </c>
      <c r="C339" s="218" t="s">
        <v>908</v>
      </c>
      <c r="D339" s="518">
        <v>88</v>
      </c>
      <c r="E339" s="128">
        <v>4314</v>
      </c>
      <c r="F339" s="128">
        <v>8134</v>
      </c>
      <c r="G339" s="128">
        <v>1669</v>
      </c>
      <c r="H339" s="460">
        <v>14205</v>
      </c>
      <c r="I339" s="575">
        <v>14161</v>
      </c>
      <c r="J339" s="576">
        <v>44</v>
      </c>
      <c r="K339" s="493">
        <v>1.0031071252030224</v>
      </c>
      <c r="W339" s="555"/>
      <c r="X339" s="555"/>
      <c r="Y339" s="555"/>
      <c r="Z339" s="555"/>
      <c r="AA339" s="555"/>
    </row>
    <row r="340" spans="1:27" ht="13.5">
      <c r="A340" s="483">
        <f t="shared" si="5"/>
        <v>300</v>
      </c>
      <c r="B340" s="483" t="s">
        <v>380</v>
      </c>
      <c r="C340" s="218" t="s">
        <v>682</v>
      </c>
      <c r="D340" s="518">
        <v>0</v>
      </c>
      <c r="E340" s="128">
        <v>1284</v>
      </c>
      <c r="F340" s="128">
        <v>9044</v>
      </c>
      <c r="G340" s="128">
        <v>154</v>
      </c>
      <c r="H340" s="460">
        <v>10482</v>
      </c>
      <c r="I340" s="575">
        <v>10647</v>
      </c>
      <c r="J340" s="507">
        <v>-165</v>
      </c>
      <c r="K340" s="475">
        <v>0.9845026768103691</v>
      </c>
      <c r="W340" s="555"/>
      <c r="X340" s="555"/>
      <c r="Y340" s="555"/>
      <c r="Z340" s="555"/>
      <c r="AA340" s="555"/>
    </row>
    <row r="341" spans="1:27" ht="13.5">
      <c r="A341" s="483">
        <f t="shared" si="5"/>
        <v>301</v>
      </c>
      <c r="B341" s="483" t="s">
        <v>380</v>
      </c>
      <c r="C341" s="218" t="s">
        <v>683</v>
      </c>
      <c r="D341" s="518">
        <v>0</v>
      </c>
      <c r="E341" s="128">
        <v>1857</v>
      </c>
      <c r="F341" s="128">
        <v>10763</v>
      </c>
      <c r="G341" s="128">
        <v>175</v>
      </c>
      <c r="H341" s="460">
        <v>12795</v>
      </c>
      <c r="I341" s="575">
        <v>12757</v>
      </c>
      <c r="J341" s="507">
        <v>38</v>
      </c>
      <c r="K341" s="475">
        <v>1.002978756760994</v>
      </c>
      <c r="W341" s="555"/>
      <c r="X341" s="555"/>
      <c r="Y341" s="555"/>
      <c r="Z341" s="555"/>
      <c r="AA341" s="555"/>
    </row>
    <row r="342" spans="1:27" ht="13.5">
      <c r="A342" s="483">
        <f t="shared" si="5"/>
        <v>302</v>
      </c>
      <c r="B342" s="483" t="s">
        <v>380</v>
      </c>
      <c r="C342" s="218" t="s">
        <v>684</v>
      </c>
      <c r="D342" s="518">
        <v>0</v>
      </c>
      <c r="E342" s="128">
        <v>2830</v>
      </c>
      <c r="F342" s="128">
        <v>6390</v>
      </c>
      <c r="G342" s="128">
        <v>132</v>
      </c>
      <c r="H342" s="460">
        <v>9352</v>
      </c>
      <c r="I342" s="575">
        <v>10243</v>
      </c>
      <c r="J342" s="507">
        <v>-891</v>
      </c>
      <c r="K342" s="475">
        <v>0.9130137654983892</v>
      </c>
      <c r="W342" s="555"/>
      <c r="X342" s="555"/>
      <c r="Y342" s="555"/>
      <c r="Z342" s="555"/>
      <c r="AA342" s="555"/>
    </row>
    <row r="343" spans="1:27" ht="13.5">
      <c r="A343" s="483">
        <f t="shared" si="5"/>
        <v>303</v>
      </c>
      <c r="B343" s="483" t="s">
        <v>380</v>
      </c>
      <c r="C343" s="218" t="s">
        <v>685</v>
      </c>
      <c r="D343" s="518">
        <v>0</v>
      </c>
      <c r="E343" s="128">
        <v>3264</v>
      </c>
      <c r="F343" s="128">
        <v>9868</v>
      </c>
      <c r="G343" s="128">
        <v>632</v>
      </c>
      <c r="H343" s="460">
        <v>13764</v>
      </c>
      <c r="I343" s="575">
        <v>12812</v>
      </c>
      <c r="J343" s="507">
        <v>952</v>
      </c>
      <c r="K343" s="475">
        <v>1.0743053387449266</v>
      </c>
      <c r="W343" s="555"/>
      <c r="X343" s="555"/>
      <c r="Y343" s="555"/>
      <c r="Z343" s="555"/>
      <c r="AA343" s="555"/>
    </row>
    <row r="344" spans="1:27" ht="13.5">
      <c r="A344" s="483">
        <f t="shared" si="5"/>
        <v>304</v>
      </c>
      <c r="B344" s="483" t="s">
        <v>380</v>
      </c>
      <c r="C344" s="218" t="s">
        <v>686</v>
      </c>
      <c r="D344" s="518">
        <v>12037</v>
      </c>
      <c r="E344" s="128">
        <v>16542</v>
      </c>
      <c r="F344" s="128">
        <v>15224</v>
      </c>
      <c r="G344" s="128">
        <v>16406</v>
      </c>
      <c r="H344" s="460">
        <v>60209</v>
      </c>
      <c r="I344" s="575">
        <v>62504</v>
      </c>
      <c r="J344" s="507">
        <v>-2295</v>
      </c>
      <c r="K344" s="475">
        <v>0.9632823499296045</v>
      </c>
      <c r="W344" s="555"/>
      <c r="X344" s="555"/>
      <c r="Y344" s="555"/>
      <c r="Z344" s="555"/>
      <c r="AA344" s="555"/>
    </row>
    <row r="345" spans="1:27" ht="13.5">
      <c r="A345" s="483">
        <f t="shared" si="5"/>
        <v>305</v>
      </c>
      <c r="B345" s="483" t="s">
        <v>380</v>
      </c>
      <c r="C345" s="218" t="s">
        <v>273</v>
      </c>
      <c r="D345" s="518">
        <v>0</v>
      </c>
      <c r="E345" s="128">
        <v>3800</v>
      </c>
      <c r="F345" s="128">
        <v>8200</v>
      </c>
      <c r="G345" s="128">
        <v>100</v>
      </c>
      <c r="H345" s="460">
        <v>12100</v>
      </c>
      <c r="I345" s="575">
        <v>15800</v>
      </c>
      <c r="J345" s="507">
        <v>-3700</v>
      </c>
      <c r="K345" s="475">
        <v>0.7658227848101266</v>
      </c>
      <c r="W345" s="555"/>
      <c r="X345" s="555"/>
      <c r="Y345" s="555"/>
      <c r="Z345" s="555"/>
      <c r="AA345" s="555"/>
    </row>
    <row r="346" spans="1:27" ht="13.5">
      <c r="A346" s="483">
        <f t="shared" si="5"/>
        <v>306</v>
      </c>
      <c r="B346" s="483" t="s">
        <v>380</v>
      </c>
      <c r="C346" s="218" t="s">
        <v>687</v>
      </c>
      <c r="D346" s="518">
        <v>1418</v>
      </c>
      <c r="E346" s="128">
        <v>11836</v>
      </c>
      <c r="F346" s="128">
        <v>63781</v>
      </c>
      <c r="G346" s="128">
        <v>20566</v>
      </c>
      <c r="H346" s="460">
        <v>97601</v>
      </c>
      <c r="I346" s="575">
        <v>135180</v>
      </c>
      <c r="J346" s="507">
        <v>-37579</v>
      </c>
      <c r="K346" s="475">
        <v>0.722007693445776</v>
      </c>
      <c r="W346" s="555"/>
      <c r="X346" s="555"/>
      <c r="Y346" s="555"/>
      <c r="Z346" s="555"/>
      <c r="AA346" s="555"/>
    </row>
    <row r="347" spans="1:27" ht="13.5">
      <c r="A347" s="483">
        <f t="shared" si="5"/>
        <v>307</v>
      </c>
      <c r="B347" s="483" t="s">
        <v>380</v>
      </c>
      <c r="C347" s="218" t="s">
        <v>688</v>
      </c>
      <c r="D347" s="518">
        <v>2600</v>
      </c>
      <c r="E347" s="128">
        <v>19500</v>
      </c>
      <c r="F347" s="128">
        <v>23082</v>
      </c>
      <c r="G347" s="128">
        <v>12000</v>
      </c>
      <c r="H347" s="460">
        <v>57182</v>
      </c>
      <c r="I347" s="575">
        <v>67200</v>
      </c>
      <c r="J347" s="507">
        <v>-10018</v>
      </c>
      <c r="K347" s="475">
        <v>0.850922619047619</v>
      </c>
      <c r="W347" s="555"/>
      <c r="X347" s="555"/>
      <c r="Y347" s="555"/>
      <c r="Z347" s="555"/>
      <c r="AA347" s="555"/>
    </row>
    <row r="348" spans="1:27" ht="13.5">
      <c r="A348" s="483">
        <f t="shared" si="5"/>
        <v>308</v>
      </c>
      <c r="B348" s="483" t="s">
        <v>380</v>
      </c>
      <c r="C348" s="218" t="s">
        <v>689</v>
      </c>
      <c r="D348" s="518">
        <v>3218</v>
      </c>
      <c r="E348" s="128">
        <v>4131</v>
      </c>
      <c r="F348" s="128">
        <v>5133</v>
      </c>
      <c r="G348" s="128">
        <v>3428</v>
      </c>
      <c r="H348" s="460">
        <v>15910</v>
      </c>
      <c r="I348" s="575">
        <v>17349</v>
      </c>
      <c r="J348" s="507">
        <v>-1439</v>
      </c>
      <c r="K348" s="475">
        <v>0.9170557380828867</v>
      </c>
      <c r="W348" s="555"/>
      <c r="X348" s="555"/>
      <c r="Y348" s="555"/>
      <c r="Z348" s="555"/>
      <c r="AA348" s="555"/>
    </row>
    <row r="349" spans="1:27" ht="13.5">
      <c r="A349" s="483">
        <f t="shared" si="5"/>
        <v>309</v>
      </c>
      <c r="B349" s="483" t="s">
        <v>380</v>
      </c>
      <c r="C349" s="218" t="s">
        <v>690</v>
      </c>
      <c r="D349" s="518">
        <v>13955</v>
      </c>
      <c r="E349" s="128">
        <v>28679</v>
      </c>
      <c r="F349" s="128">
        <v>26766</v>
      </c>
      <c r="G349" s="128">
        <v>26357</v>
      </c>
      <c r="H349" s="460">
        <v>95757</v>
      </c>
      <c r="I349" s="575">
        <v>97978</v>
      </c>
      <c r="J349" s="507">
        <v>-2221</v>
      </c>
      <c r="K349" s="475">
        <v>0.9773316458796872</v>
      </c>
      <c r="W349" s="555"/>
      <c r="X349" s="555"/>
      <c r="Y349" s="555"/>
      <c r="Z349" s="555"/>
      <c r="AA349" s="555"/>
    </row>
    <row r="350" spans="1:27" ht="13.5">
      <c r="A350" s="483">
        <f t="shared" si="5"/>
        <v>310</v>
      </c>
      <c r="B350" s="829" t="s">
        <v>380</v>
      </c>
      <c r="C350" s="218" t="s">
        <v>691</v>
      </c>
      <c r="D350" s="518">
        <v>56625</v>
      </c>
      <c r="E350" s="128">
        <v>75692</v>
      </c>
      <c r="F350" s="128">
        <v>83067</v>
      </c>
      <c r="G350" s="128">
        <v>95541</v>
      </c>
      <c r="H350" s="460">
        <v>310925</v>
      </c>
      <c r="I350" s="575">
        <v>301914</v>
      </c>
      <c r="J350" s="507">
        <v>9011</v>
      </c>
      <c r="K350" s="475">
        <v>1.0298462476069343</v>
      </c>
      <c r="W350" s="555"/>
      <c r="X350" s="555"/>
      <c r="Y350" s="555"/>
      <c r="Z350" s="555"/>
      <c r="AA350" s="555"/>
    </row>
    <row r="351" spans="1:27" ht="13.5">
      <c r="A351" s="483">
        <f t="shared" si="5"/>
        <v>311</v>
      </c>
      <c r="B351" s="829" t="s">
        <v>380</v>
      </c>
      <c r="C351" s="218" t="s">
        <v>692</v>
      </c>
      <c r="D351" s="518">
        <v>0</v>
      </c>
      <c r="E351" s="128">
        <v>5865</v>
      </c>
      <c r="F351" s="128">
        <v>7012</v>
      </c>
      <c r="G351" s="128">
        <v>5834</v>
      </c>
      <c r="H351" s="460">
        <v>18711</v>
      </c>
      <c r="I351" s="575">
        <v>22737</v>
      </c>
      <c r="J351" s="507">
        <v>-4026</v>
      </c>
      <c r="K351" s="475">
        <v>0.8229317851959361</v>
      </c>
      <c r="W351" s="555"/>
      <c r="X351" s="555"/>
      <c r="Y351" s="555"/>
      <c r="Z351" s="555"/>
      <c r="AA351" s="555"/>
    </row>
    <row r="352" spans="1:27" ht="13.5">
      <c r="A352" s="483">
        <f t="shared" si="5"/>
        <v>312</v>
      </c>
      <c r="B352" s="829" t="s">
        <v>380</v>
      </c>
      <c r="C352" s="218" t="s">
        <v>693</v>
      </c>
      <c r="D352" s="518">
        <v>17528</v>
      </c>
      <c r="E352" s="128">
        <v>31841</v>
      </c>
      <c r="F352" s="128">
        <v>40480</v>
      </c>
      <c r="G352" s="128">
        <v>37263</v>
      </c>
      <c r="H352" s="460">
        <v>127112</v>
      </c>
      <c r="I352" s="575">
        <v>125934</v>
      </c>
      <c r="J352" s="507">
        <v>1178</v>
      </c>
      <c r="K352" s="475">
        <v>1.0093541061190783</v>
      </c>
      <c r="T352" s="789"/>
      <c r="W352" s="555"/>
      <c r="X352" s="555"/>
      <c r="Y352" s="555"/>
      <c r="Z352" s="555"/>
      <c r="AA352" s="555"/>
    </row>
    <row r="353" spans="1:27" ht="13.5">
      <c r="A353" s="483">
        <f t="shared" si="5"/>
        <v>313</v>
      </c>
      <c r="B353" s="829" t="s">
        <v>380</v>
      </c>
      <c r="C353" s="218" t="s">
        <v>694</v>
      </c>
      <c r="D353" s="518">
        <v>49582</v>
      </c>
      <c r="E353" s="128">
        <v>81028</v>
      </c>
      <c r="F353" s="128">
        <v>96195</v>
      </c>
      <c r="G353" s="128">
        <v>81982</v>
      </c>
      <c r="H353" s="460">
        <v>308787</v>
      </c>
      <c r="I353" s="575">
        <v>302762</v>
      </c>
      <c r="J353" s="507">
        <v>6025</v>
      </c>
      <c r="K353" s="475">
        <v>1.0199001195658637</v>
      </c>
      <c r="W353" s="555"/>
      <c r="X353" s="555"/>
      <c r="Y353" s="555"/>
      <c r="Z353" s="555"/>
      <c r="AA353" s="555"/>
    </row>
    <row r="354" spans="1:27" ht="13.5">
      <c r="A354" s="483">
        <f t="shared" si="5"/>
        <v>314</v>
      </c>
      <c r="B354" s="829" t="s">
        <v>380</v>
      </c>
      <c r="C354" s="218" t="s">
        <v>695</v>
      </c>
      <c r="D354" s="518">
        <v>7443</v>
      </c>
      <c r="E354" s="128">
        <v>17082</v>
      </c>
      <c r="F354" s="128">
        <v>20153</v>
      </c>
      <c r="G354" s="128">
        <v>17014</v>
      </c>
      <c r="H354" s="460">
        <v>61692</v>
      </c>
      <c r="I354" s="575">
        <v>60229</v>
      </c>
      <c r="J354" s="507">
        <v>1463</v>
      </c>
      <c r="K354" s="475">
        <v>1.02429062411795</v>
      </c>
      <c r="T354" s="789"/>
      <c r="W354" s="555"/>
      <c r="X354" s="555"/>
      <c r="Y354" s="555"/>
      <c r="Z354" s="555"/>
      <c r="AA354" s="555"/>
    </row>
    <row r="355" spans="1:27" ht="13.5">
      <c r="A355" s="483">
        <f t="shared" si="5"/>
        <v>315</v>
      </c>
      <c r="B355" s="829" t="s">
        <v>380</v>
      </c>
      <c r="C355" s="218" t="s">
        <v>696</v>
      </c>
      <c r="D355" s="518">
        <v>58457</v>
      </c>
      <c r="E355" s="128">
        <v>92071</v>
      </c>
      <c r="F355" s="128">
        <v>108312</v>
      </c>
      <c r="G355" s="128">
        <v>92265</v>
      </c>
      <c r="H355" s="460">
        <v>351105</v>
      </c>
      <c r="I355" s="575">
        <v>373198</v>
      </c>
      <c r="J355" s="507">
        <v>-22093</v>
      </c>
      <c r="K355" s="475">
        <v>0.9408008617409526</v>
      </c>
      <c r="T355" s="789"/>
      <c r="W355" s="555"/>
      <c r="X355" s="555"/>
      <c r="Y355" s="555"/>
      <c r="Z355" s="555"/>
      <c r="AA355" s="555"/>
    </row>
    <row r="356" spans="1:27" ht="13.5">
      <c r="A356" s="483">
        <f t="shared" si="5"/>
        <v>316</v>
      </c>
      <c r="B356" s="829" t="s">
        <v>380</v>
      </c>
      <c r="C356" s="218" t="s">
        <v>697</v>
      </c>
      <c r="D356" s="518">
        <v>48370</v>
      </c>
      <c r="E356" s="128">
        <v>95616</v>
      </c>
      <c r="F356" s="128">
        <v>106719</v>
      </c>
      <c r="G356" s="128">
        <v>90838</v>
      </c>
      <c r="H356" s="460">
        <v>341543</v>
      </c>
      <c r="I356" s="575">
        <v>328584</v>
      </c>
      <c r="J356" s="507">
        <v>12959</v>
      </c>
      <c r="K356" s="475">
        <v>1.0394389258150123</v>
      </c>
      <c r="P356" s="789"/>
      <c r="Q356" s="789"/>
      <c r="R356" s="789"/>
      <c r="T356" s="789"/>
      <c r="W356" s="555"/>
      <c r="X356" s="555"/>
      <c r="Y356" s="555"/>
      <c r="Z356" s="555"/>
      <c r="AA356" s="555"/>
    </row>
    <row r="357" spans="1:27" ht="13.5">
      <c r="A357" s="483">
        <f t="shared" si="5"/>
        <v>317</v>
      </c>
      <c r="B357" s="829" t="s">
        <v>380</v>
      </c>
      <c r="C357" s="218" t="s">
        <v>698</v>
      </c>
      <c r="D357" s="518">
        <v>30474</v>
      </c>
      <c r="E357" s="128">
        <v>49670</v>
      </c>
      <c r="F357" s="128">
        <v>71651</v>
      </c>
      <c r="G357" s="128">
        <v>73890</v>
      </c>
      <c r="H357" s="460">
        <v>225685</v>
      </c>
      <c r="I357" s="575">
        <v>220872</v>
      </c>
      <c r="J357" s="507">
        <v>4813</v>
      </c>
      <c r="K357" s="475">
        <v>1.021790901517621</v>
      </c>
      <c r="W357" s="555"/>
      <c r="X357" s="555"/>
      <c r="Y357" s="555"/>
      <c r="Z357" s="555"/>
      <c r="AA357" s="555"/>
    </row>
    <row r="358" spans="1:27" ht="13.5">
      <c r="A358" s="483">
        <f t="shared" si="5"/>
        <v>318</v>
      </c>
      <c r="B358" s="829" t="s">
        <v>380</v>
      </c>
      <c r="C358" s="218" t="s">
        <v>387</v>
      </c>
      <c r="D358" s="518">
        <v>10806</v>
      </c>
      <c r="E358" s="128">
        <v>27953</v>
      </c>
      <c r="F358" s="128">
        <v>17857</v>
      </c>
      <c r="G358" s="128">
        <v>31144</v>
      </c>
      <c r="H358" s="460">
        <v>87760</v>
      </c>
      <c r="I358" s="575">
        <v>76902</v>
      </c>
      <c r="J358" s="976">
        <v>10858</v>
      </c>
      <c r="K358" s="475">
        <v>1.1411926867961821</v>
      </c>
      <c r="T358" s="789"/>
      <c r="W358" s="555"/>
      <c r="X358" s="555"/>
      <c r="Y358" s="555"/>
      <c r="Z358" s="555"/>
      <c r="AA358" s="555"/>
    </row>
    <row r="359" spans="1:27" ht="13.5">
      <c r="A359" s="483">
        <f t="shared" si="5"/>
        <v>319</v>
      </c>
      <c r="B359" s="829" t="s">
        <v>380</v>
      </c>
      <c r="C359" s="218" t="s">
        <v>388</v>
      </c>
      <c r="D359" s="518">
        <v>7905</v>
      </c>
      <c r="E359" s="128">
        <v>3282</v>
      </c>
      <c r="F359" s="128">
        <v>2517</v>
      </c>
      <c r="G359" s="128">
        <v>4357</v>
      </c>
      <c r="H359" s="460">
        <v>18061</v>
      </c>
      <c r="I359" s="575">
        <v>27713</v>
      </c>
      <c r="J359" s="976">
        <v>-9652</v>
      </c>
      <c r="K359" s="475">
        <v>0.6517158012485116</v>
      </c>
      <c r="W359" s="555"/>
      <c r="X359" s="555"/>
      <c r="Y359" s="555"/>
      <c r="Z359" s="555"/>
      <c r="AA359" s="555"/>
    </row>
    <row r="360" spans="1:27" ht="13.5">
      <c r="A360" s="483">
        <f t="shared" si="5"/>
        <v>320</v>
      </c>
      <c r="B360" s="483" t="s">
        <v>380</v>
      </c>
      <c r="C360" s="218" t="s">
        <v>699</v>
      </c>
      <c r="D360" s="518">
        <v>5756</v>
      </c>
      <c r="E360" s="128">
        <v>10116</v>
      </c>
      <c r="F360" s="128">
        <v>5744</v>
      </c>
      <c r="G360" s="128">
        <v>12903</v>
      </c>
      <c r="H360" s="460">
        <v>34519</v>
      </c>
      <c r="I360" s="575">
        <v>28693</v>
      </c>
      <c r="J360" s="976">
        <v>5826</v>
      </c>
      <c r="K360" s="475">
        <v>1.2030460391036142</v>
      </c>
      <c r="W360" s="555"/>
      <c r="X360" s="555"/>
      <c r="Y360" s="555"/>
      <c r="Z360" s="555"/>
      <c r="AA360" s="555"/>
    </row>
    <row r="361" spans="1:27" ht="13.5">
      <c r="A361" s="483">
        <f t="shared" si="5"/>
        <v>321</v>
      </c>
      <c r="B361" s="483" t="s">
        <v>380</v>
      </c>
      <c r="C361" s="218" t="s">
        <v>700</v>
      </c>
      <c r="D361" s="518">
        <v>3106</v>
      </c>
      <c r="E361" s="128">
        <v>10275</v>
      </c>
      <c r="F361" s="128">
        <v>7145</v>
      </c>
      <c r="G361" s="128">
        <v>11407</v>
      </c>
      <c r="H361" s="460">
        <v>31933</v>
      </c>
      <c r="I361" s="575">
        <v>23079</v>
      </c>
      <c r="J361" s="976">
        <v>8854</v>
      </c>
      <c r="K361" s="475">
        <v>1.3836388058408076</v>
      </c>
      <c r="W361" s="555"/>
      <c r="X361" s="555"/>
      <c r="Y361" s="555"/>
      <c r="Z361" s="555"/>
      <c r="AA361" s="555"/>
    </row>
    <row r="362" spans="1:27" ht="14.25" thickBot="1">
      <c r="A362" s="483">
        <f t="shared" si="5"/>
        <v>322</v>
      </c>
      <c r="B362" s="483" t="s">
        <v>380</v>
      </c>
      <c r="C362" s="218" t="s">
        <v>909</v>
      </c>
      <c r="D362" s="518">
        <v>1610</v>
      </c>
      <c r="E362" s="128">
        <v>5248</v>
      </c>
      <c r="F362" s="128">
        <v>3673</v>
      </c>
      <c r="G362" s="128">
        <v>3085</v>
      </c>
      <c r="H362" s="460">
        <v>13616</v>
      </c>
      <c r="I362" s="575">
        <v>12013</v>
      </c>
      <c r="J362" s="976">
        <v>1603</v>
      </c>
      <c r="K362" s="493">
        <v>1.1334387746607841</v>
      </c>
      <c r="W362" s="555"/>
      <c r="X362" s="555"/>
      <c r="Y362" s="555"/>
      <c r="Z362" s="555"/>
      <c r="AA362" s="555"/>
    </row>
    <row r="363" spans="1:27" ht="15" thickBot="1" thickTop="1">
      <c r="A363" s="675"/>
      <c r="B363" s="676"/>
      <c r="C363" s="677" t="s">
        <v>40</v>
      </c>
      <c r="D363" s="678">
        <v>526358</v>
      </c>
      <c r="E363" s="679">
        <v>1045095</v>
      </c>
      <c r="F363" s="679">
        <v>1317772</v>
      </c>
      <c r="G363" s="679">
        <v>1110168</v>
      </c>
      <c r="H363" s="680">
        <v>3999393</v>
      </c>
      <c r="I363" s="219">
        <v>4032315</v>
      </c>
      <c r="J363" s="977">
        <v>-32922</v>
      </c>
      <c r="K363" s="476">
        <v>0.991835459283315</v>
      </c>
      <c r="M363" s="515"/>
      <c r="N363" s="515"/>
      <c r="T363" s="789"/>
      <c r="W363" s="555"/>
      <c r="X363" s="555"/>
      <c r="Y363" s="555"/>
      <c r="Z363" s="555"/>
      <c r="AA363" s="555"/>
    </row>
    <row r="364" spans="1:27" ht="13.5">
      <c r="A364" s="483">
        <f>A362+1</f>
        <v>323</v>
      </c>
      <c r="B364" s="483" t="s">
        <v>381</v>
      </c>
      <c r="C364" s="218" t="s">
        <v>701</v>
      </c>
      <c r="D364" s="518">
        <v>1758</v>
      </c>
      <c r="E364" s="128">
        <v>3978</v>
      </c>
      <c r="F364" s="128">
        <v>3143</v>
      </c>
      <c r="G364" s="128">
        <v>4837</v>
      </c>
      <c r="H364" s="460">
        <v>13716</v>
      </c>
      <c r="I364" s="125">
        <v>13528</v>
      </c>
      <c r="J364" s="976">
        <v>188</v>
      </c>
      <c r="K364" s="475">
        <v>1.0138971023063277</v>
      </c>
      <c r="W364" s="555"/>
      <c r="X364" s="555"/>
      <c r="Y364" s="555"/>
      <c r="Z364" s="555"/>
      <c r="AA364" s="555"/>
    </row>
    <row r="365" spans="1:27" ht="13.5">
      <c r="A365" s="483">
        <f t="shared" si="5"/>
        <v>324</v>
      </c>
      <c r="B365" s="489" t="s">
        <v>381</v>
      </c>
      <c r="C365" s="218" t="s">
        <v>702</v>
      </c>
      <c r="D365" s="518">
        <v>2649</v>
      </c>
      <c r="E365" s="128">
        <v>7828</v>
      </c>
      <c r="F365" s="128">
        <v>9648</v>
      </c>
      <c r="G365" s="128">
        <v>6628</v>
      </c>
      <c r="H365" s="460">
        <v>26753</v>
      </c>
      <c r="I365" s="125">
        <v>25243</v>
      </c>
      <c r="J365" s="976">
        <v>1510</v>
      </c>
      <c r="K365" s="475">
        <v>1.0598185635621757</v>
      </c>
      <c r="W365" s="555"/>
      <c r="X365" s="555"/>
      <c r="Y365" s="555"/>
      <c r="Z365" s="555"/>
      <c r="AA365" s="555"/>
    </row>
    <row r="366" spans="1:27" ht="13.5">
      <c r="A366" s="483">
        <f t="shared" si="5"/>
        <v>325</v>
      </c>
      <c r="B366" s="489" t="s">
        <v>381</v>
      </c>
      <c r="C366" s="218" t="s">
        <v>703</v>
      </c>
      <c r="D366" s="518">
        <v>1374</v>
      </c>
      <c r="E366" s="128">
        <v>5600</v>
      </c>
      <c r="F366" s="128">
        <v>6234</v>
      </c>
      <c r="G366" s="128">
        <v>3247</v>
      </c>
      <c r="H366" s="460">
        <v>16455</v>
      </c>
      <c r="I366" s="125">
        <v>13523</v>
      </c>
      <c r="J366" s="976">
        <v>2932</v>
      </c>
      <c r="K366" s="475">
        <v>1.2168157953116912</v>
      </c>
      <c r="W366" s="555"/>
      <c r="X366" s="555"/>
      <c r="Y366" s="555"/>
      <c r="Z366" s="555"/>
      <c r="AA366" s="555"/>
    </row>
    <row r="367" spans="1:27" ht="13.5">
      <c r="A367" s="483">
        <f t="shared" si="5"/>
        <v>326</v>
      </c>
      <c r="B367" s="489" t="s">
        <v>381</v>
      </c>
      <c r="C367" s="218" t="s">
        <v>704</v>
      </c>
      <c r="D367" s="518">
        <v>2029</v>
      </c>
      <c r="E367" s="128">
        <v>4996</v>
      </c>
      <c r="F367" s="128">
        <v>5859</v>
      </c>
      <c r="G367" s="128">
        <v>6698</v>
      </c>
      <c r="H367" s="460">
        <v>19582</v>
      </c>
      <c r="I367" s="125">
        <v>18537</v>
      </c>
      <c r="J367" s="507">
        <v>1045</v>
      </c>
      <c r="K367" s="475">
        <v>1.0563737390084695</v>
      </c>
      <c r="W367" s="555"/>
      <c r="X367" s="555"/>
      <c r="Y367" s="555"/>
      <c r="Z367" s="555"/>
      <c r="AA367" s="555"/>
    </row>
    <row r="368" spans="1:27" ht="13.5">
      <c r="A368" s="483">
        <f t="shared" si="5"/>
        <v>327</v>
      </c>
      <c r="B368" s="489" t="s">
        <v>381</v>
      </c>
      <c r="C368" s="218" t="s">
        <v>705</v>
      </c>
      <c r="D368" s="518">
        <v>98966</v>
      </c>
      <c r="E368" s="128">
        <v>121640</v>
      </c>
      <c r="F368" s="128">
        <v>111092</v>
      </c>
      <c r="G368" s="128">
        <v>143626</v>
      </c>
      <c r="H368" s="460">
        <v>475324</v>
      </c>
      <c r="I368" s="125">
        <v>474273</v>
      </c>
      <c r="J368" s="507">
        <v>1051</v>
      </c>
      <c r="K368" s="475">
        <v>1.0022160232608646</v>
      </c>
      <c r="W368" s="555"/>
      <c r="X368" s="555"/>
      <c r="Y368" s="555"/>
      <c r="Z368" s="555"/>
      <c r="AA368" s="555"/>
    </row>
    <row r="369" spans="1:27" ht="13.5">
      <c r="A369" s="483">
        <f t="shared" si="5"/>
        <v>328</v>
      </c>
      <c r="B369" s="489" t="s">
        <v>381</v>
      </c>
      <c r="C369" s="218" t="s">
        <v>706</v>
      </c>
      <c r="D369" s="518">
        <v>8334</v>
      </c>
      <c r="E369" s="128">
        <v>22689</v>
      </c>
      <c r="F369" s="128">
        <v>15285</v>
      </c>
      <c r="G369" s="128">
        <v>17757</v>
      </c>
      <c r="H369" s="460">
        <v>64065</v>
      </c>
      <c r="I369" s="125">
        <v>60614</v>
      </c>
      <c r="J369" s="507">
        <v>3451</v>
      </c>
      <c r="K369" s="475">
        <v>1.056934041640545</v>
      </c>
      <c r="W369" s="555"/>
      <c r="X369" s="555"/>
      <c r="Y369" s="555"/>
      <c r="Z369" s="555"/>
      <c r="AA369" s="555"/>
    </row>
    <row r="370" spans="1:27" ht="13.5">
      <c r="A370" s="483">
        <f t="shared" si="5"/>
        <v>329</v>
      </c>
      <c r="B370" s="489" t="s">
        <v>381</v>
      </c>
      <c r="C370" s="218" t="s">
        <v>707</v>
      </c>
      <c r="D370" s="518">
        <v>135000</v>
      </c>
      <c r="E370" s="128">
        <v>7000</v>
      </c>
      <c r="F370" s="128">
        <v>3000</v>
      </c>
      <c r="G370" s="128">
        <v>4200</v>
      </c>
      <c r="H370" s="460">
        <v>149200</v>
      </c>
      <c r="I370" s="125">
        <v>149200</v>
      </c>
      <c r="J370" s="507">
        <v>0</v>
      </c>
      <c r="K370" s="475">
        <v>1</v>
      </c>
      <c r="W370" s="555"/>
      <c r="X370" s="555"/>
      <c r="Y370" s="555"/>
      <c r="Z370" s="555"/>
      <c r="AA370" s="555"/>
    </row>
    <row r="371" spans="1:27" ht="13.5">
      <c r="A371" s="483">
        <f t="shared" si="5"/>
        <v>330</v>
      </c>
      <c r="B371" s="489" t="s">
        <v>381</v>
      </c>
      <c r="C371" s="218" t="s">
        <v>969</v>
      </c>
      <c r="D371" s="518">
        <v>34554</v>
      </c>
      <c r="E371" s="128">
        <v>103443</v>
      </c>
      <c r="F371" s="128">
        <v>99104</v>
      </c>
      <c r="G371" s="128">
        <v>97553</v>
      </c>
      <c r="H371" s="460">
        <v>334654</v>
      </c>
      <c r="I371" s="125">
        <v>113272</v>
      </c>
      <c r="J371" s="507">
        <v>221382</v>
      </c>
      <c r="K371" s="475">
        <v>2.9544282788332508</v>
      </c>
      <c r="W371" s="555"/>
      <c r="X371" s="555"/>
      <c r="Y371" s="555"/>
      <c r="Z371" s="555"/>
      <c r="AA371" s="555"/>
    </row>
    <row r="372" spans="1:27" ht="13.5">
      <c r="A372" s="483">
        <f t="shared" si="5"/>
        <v>331</v>
      </c>
      <c r="B372" s="489" t="s">
        <v>381</v>
      </c>
      <c r="C372" s="218" t="s">
        <v>708</v>
      </c>
      <c r="D372" s="518">
        <v>22882</v>
      </c>
      <c r="E372" s="128">
        <v>67906</v>
      </c>
      <c r="F372" s="128">
        <v>60134</v>
      </c>
      <c r="G372" s="128">
        <v>77617</v>
      </c>
      <c r="H372" s="460">
        <v>228539</v>
      </c>
      <c r="I372" s="125">
        <v>215860</v>
      </c>
      <c r="J372" s="507">
        <v>12679</v>
      </c>
      <c r="K372" s="475">
        <v>1.0587371444454738</v>
      </c>
      <c r="W372" s="555"/>
      <c r="X372" s="555"/>
      <c r="Y372" s="555"/>
      <c r="Z372" s="555"/>
      <c r="AA372" s="555"/>
    </row>
    <row r="373" spans="1:27" ht="13.5">
      <c r="A373" s="483">
        <f t="shared" si="5"/>
        <v>332</v>
      </c>
      <c r="B373" s="489" t="s">
        <v>381</v>
      </c>
      <c r="C373" s="218" t="s">
        <v>709</v>
      </c>
      <c r="D373" s="518">
        <v>4511</v>
      </c>
      <c r="E373" s="128">
        <v>6338</v>
      </c>
      <c r="F373" s="128">
        <v>4582</v>
      </c>
      <c r="G373" s="128">
        <v>6090</v>
      </c>
      <c r="H373" s="460">
        <v>21521</v>
      </c>
      <c r="I373" s="125">
        <v>18825</v>
      </c>
      <c r="J373" s="507">
        <v>2696</v>
      </c>
      <c r="K373" s="475">
        <v>1.1432138114209827</v>
      </c>
      <c r="W373" s="555"/>
      <c r="X373" s="555"/>
      <c r="Y373" s="555"/>
      <c r="Z373" s="555"/>
      <c r="AA373" s="555"/>
    </row>
    <row r="374" spans="1:27" ht="13.5">
      <c r="A374" s="483">
        <f t="shared" si="5"/>
        <v>333</v>
      </c>
      <c r="B374" s="489" t="s">
        <v>381</v>
      </c>
      <c r="C374" s="218" t="s">
        <v>710</v>
      </c>
      <c r="D374" s="518">
        <v>2778</v>
      </c>
      <c r="E374" s="128">
        <v>7563</v>
      </c>
      <c r="F374" s="128">
        <v>5095</v>
      </c>
      <c r="G374" s="128">
        <v>5919</v>
      </c>
      <c r="H374" s="460">
        <v>21355</v>
      </c>
      <c r="I374" s="125">
        <v>17532</v>
      </c>
      <c r="J374" s="507">
        <v>3823</v>
      </c>
      <c r="K374" s="475">
        <v>1.2180584074834588</v>
      </c>
      <c r="W374" s="555"/>
      <c r="X374" s="555"/>
      <c r="Y374" s="555"/>
      <c r="Z374" s="555"/>
      <c r="AA374" s="555"/>
    </row>
    <row r="375" spans="1:27" ht="13.5">
      <c r="A375" s="483">
        <f t="shared" si="5"/>
        <v>334</v>
      </c>
      <c r="B375" s="489" t="s">
        <v>381</v>
      </c>
      <c r="C375" s="218" t="s">
        <v>711</v>
      </c>
      <c r="D375" s="518">
        <v>1560</v>
      </c>
      <c r="E375" s="128">
        <v>3035</v>
      </c>
      <c r="F375" s="128">
        <v>2865</v>
      </c>
      <c r="G375" s="128">
        <v>3095</v>
      </c>
      <c r="H375" s="460">
        <v>10555</v>
      </c>
      <c r="I375" s="125">
        <v>10050</v>
      </c>
      <c r="J375" s="507">
        <v>505</v>
      </c>
      <c r="K375" s="475">
        <v>1.0502487562189056</v>
      </c>
      <c r="W375" s="555"/>
      <c r="X375" s="555"/>
      <c r="Y375" s="555"/>
      <c r="Z375" s="555"/>
      <c r="AA375" s="555"/>
    </row>
    <row r="376" spans="1:27" ht="13.5" customHeight="1">
      <c r="A376" s="483">
        <f t="shared" si="5"/>
        <v>335</v>
      </c>
      <c r="B376" s="489" t="s">
        <v>381</v>
      </c>
      <c r="C376" s="218" t="s">
        <v>712</v>
      </c>
      <c r="D376" s="518">
        <v>0</v>
      </c>
      <c r="E376" s="128">
        <v>31039</v>
      </c>
      <c r="F376" s="128">
        <v>26235</v>
      </c>
      <c r="G376" s="128">
        <v>24012</v>
      </c>
      <c r="H376" s="460">
        <v>81286</v>
      </c>
      <c r="I376" s="125">
        <v>77485</v>
      </c>
      <c r="J376" s="507">
        <v>3801</v>
      </c>
      <c r="K376" s="475">
        <v>1.0490546557398206</v>
      </c>
      <c r="W376" s="555"/>
      <c r="X376" s="555"/>
      <c r="Y376" s="555"/>
      <c r="Z376" s="555"/>
      <c r="AA376" s="555"/>
    </row>
    <row r="377" spans="1:27" ht="13.5" customHeight="1">
      <c r="A377" s="483">
        <f t="shared" si="5"/>
        <v>336</v>
      </c>
      <c r="B377" s="489" t="s">
        <v>381</v>
      </c>
      <c r="C377" s="218" t="s">
        <v>713</v>
      </c>
      <c r="D377" s="518">
        <v>30972</v>
      </c>
      <c r="E377" s="128">
        <v>18411</v>
      </c>
      <c r="F377" s="128">
        <v>11218</v>
      </c>
      <c r="G377" s="128">
        <v>21968</v>
      </c>
      <c r="H377" s="460">
        <v>82569</v>
      </c>
      <c r="I377" s="125">
        <v>67947</v>
      </c>
      <c r="J377" s="507">
        <v>14622</v>
      </c>
      <c r="K377" s="475">
        <v>1.215197138946532</v>
      </c>
      <c r="W377" s="555"/>
      <c r="X377" s="555"/>
      <c r="Y377" s="555"/>
      <c r="Z377" s="555"/>
      <c r="AA377" s="555"/>
    </row>
    <row r="378" spans="1:27" ht="13.5" customHeight="1">
      <c r="A378" s="483">
        <f t="shared" si="5"/>
        <v>337</v>
      </c>
      <c r="B378" s="489" t="s">
        <v>381</v>
      </c>
      <c r="C378" s="218" t="s">
        <v>714</v>
      </c>
      <c r="D378" s="518">
        <v>11154</v>
      </c>
      <c r="E378" s="128">
        <v>14565</v>
      </c>
      <c r="F378" s="128">
        <v>12542</v>
      </c>
      <c r="G378" s="128">
        <v>16104</v>
      </c>
      <c r="H378" s="460">
        <v>54365</v>
      </c>
      <c r="I378" s="125">
        <v>52934</v>
      </c>
      <c r="J378" s="507">
        <v>1431</v>
      </c>
      <c r="K378" s="475">
        <v>1.0270336645634186</v>
      </c>
      <c r="W378" s="555"/>
      <c r="X378" s="555"/>
      <c r="Y378" s="555"/>
      <c r="Z378" s="555"/>
      <c r="AA378" s="555"/>
    </row>
    <row r="379" spans="1:27" ht="13.5" customHeight="1">
      <c r="A379" s="483">
        <f t="shared" si="5"/>
        <v>338</v>
      </c>
      <c r="B379" s="489" t="s">
        <v>381</v>
      </c>
      <c r="C379" s="218" t="s">
        <v>277</v>
      </c>
      <c r="D379" s="518">
        <v>2395</v>
      </c>
      <c r="E379" s="128">
        <v>6412</v>
      </c>
      <c r="F379" s="128">
        <v>7348</v>
      </c>
      <c r="G379" s="128">
        <v>8763</v>
      </c>
      <c r="H379" s="460">
        <v>24918</v>
      </c>
      <c r="I379" s="125">
        <v>20140</v>
      </c>
      <c r="J379" s="507">
        <v>4778</v>
      </c>
      <c r="K379" s="475">
        <v>1.2372393247269116</v>
      </c>
      <c r="W379" s="555"/>
      <c r="X379" s="555"/>
      <c r="Y379" s="555"/>
      <c r="Z379" s="555"/>
      <c r="AA379" s="555"/>
    </row>
    <row r="380" spans="1:27" ht="13.5" customHeight="1">
      <c r="A380" s="483">
        <f t="shared" si="5"/>
        <v>339</v>
      </c>
      <c r="B380" s="489" t="s">
        <v>381</v>
      </c>
      <c r="C380" s="218" t="s">
        <v>715</v>
      </c>
      <c r="D380" s="518">
        <v>6562</v>
      </c>
      <c r="E380" s="128">
        <v>12900</v>
      </c>
      <c r="F380" s="128">
        <v>12190</v>
      </c>
      <c r="G380" s="128">
        <v>12707</v>
      </c>
      <c r="H380" s="460">
        <v>44359</v>
      </c>
      <c r="I380" s="125">
        <v>40402</v>
      </c>
      <c r="J380" s="507">
        <v>3957</v>
      </c>
      <c r="K380" s="475">
        <v>1.0979406960051483</v>
      </c>
      <c r="W380" s="555"/>
      <c r="X380" s="555"/>
      <c r="Y380" s="555"/>
      <c r="Z380" s="555"/>
      <c r="AA380" s="555"/>
    </row>
    <row r="381" spans="1:27" ht="12.75" customHeight="1">
      <c r="A381" s="483">
        <f t="shared" si="5"/>
        <v>340</v>
      </c>
      <c r="B381" s="489" t="s">
        <v>381</v>
      </c>
      <c r="C381" s="218" t="s">
        <v>716</v>
      </c>
      <c r="D381" s="518">
        <v>6684</v>
      </c>
      <c r="E381" s="128">
        <v>13951</v>
      </c>
      <c r="F381" s="128">
        <v>13413</v>
      </c>
      <c r="G381" s="128">
        <v>13512</v>
      </c>
      <c r="H381" s="460">
        <v>47560</v>
      </c>
      <c r="I381" s="125">
        <v>45411</v>
      </c>
      <c r="J381" s="507">
        <v>2149</v>
      </c>
      <c r="K381" s="475">
        <v>1.047323335755654</v>
      </c>
      <c r="W381" s="555"/>
      <c r="X381" s="555"/>
      <c r="Y381" s="555"/>
      <c r="Z381" s="555"/>
      <c r="AA381" s="555"/>
    </row>
    <row r="382" spans="1:27" ht="12.75" customHeight="1">
      <c r="A382" s="483">
        <f t="shared" si="5"/>
        <v>341</v>
      </c>
      <c r="B382" s="489" t="s">
        <v>381</v>
      </c>
      <c r="C382" s="218" t="s">
        <v>717</v>
      </c>
      <c r="D382" s="518">
        <v>7162</v>
      </c>
      <c r="E382" s="128">
        <v>14961</v>
      </c>
      <c r="F382" s="128">
        <v>12967</v>
      </c>
      <c r="G382" s="128">
        <v>13927</v>
      </c>
      <c r="H382" s="460">
        <v>49017</v>
      </c>
      <c r="I382" s="125">
        <v>49094</v>
      </c>
      <c r="J382" s="507">
        <v>-77</v>
      </c>
      <c r="K382" s="475">
        <v>0.9984315802338372</v>
      </c>
      <c r="W382" s="555"/>
      <c r="X382" s="555"/>
      <c r="Y382" s="555"/>
      <c r="Z382" s="555"/>
      <c r="AA382" s="555"/>
    </row>
    <row r="383" spans="1:27" ht="12.75" customHeight="1">
      <c r="A383" s="483">
        <f t="shared" si="5"/>
        <v>342</v>
      </c>
      <c r="B383" s="489" t="s">
        <v>381</v>
      </c>
      <c r="C383" s="218" t="s">
        <v>718</v>
      </c>
      <c r="D383" s="518">
        <v>15665</v>
      </c>
      <c r="E383" s="128">
        <v>30206</v>
      </c>
      <c r="F383" s="128">
        <v>28332</v>
      </c>
      <c r="G383" s="128">
        <v>27706</v>
      </c>
      <c r="H383" s="460">
        <v>101909</v>
      </c>
      <c r="I383" s="125">
        <v>100707</v>
      </c>
      <c r="J383" s="507">
        <v>1202</v>
      </c>
      <c r="K383" s="475">
        <v>1.0119356152005323</v>
      </c>
      <c r="W383" s="555"/>
      <c r="X383" s="555"/>
      <c r="Y383" s="555"/>
      <c r="Z383" s="555"/>
      <c r="AA383" s="555"/>
    </row>
    <row r="384" spans="1:27" ht="12.75" customHeight="1">
      <c r="A384" s="483">
        <f t="shared" si="5"/>
        <v>343</v>
      </c>
      <c r="B384" s="489" t="s">
        <v>381</v>
      </c>
      <c r="C384" s="218" t="s">
        <v>278</v>
      </c>
      <c r="D384" s="518">
        <v>4475</v>
      </c>
      <c r="E384" s="128">
        <v>11935</v>
      </c>
      <c r="F384" s="128">
        <v>14624</v>
      </c>
      <c r="G384" s="128">
        <v>9251</v>
      </c>
      <c r="H384" s="460">
        <v>40285</v>
      </c>
      <c r="I384" s="125">
        <v>41900</v>
      </c>
      <c r="J384" s="507">
        <v>-1615</v>
      </c>
      <c r="K384" s="475">
        <v>0.9614558472553699</v>
      </c>
      <c r="W384" s="555"/>
      <c r="X384" s="555"/>
      <c r="Y384" s="555"/>
      <c r="Z384" s="555"/>
      <c r="AA384" s="555"/>
    </row>
    <row r="385" spans="1:27" ht="12.75" customHeight="1">
      <c r="A385" s="483">
        <f t="shared" si="5"/>
        <v>344</v>
      </c>
      <c r="B385" s="489" t="s">
        <v>381</v>
      </c>
      <c r="C385" s="218" t="s">
        <v>719</v>
      </c>
      <c r="D385" s="518">
        <v>1166</v>
      </c>
      <c r="E385" s="128">
        <v>4003</v>
      </c>
      <c r="F385" s="128">
        <v>2025</v>
      </c>
      <c r="G385" s="128">
        <v>3235</v>
      </c>
      <c r="H385" s="460">
        <v>10429</v>
      </c>
      <c r="I385" s="125">
        <v>11367</v>
      </c>
      <c r="J385" s="507">
        <v>-938</v>
      </c>
      <c r="K385" s="475">
        <v>0.9174804257939649</v>
      </c>
      <c r="W385" s="555"/>
      <c r="X385" s="555"/>
      <c r="Y385" s="555"/>
      <c r="Z385" s="555"/>
      <c r="AA385" s="555"/>
    </row>
    <row r="386" spans="1:27" ht="12.75" customHeight="1">
      <c r="A386" s="483">
        <f t="shared" si="5"/>
        <v>345</v>
      </c>
      <c r="B386" s="489" t="s">
        <v>381</v>
      </c>
      <c r="C386" s="218" t="s">
        <v>279</v>
      </c>
      <c r="D386" s="518">
        <v>1900</v>
      </c>
      <c r="E386" s="128">
        <v>5200</v>
      </c>
      <c r="F386" s="128">
        <v>5600</v>
      </c>
      <c r="G386" s="128">
        <v>5600</v>
      </c>
      <c r="H386" s="460">
        <v>18300</v>
      </c>
      <c r="I386" s="125">
        <v>20200</v>
      </c>
      <c r="J386" s="507">
        <v>-1900</v>
      </c>
      <c r="K386" s="475">
        <v>0.905940594059406</v>
      </c>
      <c r="W386" s="555"/>
      <c r="X386" s="555"/>
      <c r="Y386" s="555"/>
      <c r="Z386" s="555"/>
      <c r="AA386" s="555"/>
    </row>
    <row r="387" spans="1:27" ht="12.75" customHeight="1">
      <c r="A387" s="483">
        <f t="shared" si="5"/>
        <v>346</v>
      </c>
      <c r="B387" s="489" t="s">
        <v>381</v>
      </c>
      <c r="C387" s="218" t="s">
        <v>720</v>
      </c>
      <c r="D387" s="518">
        <v>5127</v>
      </c>
      <c r="E387" s="128">
        <v>13405</v>
      </c>
      <c r="F387" s="128">
        <v>11538</v>
      </c>
      <c r="G387" s="128">
        <v>13784</v>
      </c>
      <c r="H387" s="460">
        <v>43854</v>
      </c>
      <c r="I387" s="125">
        <v>42831</v>
      </c>
      <c r="J387" s="507">
        <v>1023</v>
      </c>
      <c r="K387" s="475">
        <v>1.0238845695874483</v>
      </c>
      <c r="W387" s="555"/>
      <c r="X387" s="555"/>
      <c r="Y387" s="555"/>
      <c r="Z387" s="555"/>
      <c r="AA387" s="555"/>
    </row>
    <row r="388" spans="1:27" ht="12.75" customHeight="1">
      <c r="A388" s="483">
        <f t="shared" si="5"/>
        <v>347</v>
      </c>
      <c r="B388" s="489" t="s">
        <v>381</v>
      </c>
      <c r="C388" s="218" t="s">
        <v>721</v>
      </c>
      <c r="D388" s="518">
        <v>4550</v>
      </c>
      <c r="E388" s="128">
        <v>14282</v>
      </c>
      <c r="F388" s="128">
        <v>22927</v>
      </c>
      <c r="G388" s="128">
        <v>39309</v>
      </c>
      <c r="H388" s="460">
        <v>81068</v>
      </c>
      <c r="I388" s="125">
        <v>73431</v>
      </c>
      <c r="J388" s="507">
        <v>7637</v>
      </c>
      <c r="K388" s="475">
        <v>1.1040023968078876</v>
      </c>
      <c r="W388" s="555"/>
      <c r="X388" s="555"/>
      <c r="Y388" s="555"/>
      <c r="Z388" s="555"/>
      <c r="AA388" s="555"/>
    </row>
    <row r="389" spans="1:27" ht="12.75" customHeight="1">
      <c r="A389" s="483">
        <f t="shared" si="5"/>
        <v>348</v>
      </c>
      <c r="B389" s="489" t="s">
        <v>381</v>
      </c>
      <c r="C389" s="218" t="s">
        <v>722</v>
      </c>
      <c r="D389" s="518">
        <v>100502</v>
      </c>
      <c r="E389" s="128">
        <v>176307</v>
      </c>
      <c r="F389" s="128">
        <v>189841</v>
      </c>
      <c r="G389" s="128">
        <v>167377</v>
      </c>
      <c r="H389" s="460">
        <v>634027</v>
      </c>
      <c r="I389" s="125">
        <v>624646</v>
      </c>
      <c r="J389" s="507">
        <v>9381</v>
      </c>
      <c r="K389" s="475">
        <v>1.0150181062553831</v>
      </c>
      <c r="W389" s="555"/>
      <c r="X389" s="555"/>
      <c r="Y389" s="555"/>
      <c r="Z389" s="555"/>
      <c r="AA389" s="555"/>
    </row>
    <row r="390" spans="1:27" ht="12.75" customHeight="1">
      <c r="A390" s="483">
        <f t="shared" si="5"/>
        <v>349</v>
      </c>
      <c r="B390" s="489" t="s">
        <v>381</v>
      </c>
      <c r="C390" s="218" t="s">
        <v>723</v>
      </c>
      <c r="D390" s="518">
        <v>98832</v>
      </c>
      <c r="E390" s="128">
        <v>159849</v>
      </c>
      <c r="F390" s="128">
        <v>154610</v>
      </c>
      <c r="G390" s="128">
        <v>152638</v>
      </c>
      <c r="H390" s="460">
        <v>565929</v>
      </c>
      <c r="I390" s="125">
        <v>527743</v>
      </c>
      <c r="J390" s="507">
        <v>38186</v>
      </c>
      <c r="K390" s="475">
        <v>1.07235718901056</v>
      </c>
      <c r="W390" s="555"/>
      <c r="X390" s="555"/>
      <c r="Y390" s="555"/>
      <c r="Z390" s="555"/>
      <c r="AA390" s="555"/>
    </row>
    <row r="391" spans="1:27" s="2" customFormat="1" ht="12.75" customHeight="1">
      <c r="A391" s="483">
        <f t="shared" si="5"/>
        <v>350</v>
      </c>
      <c r="B391" s="489" t="s">
        <v>381</v>
      </c>
      <c r="C391" s="218" t="s">
        <v>724</v>
      </c>
      <c r="D391" s="518">
        <v>23391</v>
      </c>
      <c r="E391" s="128">
        <v>52761</v>
      </c>
      <c r="F391" s="128">
        <v>59840</v>
      </c>
      <c r="G391" s="128">
        <v>51019</v>
      </c>
      <c r="H391" s="460">
        <v>187011</v>
      </c>
      <c r="I391" s="125">
        <v>192459</v>
      </c>
      <c r="J391" s="507">
        <v>-5448</v>
      </c>
      <c r="K391" s="475">
        <v>0.9716926722055087</v>
      </c>
      <c r="P391" s="788"/>
      <c r="Q391" s="788"/>
      <c r="R391" s="788"/>
      <c r="S391" s="788"/>
      <c r="T391" s="788"/>
      <c r="W391" s="555"/>
      <c r="X391" s="555"/>
      <c r="Y391" s="555"/>
      <c r="Z391" s="555"/>
      <c r="AA391" s="555"/>
    </row>
    <row r="392" spans="1:27" ht="12.75" customHeight="1">
      <c r="A392" s="483">
        <f t="shared" si="5"/>
        <v>351</v>
      </c>
      <c r="B392" s="489" t="s">
        <v>381</v>
      </c>
      <c r="C392" s="218" t="s">
        <v>725</v>
      </c>
      <c r="D392" s="518">
        <v>19626</v>
      </c>
      <c r="E392" s="128">
        <v>26701</v>
      </c>
      <c r="F392" s="128">
        <v>25437</v>
      </c>
      <c r="G392" s="128">
        <v>26568</v>
      </c>
      <c r="H392" s="460">
        <v>98332</v>
      </c>
      <c r="I392" s="125">
        <v>93642</v>
      </c>
      <c r="J392" s="507">
        <v>4690</v>
      </c>
      <c r="K392" s="475">
        <v>1.0500843638538262</v>
      </c>
      <c r="W392" s="555"/>
      <c r="X392" s="555"/>
      <c r="Y392" s="555"/>
      <c r="Z392" s="555"/>
      <c r="AA392" s="555"/>
    </row>
    <row r="393" spans="1:27" ht="12.75" customHeight="1">
      <c r="A393" s="483">
        <v>352</v>
      </c>
      <c r="B393" s="489" t="s">
        <v>910</v>
      </c>
      <c r="C393" s="218" t="s">
        <v>280</v>
      </c>
      <c r="D393" s="518">
        <v>41868</v>
      </c>
      <c r="E393" s="128">
        <v>52019</v>
      </c>
      <c r="F393" s="128">
        <v>57698</v>
      </c>
      <c r="G393" s="128">
        <v>74038</v>
      </c>
      <c r="H393" s="460">
        <v>225623</v>
      </c>
      <c r="I393" s="125">
        <v>269161</v>
      </c>
      <c r="J393" s="507">
        <v>-43538</v>
      </c>
      <c r="K393" s="475">
        <v>0.8382455110510066</v>
      </c>
      <c r="W393" s="555"/>
      <c r="X393" s="555"/>
      <c r="Y393" s="555"/>
      <c r="Z393" s="555"/>
      <c r="AA393" s="555"/>
    </row>
    <row r="394" spans="1:27" ht="12.75" customHeight="1" thickBot="1">
      <c r="A394" s="483">
        <v>353</v>
      </c>
      <c r="B394" s="489" t="s">
        <v>381</v>
      </c>
      <c r="C394" s="218" t="s">
        <v>911</v>
      </c>
      <c r="D394" s="518">
        <v>1803</v>
      </c>
      <c r="E394" s="128">
        <v>3414</v>
      </c>
      <c r="F394" s="128">
        <v>3459</v>
      </c>
      <c r="G394" s="128">
        <v>2879</v>
      </c>
      <c r="H394" s="460">
        <v>11555</v>
      </c>
      <c r="I394" s="125"/>
      <c r="J394" s="507">
        <v>11555</v>
      </c>
      <c r="K394" s="493" t="s">
        <v>936</v>
      </c>
      <c r="W394" s="555"/>
      <c r="X394" s="555"/>
      <c r="Y394" s="555"/>
      <c r="Z394" s="555"/>
      <c r="AA394" s="555"/>
    </row>
    <row r="395" spans="1:27" ht="12.75" customHeight="1" thickBot="1" thickTop="1">
      <c r="A395" s="675"/>
      <c r="B395" s="676"/>
      <c r="C395" s="677" t="s">
        <v>40</v>
      </c>
      <c r="D395" s="678">
        <v>700229</v>
      </c>
      <c r="E395" s="679">
        <v>1024337</v>
      </c>
      <c r="F395" s="679">
        <v>997885</v>
      </c>
      <c r="G395" s="679">
        <v>1061664</v>
      </c>
      <c r="H395" s="680">
        <v>3784115</v>
      </c>
      <c r="I395" s="219">
        <v>3481957</v>
      </c>
      <c r="J395" s="464">
        <v>302158</v>
      </c>
      <c r="K395" s="476">
        <v>1.0867782112185762</v>
      </c>
      <c r="M395" s="515"/>
      <c r="N395" s="515"/>
      <c r="W395" s="555"/>
      <c r="X395" s="555"/>
      <c r="Y395" s="555"/>
      <c r="Z395" s="555"/>
      <c r="AA395" s="555"/>
    </row>
    <row r="396" spans="1:27" ht="12.75" customHeight="1" thickBot="1">
      <c r="A396" s="682"/>
      <c r="B396" s="586"/>
      <c r="C396" s="599" t="s">
        <v>80</v>
      </c>
      <c r="D396" s="606">
        <v>3803725</v>
      </c>
      <c r="E396" s="600">
        <v>4837082</v>
      </c>
      <c r="F396" s="600">
        <v>5091942</v>
      </c>
      <c r="G396" s="600">
        <v>4893449</v>
      </c>
      <c r="H396" s="601">
        <v>18626198</v>
      </c>
      <c r="I396" s="602">
        <v>18892666</v>
      </c>
      <c r="J396" s="603">
        <v>-266468</v>
      </c>
      <c r="K396" s="590">
        <v>0.9858956909522457</v>
      </c>
      <c r="M396" s="515"/>
      <c r="N396" s="515"/>
      <c r="T396" s="789"/>
      <c r="W396" s="555"/>
      <c r="X396" s="555"/>
      <c r="Y396" s="555"/>
      <c r="Z396" s="555"/>
      <c r="AA396" s="555"/>
    </row>
    <row r="397" spans="1:27" ht="12.75" customHeight="1">
      <c r="A397" s="516">
        <f>A394+1</f>
        <v>354</v>
      </c>
      <c r="B397" s="516" t="s">
        <v>382</v>
      </c>
      <c r="C397" s="598" t="s">
        <v>466</v>
      </c>
      <c r="D397" s="525">
        <v>0</v>
      </c>
      <c r="E397" s="136">
        <v>0</v>
      </c>
      <c r="F397" s="136">
        <v>8160</v>
      </c>
      <c r="G397" s="136">
        <v>0</v>
      </c>
      <c r="H397" s="517">
        <v>8160</v>
      </c>
      <c r="I397" s="153">
        <v>6480</v>
      </c>
      <c r="J397" s="509">
        <v>1680</v>
      </c>
      <c r="K397" s="477">
        <v>1.2592592592592593</v>
      </c>
      <c r="W397" s="555"/>
      <c r="X397" s="555"/>
      <c r="Y397" s="555"/>
      <c r="Z397" s="555"/>
      <c r="AA397" s="555"/>
    </row>
    <row r="398" spans="1:27" ht="12.75" customHeight="1">
      <c r="A398" s="483">
        <f aca="true" t="shared" si="6" ref="A398:A461">A397+1</f>
        <v>355</v>
      </c>
      <c r="B398" s="483" t="s">
        <v>382</v>
      </c>
      <c r="C398" s="598" t="s">
        <v>281</v>
      </c>
      <c r="D398" s="518">
        <v>103100</v>
      </c>
      <c r="E398" s="128">
        <v>0</v>
      </c>
      <c r="F398" s="128">
        <v>0</v>
      </c>
      <c r="G398" s="128">
        <v>13700</v>
      </c>
      <c r="H398" s="460">
        <v>116800</v>
      </c>
      <c r="I398" s="125">
        <v>111700</v>
      </c>
      <c r="J398" s="507">
        <v>5100</v>
      </c>
      <c r="K398" s="475">
        <v>1.0456580125335722</v>
      </c>
      <c r="W398" s="555"/>
      <c r="X398" s="555"/>
      <c r="Y398" s="555"/>
      <c r="Z398" s="555"/>
      <c r="AA398" s="555"/>
    </row>
    <row r="399" spans="1:27" ht="12.75" customHeight="1">
      <c r="A399" s="483">
        <f t="shared" si="6"/>
        <v>356</v>
      </c>
      <c r="B399" s="483" t="s">
        <v>382</v>
      </c>
      <c r="C399" s="598" t="s">
        <v>282</v>
      </c>
      <c r="D399" s="518">
        <v>23995</v>
      </c>
      <c r="E399" s="128">
        <v>31960</v>
      </c>
      <c r="F399" s="128">
        <v>68979</v>
      </c>
      <c r="G399" s="128">
        <v>23199</v>
      </c>
      <c r="H399" s="460">
        <v>148133</v>
      </c>
      <c r="I399" s="125">
        <v>146214</v>
      </c>
      <c r="J399" s="507">
        <v>1919</v>
      </c>
      <c r="K399" s="475">
        <v>1.0131245981916916</v>
      </c>
      <c r="W399" s="555"/>
      <c r="X399" s="555"/>
      <c r="Y399" s="555"/>
      <c r="Z399" s="555"/>
      <c r="AA399" s="555"/>
    </row>
    <row r="400" spans="1:27" ht="12.75" customHeight="1">
      <c r="A400" s="483">
        <f t="shared" si="6"/>
        <v>357</v>
      </c>
      <c r="B400" s="483" t="s">
        <v>382</v>
      </c>
      <c r="C400" s="598" t="s">
        <v>726</v>
      </c>
      <c r="D400" s="518">
        <v>0</v>
      </c>
      <c r="E400" s="128">
        <v>14599</v>
      </c>
      <c r="F400" s="128">
        <v>76906</v>
      </c>
      <c r="G400" s="128">
        <v>16017</v>
      </c>
      <c r="H400" s="460">
        <v>107522</v>
      </c>
      <c r="I400" s="125">
        <v>106258</v>
      </c>
      <c r="J400" s="507">
        <v>1264</v>
      </c>
      <c r="K400" s="475">
        <v>1.0118955749214176</v>
      </c>
      <c r="W400" s="555"/>
      <c r="X400" s="555"/>
      <c r="Y400" s="555"/>
      <c r="Z400" s="555"/>
      <c r="AA400" s="555"/>
    </row>
    <row r="401" spans="1:27" ht="12.75" customHeight="1">
      <c r="A401" s="483">
        <f t="shared" si="6"/>
        <v>358</v>
      </c>
      <c r="B401" s="483" t="s">
        <v>382</v>
      </c>
      <c r="C401" s="598" t="s">
        <v>727</v>
      </c>
      <c r="D401" s="518">
        <v>3870</v>
      </c>
      <c r="E401" s="128">
        <v>1239</v>
      </c>
      <c r="F401" s="128">
        <v>4312</v>
      </c>
      <c r="G401" s="128">
        <v>1646</v>
      </c>
      <c r="H401" s="460">
        <v>11067</v>
      </c>
      <c r="I401" s="125">
        <v>11116</v>
      </c>
      <c r="J401" s="507">
        <v>-49</v>
      </c>
      <c r="K401" s="475">
        <v>0.9955919395465995</v>
      </c>
      <c r="W401" s="555"/>
      <c r="X401" s="555"/>
      <c r="Y401" s="555"/>
      <c r="Z401" s="555"/>
      <c r="AA401" s="555"/>
    </row>
    <row r="402" spans="1:27" ht="12.75" customHeight="1">
      <c r="A402" s="483">
        <f t="shared" si="6"/>
        <v>359</v>
      </c>
      <c r="B402" s="483" t="s">
        <v>382</v>
      </c>
      <c r="C402" s="598" t="s">
        <v>728</v>
      </c>
      <c r="D402" s="518">
        <v>3013</v>
      </c>
      <c r="E402" s="128">
        <v>7778</v>
      </c>
      <c r="F402" s="128">
        <v>10146</v>
      </c>
      <c r="G402" s="128">
        <v>18229</v>
      </c>
      <c r="H402" s="460">
        <v>39166</v>
      </c>
      <c r="I402" s="125">
        <v>42904</v>
      </c>
      <c r="J402" s="507">
        <v>-3738</v>
      </c>
      <c r="K402" s="475">
        <v>0.9128752563863509</v>
      </c>
      <c r="W402" s="555"/>
      <c r="X402" s="555"/>
      <c r="Y402" s="555"/>
      <c r="Z402" s="555"/>
      <c r="AA402" s="555"/>
    </row>
    <row r="403" spans="1:27" ht="12.75" customHeight="1">
      <c r="A403" s="483">
        <f t="shared" si="6"/>
        <v>360</v>
      </c>
      <c r="B403" s="483" t="s">
        <v>382</v>
      </c>
      <c r="C403" s="598" t="s">
        <v>729</v>
      </c>
      <c r="D403" s="518">
        <v>24062</v>
      </c>
      <c r="E403" s="128">
        <v>60804</v>
      </c>
      <c r="F403" s="128">
        <v>69605</v>
      </c>
      <c r="G403" s="128">
        <v>64552</v>
      </c>
      <c r="H403" s="460">
        <v>219023</v>
      </c>
      <c r="I403" s="125">
        <v>229171</v>
      </c>
      <c r="J403" s="507">
        <v>-10148</v>
      </c>
      <c r="K403" s="475">
        <v>0.9557186555017869</v>
      </c>
      <c r="W403" s="555"/>
      <c r="X403" s="555"/>
      <c r="Y403" s="555"/>
      <c r="Z403" s="555"/>
      <c r="AA403" s="555"/>
    </row>
    <row r="404" spans="1:27" ht="12.75" customHeight="1">
      <c r="A404" s="483">
        <f t="shared" si="6"/>
        <v>361</v>
      </c>
      <c r="B404" s="483" t="s">
        <v>382</v>
      </c>
      <c r="C404" s="598" t="s">
        <v>283</v>
      </c>
      <c r="D404" s="518">
        <v>4611</v>
      </c>
      <c r="E404" s="128">
        <v>22430</v>
      </c>
      <c r="F404" s="128">
        <v>20702</v>
      </c>
      <c r="G404" s="128">
        <v>30386</v>
      </c>
      <c r="H404" s="460">
        <v>78129</v>
      </c>
      <c r="I404" s="125">
        <v>86721</v>
      </c>
      <c r="J404" s="507">
        <v>-8592</v>
      </c>
      <c r="K404" s="475">
        <v>0.9009236517106584</v>
      </c>
      <c r="W404" s="555"/>
      <c r="X404" s="555"/>
      <c r="Y404" s="555"/>
      <c r="Z404" s="555"/>
      <c r="AA404" s="555"/>
    </row>
    <row r="405" spans="1:27" ht="12.75" customHeight="1">
      <c r="A405" s="483">
        <f t="shared" si="6"/>
        <v>362</v>
      </c>
      <c r="B405" s="483" t="s">
        <v>382</v>
      </c>
      <c r="C405" s="598" t="s">
        <v>284</v>
      </c>
      <c r="D405" s="518">
        <v>0</v>
      </c>
      <c r="E405" s="128">
        <v>20536</v>
      </c>
      <c r="F405" s="128">
        <v>0</v>
      </c>
      <c r="G405" s="128">
        <v>0</v>
      </c>
      <c r="H405" s="460">
        <v>20536</v>
      </c>
      <c r="I405" s="125">
        <v>21514</v>
      </c>
      <c r="J405" s="507">
        <v>-978</v>
      </c>
      <c r="K405" s="475">
        <v>0.9545412289671842</v>
      </c>
      <c r="W405" s="555"/>
      <c r="X405" s="555"/>
      <c r="Y405" s="555"/>
      <c r="Z405" s="555"/>
      <c r="AA405" s="555"/>
    </row>
    <row r="406" spans="1:27" ht="12.75" customHeight="1">
      <c r="A406" s="483">
        <f t="shared" si="6"/>
        <v>363</v>
      </c>
      <c r="B406" s="483" t="s">
        <v>382</v>
      </c>
      <c r="C406" s="598" t="s">
        <v>285</v>
      </c>
      <c r="D406" s="518">
        <v>1808</v>
      </c>
      <c r="E406" s="128">
        <v>7611</v>
      </c>
      <c r="F406" s="128">
        <v>7628</v>
      </c>
      <c r="G406" s="128">
        <v>7513</v>
      </c>
      <c r="H406" s="460">
        <v>24560</v>
      </c>
      <c r="I406" s="125">
        <v>23999</v>
      </c>
      <c r="J406" s="507">
        <v>561</v>
      </c>
      <c r="K406" s="475">
        <v>1.0233759739989166</v>
      </c>
      <c r="W406" s="555"/>
      <c r="X406" s="555"/>
      <c r="Y406" s="555"/>
      <c r="Z406" s="555"/>
      <c r="AA406" s="555"/>
    </row>
    <row r="407" spans="1:27" ht="12.75" customHeight="1">
      <c r="A407" s="483">
        <f t="shared" si="6"/>
        <v>364</v>
      </c>
      <c r="B407" s="483" t="s">
        <v>382</v>
      </c>
      <c r="C407" s="598" t="s">
        <v>286</v>
      </c>
      <c r="D407" s="518">
        <v>0</v>
      </c>
      <c r="E407" s="128">
        <v>8008</v>
      </c>
      <c r="F407" s="128">
        <v>9314</v>
      </c>
      <c r="G407" s="128">
        <v>4947</v>
      </c>
      <c r="H407" s="460">
        <v>22269</v>
      </c>
      <c r="I407" s="125">
        <v>24776</v>
      </c>
      <c r="J407" s="507">
        <v>-2507</v>
      </c>
      <c r="K407" s="475">
        <v>0.8988133677752664</v>
      </c>
      <c r="W407" s="555"/>
      <c r="X407" s="555"/>
      <c r="Y407" s="555"/>
      <c r="Z407" s="555"/>
      <c r="AA407" s="555"/>
    </row>
    <row r="408" spans="1:27" ht="12.75" customHeight="1">
      <c r="A408" s="483">
        <f t="shared" si="6"/>
        <v>365</v>
      </c>
      <c r="B408" s="483" t="s">
        <v>382</v>
      </c>
      <c r="C408" s="598" t="s">
        <v>730</v>
      </c>
      <c r="D408" s="518">
        <v>10490</v>
      </c>
      <c r="E408" s="128">
        <v>3219</v>
      </c>
      <c r="F408" s="128">
        <v>7322</v>
      </c>
      <c r="G408" s="128">
        <v>2361</v>
      </c>
      <c r="H408" s="460">
        <v>23392</v>
      </c>
      <c r="I408" s="125">
        <v>24255</v>
      </c>
      <c r="J408" s="507">
        <v>-863</v>
      </c>
      <c r="K408" s="475">
        <v>0.9644197072768501</v>
      </c>
      <c r="W408" s="555"/>
      <c r="X408" s="555"/>
      <c r="Y408" s="555"/>
      <c r="Z408" s="555"/>
      <c r="AA408" s="555"/>
    </row>
    <row r="409" spans="1:27" ht="12.75" customHeight="1">
      <c r="A409" s="483">
        <f t="shared" si="6"/>
        <v>366</v>
      </c>
      <c r="B409" s="483" t="s">
        <v>382</v>
      </c>
      <c r="C409" s="598" t="s">
        <v>287</v>
      </c>
      <c r="D409" s="518">
        <v>15039</v>
      </c>
      <c r="E409" s="128">
        <v>15841</v>
      </c>
      <c r="F409" s="128">
        <v>18251</v>
      </c>
      <c r="G409" s="128">
        <v>12230</v>
      </c>
      <c r="H409" s="460">
        <v>61361</v>
      </c>
      <c r="I409" s="125">
        <v>66931</v>
      </c>
      <c r="J409" s="507">
        <v>-5570</v>
      </c>
      <c r="K409" s="475">
        <v>0.9167799674291435</v>
      </c>
      <c r="W409" s="555"/>
      <c r="X409" s="555"/>
      <c r="Y409" s="555"/>
      <c r="Z409" s="555"/>
      <c r="AA409" s="555"/>
    </row>
    <row r="410" spans="1:27" ht="12.75" customHeight="1">
      <c r="A410" s="483">
        <f t="shared" si="6"/>
        <v>367</v>
      </c>
      <c r="B410" s="483" t="s">
        <v>382</v>
      </c>
      <c r="C410" s="598" t="s">
        <v>288</v>
      </c>
      <c r="D410" s="518">
        <v>9759</v>
      </c>
      <c r="E410" s="128">
        <v>35413</v>
      </c>
      <c r="F410" s="128">
        <v>34706</v>
      </c>
      <c r="G410" s="128">
        <v>29109</v>
      </c>
      <c r="H410" s="460">
        <v>108987</v>
      </c>
      <c r="I410" s="125">
        <v>117364</v>
      </c>
      <c r="J410" s="507">
        <v>-8377</v>
      </c>
      <c r="K410" s="475">
        <v>0.9286237687877033</v>
      </c>
      <c r="W410" s="555"/>
      <c r="X410" s="555"/>
      <c r="Y410" s="555"/>
      <c r="Z410" s="555"/>
      <c r="AA410" s="555"/>
    </row>
    <row r="411" spans="1:27" ht="12.75" customHeight="1">
      <c r="A411" s="483">
        <f t="shared" si="6"/>
        <v>368</v>
      </c>
      <c r="B411" s="483" t="s">
        <v>382</v>
      </c>
      <c r="C411" s="598" t="s">
        <v>731</v>
      </c>
      <c r="D411" s="518">
        <v>6035</v>
      </c>
      <c r="E411" s="128">
        <v>13284</v>
      </c>
      <c r="F411" s="128">
        <v>3880</v>
      </c>
      <c r="G411" s="128">
        <v>15310</v>
      </c>
      <c r="H411" s="460">
        <v>38509</v>
      </c>
      <c r="I411" s="125">
        <v>26090</v>
      </c>
      <c r="J411" s="507">
        <v>12419</v>
      </c>
      <c r="K411" s="475">
        <v>1.4760061326178613</v>
      </c>
      <c r="W411" s="555"/>
      <c r="X411" s="555"/>
      <c r="Y411" s="555"/>
      <c r="Z411" s="555"/>
      <c r="AA411" s="555"/>
    </row>
    <row r="412" spans="1:27" ht="12.75" customHeight="1">
      <c r="A412" s="483">
        <f t="shared" si="6"/>
        <v>369</v>
      </c>
      <c r="B412" s="483" t="s">
        <v>382</v>
      </c>
      <c r="C412" s="598" t="s">
        <v>289</v>
      </c>
      <c r="D412" s="518">
        <v>120</v>
      </c>
      <c r="E412" s="128">
        <v>38300</v>
      </c>
      <c r="F412" s="128">
        <v>340</v>
      </c>
      <c r="G412" s="128">
        <v>300</v>
      </c>
      <c r="H412" s="460">
        <v>39060</v>
      </c>
      <c r="I412" s="125">
        <v>54360</v>
      </c>
      <c r="J412" s="507">
        <v>-15300</v>
      </c>
      <c r="K412" s="475">
        <v>0.7185430463576159</v>
      </c>
      <c r="W412" s="555"/>
      <c r="X412" s="555"/>
      <c r="Y412" s="555"/>
      <c r="Z412" s="555"/>
      <c r="AA412" s="555"/>
    </row>
    <row r="413" spans="1:27" ht="12.75" customHeight="1">
      <c r="A413" s="483">
        <f t="shared" si="6"/>
        <v>370</v>
      </c>
      <c r="B413" s="483" t="s">
        <v>382</v>
      </c>
      <c r="C413" s="598" t="s">
        <v>970</v>
      </c>
      <c r="D413" s="518">
        <v>85200</v>
      </c>
      <c r="E413" s="128">
        <v>12670</v>
      </c>
      <c r="F413" s="128">
        <v>4400</v>
      </c>
      <c r="G413" s="128">
        <v>5000</v>
      </c>
      <c r="H413" s="460">
        <v>107270</v>
      </c>
      <c r="I413" s="125">
        <v>262000</v>
      </c>
      <c r="J413" s="507">
        <v>-154730</v>
      </c>
      <c r="K413" s="475">
        <v>0.40942748091603054</v>
      </c>
      <c r="W413" s="555"/>
      <c r="X413" s="555"/>
      <c r="Y413" s="555"/>
      <c r="Z413" s="555"/>
      <c r="AA413" s="555"/>
    </row>
    <row r="414" spans="1:27" ht="12.75" customHeight="1">
      <c r="A414" s="483">
        <f t="shared" si="6"/>
        <v>371</v>
      </c>
      <c r="B414" s="483" t="s">
        <v>382</v>
      </c>
      <c r="C414" s="598" t="s">
        <v>732</v>
      </c>
      <c r="D414" s="518">
        <v>2434</v>
      </c>
      <c r="E414" s="128">
        <v>3117</v>
      </c>
      <c r="F414" s="128">
        <v>4061</v>
      </c>
      <c r="G414" s="128">
        <v>2909</v>
      </c>
      <c r="H414" s="460">
        <v>12521</v>
      </c>
      <c r="I414" s="125">
        <v>14247</v>
      </c>
      <c r="J414" s="507">
        <v>-1726</v>
      </c>
      <c r="K414" s="475">
        <v>0.8788516880746824</v>
      </c>
      <c r="W414" s="555"/>
      <c r="X414" s="555"/>
      <c r="Y414" s="555"/>
      <c r="Z414" s="555"/>
      <c r="AA414" s="555"/>
    </row>
    <row r="415" spans="1:27" ht="12.75" customHeight="1">
      <c r="A415" s="483">
        <f t="shared" si="6"/>
        <v>372</v>
      </c>
      <c r="B415" s="483" t="s">
        <v>382</v>
      </c>
      <c r="C415" s="598" t="s">
        <v>733</v>
      </c>
      <c r="D415" s="518">
        <v>32744</v>
      </c>
      <c r="E415" s="128">
        <v>4450</v>
      </c>
      <c r="F415" s="128">
        <v>5128</v>
      </c>
      <c r="G415" s="128">
        <v>6875</v>
      </c>
      <c r="H415" s="460">
        <v>49197</v>
      </c>
      <c r="I415" s="125">
        <v>49351</v>
      </c>
      <c r="J415" s="507">
        <v>-154</v>
      </c>
      <c r="K415" s="475">
        <v>0.9968794958562136</v>
      </c>
      <c r="W415" s="555"/>
      <c r="X415" s="555"/>
      <c r="Y415" s="555"/>
      <c r="Z415" s="555"/>
      <c r="AA415" s="555"/>
    </row>
    <row r="416" spans="1:27" ht="12.75" customHeight="1">
      <c r="A416" s="483">
        <f t="shared" si="6"/>
        <v>373</v>
      </c>
      <c r="B416" s="483" t="s">
        <v>382</v>
      </c>
      <c r="C416" s="598" t="s">
        <v>734</v>
      </c>
      <c r="D416" s="518">
        <v>27034</v>
      </c>
      <c r="E416" s="128">
        <v>0</v>
      </c>
      <c r="F416" s="128">
        <v>0</v>
      </c>
      <c r="G416" s="128">
        <v>376</v>
      </c>
      <c r="H416" s="460">
        <v>27410</v>
      </c>
      <c r="I416" s="125">
        <v>22466</v>
      </c>
      <c r="J416" s="507">
        <v>4944</v>
      </c>
      <c r="K416" s="475">
        <v>1.2200658773257367</v>
      </c>
      <c r="W416" s="555"/>
      <c r="X416" s="555"/>
      <c r="Y416" s="555"/>
      <c r="Z416" s="555"/>
      <c r="AA416" s="555"/>
    </row>
    <row r="417" spans="1:27" ht="12.75" customHeight="1">
      <c r="A417" s="483">
        <f t="shared" si="6"/>
        <v>374</v>
      </c>
      <c r="B417" s="483" t="s">
        <v>382</v>
      </c>
      <c r="C417" s="598" t="s">
        <v>735</v>
      </c>
      <c r="D417" s="518">
        <v>37294</v>
      </c>
      <c r="E417" s="128">
        <v>50750</v>
      </c>
      <c r="F417" s="128">
        <v>55411</v>
      </c>
      <c r="G417" s="128">
        <v>65414</v>
      </c>
      <c r="H417" s="460">
        <v>208869</v>
      </c>
      <c r="I417" s="125">
        <v>218047</v>
      </c>
      <c r="J417" s="507">
        <v>-9178</v>
      </c>
      <c r="K417" s="475">
        <v>0.9579081574156031</v>
      </c>
      <c r="W417" s="555"/>
      <c r="X417" s="555"/>
      <c r="Y417" s="555"/>
      <c r="Z417" s="555"/>
      <c r="AA417" s="555"/>
    </row>
    <row r="418" spans="1:27" ht="12.75" customHeight="1">
      <c r="A418" s="483">
        <f t="shared" si="6"/>
        <v>375</v>
      </c>
      <c r="B418" s="483" t="s">
        <v>382</v>
      </c>
      <c r="C418" s="598" t="s">
        <v>290</v>
      </c>
      <c r="D418" s="518">
        <v>0</v>
      </c>
      <c r="E418" s="128">
        <v>7208</v>
      </c>
      <c r="F418" s="128">
        <v>8245</v>
      </c>
      <c r="G418" s="128">
        <v>5251</v>
      </c>
      <c r="H418" s="460">
        <v>20704</v>
      </c>
      <c r="I418" s="125">
        <v>22203</v>
      </c>
      <c r="J418" s="507">
        <v>-1499</v>
      </c>
      <c r="K418" s="475">
        <v>0.932486600909787</v>
      </c>
      <c r="W418" s="555"/>
      <c r="X418" s="555"/>
      <c r="Y418" s="555"/>
      <c r="Z418" s="555"/>
      <c r="AA418" s="555"/>
    </row>
    <row r="419" spans="1:27" ht="12.75" customHeight="1">
      <c r="A419" s="483">
        <f t="shared" si="6"/>
        <v>376</v>
      </c>
      <c r="B419" s="483" t="s">
        <v>382</v>
      </c>
      <c r="C419" s="598" t="s">
        <v>736</v>
      </c>
      <c r="D419" s="518">
        <v>2895</v>
      </c>
      <c r="E419" s="128">
        <v>8777</v>
      </c>
      <c r="F419" s="128">
        <v>12256</v>
      </c>
      <c r="G419" s="128">
        <v>9453</v>
      </c>
      <c r="H419" s="460">
        <v>33381</v>
      </c>
      <c r="I419" s="125">
        <v>34140</v>
      </c>
      <c r="J419" s="507">
        <v>-759</v>
      </c>
      <c r="K419" s="475">
        <v>0.977768014059754</v>
      </c>
      <c r="W419" s="555"/>
      <c r="X419" s="555"/>
      <c r="Y419" s="555"/>
      <c r="Z419" s="555"/>
      <c r="AA419" s="555"/>
    </row>
    <row r="420" spans="1:27" ht="12.75" customHeight="1">
      <c r="A420" s="483">
        <f>A419+1</f>
        <v>377</v>
      </c>
      <c r="B420" s="483" t="s">
        <v>382</v>
      </c>
      <c r="C420" s="598" t="s">
        <v>737</v>
      </c>
      <c r="D420" s="518">
        <v>1179</v>
      </c>
      <c r="E420" s="128">
        <v>3778</v>
      </c>
      <c r="F420" s="128">
        <v>6754</v>
      </c>
      <c r="G420" s="128">
        <v>3332</v>
      </c>
      <c r="H420" s="460">
        <v>15043</v>
      </c>
      <c r="I420" s="125">
        <v>15658</v>
      </c>
      <c r="J420" s="507">
        <v>-615</v>
      </c>
      <c r="K420" s="475">
        <v>0.9607229531230043</v>
      </c>
      <c r="W420" s="555"/>
      <c r="X420" s="555"/>
      <c r="Y420" s="555"/>
      <c r="Z420" s="555"/>
      <c r="AA420" s="555"/>
    </row>
    <row r="421" spans="1:27" ht="12.75" customHeight="1">
      <c r="A421" s="483">
        <f t="shared" si="6"/>
        <v>378</v>
      </c>
      <c r="B421" s="483" t="s">
        <v>382</v>
      </c>
      <c r="C421" s="598" t="s">
        <v>971</v>
      </c>
      <c r="D421" s="518">
        <v>18506</v>
      </c>
      <c r="E421" s="128">
        <v>18198</v>
      </c>
      <c r="F421" s="128">
        <v>1542</v>
      </c>
      <c r="G421" s="128">
        <v>0</v>
      </c>
      <c r="H421" s="460">
        <v>38246</v>
      </c>
      <c r="I421" s="125">
        <v>72871</v>
      </c>
      <c r="J421" s="507">
        <v>-34625</v>
      </c>
      <c r="K421" s="475">
        <v>0.5248452745262175</v>
      </c>
      <c r="W421" s="555"/>
      <c r="X421" s="555"/>
      <c r="Y421" s="555"/>
      <c r="Z421" s="555"/>
      <c r="AA421" s="555"/>
    </row>
    <row r="422" spans="1:27" ht="12.75" customHeight="1">
      <c r="A422" s="483">
        <f t="shared" si="6"/>
        <v>379</v>
      </c>
      <c r="B422" s="483" t="s">
        <v>382</v>
      </c>
      <c r="C422" s="598" t="s">
        <v>738</v>
      </c>
      <c r="D422" s="518">
        <v>1155</v>
      </c>
      <c r="E422" s="128">
        <v>2564</v>
      </c>
      <c r="F422" s="128">
        <v>4816</v>
      </c>
      <c r="G422" s="128">
        <v>2521</v>
      </c>
      <c r="H422" s="460">
        <v>11056</v>
      </c>
      <c r="I422" s="125">
        <v>12222</v>
      </c>
      <c r="J422" s="507">
        <v>-1166</v>
      </c>
      <c r="K422" s="475">
        <v>0.9045982654230077</v>
      </c>
      <c r="W422" s="555"/>
      <c r="X422" s="555"/>
      <c r="Y422" s="555"/>
      <c r="Z422" s="555"/>
      <c r="AA422" s="555"/>
    </row>
    <row r="423" spans="1:27" ht="12.75" customHeight="1">
      <c r="A423" s="483">
        <f t="shared" si="6"/>
        <v>380</v>
      </c>
      <c r="B423" s="483" t="s">
        <v>382</v>
      </c>
      <c r="C423" s="598" t="s">
        <v>739</v>
      </c>
      <c r="D423" s="518">
        <v>0</v>
      </c>
      <c r="E423" s="128">
        <v>158</v>
      </c>
      <c r="F423" s="128">
        <v>12377</v>
      </c>
      <c r="G423" s="128">
        <v>570</v>
      </c>
      <c r="H423" s="460">
        <v>13105</v>
      </c>
      <c r="I423" s="125">
        <v>13620</v>
      </c>
      <c r="J423" s="507">
        <v>-515</v>
      </c>
      <c r="K423" s="475">
        <v>0.9621879588839941</v>
      </c>
      <c r="W423" s="555"/>
      <c r="X423" s="555"/>
      <c r="Y423" s="555"/>
      <c r="Z423" s="555"/>
      <c r="AA423" s="555"/>
    </row>
    <row r="424" spans="1:27" ht="12.75" customHeight="1">
      <c r="A424" s="483">
        <f t="shared" si="6"/>
        <v>381</v>
      </c>
      <c r="B424" s="483" t="s">
        <v>382</v>
      </c>
      <c r="C424" s="598" t="s">
        <v>740</v>
      </c>
      <c r="D424" s="518">
        <v>658</v>
      </c>
      <c r="E424" s="128">
        <v>1184</v>
      </c>
      <c r="F424" s="128">
        <v>6334</v>
      </c>
      <c r="G424" s="128">
        <v>278</v>
      </c>
      <c r="H424" s="460">
        <v>8454</v>
      </c>
      <c r="I424" s="125">
        <v>15904</v>
      </c>
      <c r="J424" s="507">
        <v>-7450</v>
      </c>
      <c r="K424" s="475">
        <v>0.5315643863179075</v>
      </c>
      <c r="W424" s="555"/>
      <c r="X424" s="555"/>
      <c r="Y424" s="555"/>
      <c r="Z424" s="555"/>
      <c r="AA424" s="555"/>
    </row>
    <row r="425" spans="1:27" ht="12.75" customHeight="1">
      <c r="A425" s="483">
        <f t="shared" si="6"/>
        <v>382</v>
      </c>
      <c r="B425" s="483" t="s">
        <v>382</v>
      </c>
      <c r="C425" s="598" t="s">
        <v>291</v>
      </c>
      <c r="D425" s="518">
        <v>725</v>
      </c>
      <c r="E425" s="128">
        <v>19578</v>
      </c>
      <c r="F425" s="128">
        <v>18882</v>
      </c>
      <c r="G425" s="128">
        <v>8984</v>
      </c>
      <c r="H425" s="460">
        <v>48169</v>
      </c>
      <c r="I425" s="125">
        <v>41134</v>
      </c>
      <c r="J425" s="507">
        <v>7035</v>
      </c>
      <c r="K425" s="475">
        <v>1.1710264015169933</v>
      </c>
      <c r="W425" s="555"/>
      <c r="X425" s="555"/>
      <c r="Y425" s="555"/>
      <c r="Z425" s="555"/>
      <c r="AA425" s="555"/>
    </row>
    <row r="426" spans="1:27" ht="12.75" customHeight="1">
      <c r="A426" s="483">
        <f t="shared" si="6"/>
        <v>383</v>
      </c>
      <c r="B426" s="483" t="s">
        <v>382</v>
      </c>
      <c r="C426" s="598" t="s">
        <v>741</v>
      </c>
      <c r="D426" s="518">
        <v>15726</v>
      </c>
      <c r="E426" s="128">
        <v>50339</v>
      </c>
      <c r="F426" s="128">
        <v>88763</v>
      </c>
      <c r="G426" s="128">
        <v>67730</v>
      </c>
      <c r="H426" s="460">
        <v>222558</v>
      </c>
      <c r="I426" s="125">
        <v>217658</v>
      </c>
      <c r="J426" s="507">
        <v>4900</v>
      </c>
      <c r="K426" s="475">
        <v>1.0225123818099955</v>
      </c>
      <c r="W426" s="555"/>
      <c r="X426" s="555"/>
      <c r="Y426" s="555"/>
      <c r="Z426" s="555"/>
      <c r="AA426" s="555"/>
    </row>
    <row r="427" spans="1:27" ht="12.75" customHeight="1">
      <c r="A427" s="483">
        <f t="shared" si="6"/>
        <v>384</v>
      </c>
      <c r="B427" s="483" t="s">
        <v>382</v>
      </c>
      <c r="C427" s="598" t="s">
        <v>292</v>
      </c>
      <c r="D427" s="518">
        <v>37239</v>
      </c>
      <c r="E427" s="128">
        <v>32568</v>
      </c>
      <c r="F427" s="128">
        <v>32484</v>
      </c>
      <c r="G427" s="128">
        <v>31278</v>
      </c>
      <c r="H427" s="460">
        <v>133569</v>
      </c>
      <c r="I427" s="125">
        <v>130794</v>
      </c>
      <c r="J427" s="507">
        <v>2775</v>
      </c>
      <c r="K427" s="475">
        <v>1.0212165695674114</v>
      </c>
      <c r="W427" s="555"/>
      <c r="X427" s="555"/>
      <c r="Y427" s="555"/>
      <c r="Z427" s="555"/>
      <c r="AA427" s="555"/>
    </row>
    <row r="428" spans="1:27" ht="12.75" customHeight="1">
      <c r="A428" s="483">
        <f t="shared" si="6"/>
        <v>385</v>
      </c>
      <c r="B428" s="483" t="s">
        <v>382</v>
      </c>
      <c r="C428" s="598" t="s">
        <v>742</v>
      </c>
      <c r="D428" s="518">
        <v>0</v>
      </c>
      <c r="E428" s="128">
        <v>7180</v>
      </c>
      <c r="F428" s="128">
        <v>25836</v>
      </c>
      <c r="G428" s="128">
        <v>3893</v>
      </c>
      <c r="H428" s="460">
        <v>36909</v>
      </c>
      <c r="I428" s="125">
        <v>35937</v>
      </c>
      <c r="J428" s="507">
        <v>972</v>
      </c>
      <c r="K428" s="475">
        <v>1.0270473328324567</v>
      </c>
      <c r="W428" s="555"/>
      <c r="X428" s="555"/>
      <c r="Y428" s="555"/>
      <c r="Z428" s="555"/>
      <c r="AA428" s="555"/>
    </row>
    <row r="429" spans="1:27" ht="12.75" customHeight="1">
      <c r="A429" s="483">
        <f t="shared" si="6"/>
        <v>386</v>
      </c>
      <c r="B429" s="483" t="s">
        <v>382</v>
      </c>
      <c r="C429" s="598" t="s">
        <v>743</v>
      </c>
      <c r="D429" s="518">
        <v>4039</v>
      </c>
      <c r="E429" s="128">
        <v>4908</v>
      </c>
      <c r="F429" s="128">
        <v>36853</v>
      </c>
      <c r="G429" s="128">
        <v>8247</v>
      </c>
      <c r="H429" s="460">
        <v>54047</v>
      </c>
      <c r="I429" s="125">
        <v>57423</v>
      </c>
      <c r="J429" s="507">
        <v>-3376</v>
      </c>
      <c r="K429" s="475">
        <v>0.9412082266687565</v>
      </c>
      <c r="W429" s="555"/>
      <c r="X429" s="555"/>
      <c r="Y429" s="555"/>
      <c r="Z429" s="555"/>
      <c r="AA429" s="555"/>
    </row>
    <row r="430" spans="1:27" ht="12.75" customHeight="1">
      <c r="A430" s="483">
        <f t="shared" si="6"/>
        <v>387</v>
      </c>
      <c r="B430" s="483" t="s">
        <v>382</v>
      </c>
      <c r="C430" s="598" t="s">
        <v>293</v>
      </c>
      <c r="D430" s="518">
        <v>8742</v>
      </c>
      <c r="E430" s="128">
        <v>33483</v>
      </c>
      <c r="F430" s="128">
        <v>51897</v>
      </c>
      <c r="G430" s="128">
        <v>31710</v>
      </c>
      <c r="H430" s="460">
        <v>125832</v>
      </c>
      <c r="I430" s="125">
        <v>131364</v>
      </c>
      <c r="J430" s="507">
        <v>-5532</v>
      </c>
      <c r="K430" s="475">
        <v>0.9578880058463506</v>
      </c>
      <c r="W430" s="555"/>
      <c r="X430" s="555"/>
      <c r="Y430" s="555"/>
      <c r="Z430" s="555"/>
      <c r="AA430" s="555"/>
    </row>
    <row r="431" spans="1:27" ht="12.75" customHeight="1">
      <c r="A431" s="483">
        <f t="shared" si="6"/>
        <v>388</v>
      </c>
      <c r="B431" s="483" t="s">
        <v>382</v>
      </c>
      <c r="C431" s="598" t="s">
        <v>975</v>
      </c>
      <c r="D431" s="518"/>
      <c r="E431" s="128"/>
      <c r="F431" s="128"/>
      <c r="G431" s="128"/>
      <c r="H431" s="460">
        <v>0</v>
      </c>
      <c r="I431" s="125">
        <v>0</v>
      </c>
      <c r="J431" s="507">
        <v>0</v>
      </c>
      <c r="K431" s="493" t="s">
        <v>936</v>
      </c>
      <c r="W431" s="555"/>
      <c r="X431" s="555"/>
      <c r="Y431" s="555"/>
      <c r="Z431" s="555"/>
      <c r="AA431" s="555"/>
    </row>
    <row r="432" spans="1:27" ht="12.75" customHeight="1">
      <c r="A432" s="483">
        <f>A431+1</f>
        <v>389</v>
      </c>
      <c r="B432" s="483" t="s">
        <v>382</v>
      </c>
      <c r="C432" s="598" t="s">
        <v>294</v>
      </c>
      <c r="D432" s="518">
        <v>73522</v>
      </c>
      <c r="E432" s="128">
        <v>60021</v>
      </c>
      <c r="F432" s="128">
        <v>93909</v>
      </c>
      <c r="G432" s="128">
        <v>92495</v>
      </c>
      <c r="H432" s="460">
        <v>319947</v>
      </c>
      <c r="I432" s="125">
        <v>312851</v>
      </c>
      <c r="J432" s="507">
        <v>7096</v>
      </c>
      <c r="K432" s="475">
        <v>1.0226817238877293</v>
      </c>
      <c r="W432" s="555"/>
      <c r="X432" s="555"/>
      <c r="Y432" s="555"/>
      <c r="Z432" s="555"/>
      <c r="AA432" s="555"/>
    </row>
    <row r="433" spans="1:27" ht="12.75" customHeight="1">
      <c r="A433" s="483">
        <f t="shared" si="6"/>
        <v>390</v>
      </c>
      <c r="B433" s="483" t="s">
        <v>382</v>
      </c>
      <c r="C433" s="598" t="s">
        <v>295</v>
      </c>
      <c r="D433" s="518">
        <v>158581</v>
      </c>
      <c r="E433" s="128">
        <v>129815</v>
      </c>
      <c r="F433" s="128">
        <v>172849</v>
      </c>
      <c r="G433" s="128">
        <v>150506</v>
      </c>
      <c r="H433" s="460">
        <v>611751</v>
      </c>
      <c r="I433" s="125">
        <v>635215</v>
      </c>
      <c r="J433" s="507">
        <v>-23464</v>
      </c>
      <c r="K433" s="475">
        <v>0.9630613256928756</v>
      </c>
      <c r="W433" s="555"/>
      <c r="X433" s="555"/>
      <c r="Y433" s="555"/>
      <c r="Z433" s="555"/>
      <c r="AA433" s="555"/>
    </row>
    <row r="434" spans="1:27" ht="12.75" customHeight="1" thickBot="1">
      <c r="A434" s="483">
        <f t="shared" si="6"/>
        <v>391</v>
      </c>
      <c r="B434" s="483" t="s">
        <v>382</v>
      </c>
      <c r="C434" s="598" t="s">
        <v>972</v>
      </c>
      <c r="D434" s="518">
        <v>598000</v>
      </c>
      <c r="E434" s="128">
        <v>1075000</v>
      </c>
      <c r="F434" s="128">
        <v>606000</v>
      </c>
      <c r="G434" s="128">
        <v>1169000</v>
      </c>
      <c r="H434" s="460">
        <v>3448000</v>
      </c>
      <c r="I434" s="125">
        <v>3613000</v>
      </c>
      <c r="J434" s="507">
        <v>-165000</v>
      </c>
      <c r="K434" s="475">
        <v>0.9543315804040963</v>
      </c>
      <c r="W434" s="555"/>
      <c r="X434" s="555"/>
      <c r="Y434" s="555"/>
      <c r="Z434" s="555"/>
      <c r="AA434" s="555"/>
    </row>
    <row r="435" spans="1:27" ht="12.75" customHeight="1" thickBot="1" thickTop="1">
      <c r="A435" s="675"/>
      <c r="B435" s="676"/>
      <c r="C435" s="677" t="s">
        <v>40</v>
      </c>
      <c r="D435" s="678">
        <v>1311575</v>
      </c>
      <c r="E435" s="679">
        <v>1806768</v>
      </c>
      <c r="F435" s="679">
        <v>1589048</v>
      </c>
      <c r="G435" s="679">
        <v>1905321</v>
      </c>
      <c r="H435" s="680">
        <v>6612712</v>
      </c>
      <c r="I435" s="219">
        <v>7027958</v>
      </c>
      <c r="J435" s="219">
        <v>-415246</v>
      </c>
      <c r="K435" s="476">
        <v>0.9409151278365636</v>
      </c>
      <c r="M435" s="515"/>
      <c r="N435" s="515"/>
      <c r="W435" s="555"/>
      <c r="X435" s="555"/>
      <c r="Y435" s="555"/>
      <c r="Z435" s="555"/>
      <c r="AA435" s="555"/>
    </row>
    <row r="436" spans="1:27" ht="12.75" customHeight="1">
      <c r="A436" s="483">
        <f>A434+1</f>
        <v>392</v>
      </c>
      <c r="B436" s="483" t="s">
        <v>383</v>
      </c>
      <c r="C436" s="218" t="s">
        <v>296</v>
      </c>
      <c r="D436" s="518">
        <v>0</v>
      </c>
      <c r="E436" s="128">
        <v>2855</v>
      </c>
      <c r="F436" s="128">
        <v>12690</v>
      </c>
      <c r="G436" s="128">
        <v>1880</v>
      </c>
      <c r="H436" s="460">
        <v>17425</v>
      </c>
      <c r="I436" s="125">
        <v>16777</v>
      </c>
      <c r="J436" s="507">
        <v>648</v>
      </c>
      <c r="K436" s="475">
        <v>1.0386243070870835</v>
      </c>
      <c r="W436" s="555"/>
      <c r="X436" s="555"/>
      <c r="Y436" s="555"/>
      <c r="Z436" s="555"/>
      <c r="AA436" s="555"/>
    </row>
    <row r="437" spans="1:27" ht="12.75" customHeight="1">
      <c r="A437" s="483">
        <f t="shared" si="6"/>
        <v>393</v>
      </c>
      <c r="B437" s="483" t="s">
        <v>383</v>
      </c>
      <c r="C437" s="218" t="s">
        <v>297</v>
      </c>
      <c r="D437" s="518">
        <v>12541</v>
      </c>
      <c r="E437" s="128">
        <v>0</v>
      </c>
      <c r="F437" s="128">
        <v>0</v>
      </c>
      <c r="G437" s="128">
        <v>533</v>
      </c>
      <c r="H437" s="460">
        <v>13074</v>
      </c>
      <c r="I437" s="125">
        <v>10003</v>
      </c>
      <c r="J437" s="507">
        <v>3071</v>
      </c>
      <c r="K437" s="475">
        <v>1.3070078976307107</v>
      </c>
      <c r="W437" s="555"/>
      <c r="X437" s="555"/>
      <c r="Y437" s="555"/>
      <c r="Z437" s="555"/>
      <c r="AA437" s="555"/>
    </row>
    <row r="438" spans="1:27" ht="12.75" customHeight="1">
      <c r="A438" s="483">
        <f t="shared" si="6"/>
        <v>394</v>
      </c>
      <c r="B438" s="483" t="s">
        <v>383</v>
      </c>
      <c r="C438" s="218" t="s">
        <v>298</v>
      </c>
      <c r="D438" s="518">
        <v>31200</v>
      </c>
      <c r="E438" s="128">
        <v>0</v>
      </c>
      <c r="F438" s="128">
        <v>0</v>
      </c>
      <c r="G438" s="128">
        <v>2136</v>
      </c>
      <c r="H438" s="460">
        <v>33336</v>
      </c>
      <c r="I438" s="125">
        <v>33552</v>
      </c>
      <c r="J438" s="507">
        <v>-216</v>
      </c>
      <c r="K438" s="475">
        <v>0.9935622317596566</v>
      </c>
      <c r="W438" s="555"/>
      <c r="X438" s="555"/>
      <c r="Y438" s="555"/>
      <c r="Z438" s="555"/>
      <c r="AA438" s="555"/>
    </row>
    <row r="439" spans="1:27" ht="12.75" customHeight="1">
      <c r="A439" s="483">
        <f t="shared" si="6"/>
        <v>395</v>
      </c>
      <c r="B439" s="483" t="s">
        <v>383</v>
      </c>
      <c r="C439" s="218" t="s">
        <v>299</v>
      </c>
      <c r="D439" s="518">
        <v>21547</v>
      </c>
      <c r="E439" s="128">
        <v>13736</v>
      </c>
      <c r="F439" s="128">
        <v>14976</v>
      </c>
      <c r="G439" s="128">
        <v>12131</v>
      </c>
      <c r="H439" s="460">
        <v>62390</v>
      </c>
      <c r="I439" s="125">
        <v>69068</v>
      </c>
      <c r="J439" s="507">
        <v>-6678</v>
      </c>
      <c r="K439" s="475">
        <v>0.9033126773614409</v>
      </c>
      <c r="W439" s="555"/>
      <c r="X439" s="555"/>
      <c r="Y439" s="555"/>
      <c r="Z439" s="555"/>
      <c r="AA439" s="555"/>
    </row>
    <row r="440" spans="1:27" ht="12.75" customHeight="1">
      <c r="A440" s="483">
        <f t="shared" si="6"/>
        <v>396</v>
      </c>
      <c r="B440" s="483" t="s">
        <v>383</v>
      </c>
      <c r="C440" s="218" t="s">
        <v>300</v>
      </c>
      <c r="D440" s="518">
        <v>22238</v>
      </c>
      <c r="E440" s="128">
        <v>34562</v>
      </c>
      <c r="F440" s="128">
        <v>35018</v>
      </c>
      <c r="G440" s="128">
        <v>29821</v>
      </c>
      <c r="H440" s="460">
        <v>121639</v>
      </c>
      <c r="I440" s="125">
        <v>121811</v>
      </c>
      <c r="J440" s="507">
        <v>-172</v>
      </c>
      <c r="K440" s="475">
        <v>0.9985879764553284</v>
      </c>
      <c r="W440" s="555"/>
      <c r="X440" s="555"/>
      <c r="Y440" s="555"/>
      <c r="Z440" s="555"/>
      <c r="AA440" s="555"/>
    </row>
    <row r="441" spans="1:27" ht="12.75" customHeight="1">
      <c r="A441" s="483">
        <f t="shared" si="6"/>
        <v>397</v>
      </c>
      <c r="B441" s="483" t="s">
        <v>383</v>
      </c>
      <c r="C441" s="218" t="s">
        <v>301</v>
      </c>
      <c r="D441" s="518">
        <v>23632</v>
      </c>
      <c r="E441" s="128">
        <v>49858</v>
      </c>
      <c r="F441" s="128">
        <v>58283</v>
      </c>
      <c r="G441" s="128">
        <v>44872</v>
      </c>
      <c r="H441" s="460">
        <v>176645</v>
      </c>
      <c r="I441" s="125">
        <v>163701</v>
      </c>
      <c r="J441" s="507">
        <v>12944</v>
      </c>
      <c r="K441" s="475">
        <v>1.0790709891814956</v>
      </c>
      <c r="W441" s="555"/>
      <c r="X441" s="555"/>
      <c r="Y441" s="555"/>
      <c r="Z441" s="555"/>
      <c r="AA441" s="555"/>
    </row>
    <row r="442" spans="1:27" ht="12.75" customHeight="1">
      <c r="A442" s="483">
        <f t="shared" si="6"/>
        <v>398</v>
      </c>
      <c r="B442" s="483" t="s">
        <v>383</v>
      </c>
      <c r="C442" s="218" t="s">
        <v>973</v>
      </c>
      <c r="D442" s="518">
        <v>47262</v>
      </c>
      <c r="E442" s="128">
        <v>95174</v>
      </c>
      <c r="F442" s="128">
        <v>79380</v>
      </c>
      <c r="G442" s="128">
        <v>76108</v>
      </c>
      <c r="H442" s="460">
        <v>297924</v>
      </c>
      <c r="I442" s="125">
        <v>385991</v>
      </c>
      <c r="J442" s="507">
        <v>-88067</v>
      </c>
      <c r="K442" s="475">
        <v>0.7718418305090015</v>
      </c>
      <c r="W442" s="555"/>
      <c r="X442" s="555"/>
      <c r="Y442" s="555"/>
      <c r="Z442" s="555"/>
      <c r="AA442" s="555"/>
    </row>
    <row r="443" spans="1:27" ht="12.75" customHeight="1">
      <c r="A443" s="483">
        <f t="shared" si="6"/>
        <v>399</v>
      </c>
      <c r="B443" s="483" t="s">
        <v>383</v>
      </c>
      <c r="C443" s="218" t="s">
        <v>302</v>
      </c>
      <c r="D443" s="518">
        <v>0</v>
      </c>
      <c r="E443" s="128">
        <v>6900</v>
      </c>
      <c r="F443" s="128">
        <v>9600</v>
      </c>
      <c r="G443" s="128">
        <v>2800</v>
      </c>
      <c r="H443" s="460">
        <v>19300</v>
      </c>
      <c r="I443" s="125">
        <v>21300</v>
      </c>
      <c r="J443" s="507">
        <v>-2000</v>
      </c>
      <c r="K443" s="475">
        <v>0.9061032863849765</v>
      </c>
      <c r="W443" s="555"/>
      <c r="X443" s="555"/>
      <c r="Y443" s="555"/>
      <c r="Z443" s="555"/>
      <c r="AA443" s="555"/>
    </row>
    <row r="444" spans="1:27" ht="12.75" customHeight="1">
      <c r="A444" s="483">
        <f t="shared" si="6"/>
        <v>400</v>
      </c>
      <c r="B444" s="483" t="s">
        <v>383</v>
      </c>
      <c r="C444" s="218" t="s">
        <v>303</v>
      </c>
      <c r="D444" s="518">
        <v>1938</v>
      </c>
      <c r="E444" s="128">
        <v>3476</v>
      </c>
      <c r="F444" s="128">
        <v>4831</v>
      </c>
      <c r="G444" s="128">
        <v>2559</v>
      </c>
      <c r="H444" s="460">
        <v>12804</v>
      </c>
      <c r="I444" s="125">
        <v>12508</v>
      </c>
      <c r="J444" s="507">
        <v>296</v>
      </c>
      <c r="K444" s="475">
        <v>1.0236648544931244</v>
      </c>
      <c r="W444" s="555"/>
      <c r="X444" s="555"/>
      <c r="Y444" s="555"/>
      <c r="Z444" s="555"/>
      <c r="AA444" s="555"/>
    </row>
    <row r="445" spans="1:27" ht="12.75" customHeight="1">
      <c r="A445" s="483">
        <f t="shared" si="6"/>
        <v>401</v>
      </c>
      <c r="B445" s="483" t="s">
        <v>383</v>
      </c>
      <c r="C445" s="218" t="s">
        <v>304</v>
      </c>
      <c r="D445" s="518">
        <v>3004</v>
      </c>
      <c r="E445" s="128">
        <v>3133</v>
      </c>
      <c r="F445" s="128">
        <v>3346</v>
      </c>
      <c r="G445" s="128">
        <v>2904</v>
      </c>
      <c r="H445" s="460">
        <v>12387</v>
      </c>
      <c r="I445" s="125">
        <v>13144</v>
      </c>
      <c r="J445" s="507">
        <v>-757</v>
      </c>
      <c r="K445" s="475">
        <v>0.9424071819841753</v>
      </c>
      <c r="W445" s="555"/>
      <c r="X445" s="555"/>
      <c r="Y445" s="555"/>
      <c r="Z445" s="555"/>
      <c r="AA445" s="555"/>
    </row>
    <row r="446" spans="1:27" ht="12.75" customHeight="1">
      <c r="A446" s="483">
        <f t="shared" si="6"/>
        <v>402</v>
      </c>
      <c r="B446" s="483" t="s">
        <v>383</v>
      </c>
      <c r="C446" s="218" t="s">
        <v>974</v>
      </c>
      <c r="D446" s="518"/>
      <c r="E446" s="128"/>
      <c r="F446" s="128"/>
      <c r="G446" s="128"/>
      <c r="H446" s="460">
        <v>0</v>
      </c>
      <c r="I446" s="125">
        <v>0</v>
      </c>
      <c r="J446" s="507">
        <v>0</v>
      </c>
      <c r="K446" s="493" t="s">
        <v>936</v>
      </c>
      <c r="W446" s="555"/>
      <c r="X446" s="555"/>
      <c r="Y446" s="555"/>
      <c r="Z446" s="555"/>
      <c r="AA446" s="555"/>
    </row>
    <row r="447" spans="1:27" ht="12.75" customHeight="1">
      <c r="A447" s="483">
        <f>A446+1</f>
        <v>403</v>
      </c>
      <c r="B447" s="483" t="s">
        <v>383</v>
      </c>
      <c r="C447" s="218" t="s">
        <v>389</v>
      </c>
      <c r="D447" s="518">
        <v>8036</v>
      </c>
      <c r="E447" s="128">
        <v>6474</v>
      </c>
      <c r="F447" s="128">
        <v>6329</v>
      </c>
      <c r="G447" s="128">
        <v>6629</v>
      </c>
      <c r="H447" s="460">
        <v>27468</v>
      </c>
      <c r="I447" s="125">
        <v>27973</v>
      </c>
      <c r="J447" s="507">
        <v>-505</v>
      </c>
      <c r="K447" s="475">
        <v>0.9819468773460123</v>
      </c>
      <c r="W447" s="555"/>
      <c r="X447" s="555"/>
      <c r="Y447" s="555"/>
      <c r="Z447" s="555"/>
      <c r="AA447" s="555"/>
    </row>
    <row r="448" spans="1:27" ht="12.75" customHeight="1">
      <c r="A448" s="483">
        <f t="shared" si="6"/>
        <v>404</v>
      </c>
      <c r="B448" s="483" t="s">
        <v>383</v>
      </c>
      <c r="C448" s="218" t="s">
        <v>390</v>
      </c>
      <c r="D448" s="518">
        <v>0</v>
      </c>
      <c r="E448" s="128">
        <v>14433</v>
      </c>
      <c r="F448" s="128">
        <v>24785</v>
      </c>
      <c r="G448" s="128">
        <v>12242</v>
      </c>
      <c r="H448" s="460">
        <v>51460</v>
      </c>
      <c r="I448" s="125">
        <v>40964</v>
      </c>
      <c r="J448" s="976">
        <v>10496</v>
      </c>
      <c r="K448" s="475">
        <v>1.2562249780294894</v>
      </c>
      <c r="W448" s="555"/>
      <c r="X448" s="555"/>
      <c r="Y448" s="555"/>
      <c r="Z448" s="555"/>
      <c r="AA448" s="555"/>
    </row>
    <row r="449" spans="1:27" ht="12.75" customHeight="1">
      <c r="A449" s="483">
        <f t="shared" si="6"/>
        <v>405</v>
      </c>
      <c r="B449" s="483" t="s">
        <v>78</v>
      </c>
      <c r="C449" s="218" t="s">
        <v>744</v>
      </c>
      <c r="D449" s="518">
        <v>0</v>
      </c>
      <c r="E449" s="128">
        <v>3490</v>
      </c>
      <c r="F449" s="128">
        <v>18960</v>
      </c>
      <c r="G449" s="128">
        <v>86</v>
      </c>
      <c r="H449" s="460">
        <v>22536</v>
      </c>
      <c r="I449" s="125">
        <v>21960</v>
      </c>
      <c r="J449" s="976">
        <v>576</v>
      </c>
      <c r="K449" s="475">
        <v>1.0262295081967212</v>
      </c>
      <c r="W449" s="555"/>
      <c r="X449" s="555"/>
      <c r="Y449" s="555"/>
      <c r="Z449" s="555"/>
      <c r="AA449" s="555"/>
    </row>
    <row r="450" spans="1:27" ht="12.75" customHeight="1">
      <c r="A450" s="483">
        <f t="shared" si="6"/>
        <v>406</v>
      </c>
      <c r="B450" s="483" t="s">
        <v>78</v>
      </c>
      <c r="C450" s="218" t="s">
        <v>745</v>
      </c>
      <c r="D450" s="518">
        <v>0</v>
      </c>
      <c r="E450" s="128">
        <v>3060</v>
      </c>
      <c r="F450" s="128">
        <v>8210</v>
      </c>
      <c r="G450" s="128">
        <v>2250</v>
      </c>
      <c r="H450" s="460">
        <v>13520</v>
      </c>
      <c r="I450" s="125">
        <v>14270</v>
      </c>
      <c r="J450" s="976">
        <v>-750</v>
      </c>
      <c r="K450" s="475">
        <v>0.9474421864050455</v>
      </c>
      <c r="W450" s="555"/>
      <c r="X450" s="555"/>
      <c r="Y450" s="555"/>
      <c r="Z450" s="555"/>
      <c r="AA450" s="555"/>
    </row>
    <row r="451" spans="1:27" ht="12.75" customHeight="1">
      <c r="A451" s="483">
        <f t="shared" si="6"/>
        <v>407</v>
      </c>
      <c r="B451" s="483" t="s">
        <v>78</v>
      </c>
      <c r="C451" s="218" t="s">
        <v>467</v>
      </c>
      <c r="D451" s="518">
        <v>207</v>
      </c>
      <c r="E451" s="128">
        <v>2623</v>
      </c>
      <c r="F451" s="128">
        <v>6700</v>
      </c>
      <c r="G451" s="128">
        <v>0</v>
      </c>
      <c r="H451" s="460">
        <v>9530</v>
      </c>
      <c r="I451" s="575">
        <v>14228</v>
      </c>
      <c r="J451" s="976">
        <v>-4698</v>
      </c>
      <c r="K451" s="475">
        <v>0.6698060163058758</v>
      </c>
      <c r="W451" s="555"/>
      <c r="X451" s="555"/>
      <c r="Y451" s="555"/>
      <c r="Z451" s="555"/>
      <c r="AA451" s="555"/>
    </row>
    <row r="452" spans="1:27" ht="12.75" customHeight="1">
      <c r="A452" s="483">
        <f t="shared" si="6"/>
        <v>408</v>
      </c>
      <c r="B452" s="483" t="s">
        <v>78</v>
      </c>
      <c r="C452" s="218" t="s">
        <v>930</v>
      </c>
      <c r="D452" s="518">
        <v>922</v>
      </c>
      <c r="E452" s="128">
        <v>3525</v>
      </c>
      <c r="F452" s="128">
        <v>8000</v>
      </c>
      <c r="G452" s="128">
        <v>0</v>
      </c>
      <c r="H452" s="460">
        <v>12447</v>
      </c>
      <c r="I452" s="973">
        <v>15000</v>
      </c>
      <c r="J452" s="804">
        <v>-2553</v>
      </c>
      <c r="K452" s="493">
        <v>0.8298</v>
      </c>
      <c r="W452" s="555"/>
      <c r="X452" s="555"/>
      <c r="Y452" s="555"/>
      <c r="Z452" s="555"/>
      <c r="AA452" s="555"/>
    </row>
    <row r="453" spans="1:27" ht="12.75" customHeight="1" thickBot="1">
      <c r="A453" s="483">
        <f t="shared" si="6"/>
        <v>409</v>
      </c>
      <c r="B453" s="483" t="s">
        <v>78</v>
      </c>
      <c r="C453" s="218" t="s">
        <v>960</v>
      </c>
      <c r="D453" s="518">
        <v>3242</v>
      </c>
      <c r="E453" s="128">
        <v>6739</v>
      </c>
      <c r="F453" s="128">
        <v>5001</v>
      </c>
      <c r="G453" s="128">
        <v>6259</v>
      </c>
      <c r="H453" s="460">
        <v>21241</v>
      </c>
      <c r="I453" s="974">
        <v>25538</v>
      </c>
      <c r="J453" s="265">
        <v>-4297</v>
      </c>
      <c r="K453" s="493">
        <v>0.83174093507714</v>
      </c>
      <c r="W453" s="555"/>
      <c r="X453" s="555"/>
      <c r="Y453" s="555"/>
      <c r="Z453" s="555"/>
      <c r="AA453" s="555"/>
    </row>
    <row r="454" spans="1:27" ht="12.75" customHeight="1" thickBot="1" thickTop="1">
      <c r="A454" s="675"/>
      <c r="B454" s="676"/>
      <c r="C454" s="677" t="s">
        <v>40</v>
      </c>
      <c r="D454" s="678">
        <v>175769</v>
      </c>
      <c r="E454" s="679">
        <v>250038</v>
      </c>
      <c r="F454" s="679">
        <v>296109</v>
      </c>
      <c r="G454" s="679">
        <v>203210</v>
      </c>
      <c r="H454" s="680">
        <v>925126</v>
      </c>
      <c r="I454" s="219">
        <v>1007788</v>
      </c>
      <c r="J454" s="219">
        <v>-82662</v>
      </c>
      <c r="K454" s="476">
        <v>0.917976796707244</v>
      </c>
      <c r="M454" s="515"/>
      <c r="N454" s="515"/>
      <c r="W454" s="555"/>
      <c r="X454" s="555"/>
      <c r="Y454" s="555"/>
      <c r="Z454" s="555"/>
      <c r="AA454" s="555"/>
    </row>
    <row r="455" spans="1:27" ht="12.75" customHeight="1">
      <c r="A455" s="483">
        <f>A453+1</f>
        <v>410</v>
      </c>
      <c r="B455" s="483" t="s">
        <v>384</v>
      </c>
      <c r="C455" s="582" t="s">
        <v>315</v>
      </c>
      <c r="D455" s="518">
        <v>1298</v>
      </c>
      <c r="E455" s="128">
        <v>3776</v>
      </c>
      <c r="F455" s="128">
        <v>3086</v>
      </c>
      <c r="G455" s="128">
        <v>3247</v>
      </c>
      <c r="H455" s="460">
        <v>11407</v>
      </c>
      <c r="I455" s="125">
        <v>14664</v>
      </c>
      <c r="J455" s="507">
        <v>-3257</v>
      </c>
      <c r="K455" s="475">
        <v>0.7778914348063284</v>
      </c>
      <c r="W455" s="555"/>
      <c r="X455" s="555"/>
      <c r="Y455" s="555"/>
      <c r="Z455" s="555"/>
      <c r="AA455" s="555"/>
    </row>
    <row r="456" spans="1:27" ht="12.75" customHeight="1">
      <c r="A456" s="483">
        <f t="shared" si="6"/>
        <v>411</v>
      </c>
      <c r="B456" s="483" t="s">
        <v>384</v>
      </c>
      <c r="C456" s="582" t="s">
        <v>316</v>
      </c>
      <c r="D456" s="518">
        <v>770</v>
      </c>
      <c r="E456" s="128">
        <v>4050</v>
      </c>
      <c r="F456" s="128">
        <v>3100</v>
      </c>
      <c r="G456" s="128">
        <v>4200</v>
      </c>
      <c r="H456" s="460">
        <v>12120</v>
      </c>
      <c r="I456" s="125">
        <v>17200</v>
      </c>
      <c r="J456" s="507">
        <v>-5080</v>
      </c>
      <c r="K456" s="475">
        <v>0.7046511627906977</v>
      </c>
      <c r="W456" s="555"/>
      <c r="X456" s="555"/>
      <c r="Y456" s="555"/>
      <c r="Z456" s="555"/>
      <c r="AA456" s="555"/>
    </row>
    <row r="457" spans="1:27" ht="12.75" customHeight="1">
      <c r="A457" s="483">
        <f t="shared" si="6"/>
        <v>412</v>
      </c>
      <c r="B457" s="483" t="s">
        <v>384</v>
      </c>
      <c r="C457" s="582" t="s">
        <v>746</v>
      </c>
      <c r="D457" s="518">
        <v>5719</v>
      </c>
      <c r="E457" s="128">
        <v>10500</v>
      </c>
      <c r="F457" s="128">
        <v>9095</v>
      </c>
      <c r="G457" s="128">
        <v>9174</v>
      </c>
      <c r="H457" s="460">
        <v>34488</v>
      </c>
      <c r="I457" s="125">
        <v>30554</v>
      </c>
      <c r="J457" s="507">
        <v>3934</v>
      </c>
      <c r="K457" s="475">
        <v>1.128755645741965</v>
      </c>
      <c r="W457" s="555"/>
      <c r="X457" s="555"/>
      <c r="Y457" s="555"/>
      <c r="Z457" s="555"/>
      <c r="AA457" s="555"/>
    </row>
    <row r="458" spans="1:27" ht="12.75" customHeight="1">
      <c r="A458" s="483">
        <f t="shared" si="6"/>
        <v>413</v>
      </c>
      <c r="B458" s="483" t="s">
        <v>384</v>
      </c>
      <c r="C458" s="582" t="s">
        <v>317</v>
      </c>
      <c r="D458" s="518">
        <v>9400</v>
      </c>
      <c r="E458" s="128">
        <v>24492</v>
      </c>
      <c r="F458" s="128">
        <v>26788</v>
      </c>
      <c r="G458" s="128">
        <v>21414</v>
      </c>
      <c r="H458" s="460">
        <v>82094</v>
      </c>
      <c r="I458" s="125">
        <v>84992</v>
      </c>
      <c r="J458" s="507">
        <v>-2898</v>
      </c>
      <c r="K458" s="475">
        <v>0.9659026731927711</v>
      </c>
      <c r="W458" s="555"/>
      <c r="X458" s="555"/>
      <c r="Y458" s="555"/>
      <c r="Z458" s="555"/>
      <c r="AA458" s="555"/>
    </row>
    <row r="459" spans="1:27" ht="12.75" customHeight="1">
      <c r="A459" s="483">
        <f t="shared" si="6"/>
        <v>414</v>
      </c>
      <c r="B459" s="483" t="s">
        <v>384</v>
      </c>
      <c r="C459" s="582" t="s">
        <v>747</v>
      </c>
      <c r="D459" s="518">
        <v>12643</v>
      </c>
      <c r="E459" s="128">
        <v>10807</v>
      </c>
      <c r="F459" s="128">
        <v>11139</v>
      </c>
      <c r="G459" s="128">
        <v>12019</v>
      </c>
      <c r="H459" s="460">
        <v>46608</v>
      </c>
      <c r="I459" s="125">
        <v>48515</v>
      </c>
      <c r="J459" s="507">
        <v>-1907</v>
      </c>
      <c r="K459" s="475">
        <v>0.9606925693084613</v>
      </c>
      <c r="W459" s="555"/>
      <c r="X459" s="555"/>
      <c r="Y459" s="555"/>
      <c r="Z459" s="555"/>
      <c r="AA459" s="555"/>
    </row>
    <row r="460" spans="1:27" ht="12.75" customHeight="1">
      <c r="A460" s="483">
        <f t="shared" si="6"/>
        <v>415</v>
      </c>
      <c r="B460" s="483" t="s">
        <v>384</v>
      </c>
      <c r="C460" s="582" t="s">
        <v>318</v>
      </c>
      <c r="D460" s="518">
        <v>2171</v>
      </c>
      <c r="E460" s="128">
        <v>3825</v>
      </c>
      <c r="F460" s="128">
        <v>3198</v>
      </c>
      <c r="G460" s="128">
        <v>5078</v>
      </c>
      <c r="H460" s="460">
        <v>14272</v>
      </c>
      <c r="I460" s="125">
        <v>17123</v>
      </c>
      <c r="J460" s="507">
        <v>-2851</v>
      </c>
      <c r="K460" s="475">
        <v>0.8334988027798867</v>
      </c>
      <c r="W460" s="555"/>
      <c r="X460" s="555"/>
      <c r="Y460" s="555"/>
      <c r="Z460" s="555"/>
      <c r="AA460" s="555"/>
    </row>
    <row r="461" spans="1:27" ht="12.75" customHeight="1">
      <c r="A461" s="483">
        <f t="shared" si="6"/>
        <v>416</v>
      </c>
      <c r="B461" s="483" t="s">
        <v>384</v>
      </c>
      <c r="C461" s="582" t="s">
        <v>319</v>
      </c>
      <c r="D461" s="518">
        <v>17647</v>
      </c>
      <c r="E461" s="128">
        <v>20155</v>
      </c>
      <c r="F461" s="128">
        <v>21402</v>
      </c>
      <c r="G461" s="128">
        <v>11605</v>
      </c>
      <c r="H461" s="460">
        <v>70809</v>
      </c>
      <c r="I461" s="125">
        <v>80717</v>
      </c>
      <c r="J461" s="507">
        <v>-9908</v>
      </c>
      <c r="K461" s="475">
        <v>0.877250145570326</v>
      </c>
      <c r="W461" s="555"/>
      <c r="X461" s="555"/>
      <c r="Y461" s="555"/>
      <c r="Z461" s="555"/>
      <c r="AA461" s="555"/>
    </row>
    <row r="462" spans="1:27" ht="12.75" customHeight="1">
      <c r="A462" s="483">
        <f aca="true" t="shared" si="7" ref="A462:A485">A461+1</f>
        <v>417</v>
      </c>
      <c r="B462" s="483" t="s">
        <v>384</v>
      </c>
      <c r="C462" s="582" t="s">
        <v>320</v>
      </c>
      <c r="D462" s="518">
        <v>9072</v>
      </c>
      <c r="E462" s="128">
        <v>9438</v>
      </c>
      <c r="F462" s="128">
        <v>11614</v>
      </c>
      <c r="G462" s="128">
        <v>8100</v>
      </c>
      <c r="H462" s="460">
        <v>38224</v>
      </c>
      <c r="I462" s="125">
        <v>42384</v>
      </c>
      <c r="J462" s="507">
        <v>-4160</v>
      </c>
      <c r="K462" s="475">
        <v>0.9018497546243865</v>
      </c>
      <c r="W462" s="555"/>
      <c r="X462" s="555"/>
      <c r="Y462" s="555"/>
      <c r="Z462" s="555"/>
      <c r="AA462" s="555"/>
    </row>
    <row r="463" spans="1:27" ht="12.75" customHeight="1">
      <c r="A463" s="483">
        <f t="shared" si="7"/>
        <v>418</v>
      </c>
      <c r="B463" s="483" t="s">
        <v>384</v>
      </c>
      <c r="C463" s="582" t="s">
        <v>748</v>
      </c>
      <c r="D463" s="518">
        <v>10158</v>
      </c>
      <c r="E463" s="128">
        <v>12563</v>
      </c>
      <c r="F463" s="128">
        <v>13245</v>
      </c>
      <c r="G463" s="128">
        <v>11060</v>
      </c>
      <c r="H463" s="460">
        <v>47026</v>
      </c>
      <c r="I463" s="125">
        <v>53388</v>
      </c>
      <c r="J463" s="507">
        <v>-6362</v>
      </c>
      <c r="K463" s="475">
        <v>0.8808346444893984</v>
      </c>
      <c r="W463" s="555"/>
      <c r="X463" s="555"/>
      <c r="Y463" s="555"/>
      <c r="Z463" s="555"/>
      <c r="AA463" s="555"/>
    </row>
    <row r="464" spans="1:27" ht="12.75" customHeight="1">
      <c r="A464" s="483">
        <f t="shared" si="7"/>
        <v>419</v>
      </c>
      <c r="B464" s="483" t="s">
        <v>384</v>
      </c>
      <c r="C464" s="582" t="s">
        <v>321</v>
      </c>
      <c r="D464" s="518">
        <v>16007</v>
      </c>
      <c r="E464" s="128">
        <v>15466</v>
      </c>
      <c r="F464" s="128">
        <v>14364</v>
      </c>
      <c r="G464" s="128">
        <v>13246</v>
      </c>
      <c r="H464" s="460">
        <v>59083</v>
      </c>
      <c r="I464" s="125">
        <v>66155</v>
      </c>
      <c r="J464" s="507">
        <v>-7072</v>
      </c>
      <c r="K464" s="475">
        <v>0.8930995389615297</v>
      </c>
      <c r="W464" s="555"/>
      <c r="X464" s="555"/>
      <c r="Y464" s="555"/>
      <c r="Z464" s="555"/>
      <c r="AA464" s="555"/>
    </row>
    <row r="465" spans="1:27" ht="12.75" customHeight="1">
      <c r="A465" s="483">
        <f t="shared" si="7"/>
        <v>420</v>
      </c>
      <c r="B465" s="483" t="s">
        <v>384</v>
      </c>
      <c r="C465" s="582" t="s">
        <v>322</v>
      </c>
      <c r="D465" s="518">
        <v>26943</v>
      </c>
      <c r="E465" s="128">
        <v>24827</v>
      </c>
      <c r="F465" s="128">
        <v>26969</v>
      </c>
      <c r="G465" s="128">
        <v>24515</v>
      </c>
      <c r="H465" s="460">
        <v>103254</v>
      </c>
      <c r="I465" s="125">
        <v>101239</v>
      </c>
      <c r="J465" s="507">
        <v>2015</v>
      </c>
      <c r="K465" s="475">
        <v>1.019903396912257</v>
      </c>
      <c r="W465" s="555"/>
      <c r="X465" s="555"/>
      <c r="Y465" s="555"/>
      <c r="Z465" s="555"/>
      <c r="AA465" s="555"/>
    </row>
    <row r="466" spans="1:27" ht="12.75" customHeight="1">
      <c r="A466" s="483">
        <f t="shared" si="7"/>
        <v>421</v>
      </c>
      <c r="B466" s="483" t="s">
        <v>384</v>
      </c>
      <c r="C466" s="582" t="s">
        <v>323</v>
      </c>
      <c r="D466" s="518">
        <v>0</v>
      </c>
      <c r="E466" s="128">
        <v>14783</v>
      </c>
      <c r="F466" s="128">
        <v>11785</v>
      </c>
      <c r="G466" s="128">
        <v>9563</v>
      </c>
      <c r="H466" s="460">
        <v>36131</v>
      </c>
      <c r="I466" s="125">
        <v>45025</v>
      </c>
      <c r="J466" s="507">
        <v>-8894</v>
      </c>
      <c r="K466" s="475">
        <v>0.8024652970571905</v>
      </c>
      <c r="W466" s="555"/>
      <c r="X466" s="555"/>
      <c r="Y466" s="555"/>
      <c r="Z466" s="555"/>
      <c r="AA466" s="555"/>
    </row>
    <row r="467" spans="1:27" ht="12.75" customHeight="1">
      <c r="A467" s="483">
        <f t="shared" si="7"/>
        <v>422</v>
      </c>
      <c r="B467" s="483" t="s">
        <v>384</v>
      </c>
      <c r="C467" s="582" t="s">
        <v>324</v>
      </c>
      <c r="D467" s="518">
        <v>49324</v>
      </c>
      <c r="E467" s="128">
        <v>41648</v>
      </c>
      <c r="F467" s="128">
        <v>36412</v>
      </c>
      <c r="G467" s="128">
        <v>48803</v>
      </c>
      <c r="H467" s="460">
        <v>176187</v>
      </c>
      <c r="I467" s="125">
        <v>188178</v>
      </c>
      <c r="J467" s="507">
        <v>-11991</v>
      </c>
      <c r="K467" s="475">
        <v>0.9362784172432485</v>
      </c>
      <c r="W467" s="555"/>
      <c r="X467" s="555"/>
      <c r="Y467" s="555"/>
      <c r="Z467" s="555"/>
      <c r="AA467" s="555"/>
    </row>
    <row r="468" spans="1:27" ht="12.75" customHeight="1">
      <c r="A468" s="483">
        <f t="shared" si="7"/>
        <v>423</v>
      </c>
      <c r="B468" s="483" t="s">
        <v>384</v>
      </c>
      <c r="C468" s="582" t="s">
        <v>749</v>
      </c>
      <c r="D468" s="518">
        <v>321366</v>
      </c>
      <c r="E468" s="128">
        <v>290636</v>
      </c>
      <c r="F468" s="128">
        <v>286725</v>
      </c>
      <c r="G468" s="128">
        <v>326343</v>
      </c>
      <c r="H468" s="460">
        <v>1225070</v>
      </c>
      <c r="I468" s="125">
        <v>1233037</v>
      </c>
      <c r="J468" s="507">
        <v>-7967</v>
      </c>
      <c r="K468" s="475">
        <v>0.9935387178162537</v>
      </c>
      <c r="W468" s="555"/>
      <c r="X468" s="555"/>
      <c r="Y468" s="555"/>
      <c r="Z468" s="555"/>
      <c r="AA468" s="555"/>
    </row>
    <row r="469" spans="1:27" ht="12.75" customHeight="1">
      <c r="A469" s="483">
        <f t="shared" si="7"/>
        <v>424</v>
      </c>
      <c r="B469" s="483" t="s">
        <v>384</v>
      </c>
      <c r="C469" s="582" t="s">
        <v>944</v>
      </c>
      <c r="D469" s="518"/>
      <c r="E469" s="128"/>
      <c r="F469" s="128"/>
      <c r="G469" s="128"/>
      <c r="H469" s="460">
        <v>0</v>
      </c>
      <c r="I469" s="125">
        <v>8247</v>
      </c>
      <c r="J469" s="507">
        <v>-8247</v>
      </c>
      <c r="K469" s="475">
        <v>0</v>
      </c>
      <c r="W469" s="555"/>
      <c r="X469" s="555"/>
      <c r="Y469" s="555"/>
      <c r="Z469" s="555"/>
      <c r="AA469" s="555"/>
    </row>
    <row r="470" spans="1:27" ht="12.75" customHeight="1">
      <c r="A470" s="483">
        <f t="shared" si="7"/>
        <v>425</v>
      </c>
      <c r="B470" s="483" t="s">
        <v>384</v>
      </c>
      <c r="C470" s="582" t="s">
        <v>325</v>
      </c>
      <c r="D470" s="518">
        <v>3687</v>
      </c>
      <c r="E470" s="128">
        <v>4915</v>
      </c>
      <c r="F470" s="128">
        <v>4691</v>
      </c>
      <c r="G470" s="128">
        <v>4428</v>
      </c>
      <c r="H470" s="460">
        <v>17721</v>
      </c>
      <c r="I470" s="125">
        <v>16703</v>
      </c>
      <c r="J470" s="507">
        <v>1018</v>
      </c>
      <c r="K470" s="475">
        <v>1.0609471352451656</v>
      </c>
      <c r="W470" s="555"/>
      <c r="X470" s="555"/>
      <c r="Y470" s="555"/>
      <c r="Z470" s="555"/>
      <c r="AA470" s="555"/>
    </row>
    <row r="471" spans="1:27" ht="12.75" customHeight="1">
      <c r="A471" s="483">
        <f t="shared" si="7"/>
        <v>426</v>
      </c>
      <c r="B471" s="483" t="s">
        <v>384</v>
      </c>
      <c r="C471" s="582" t="s">
        <v>326</v>
      </c>
      <c r="D471" s="518">
        <v>7728</v>
      </c>
      <c r="E471" s="128">
        <v>4125</v>
      </c>
      <c r="F471" s="128">
        <v>5224</v>
      </c>
      <c r="G471" s="128">
        <v>5414</v>
      </c>
      <c r="H471" s="460">
        <v>22491</v>
      </c>
      <c r="I471" s="125">
        <v>23495</v>
      </c>
      <c r="J471" s="507">
        <v>-1004</v>
      </c>
      <c r="K471" s="475">
        <v>0.9572675037241967</v>
      </c>
      <c r="W471" s="555"/>
      <c r="X471" s="555"/>
      <c r="Y471" s="555"/>
      <c r="Z471" s="555"/>
      <c r="AA471" s="555"/>
    </row>
    <row r="472" spans="1:27" ht="12.75" customHeight="1">
      <c r="A472" s="483">
        <f t="shared" si="7"/>
        <v>427</v>
      </c>
      <c r="B472" s="483" t="s">
        <v>384</v>
      </c>
      <c r="C472" s="582" t="s">
        <v>943</v>
      </c>
      <c r="D472" s="518"/>
      <c r="E472" s="128"/>
      <c r="F472" s="128"/>
      <c r="G472" s="128"/>
      <c r="H472" s="460">
        <v>0</v>
      </c>
      <c r="I472" s="125">
        <v>8849</v>
      </c>
      <c r="J472" s="507">
        <v>-8849</v>
      </c>
      <c r="K472" s="475">
        <v>0</v>
      </c>
      <c r="W472" s="555"/>
      <c r="X472" s="555"/>
      <c r="Y472" s="555"/>
      <c r="Z472" s="555"/>
      <c r="AA472" s="555"/>
    </row>
    <row r="473" spans="1:27" ht="12.75" customHeight="1">
      <c r="A473" s="483">
        <f>A472+1</f>
        <v>428</v>
      </c>
      <c r="B473" s="483" t="s">
        <v>384</v>
      </c>
      <c r="C473" s="582" t="s">
        <v>327</v>
      </c>
      <c r="D473" s="518">
        <v>0</v>
      </c>
      <c r="E473" s="128">
        <v>0</v>
      </c>
      <c r="F473" s="128">
        <v>11292</v>
      </c>
      <c r="G473" s="128">
        <v>0</v>
      </c>
      <c r="H473" s="460">
        <v>11292</v>
      </c>
      <c r="I473" s="125">
        <v>12498</v>
      </c>
      <c r="J473" s="507">
        <v>-1206</v>
      </c>
      <c r="K473" s="475">
        <v>0.9035045607297167</v>
      </c>
      <c r="W473" s="555"/>
      <c r="X473" s="555"/>
      <c r="Y473" s="555"/>
      <c r="Z473" s="555"/>
      <c r="AA473" s="555"/>
    </row>
    <row r="474" spans="1:27" ht="12.75" customHeight="1">
      <c r="A474" s="483">
        <f>A473+1</f>
        <v>429</v>
      </c>
      <c r="B474" s="483" t="s">
        <v>384</v>
      </c>
      <c r="C474" s="582" t="s">
        <v>750</v>
      </c>
      <c r="D474" s="518">
        <v>13285</v>
      </c>
      <c r="E474" s="128">
        <v>11521</v>
      </c>
      <c r="F474" s="128">
        <v>12180</v>
      </c>
      <c r="G474" s="128">
        <v>12120</v>
      </c>
      <c r="H474" s="460">
        <v>49106</v>
      </c>
      <c r="I474" s="125">
        <v>52359</v>
      </c>
      <c r="J474" s="507">
        <v>-3253</v>
      </c>
      <c r="K474" s="475">
        <v>0.9378712351267213</v>
      </c>
      <c r="W474" s="555"/>
      <c r="X474" s="555"/>
      <c r="Y474" s="555"/>
      <c r="Z474" s="555"/>
      <c r="AA474" s="555"/>
    </row>
    <row r="475" spans="1:27" ht="12.75" customHeight="1">
      <c r="A475" s="483">
        <f t="shared" si="7"/>
        <v>430</v>
      </c>
      <c r="B475" s="483" t="s">
        <v>384</v>
      </c>
      <c r="C475" s="582" t="s">
        <v>751</v>
      </c>
      <c r="D475" s="518">
        <v>20258</v>
      </c>
      <c r="E475" s="128">
        <v>22353</v>
      </c>
      <c r="F475" s="128">
        <v>22291</v>
      </c>
      <c r="G475" s="128">
        <v>21439</v>
      </c>
      <c r="H475" s="460">
        <v>86341</v>
      </c>
      <c r="I475" s="125">
        <v>100258</v>
      </c>
      <c r="J475" s="507">
        <v>-13917</v>
      </c>
      <c r="K475" s="475">
        <v>0.8611881346126993</v>
      </c>
      <c r="W475" s="555"/>
      <c r="X475" s="555"/>
      <c r="Y475" s="555"/>
      <c r="Z475" s="555"/>
      <c r="AA475" s="555"/>
    </row>
    <row r="476" spans="1:27" ht="12.75" customHeight="1">
      <c r="A476" s="483">
        <f t="shared" si="7"/>
        <v>431</v>
      </c>
      <c r="B476" s="483" t="s">
        <v>384</v>
      </c>
      <c r="C476" s="582" t="s">
        <v>752</v>
      </c>
      <c r="D476" s="518">
        <v>18492</v>
      </c>
      <c r="E476" s="128">
        <v>15582</v>
      </c>
      <c r="F476" s="128">
        <v>16066</v>
      </c>
      <c r="G476" s="128">
        <v>21890</v>
      </c>
      <c r="H476" s="460">
        <v>72030</v>
      </c>
      <c r="I476" s="125">
        <v>74494</v>
      </c>
      <c r="J476" s="507">
        <v>-2464</v>
      </c>
      <c r="K476" s="475">
        <v>0.9669235106183048</v>
      </c>
      <c r="W476" s="555"/>
      <c r="X476" s="555"/>
      <c r="Y476" s="555"/>
      <c r="Z476" s="555"/>
      <c r="AA476" s="555"/>
    </row>
    <row r="477" spans="1:27" ht="12.75" customHeight="1" thickBot="1">
      <c r="A477" s="483">
        <f t="shared" si="7"/>
        <v>432</v>
      </c>
      <c r="B477" s="483" t="s">
        <v>384</v>
      </c>
      <c r="C477" s="582" t="s">
        <v>753</v>
      </c>
      <c r="D477" s="518">
        <v>4170</v>
      </c>
      <c r="E477" s="128">
        <v>10600</v>
      </c>
      <c r="F477" s="128">
        <v>11400</v>
      </c>
      <c r="G477" s="128">
        <v>10700</v>
      </c>
      <c r="H477" s="460">
        <v>36870</v>
      </c>
      <c r="I477" s="575">
        <v>38800</v>
      </c>
      <c r="J477" s="507">
        <v>-1930</v>
      </c>
      <c r="K477" s="493">
        <v>0.9502577319587628</v>
      </c>
      <c r="W477" s="555"/>
      <c r="X477" s="555"/>
      <c r="Y477" s="555"/>
      <c r="Z477" s="555"/>
      <c r="AA477" s="555"/>
    </row>
    <row r="478" spans="1:27" ht="12.75" customHeight="1" thickBot="1" thickTop="1">
      <c r="A478" s="675"/>
      <c r="B478" s="676"/>
      <c r="C478" s="677" t="s">
        <v>40</v>
      </c>
      <c r="D478" s="678">
        <v>550138</v>
      </c>
      <c r="E478" s="679">
        <v>556062</v>
      </c>
      <c r="F478" s="679">
        <v>562066</v>
      </c>
      <c r="G478" s="679">
        <v>584358</v>
      </c>
      <c r="H478" s="680">
        <v>2252624</v>
      </c>
      <c r="I478" s="219">
        <v>2358874</v>
      </c>
      <c r="J478" s="219">
        <v>-106250</v>
      </c>
      <c r="K478" s="476">
        <v>0.954957322858279</v>
      </c>
      <c r="M478" s="515"/>
      <c r="N478" s="515"/>
      <c r="W478" s="555"/>
      <c r="X478" s="555"/>
      <c r="Y478" s="555"/>
      <c r="Z478" s="555"/>
      <c r="AA478" s="555"/>
    </row>
    <row r="479" spans="1:27" ht="12.75" customHeight="1">
      <c r="A479" s="483">
        <f>A477+1</f>
        <v>433</v>
      </c>
      <c r="B479" s="483" t="s">
        <v>336</v>
      </c>
      <c r="C479" s="230" t="s">
        <v>754</v>
      </c>
      <c r="D479" s="518">
        <v>438</v>
      </c>
      <c r="E479" s="128">
        <v>5596</v>
      </c>
      <c r="F479" s="128">
        <v>1795</v>
      </c>
      <c r="G479" s="128">
        <v>3252</v>
      </c>
      <c r="H479" s="460">
        <v>11081</v>
      </c>
      <c r="I479" s="125">
        <v>15522</v>
      </c>
      <c r="J479" s="507">
        <v>-4441</v>
      </c>
      <c r="K479" s="475">
        <v>0.7138899626336812</v>
      </c>
      <c r="W479" s="555"/>
      <c r="X479" s="555"/>
      <c r="Y479" s="555"/>
      <c r="Z479" s="555"/>
      <c r="AA479" s="555"/>
    </row>
    <row r="480" spans="1:27" ht="12.75" customHeight="1">
      <c r="A480" s="483">
        <f t="shared" si="7"/>
        <v>434</v>
      </c>
      <c r="B480" s="829" t="s">
        <v>336</v>
      </c>
      <c r="C480" s="230" t="s">
        <v>310</v>
      </c>
      <c r="D480" s="518">
        <v>7418</v>
      </c>
      <c r="E480" s="128">
        <v>8019</v>
      </c>
      <c r="F480" s="128">
        <v>6451</v>
      </c>
      <c r="G480" s="128">
        <v>7510</v>
      </c>
      <c r="H480" s="460">
        <v>29398</v>
      </c>
      <c r="I480" s="125">
        <v>37289</v>
      </c>
      <c r="J480" s="507">
        <v>-7891</v>
      </c>
      <c r="K480" s="475">
        <v>0.7883826329480544</v>
      </c>
      <c r="W480" s="555"/>
      <c r="X480" s="555"/>
      <c r="Y480" s="555"/>
      <c r="Z480" s="555"/>
      <c r="AA480" s="555"/>
    </row>
    <row r="481" spans="1:27" ht="12.75" customHeight="1">
      <c r="A481" s="483">
        <f t="shared" si="7"/>
        <v>435</v>
      </c>
      <c r="B481" s="829" t="s">
        <v>336</v>
      </c>
      <c r="C481" s="230" t="s">
        <v>755</v>
      </c>
      <c r="D481" s="518">
        <v>3134</v>
      </c>
      <c r="E481" s="128">
        <v>584</v>
      </c>
      <c r="F481" s="128">
        <v>465</v>
      </c>
      <c r="G481" s="128">
        <v>717</v>
      </c>
      <c r="H481" s="460">
        <v>4900</v>
      </c>
      <c r="I481" s="125">
        <v>48388</v>
      </c>
      <c r="J481" s="507">
        <v>-43488</v>
      </c>
      <c r="K481" s="475">
        <v>0.10126477639084071</v>
      </c>
      <c r="T481" s="789"/>
      <c r="W481" s="555"/>
      <c r="X481" s="555"/>
      <c r="Y481" s="555"/>
      <c r="Z481" s="555"/>
      <c r="AA481" s="555"/>
    </row>
    <row r="482" spans="1:27" ht="12.75" customHeight="1">
      <c r="A482" s="483">
        <f t="shared" si="7"/>
        <v>436</v>
      </c>
      <c r="B482" s="829" t="s">
        <v>336</v>
      </c>
      <c r="C482" s="230" t="s">
        <v>311</v>
      </c>
      <c r="D482" s="518">
        <v>28136</v>
      </c>
      <c r="E482" s="128">
        <v>27940</v>
      </c>
      <c r="F482" s="128">
        <v>28161</v>
      </c>
      <c r="G482" s="128">
        <v>29462</v>
      </c>
      <c r="H482" s="460">
        <v>113699</v>
      </c>
      <c r="I482" s="125">
        <v>102269</v>
      </c>
      <c r="J482" s="507">
        <v>11430</v>
      </c>
      <c r="K482" s="475">
        <v>1.111764073179556</v>
      </c>
      <c r="W482" s="555"/>
      <c r="X482" s="555"/>
      <c r="Y482" s="555"/>
      <c r="Z482" s="555"/>
      <c r="AA482" s="555"/>
    </row>
    <row r="483" spans="1:27" ht="12.75" customHeight="1">
      <c r="A483" s="483">
        <f t="shared" si="7"/>
        <v>437</v>
      </c>
      <c r="B483" s="829" t="s">
        <v>336</v>
      </c>
      <c r="C483" s="230" t="s">
        <v>398</v>
      </c>
      <c r="D483" s="518">
        <v>0</v>
      </c>
      <c r="E483" s="128">
        <v>6243</v>
      </c>
      <c r="F483" s="128">
        <v>33202</v>
      </c>
      <c r="G483" s="128">
        <v>58294</v>
      </c>
      <c r="H483" s="460">
        <v>97739</v>
      </c>
      <c r="I483" s="125">
        <v>112820</v>
      </c>
      <c r="J483" s="507">
        <v>-15081</v>
      </c>
      <c r="K483" s="475">
        <v>0.8663268923949654</v>
      </c>
      <c r="T483" s="789"/>
      <c r="W483" s="555"/>
      <c r="X483" s="555"/>
      <c r="Y483" s="555"/>
      <c r="Z483" s="555"/>
      <c r="AA483" s="555"/>
    </row>
    <row r="484" spans="1:27" ht="12.75" customHeight="1">
      <c r="A484" s="483">
        <f t="shared" si="7"/>
        <v>438</v>
      </c>
      <c r="B484" s="829" t="s">
        <v>336</v>
      </c>
      <c r="C484" s="230" t="s">
        <v>312</v>
      </c>
      <c r="D484" s="518">
        <v>59636</v>
      </c>
      <c r="E484" s="128">
        <v>111437</v>
      </c>
      <c r="F484" s="128">
        <v>142276</v>
      </c>
      <c r="G484" s="128">
        <v>124815</v>
      </c>
      <c r="H484" s="460">
        <v>438164</v>
      </c>
      <c r="I484" s="125">
        <v>433163</v>
      </c>
      <c r="J484" s="507">
        <v>5001</v>
      </c>
      <c r="K484" s="475">
        <v>1.0115453074246876</v>
      </c>
      <c r="T484" s="789"/>
      <c r="W484" s="555"/>
      <c r="X484" s="555"/>
      <c r="Y484" s="555"/>
      <c r="Z484" s="555"/>
      <c r="AA484" s="555"/>
    </row>
    <row r="485" spans="1:27" ht="12.75" customHeight="1" thickBot="1">
      <c r="A485" s="483">
        <f t="shared" si="7"/>
        <v>439</v>
      </c>
      <c r="B485" s="829" t="s">
        <v>336</v>
      </c>
      <c r="C485" s="230" t="s">
        <v>313</v>
      </c>
      <c r="D485" s="518">
        <v>407511</v>
      </c>
      <c r="E485" s="128">
        <v>558931</v>
      </c>
      <c r="F485" s="128">
        <v>394010</v>
      </c>
      <c r="G485" s="128">
        <v>527970</v>
      </c>
      <c r="H485" s="460">
        <v>1888422</v>
      </c>
      <c r="I485" s="125">
        <v>1761418</v>
      </c>
      <c r="J485" s="507">
        <v>127004</v>
      </c>
      <c r="K485" s="475">
        <v>1.0721032713416123</v>
      </c>
      <c r="T485" s="789"/>
      <c r="W485" s="555"/>
      <c r="X485" s="555"/>
      <c r="Y485" s="555"/>
      <c r="Z485" s="555"/>
      <c r="AA485" s="555"/>
    </row>
    <row r="486" spans="1:27" ht="12.75" customHeight="1" thickBot="1" thickTop="1">
      <c r="A486" s="675"/>
      <c r="B486" s="676"/>
      <c r="C486" s="677" t="s">
        <v>182</v>
      </c>
      <c r="D486" s="678">
        <v>506273</v>
      </c>
      <c r="E486" s="679">
        <v>718750</v>
      </c>
      <c r="F486" s="679">
        <v>606360</v>
      </c>
      <c r="G486" s="679">
        <v>752020</v>
      </c>
      <c r="H486" s="680">
        <v>2583403</v>
      </c>
      <c r="I486" s="219">
        <v>2510869</v>
      </c>
      <c r="J486" s="464">
        <v>72534</v>
      </c>
      <c r="K486" s="476">
        <v>1.0288880065029278</v>
      </c>
      <c r="M486" s="515"/>
      <c r="N486" s="515"/>
      <c r="T486" s="789"/>
      <c r="W486" s="555"/>
      <c r="X486" s="555"/>
      <c r="Y486" s="555"/>
      <c r="Z486" s="555"/>
      <c r="AA486" s="555"/>
    </row>
    <row r="487" spans="1:27" ht="12.75" customHeight="1" thickBot="1">
      <c r="A487" s="586"/>
      <c r="B487" s="597"/>
      <c r="C487" s="458" t="s">
        <v>1</v>
      </c>
      <c r="D487" s="605">
        <v>2543755</v>
      </c>
      <c r="E487" s="587">
        <v>3331618</v>
      </c>
      <c r="F487" s="587">
        <v>3053583</v>
      </c>
      <c r="G487" s="587">
        <v>3444909</v>
      </c>
      <c r="H487" s="595">
        <v>12373865</v>
      </c>
      <c r="I487" s="588">
        <v>12905489</v>
      </c>
      <c r="J487" s="589">
        <v>-531624</v>
      </c>
      <c r="K487" s="590">
        <v>0.9588063652605492</v>
      </c>
      <c r="M487" s="981">
        <f>(1.00144081697237-1)*100</f>
        <v>0.14408169723700848</v>
      </c>
      <c r="N487" s="515"/>
      <c r="T487" s="789"/>
      <c r="W487" s="555"/>
      <c r="X487" s="555"/>
      <c r="Y487" s="555"/>
      <c r="Z487" s="555"/>
      <c r="AA487" s="555"/>
    </row>
    <row r="488" spans="1:27" ht="12.75" customHeight="1" thickBot="1">
      <c r="A488" s="596"/>
      <c r="B488" s="1022" t="s">
        <v>64</v>
      </c>
      <c r="C488" s="1023"/>
      <c r="D488" s="520">
        <v>16452773</v>
      </c>
      <c r="E488" s="225">
        <v>18434365</v>
      </c>
      <c r="F488" s="225">
        <v>18073237</v>
      </c>
      <c r="G488" s="225">
        <v>18039471</v>
      </c>
      <c r="H488" s="683">
        <v>70999846</v>
      </c>
      <c r="I488" s="382">
        <v>71047886</v>
      </c>
      <c r="J488" s="462">
        <v>-48040</v>
      </c>
      <c r="K488" s="479">
        <v>0.9993238363207598</v>
      </c>
      <c r="M488" s="515"/>
      <c r="N488" s="515"/>
      <c r="T488" s="789"/>
      <c r="W488" s="555"/>
      <c r="X488" s="555"/>
      <c r="Y488" s="555"/>
      <c r="Z488" s="555"/>
      <c r="AA488" s="555"/>
    </row>
    <row r="489" ht="12.75" customHeight="1">
      <c r="A489" s="3" t="s">
        <v>879</v>
      </c>
    </row>
    <row r="490" ht="12.75" customHeight="1">
      <c r="A490" s="3" t="s">
        <v>954</v>
      </c>
    </row>
    <row r="492" ht="12.75" customHeight="1">
      <c r="H492" s="814"/>
    </row>
  </sheetData>
  <sheetProtection/>
  <mergeCells count="2">
    <mergeCell ref="A1:E1"/>
    <mergeCell ref="B488:C488"/>
  </mergeCells>
  <printOptions horizontalCentered="1"/>
  <pageMargins left="0.4330708661417323" right="0.4330708661417323" top="0.4724409448818898" bottom="0.35433070866141736" header="0.31496062992125984" footer="0.1968503937007874"/>
  <pageSetup fitToHeight="0" horizontalDpi="600" verticalDpi="600" orientation="portrait" pageOrder="overThenDown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04"/>
  <sheetViews>
    <sheetView view="pageBreakPreview" zoomScale="85" zoomScaleNormal="75" zoomScaleSheetLayoutView="85" zoomScalePageLayoutView="0" workbookViewId="0" topLeftCell="A1">
      <pane ySplit="3" topLeftCell="A4" activePane="bottomLeft" state="frozen"/>
      <selection pane="topLeft" activeCell="J4" sqref="J4"/>
      <selection pane="bottomLeft" activeCell="B4" sqref="B4:H51"/>
    </sheetView>
  </sheetViews>
  <sheetFormatPr defaultColWidth="11.375" defaultRowHeight="14.25" customHeight="1"/>
  <cols>
    <col min="1" max="1" width="18.75390625" style="6" customWidth="1"/>
    <col min="2" max="7" width="16.75390625" style="3" customWidth="1"/>
    <col min="8" max="8" width="16.75390625" style="6" customWidth="1"/>
    <col min="9" max="9" width="1.625" style="6" customWidth="1"/>
    <col min="10" max="10" width="13.625" style="6" bestFit="1" customWidth="1"/>
    <col min="11" max="11" width="14.75390625" style="6" customWidth="1"/>
    <col min="12" max="16384" width="11.375" style="6" customWidth="1"/>
  </cols>
  <sheetData>
    <row r="1" spans="1:7" ht="19.5" customHeight="1">
      <c r="A1" s="132" t="s">
        <v>134</v>
      </c>
      <c r="G1" s="5"/>
    </row>
    <row r="2" spans="7:8" ht="19.5" customHeight="1" thickBot="1">
      <c r="G2" s="738"/>
      <c r="H2" s="7" t="s">
        <v>137</v>
      </c>
    </row>
    <row r="3" spans="1:8" ht="19.5" customHeight="1" thickBot="1">
      <c r="A3" s="612" t="s">
        <v>44</v>
      </c>
      <c r="B3" s="739" t="s">
        <v>45</v>
      </c>
      <c r="C3" s="740" t="s">
        <v>407</v>
      </c>
      <c r="D3" s="740" t="s">
        <v>408</v>
      </c>
      <c r="E3" s="741" t="s">
        <v>94</v>
      </c>
      <c r="F3" s="741" t="s">
        <v>409</v>
      </c>
      <c r="G3" s="742" t="s">
        <v>454</v>
      </c>
      <c r="H3" s="613" t="s">
        <v>12</v>
      </c>
    </row>
    <row r="4" spans="1:8" s="3" customFormat="1" ht="19.5" customHeight="1">
      <c r="A4" s="614" t="s">
        <v>410</v>
      </c>
      <c r="B4" s="743">
        <v>160379</v>
      </c>
      <c r="C4" s="743">
        <v>2309468</v>
      </c>
      <c r="D4" s="743">
        <v>223651</v>
      </c>
      <c r="E4" s="743">
        <v>2159115</v>
      </c>
      <c r="F4" s="743">
        <v>121039</v>
      </c>
      <c r="G4" s="744">
        <v>1366608</v>
      </c>
      <c r="H4" s="615">
        <v>6340260</v>
      </c>
    </row>
    <row r="5" spans="1:8" ht="19.5" customHeight="1">
      <c r="A5" s="616" t="s">
        <v>411</v>
      </c>
      <c r="B5" s="617"/>
      <c r="C5" s="618">
        <v>8611</v>
      </c>
      <c r="D5" s="618">
        <v>263328</v>
      </c>
      <c r="E5" s="618"/>
      <c r="F5" s="618"/>
      <c r="G5" s="745">
        <v>9468</v>
      </c>
      <c r="H5" s="619">
        <v>281407</v>
      </c>
    </row>
    <row r="6" spans="1:8" ht="19.5" customHeight="1">
      <c r="A6" s="620" t="s">
        <v>412</v>
      </c>
      <c r="B6" s="621"/>
      <c r="C6" s="621">
        <v>971059</v>
      </c>
      <c r="D6" s="621"/>
      <c r="E6" s="621">
        <v>598512</v>
      </c>
      <c r="F6" s="621"/>
      <c r="G6" s="746">
        <v>4606475</v>
      </c>
      <c r="H6" s="619">
        <v>6176046</v>
      </c>
    </row>
    <row r="7" spans="1:8" ht="19.5" customHeight="1">
      <c r="A7" s="616" t="s">
        <v>413</v>
      </c>
      <c r="B7" s="621">
        <v>16207</v>
      </c>
      <c r="C7" s="747"/>
      <c r="D7" s="747"/>
      <c r="E7" s="747">
        <v>149810</v>
      </c>
      <c r="F7" s="747">
        <v>195136</v>
      </c>
      <c r="G7" s="748"/>
      <c r="H7" s="619">
        <v>361153</v>
      </c>
    </row>
    <row r="8" spans="1:8" ht="19.5" customHeight="1">
      <c r="A8" s="616" t="s">
        <v>414</v>
      </c>
      <c r="B8" s="749"/>
      <c r="C8" s="747"/>
      <c r="D8" s="747"/>
      <c r="E8" s="747"/>
      <c r="F8" s="747"/>
      <c r="G8" s="748"/>
      <c r="H8" s="619">
        <v>0</v>
      </c>
    </row>
    <row r="9" spans="1:8" ht="19.5" customHeight="1">
      <c r="A9" s="616" t="s">
        <v>415</v>
      </c>
      <c r="B9" s="621">
        <v>220620</v>
      </c>
      <c r="C9" s="747"/>
      <c r="D9" s="747">
        <v>78649</v>
      </c>
      <c r="E9" s="747">
        <v>48730</v>
      </c>
      <c r="F9" s="747">
        <v>399532</v>
      </c>
      <c r="G9" s="748"/>
      <c r="H9" s="619">
        <v>747531</v>
      </c>
    </row>
    <row r="10" spans="1:8" ht="19.5" customHeight="1">
      <c r="A10" s="616" t="s">
        <v>416</v>
      </c>
      <c r="B10" s="749"/>
      <c r="C10" s="747"/>
      <c r="D10" s="750"/>
      <c r="E10" s="747"/>
      <c r="F10" s="747"/>
      <c r="G10" s="748"/>
      <c r="H10" s="619">
        <v>0</v>
      </c>
    </row>
    <row r="11" spans="1:8" ht="19.5" customHeight="1">
      <c r="A11" s="616" t="s">
        <v>417</v>
      </c>
      <c r="B11" s="749"/>
      <c r="C11" s="747">
        <v>11137</v>
      </c>
      <c r="D11" s="751"/>
      <c r="E11" s="747"/>
      <c r="F11" s="747"/>
      <c r="G11" s="748"/>
      <c r="H11" s="619">
        <v>11137</v>
      </c>
    </row>
    <row r="12" spans="1:8" ht="19.5" customHeight="1" thickBot="1">
      <c r="A12" s="704" t="s">
        <v>418</v>
      </c>
      <c r="B12" s="752"/>
      <c r="C12" s="753">
        <v>29800</v>
      </c>
      <c r="D12" s="753"/>
      <c r="E12" s="753"/>
      <c r="F12" s="753"/>
      <c r="G12" s="754"/>
      <c r="H12" s="636">
        <v>29800</v>
      </c>
    </row>
    <row r="13" spans="1:11" ht="19.5" customHeight="1" thickBot="1" thickTop="1">
      <c r="A13" s="703" t="s">
        <v>419</v>
      </c>
      <c r="B13" s="755">
        <v>397206</v>
      </c>
      <c r="C13" s="755">
        <v>3330075</v>
      </c>
      <c r="D13" s="755">
        <v>565628</v>
      </c>
      <c r="E13" s="755">
        <v>2956167</v>
      </c>
      <c r="F13" s="755">
        <v>715707</v>
      </c>
      <c r="G13" s="756">
        <v>5982551</v>
      </c>
      <c r="H13" s="733">
        <v>13947334</v>
      </c>
      <c r="K13" s="527"/>
    </row>
    <row r="14" spans="1:8" ht="19.5" customHeight="1">
      <c r="A14" s="623" t="s">
        <v>420</v>
      </c>
      <c r="B14" s="749">
        <v>100730</v>
      </c>
      <c r="C14" s="747">
        <v>786947</v>
      </c>
      <c r="D14" s="747"/>
      <c r="E14" s="747">
        <v>409037</v>
      </c>
      <c r="F14" s="747"/>
      <c r="G14" s="748"/>
      <c r="H14" s="622">
        <v>1296714</v>
      </c>
    </row>
    <row r="15" spans="1:8" ht="19.5" customHeight="1">
      <c r="A15" s="623" t="s">
        <v>421</v>
      </c>
      <c r="B15" s="749"/>
      <c r="C15" s="747">
        <v>1711560</v>
      </c>
      <c r="D15" s="747">
        <v>386821</v>
      </c>
      <c r="E15" s="747">
        <v>1406668</v>
      </c>
      <c r="F15" s="747"/>
      <c r="G15" s="748">
        <v>943058</v>
      </c>
      <c r="H15" s="622">
        <v>4448107</v>
      </c>
    </row>
    <row r="16" spans="1:8" ht="19.5" customHeight="1">
      <c r="A16" s="623" t="s">
        <v>422</v>
      </c>
      <c r="B16" s="749"/>
      <c r="C16" s="747"/>
      <c r="D16" s="747">
        <v>200036</v>
      </c>
      <c r="E16" s="747">
        <v>819614</v>
      </c>
      <c r="F16" s="747">
        <v>114488</v>
      </c>
      <c r="G16" s="748"/>
      <c r="H16" s="622">
        <v>1134138</v>
      </c>
    </row>
    <row r="17" spans="1:8" ht="19.5" customHeight="1">
      <c r="A17" s="623" t="s">
        <v>423</v>
      </c>
      <c r="B17" s="749"/>
      <c r="C17" s="747">
        <v>510185</v>
      </c>
      <c r="D17" s="747"/>
      <c r="E17" s="747"/>
      <c r="F17" s="747"/>
      <c r="G17" s="748"/>
      <c r="H17" s="622">
        <v>510185</v>
      </c>
    </row>
    <row r="18" spans="1:8" ht="19.5" customHeight="1">
      <c r="A18" s="623" t="s">
        <v>424</v>
      </c>
      <c r="B18" s="749">
        <v>210156</v>
      </c>
      <c r="C18" s="747">
        <v>197091</v>
      </c>
      <c r="D18" s="747"/>
      <c r="E18" s="747">
        <v>27074</v>
      </c>
      <c r="F18" s="747">
        <v>286811</v>
      </c>
      <c r="G18" s="748"/>
      <c r="H18" s="622">
        <v>721132</v>
      </c>
    </row>
    <row r="19" spans="1:8" ht="19.5" customHeight="1">
      <c r="A19" s="623" t="s">
        <v>425</v>
      </c>
      <c r="B19" s="749"/>
      <c r="C19" s="747"/>
      <c r="D19" s="747"/>
      <c r="E19" s="747"/>
      <c r="F19" s="747"/>
      <c r="G19" s="748"/>
      <c r="H19" s="622">
        <v>0</v>
      </c>
    </row>
    <row r="20" spans="1:8" ht="19.5" customHeight="1">
      <c r="A20" s="623" t="s">
        <v>426</v>
      </c>
      <c r="B20" s="749"/>
      <c r="C20" s="747"/>
      <c r="D20" s="747"/>
      <c r="E20" s="747"/>
      <c r="F20" s="747"/>
      <c r="G20" s="748"/>
      <c r="H20" s="622">
        <v>0</v>
      </c>
    </row>
    <row r="21" spans="1:8" ht="19.5" customHeight="1">
      <c r="A21" s="623" t="s">
        <v>427</v>
      </c>
      <c r="B21" s="749"/>
      <c r="C21" s="747"/>
      <c r="D21" s="747">
        <v>232934</v>
      </c>
      <c r="E21" s="747"/>
      <c r="F21" s="747"/>
      <c r="G21" s="748"/>
      <c r="H21" s="622">
        <v>232934</v>
      </c>
    </row>
    <row r="22" spans="1:8" ht="19.5" customHeight="1">
      <c r="A22" s="623" t="s">
        <v>428</v>
      </c>
      <c r="B22" s="749"/>
      <c r="C22" s="747">
        <v>748767</v>
      </c>
      <c r="D22" s="747">
        <v>210138</v>
      </c>
      <c r="E22" s="747">
        <v>61837</v>
      </c>
      <c r="F22" s="747"/>
      <c r="G22" s="748">
        <v>508183</v>
      </c>
      <c r="H22" s="622">
        <v>1528925</v>
      </c>
    </row>
    <row r="23" spans="1:8" ht="19.5" customHeight="1">
      <c r="A23" s="623" t="s">
        <v>429</v>
      </c>
      <c r="B23" s="749"/>
      <c r="C23" s="747"/>
      <c r="D23" s="747">
        <v>53850</v>
      </c>
      <c r="E23" s="747">
        <v>95343</v>
      </c>
      <c r="F23" s="747">
        <v>279117</v>
      </c>
      <c r="G23" s="748"/>
      <c r="H23" s="622">
        <v>428310</v>
      </c>
    </row>
    <row r="24" spans="1:8" ht="19.5" customHeight="1" thickBot="1">
      <c r="A24" s="635" t="s">
        <v>430</v>
      </c>
      <c r="B24" s="752"/>
      <c r="C24" s="753"/>
      <c r="D24" s="753">
        <v>473505</v>
      </c>
      <c r="E24" s="753">
        <v>125840</v>
      </c>
      <c r="F24" s="753"/>
      <c r="G24" s="754">
        <v>351700</v>
      </c>
      <c r="H24" s="636">
        <v>951045</v>
      </c>
    </row>
    <row r="25" spans="1:11" ht="19.5" customHeight="1" thickBot="1" thickTop="1">
      <c r="A25" s="701" t="s">
        <v>431</v>
      </c>
      <c r="B25" s="757">
        <v>310886</v>
      </c>
      <c r="C25" s="757">
        <v>3954550</v>
      </c>
      <c r="D25" s="757">
        <v>1557284</v>
      </c>
      <c r="E25" s="757">
        <v>2945413</v>
      </c>
      <c r="F25" s="757">
        <v>680416</v>
      </c>
      <c r="G25" s="758">
        <v>1802941</v>
      </c>
      <c r="H25" s="702">
        <v>11251490</v>
      </c>
      <c r="K25" s="527"/>
    </row>
    <row r="26" spans="1:8" ht="19.5" customHeight="1">
      <c r="A26" s="623" t="s">
        <v>46</v>
      </c>
      <c r="B26" s="749"/>
      <c r="C26" s="621">
        <v>288895</v>
      </c>
      <c r="D26" s="621"/>
      <c r="E26" s="747">
        <v>914888</v>
      </c>
      <c r="F26" s="747"/>
      <c r="G26" s="748">
        <v>90605</v>
      </c>
      <c r="H26" s="622">
        <v>1294388</v>
      </c>
    </row>
    <row r="27" spans="1:8" ht="19.5" customHeight="1">
      <c r="A27" s="623" t="s">
        <v>47</v>
      </c>
      <c r="B27" s="749"/>
      <c r="C27" s="747">
        <v>18169</v>
      </c>
      <c r="D27" s="747">
        <v>1925810</v>
      </c>
      <c r="E27" s="747">
        <v>849964</v>
      </c>
      <c r="F27" s="747">
        <v>576745</v>
      </c>
      <c r="G27" s="748">
        <v>249844</v>
      </c>
      <c r="H27" s="625">
        <v>3620532</v>
      </c>
    </row>
    <row r="28" spans="1:8" ht="19.5" customHeight="1">
      <c r="A28" s="623" t="s">
        <v>48</v>
      </c>
      <c r="B28" s="749">
        <v>10906</v>
      </c>
      <c r="C28" s="747"/>
      <c r="D28" s="747"/>
      <c r="E28" s="747">
        <v>23538</v>
      </c>
      <c r="F28" s="747"/>
      <c r="G28" s="748"/>
      <c r="H28" s="625">
        <v>34444</v>
      </c>
    </row>
    <row r="29" spans="1:8" ht="19.5" customHeight="1">
      <c r="A29" s="623" t="s">
        <v>49</v>
      </c>
      <c r="B29" s="749"/>
      <c r="C29" s="747"/>
      <c r="D29" s="747"/>
      <c r="E29" s="747"/>
      <c r="F29" s="747"/>
      <c r="G29" s="748">
        <v>98694</v>
      </c>
      <c r="H29" s="625">
        <v>98694</v>
      </c>
    </row>
    <row r="30" spans="1:8" ht="19.5" customHeight="1">
      <c r="A30" s="623" t="s">
        <v>50</v>
      </c>
      <c r="B30" s="749"/>
      <c r="C30" s="747"/>
      <c r="D30" s="747"/>
      <c r="E30" s="747">
        <v>57689</v>
      </c>
      <c r="F30" s="747"/>
      <c r="G30" s="748"/>
      <c r="H30" s="625">
        <v>57689</v>
      </c>
    </row>
    <row r="31" spans="1:8" ht="19.5" customHeight="1">
      <c r="A31" s="623" t="s">
        <v>51</v>
      </c>
      <c r="B31" s="749"/>
      <c r="C31" s="747">
        <v>9883</v>
      </c>
      <c r="D31" s="747"/>
      <c r="E31" s="747"/>
      <c r="F31" s="747">
        <v>158364</v>
      </c>
      <c r="G31" s="748"/>
      <c r="H31" s="625">
        <v>168247</v>
      </c>
    </row>
    <row r="32" spans="1:8" ht="19.5" customHeight="1">
      <c r="A32" s="623" t="s">
        <v>75</v>
      </c>
      <c r="B32" s="749"/>
      <c r="C32" s="747"/>
      <c r="D32" s="747"/>
      <c r="E32" s="747">
        <v>27513</v>
      </c>
      <c r="F32" s="747"/>
      <c r="G32" s="748"/>
      <c r="H32" s="625">
        <v>27513</v>
      </c>
    </row>
    <row r="33" spans="1:8" ht="19.5" customHeight="1">
      <c r="A33" s="623" t="s">
        <v>52</v>
      </c>
      <c r="B33" s="749"/>
      <c r="C33" s="747"/>
      <c r="D33" s="747"/>
      <c r="E33" s="747">
        <v>109944</v>
      </c>
      <c r="F33" s="759">
        <v>182741</v>
      </c>
      <c r="G33" s="748"/>
      <c r="H33" s="625">
        <v>292685</v>
      </c>
    </row>
    <row r="34" spans="1:8" ht="19.5" customHeight="1">
      <c r="A34" s="623" t="s">
        <v>55</v>
      </c>
      <c r="B34" s="749"/>
      <c r="C34" s="747"/>
      <c r="D34" s="747"/>
      <c r="E34" s="747">
        <v>18325</v>
      </c>
      <c r="F34" s="747"/>
      <c r="G34" s="748">
        <v>84927</v>
      </c>
      <c r="H34" s="625">
        <v>103252</v>
      </c>
    </row>
    <row r="35" spans="1:8" ht="19.5" customHeight="1">
      <c r="A35" s="626" t="s">
        <v>53</v>
      </c>
      <c r="B35" s="749">
        <v>43068</v>
      </c>
      <c r="C35" s="760">
        <v>55852</v>
      </c>
      <c r="D35" s="760"/>
      <c r="E35" s="760">
        <v>354344</v>
      </c>
      <c r="F35" s="760"/>
      <c r="G35" s="761"/>
      <c r="H35" s="625">
        <v>453264</v>
      </c>
    </row>
    <row r="36" spans="1:8" ht="19.5" customHeight="1">
      <c r="A36" s="627" t="s">
        <v>385</v>
      </c>
      <c r="B36" s="749">
        <v>157700</v>
      </c>
      <c r="C36" s="751">
        <v>198197</v>
      </c>
      <c r="D36" s="751">
        <v>502282</v>
      </c>
      <c r="E36" s="751">
        <v>1236791</v>
      </c>
      <c r="F36" s="751">
        <v>210488</v>
      </c>
      <c r="G36" s="762">
        <v>570944</v>
      </c>
      <c r="H36" s="625">
        <v>2876402</v>
      </c>
    </row>
    <row r="37" spans="1:8" ht="19.5" customHeight="1">
      <c r="A37" s="628" t="s">
        <v>386</v>
      </c>
      <c r="B37" s="749">
        <v>41000</v>
      </c>
      <c r="C37" s="747">
        <v>194902</v>
      </c>
      <c r="D37" s="747"/>
      <c r="E37" s="747">
        <v>60863</v>
      </c>
      <c r="F37" s="747"/>
      <c r="G37" s="748">
        <v>488817</v>
      </c>
      <c r="H37" s="625">
        <v>785582</v>
      </c>
    </row>
    <row r="38" spans="1:8" ht="19.5" customHeight="1" thickBot="1">
      <c r="A38" s="629" t="s">
        <v>432</v>
      </c>
      <c r="B38" s="763">
        <v>580001</v>
      </c>
      <c r="C38" s="764">
        <v>518359</v>
      </c>
      <c r="D38" s="764">
        <v>739038</v>
      </c>
      <c r="E38" s="764">
        <v>1580795</v>
      </c>
      <c r="F38" s="764">
        <v>195115</v>
      </c>
      <c r="G38" s="765">
        <v>1374959</v>
      </c>
      <c r="H38" s="700">
        <v>4988267</v>
      </c>
    </row>
    <row r="39" spans="1:11" ht="19.5" customHeight="1" thickBot="1" thickTop="1">
      <c r="A39" s="630" t="s">
        <v>433</v>
      </c>
      <c r="B39" s="766">
        <v>832675</v>
      </c>
      <c r="C39" s="766">
        <v>1284257</v>
      </c>
      <c r="D39" s="766">
        <v>3167130</v>
      </c>
      <c r="E39" s="766">
        <v>5234654</v>
      </c>
      <c r="F39" s="766">
        <v>1323453</v>
      </c>
      <c r="G39" s="767">
        <v>2958790</v>
      </c>
      <c r="H39" s="734">
        <v>14800959</v>
      </c>
      <c r="K39" s="527"/>
    </row>
    <row r="40" spans="1:8" ht="19.5" customHeight="1">
      <c r="A40" s="631" t="s">
        <v>434</v>
      </c>
      <c r="B40" s="768"/>
      <c r="C40" s="769">
        <v>726883</v>
      </c>
      <c r="D40" s="769"/>
      <c r="E40" s="815">
        <v>88365</v>
      </c>
      <c r="F40" s="769">
        <v>59559</v>
      </c>
      <c r="G40" s="770"/>
      <c r="H40" s="632">
        <v>874807</v>
      </c>
    </row>
    <row r="41" spans="1:8" ht="19.5" customHeight="1">
      <c r="A41" s="633" t="s">
        <v>435</v>
      </c>
      <c r="B41" s="771">
        <v>25880</v>
      </c>
      <c r="C41" s="751">
        <v>54403</v>
      </c>
      <c r="D41" s="751"/>
      <c r="E41" s="751">
        <v>501378</v>
      </c>
      <c r="F41" s="751">
        <v>495290</v>
      </c>
      <c r="G41" s="762">
        <v>99834</v>
      </c>
      <c r="H41" s="619">
        <v>1176785</v>
      </c>
    </row>
    <row r="42" spans="1:8" ht="19.5" customHeight="1">
      <c r="A42" s="633" t="s">
        <v>436</v>
      </c>
      <c r="B42" s="771"/>
      <c r="C42" s="751">
        <v>43639</v>
      </c>
      <c r="D42" s="751">
        <v>693967</v>
      </c>
      <c r="E42" s="751">
        <v>126214</v>
      </c>
      <c r="F42" s="751">
        <v>6855282</v>
      </c>
      <c r="G42" s="762">
        <v>1071996</v>
      </c>
      <c r="H42" s="619">
        <v>8791098</v>
      </c>
    </row>
    <row r="43" spans="1:10" ht="19.5" customHeight="1">
      <c r="A43" s="634" t="s">
        <v>437</v>
      </c>
      <c r="B43" s="749">
        <v>226991</v>
      </c>
      <c r="C43" s="747">
        <v>1323370</v>
      </c>
      <c r="D43" s="747">
        <v>303709</v>
      </c>
      <c r="E43" s="747">
        <v>304006</v>
      </c>
      <c r="F43" s="747">
        <v>651078</v>
      </c>
      <c r="G43" s="748">
        <v>1190239</v>
      </c>
      <c r="H43" s="619">
        <v>3999393</v>
      </c>
      <c r="J43" s="796"/>
    </row>
    <row r="44" spans="1:8" ht="19.5" customHeight="1" thickBot="1">
      <c r="A44" s="635" t="s">
        <v>438</v>
      </c>
      <c r="B44" s="752">
        <v>551830</v>
      </c>
      <c r="C44" s="753">
        <v>819334</v>
      </c>
      <c r="D44" s="753">
        <v>91841</v>
      </c>
      <c r="E44" s="753">
        <v>473711</v>
      </c>
      <c r="F44" s="753">
        <v>55409</v>
      </c>
      <c r="G44" s="754">
        <v>1791990</v>
      </c>
      <c r="H44" s="636">
        <v>3784115</v>
      </c>
    </row>
    <row r="45" spans="1:11" ht="19.5" customHeight="1" thickBot="1" thickTop="1">
      <c r="A45" s="637" t="s">
        <v>439</v>
      </c>
      <c r="B45" s="772">
        <v>804701</v>
      </c>
      <c r="C45" s="772">
        <v>2967629</v>
      </c>
      <c r="D45" s="772">
        <v>1089517</v>
      </c>
      <c r="E45" s="772">
        <v>1493674</v>
      </c>
      <c r="F45" s="772">
        <v>8116618</v>
      </c>
      <c r="G45" s="773">
        <v>4154059</v>
      </c>
      <c r="H45" s="735">
        <v>18626198</v>
      </c>
      <c r="K45" s="527"/>
    </row>
    <row r="46" spans="1:8" ht="19.5" customHeight="1">
      <c r="A46" s="638" t="s">
        <v>43</v>
      </c>
      <c r="B46" s="774">
        <v>609985</v>
      </c>
      <c r="C46" s="775">
        <v>3711563</v>
      </c>
      <c r="D46" s="775">
        <v>828804</v>
      </c>
      <c r="E46" s="775">
        <v>372863</v>
      </c>
      <c r="F46" s="775">
        <v>222558</v>
      </c>
      <c r="G46" s="776">
        <v>866939</v>
      </c>
      <c r="H46" s="639">
        <v>6612712</v>
      </c>
    </row>
    <row r="47" spans="1:8" ht="19.5" customHeight="1">
      <c r="A47" s="640" t="s">
        <v>78</v>
      </c>
      <c r="B47" s="777">
        <v>9530</v>
      </c>
      <c r="C47" s="778">
        <v>338465</v>
      </c>
      <c r="D47" s="778">
        <v>102245</v>
      </c>
      <c r="E47" s="778">
        <v>176602</v>
      </c>
      <c r="F47" s="778"/>
      <c r="G47" s="779">
        <v>298284</v>
      </c>
      <c r="H47" s="641">
        <v>925126</v>
      </c>
    </row>
    <row r="48" spans="1:8" s="3" customFormat="1" ht="19.5" customHeight="1">
      <c r="A48" s="640" t="s">
        <v>76</v>
      </c>
      <c r="B48" s="777">
        <v>23527</v>
      </c>
      <c r="C48" s="778">
        <v>253269</v>
      </c>
      <c r="D48" s="778">
        <v>1721785</v>
      </c>
      <c r="E48" s="778">
        <v>171949</v>
      </c>
      <c r="F48" s="778"/>
      <c r="G48" s="779">
        <v>82094</v>
      </c>
      <c r="H48" s="641">
        <v>2252624</v>
      </c>
    </row>
    <row r="49" spans="1:8" ht="19.5" customHeight="1" thickBot="1">
      <c r="A49" s="642" t="s">
        <v>54</v>
      </c>
      <c r="B49" s="780">
        <v>97739</v>
      </c>
      <c r="C49" s="781">
        <v>2013202</v>
      </c>
      <c r="D49" s="781">
        <v>29398</v>
      </c>
      <c r="E49" s="781"/>
      <c r="F49" s="781"/>
      <c r="G49" s="782">
        <v>443064</v>
      </c>
      <c r="H49" s="641">
        <v>2583403</v>
      </c>
    </row>
    <row r="50" spans="1:11" ht="19.5" customHeight="1" thickBot="1" thickTop="1">
      <c r="A50" s="643" t="s">
        <v>440</v>
      </c>
      <c r="B50" s="783">
        <v>740781</v>
      </c>
      <c r="C50" s="783">
        <v>6316499</v>
      </c>
      <c r="D50" s="783">
        <v>2682232</v>
      </c>
      <c r="E50" s="783">
        <v>721414</v>
      </c>
      <c r="F50" s="783">
        <v>222558</v>
      </c>
      <c r="G50" s="784">
        <v>1690381</v>
      </c>
      <c r="H50" s="736">
        <v>12373865</v>
      </c>
      <c r="K50" s="527"/>
    </row>
    <row r="51" spans="1:11" ht="19.5" customHeight="1" thickBot="1">
      <c r="A51" s="624" t="s">
        <v>441</v>
      </c>
      <c r="B51" s="785">
        <v>3086249</v>
      </c>
      <c r="C51" s="785">
        <v>17853010</v>
      </c>
      <c r="D51" s="785">
        <v>9061791</v>
      </c>
      <c r="E51" s="785">
        <v>13351322</v>
      </c>
      <c r="F51" s="785">
        <v>11058752</v>
      </c>
      <c r="G51" s="786">
        <v>16588722</v>
      </c>
      <c r="H51" s="737">
        <v>70999846</v>
      </c>
      <c r="K51" s="527"/>
    </row>
    <row r="52" ht="19.5" customHeight="1">
      <c r="A52" s="3"/>
    </row>
    <row r="53" spans="1:8" ht="19.5" customHeight="1">
      <c r="A53" s="3"/>
      <c r="H53" s="2"/>
    </row>
    <row r="54" ht="14.25" customHeight="1">
      <c r="A54" s="3"/>
    </row>
    <row r="68" ht="14.25" customHeight="1">
      <c r="F68" s="3" t="s">
        <v>184</v>
      </c>
    </row>
    <row r="74" spans="1:8" s="10" customFormat="1" ht="19.5" customHeight="1">
      <c r="A74" s="325"/>
      <c r="B74" s="1008"/>
      <c r="C74" s="1008"/>
      <c r="D74" s="1008"/>
      <c r="E74" s="1008"/>
      <c r="F74" s="1008"/>
      <c r="G74" s="1008"/>
      <c r="H74" s="1008"/>
    </row>
    <row r="75" spans="1:8" s="10" customFormat="1" ht="19.5" customHeight="1">
      <c r="A75" s="325"/>
      <c r="B75" s="994"/>
      <c r="C75" s="994"/>
      <c r="D75" s="994"/>
      <c r="E75" s="994"/>
      <c r="F75" s="994"/>
      <c r="G75" s="994"/>
      <c r="H75" s="994"/>
    </row>
    <row r="76" spans="1:8" s="10" customFormat="1" ht="19.5" customHeight="1">
      <c r="A76" s="322"/>
      <c r="B76" s="994"/>
      <c r="C76" s="994"/>
      <c r="D76" s="994"/>
      <c r="E76" s="994"/>
      <c r="F76" s="994"/>
      <c r="G76" s="994"/>
      <c r="H76" s="994"/>
    </row>
    <row r="77" spans="1:8" s="10" customFormat="1" ht="19.5" customHeight="1">
      <c r="A77" s="322"/>
      <c r="B77" s="994"/>
      <c r="C77" s="994"/>
      <c r="D77" s="994"/>
      <c r="E77" s="994"/>
      <c r="F77" s="994"/>
      <c r="G77" s="994"/>
      <c r="H77" s="994"/>
    </row>
    <row r="470" ht="14.25" customHeight="1">
      <c r="A470" s="167"/>
    </row>
    <row r="471" ht="14.25" customHeight="1">
      <c r="A471" s="167"/>
    </row>
    <row r="472" spans="1:3" ht="14.25" customHeight="1">
      <c r="A472" s="167"/>
      <c r="C472" s="3" t="s">
        <v>85</v>
      </c>
    </row>
    <row r="478" ht="14.25" customHeight="1">
      <c r="C478" s="3" t="s">
        <v>83</v>
      </c>
    </row>
    <row r="479" ht="14.25" customHeight="1">
      <c r="C479" s="3" t="s">
        <v>84</v>
      </c>
    </row>
    <row r="484" ht="14.25" customHeight="1">
      <c r="A484" s="6">
        <v>424</v>
      </c>
    </row>
    <row r="486" ht="14.25" customHeight="1">
      <c r="A486" s="9">
        <v>425</v>
      </c>
    </row>
    <row r="487" ht="14.25" customHeight="1">
      <c r="A487" s="9"/>
    </row>
    <row r="488" ht="14.25" customHeight="1">
      <c r="A488" s="9">
        <v>426</v>
      </c>
    </row>
    <row r="489" ht="14.25" customHeight="1">
      <c r="A489" s="9"/>
    </row>
    <row r="490" ht="14.25" customHeight="1">
      <c r="A490" s="9">
        <v>427</v>
      </c>
    </row>
    <row r="491" ht="14.25" customHeight="1">
      <c r="A491" s="9"/>
    </row>
    <row r="492" ht="14.25" customHeight="1">
      <c r="A492" s="9">
        <v>428</v>
      </c>
    </row>
    <row r="493" ht="14.25" customHeight="1">
      <c r="A493" s="9"/>
    </row>
    <row r="494" ht="14.25" customHeight="1">
      <c r="A494" s="9">
        <v>429</v>
      </c>
    </row>
    <row r="495" ht="14.25" customHeight="1">
      <c r="A495" s="9"/>
    </row>
    <row r="496" ht="14.25" customHeight="1">
      <c r="A496" s="9">
        <v>430</v>
      </c>
    </row>
    <row r="497" ht="14.25" customHeight="1">
      <c r="A497" s="9"/>
    </row>
    <row r="498" ht="14.25" customHeight="1">
      <c r="A498" s="9">
        <v>431</v>
      </c>
    </row>
    <row r="499" ht="14.25" customHeight="1">
      <c r="A499" s="9"/>
    </row>
    <row r="500" ht="14.25" customHeight="1">
      <c r="A500" s="9">
        <v>432</v>
      </c>
    </row>
    <row r="501" ht="14.25" customHeight="1">
      <c r="A501" s="9"/>
    </row>
    <row r="502" ht="14.25" customHeight="1">
      <c r="A502" s="9">
        <v>433</v>
      </c>
    </row>
    <row r="503" ht="14.25" customHeight="1">
      <c r="A503" s="9"/>
    </row>
    <row r="504" ht="14.25" customHeight="1">
      <c r="A504" s="9">
        <v>434</v>
      </c>
    </row>
    <row r="505" ht="14.25" customHeight="1">
      <c r="A505" s="9"/>
    </row>
    <row r="506" ht="14.25" customHeight="1">
      <c r="A506" s="9">
        <v>435</v>
      </c>
    </row>
    <row r="507" ht="14.25" customHeight="1">
      <c r="A507" s="9"/>
    </row>
    <row r="508" ht="14.25" customHeight="1">
      <c r="A508" s="6">
        <v>436</v>
      </c>
    </row>
    <row r="513" ht="14.25" customHeight="1">
      <c r="A513" s="6">
        <v>450</v>
      </c>
    </row>
    <row r="514" ht="14.25" customHeight="1">
      <c r="A514" s="6">
        <v>451</v>
      </c>
    </row>
    <row r="515" ht="14.25" customHeight="1">
      <c r="A515" s="6">
        <v>452</v>
      </c>
    </row>
    <row r="516" ht="14.25" customHeight="1">
      <c r="A516" s="6">
        <v>453</v>
      </c>
    </row>
    <row r="517" ht="14.25" customHeight="1">
      <c r="A517" s="6">
        <v>454</v>
      </c>
    </row>
    <row r="518" ht="14.25" customHeight="1">
      <c r="A518" s="6">
        <v>455</v>
      </c>
    </row>
    <row r="519" ht="14.25" customHeight="1">
      <c r="A519" s="6">
        <v>456</v>
      </c>
    </row>
    <row r="520" ht="14.25" customHeight="1">
      <c r="A520" s="6">
        <v>457</v>
      </c>
    </row>
    <row r="521" ht="14.25" customHeight="1">
      <c r="A521" s="6">
        <v>458</v>
      </c>
    </row>
    <row r="522" ht="14.25" customHeight="1">
      <c r="A522" s="6">
        <v>459</v>
      </c>
    </row>
    <row r="523" ht="14.25" customHeight="1">
      <c r="A523" s="6">
        <v>460</v>
      </c>
    </row>
    <row r="524" ht="14.25" customHeight="1">
      <c r="A524" s="6">
        <v>461</v>
      </c>
    </row>
    <row r="525" ht="14.25" customHeight="1">
      <c r="A525" s="6">
        <v>462</v>
      </c>
    </row>
    <row r="526" ht="14.25" customHeight="1">
      <c r="A526" s="6">
        <v>463</v>
      </c>
    </row>
    <row r="527" ht="14.25" customHeight="1">
      <c r="A527" s="6">
        <v>464</v>
      </c>
    </row>
    <row r="528" ht="14.25" customHeight="1">
      <c r="A528" s="6">
        <v>465</v>
      </c>
    </row>
    <row r="529" ht="14.25" customHeight="1">
      <c r="A529" s="6">
        <v>466</v>
      </c>
    </row>
    <row r="530" ht="14.25" customHeight="1">
      <c r="A530" s="6">
        <v>467</v>
      </c>
    </row>
    <row r="531" ht="14.25" customHeight="1">
      <c r="A531" s="6">
        <v>468</v>
      </c>
    </row>
    <row r="532" ht="14.25" customHeight="1">
      <c r="A532" s="6">
        <v>469</v>
      </c>
    </row>
    <row r="533" ht="14.25" customHeight="1">
      <c r="A533" s="6">
        <v>470</v>
      </c>
    </row>
    <row r="534" ht="14.25" customHeight="1">
      <c r="A534" s="6">
        <v>471</v>
      </c>
    </row>
    <row r="535" ht="14.25" customHeight="1">
      <c r="A535" s="6">
        <v>472</v>
      </c>
    </row>
    <row r="536" ht="14.25" customHeight="1">
      <c r="A536" s="6">
        <v>473</v>
      </c>
    </row>
    <row r="537" ht="14.25" customHeight="1">
      <c r="A537" s="6">
        <v>474</v>
      </c>
    </row>
    <row r="538" ht="14.25" customHeight="1">
      <c r="A538" s="6">
        <v>475</v>
      </c>
    </row>
    <row r="539" ht="14.25" customHeight="1">
      <c r="A539" s="6">
        <v>476</v>
      </c>
    </row>
    <row r="540" ht="14.25" customHeight="1">
      <c r="A540" s="6">
        <v>477</v>
      </c>
    </row>
    <row r="541" ht="14.25" customHeight="1">
      <c r="A541" s="6">
        <v>478</v>
      </c>
    </row>
    <row r="542" ht="14.25" customHeight="1">
      <c r="A542" s="6">
        <v>479</v>
      </c>
    </row>
    <row r="543" ht="14.25" customHeight="1">
      <c r="A543" s="6">
        <v>480</v>
      </c>
    </row>
    <row r="544" ht="14.25" customHeight="1">
      <c r="A544" s="6">
        <v>481</v>
      </c>
    </row>
    <row r="545" ht="14.25" customHeight="1">
      <c r="A545" s="6">
        <v>482</v>
      </c>
    </row>
    <row r="546" ht="14.25" customHeight="1">
      <c r="A546" s="6">
        <v>483</v>
      </c>
    </row>
    <row r="547" ht="14.25" customHeight="1">
      <c r="A547" s="6">
        <v>484</v>
      </c>
    </row>
    <row r="548" ht="14.25" customHeight="1">
      <c r="A548" s="6">
        <v>485</v>
      </c>
    </row>
    <row r="549" ht="14.25" customHeight="1">
      <c r="A549" s="6">
        <v>486</v>
      </c>
    </row>
    <row r="550" ht="14.25" customHeight="1">
      <c r="A550" s="6">
        <v>487</v>
      </c>
    </row>
    <row r="552" ht="14.25" customHeight="1">
      <c r="A552" s="6">
        <v>488</v>
      </c>
    </row>
    <row r="553" ht="14.25" customHeight="1">
      <c r="A553" s="6">
        <v>489</v>
      </c>
    </row>
    <row r="554" ht="14.25" customHeight="1">
      <c r="A554" s="6">
        <v>490</v>
      </c>
    </row>
    <row r="555" ht="14.25" customHeight="1">
      <c r="A555" s="6">
        <v>491</v>
      </c>
    </row>
    <row r="556" ht="14.25" customHeight="1">
      <c r="A556" s="6">
        <v>492</v>
      </c>
    </row>
    <row r="557" ht="14.25" customHeight="1">
      <c r="A557" s="6">
        <v>493</v>
      </c>
    </row>
    <row r="558" ht="14.25" customHeight="1">
      <c r="A558" s="6">
        <v>494</v>
      </c>
    </row>
    <row r="559" ht="14.25" customHeight="1">
      <c r="A559" s="6">
        <v>495</v>
      </c>
    </row>
    <row r="560" ht="14.25" customHeight="1">
      <c r="A560" s="6">
        <v>496</v>
      </c>
    </row>
    <row r="561" ht="14.25" customHeight="1">
      <c r="A561" s="6">
        <v>497</v>
      </c>
    </row>
    <row r="562" ht="14.25" customHeight="1">
      <c r="A562" s="6">
        <v>498</v>
      </c>
    </row>
    <row r="563" ht="14.25" customHeight="1">
      <c r="A563" s="6">
        <v>499</v>
      </c>
    </row>
    <row r="564" ht="14.25" customHeight="1">
      <c r="A564" s="6">
        <v>500</v>
      </c>
    </row>
    <row r="565" ht="14.25" customHeight="1">
      <c r="A565" s="6">
        <v>501</v>
      </c>
    </row>
    <row r="566" ht="14.25" customHeight="1">
      <c r="A566" s="6">
        <v>502</v>
      </c>
    </row>
    <row r="568" ht="14.25" customHeight="1">
      <c r="A568" s="6">
        <v>503</v>
      </c>
    </row>
    <row r="569" ht="14.25" customHeight="1">
      <c r="A569" s="6">
        <v>504</v>
      </c>
    </row>
    <row r="570" ht="14.25" customHeight="1">
      <c r="A570" s="6">
        <v>505</v>
      </c>
    </row>
    <row r="571" ht="14.25" customHeight="1">
      <c r="A571" s="6">
        <v>506</v>
      </c>
    </row>
    <row r="572" ht="14.25" customHeight="1">
      <c r="A572" s="6">
        <v>507</v>
      </c>
    </row>
    <row r="573" ht="14.25" customHeight="1">
      <c r="A573" s="6">
        <v>508</v>
      </c>
    </row>
    <row r="574" ht="14.25" customHeight="1">
      <c r="A574" s="6">
        <v>509</v>
      </c>
    </row>
    <row r="575" ht="14.25" customHeight="1">
      <c r="A575" s="6">
        <v>510</v>
      </c>
    </row>
    <row r="576" ht="14.25" customHeight="1">
      <c r="A576" s="6">
        <v>511</v>
      </c>
    </row>
    <row r="577" ht="14.25" customHeight="1">
      <c r="A577" s="6">
        <v>512</v>
      </c>
    </row>
    <row r="578" ht="14.25" customHeight="1">
      <c r="A578" s="6">
        <v>513</v>
      </c>
    </row>
    <row r="579" ht="14.25" customHeight="1">
      <c r="A579" s="6">
        <v>514</v>
      </c>
    </row>
    <row r="580" ht="14.25" customHeight="1">
      <c r="A580" s="6">
        <v>515</v>
      </c>
    </row>
    <row r="581" ht="14.25" customHeight="1">
      <c r="A581" s="6">
        <v>516</v>
      </c>
    </row>
    <row r="582" ht="14.25" customHeight="1">
      <c r="A582" s="6">
        <v>517</v>
      </c>
    </row>
    <row r="583" ht="14.25" customHeight="1">
      <c r="A583" s="6">
        <v>518</v>
      </c>
    </row>
    <row r="584" ht="14.25" customHeight="1">
      <c r="A584" s="6">
        <v>519</v>
      </c>
    </row>
    <row r="585" ht="14.25" customHeight="1">
      <c r="A585" s="6">
        <v>520</v>
      </c>
    </row>
    <row r="586" ht="14.25" customHeight="1">
      <c r="A586" s="6">
        <v>521</v>
      </c>
    </row>
    <row r="587" ht="14.25" customHeight="1">
      <c r="A587" s="6">
        <v>522</v>
      </c>
    </row>
    <row r="588" ht="14.25" customHeight="1">
      <c r="A588" s="6">
        <v>523</v>
      </c>
    </row>
    <row r="589" ht="14.25" customHeight="1">
      <c r="A589" s="6">
        <v>524</v>
      </c>
    </row>
    <row r="590" ht="14.25" customHeight="1">
      <c r="A590" s="6">
        <v>525</v>
      </c>
    </row>
    <row r="591" ht="14.25" customHeight="1">
      <c r="A591" s="6">
        <v>526</v>
      </c>
    </row>
    <row r="592" ht="14.25" customHeight="1">
      <c r="A592" s="6">
        <v>527</v>
      </c>
    </row>
    <row r="593" ht="14.25" customHeight="1">
      <c r="A593" s="6">
        <v>528</v>
      </c>
    </row>
    <row r="594" ht="14.25" customHeight="1">
      <c r="A594" s="6">
        <v>529</v>
      </c>
    </row>
    <row r="596" ht="14.25" customHeight="1">
      <c r="A596" s="6">
        <v>530</v>
      </c>
    </row>
    <row r="597" ht="14.25" customHeight="1">
      <c r="A597" s="6">
        <v>531</v>
      </c>
    </row>
    <row r="598" ht="14.25" customHeight="1">
      <c r="A598" s="167">
        <v>532</v>
      </c>
    </row>
    <row r="599" ht="14.25" customHeight="1">
      <c r="A599" s="6">
        <v>533</v>
      </c>
    </row>
    <row r="600" ht="14.25" customHeight="1">
      <c r="A600" s="6">
        <v>534</v>
      </c>
    </row>
    <row r="601" ht="14.25" customHeight="1">
      <c r="A601" s="6">
        <v>535</v>
      </c>
    </row>
    <row r="602" ht="14.25" customHeight="1">
      <c r="A602" s="6">
        <v>536</v>
      </c>
    </row>
    <row r="603" ht="14.25" customHeight="1">
      <c r="A603" s="6">
        <v>537</v>
      </c>
    </row>
    <row r="604" ht="14.25" customHeight="1">
      <c r="A604" s="6">
        <v>538</v>
      </c>
    </row>
  </sheetData>
  <sheetProtection/>
  <mergeCells count="2">
    <mergeCell ref="B74:H74"/>
    <mergeCell ref="B75:H77"/>
  </mergeCells>
  <printOptions/>
  <pageMargins left="0.97" right="0.31496062992125984" top="0.6299212598425197" bottom="0.5905511811023623" header="0.5118110236220472" footer="0.5118110236220472"/>
  <pageSetup horizontalDpi="600" verticalDpi="600" orientation="portrait" pageOrder="overThenDown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L253"/>
  <sheetViews>
    <sheetView view="pageBreakPreview" zoomScale="85" zoomScaleNormal="75" zoomScaleSheetLayoutView="85" zoomScalePageLayoutView="0" workbookViewId="0" topLeftCell="A1">
      <pane xSplit="3" ySplit="2" topLeftCell="D3" activePane="bottomRight" state="frozen"/>
      <selection pane="topLeft" activeCell="J4" sqref="J4"/>
      <selection pane="topRight" activeCell="J4" sqref="J4"/>
      <selection pane="bottomLeft" activeCell="J4" sqref="J4"/>
      <selection pane="bottomRight" activeCell="D6" sqref="D6:K247"/>
    </sheetView>
  </sheetViews>
  <sheetFormatPr defaultColWidth="11.375" defaultRowHeight="12.75" customHeight="1"/>
  <cols>
    <col min="1" max="1" width="7.00390625" style="3" customWidth="1"/>
    <col min="2" max="2" width="12.00390625" style="4" customWidth="1"/>
    <col min="3" max="3" width="41.75390625" style="1" customWidth="1"/>
    <col min="4" max="5" width="15.75390625" style="2" customWidth="1"/>
    <col min="6" max="6" width="17.25390625" style="2" customWidth="1"/>
    <col min="7" max="7" width="19.875" style="388" customWidth="1"/>
    <col min="8" max="11" width="18.875" style="3" customWidth="1"/>
    <col min="12" max="12" width="11.375" style="3" customWidth="1"/>
    <col min="13" max="13" width="11.875" style="3" bestFit="1" customWidth="1"/>
    <col min="14" max="16" width="11.375" style="3" customWidth="1"/>
    <col min="17" max="17" width="12.25390625" style="790" bestFit="1" customWidth="1"/>
    <col min="18" max="20" width="13.625" style="790" bestFit="1" customWidth="1"/>
    <col min="21" max="21" width="14.875" style="790" bestFit="1" customWidth="1"/>
    <col min="22" max="16384" width="11.375" style="3" customWidth="1"/>
  </cols>
  <sheetData>
    <row r="1" spans="1:7" ht="13.5">
      <c r="A1" s="1024" t="s">
        <v>135</v>
      </c>
      <c r="B1" s="1024"/>
      <c r="C1" s="1024"/>
      <c r="D1" s="1024"/>
      <c r="E1" s="1024"/>
      <c r="F1" s="454"/>
      <c r="G1" s="387"/>
    </row>
    <row r="2" spans="2:11" ht="14.25" thickBot="1">
      <c r="B2" s="120"/>
      <c r="C2" s="381"/>
      <c r="D2" s="3"/>
      <c r="E2" s="3"/>
      <c r="F2" s="392"/>
      <c r="G2" s="392"/>
      <c r="K2" s="392" t="s">
        <v>137</v>
      </c>
    </row>
    <row r="3" spans="1:12" ht="12.75" customHeight="1">
      <c r="A3" s="213"/>
      <c r="B3" s="210"/>
      <c r="C3" s="215"/>
      <c r="D3" s="405"/>
      <c r="E3" s="239"/>
      <c r="F3" s="239"/>
      <c r="G3" s="688"/>
      <c r="H3" s="215"/>
      <c r="I3" s="126"/>
      <c r="J3" s="473"/>
      <c r="K3" s="473"/>
      <c r="L3" s="5"/>
    </row>
    <row r="4" spans="1:12" ht="12.75" customHeight="1">
      <c r="A4" s="208" t="s">
        <v>369</v>
      </c>
      <c r="B4" s="122" t="s">
        <v>356</v>
      </c>
      <c r="C4" s="208" t="s">
        <v>442</v>
      </c>
      <c r="D4" s="406" t="s">
        <v>172</v>
      </c>
      <c r="E4" s="238" t="s">
        <v>174</v>
      </c>
      <c r="F4" s="238" t="s">
        <v>173</v>
      </c>
      <c r="G4" s="689" t="s">
        <v>391</v>
      </c>
      <c r="H4" s="208" t="s">
        <v>881</v>
      </c>
      <c r="I4" s="122" t="s">
        <v>456</v>
      </c>
      <c r="J4" s="207" t="s">
        <v>343</v>
      </c>
      <c r="K4" s="207" t="s">
        <v>339</v>
      </c>
      <c r="L4" s="130"/>
    </row>
    <row r="5" spans="1:12" ht="12.75" customHeight="1" thickBot="1">
      <c r="A5" s="214"/>
      <c r="B5" s="206"/>
      <c r="C5" s="684"/>
      <c r="D5" s="407"/>
      <c r="E5" s="235"/>
      <c r="F5" s="235"/>
      <c r="G5" s="690"/>
      <c r="H5" s="138"/>
      <c r="I5" s="685"/>
      <c r="J5" s="686"/>
      <c r="K5" s="686"/>
      <c r="L5" s="5"/>
    </row>
    <row r="6" spans="1:246" ht="12.75" customHeight="1">
      <c r="A6" s="516">
        <v>1</v>
      </c>
      <c r="B6" s="674" t="s">
        <v>348</v>
      </c>
      <c r="C6" s="223" t="s">
        <v>756</v>
      </c>
      <c r="D6" s="830">
        <v>0</v>
      </c>
      <c r="E6" s="831">
        <v>0</v>
      </c>
      <c r="F6" s="831">
        <v>0</v>
      </c>
      <c r="G6" s="832">
        <v>3000</v>
      </c>
      <c r="H6" s="833">
        <v>3000</v>
      </c>
      <c r="I6" s="834">
        <v>5100</v>
      </c>
      <c r="J6" s="835">
        <v>-2100</v>
      </c>
      <c r="K6" s="836">
        <v>0.5882352941176471</v>
      </c>
      <c r="L6" s="212"/>
      <c r="M6" s="119">
        <v>3000</v>
      </c>
      <c r="N6" s="450">
        <f>M6-H6</f>
        <v>0</v>
      </c>
      <c r="O6" s="119"/>
      <c r="P6" s="119"/>
      <c r="Q6" s="791"/>
      <c r="R6" s="791"/>
      <c r="S6" s="791"/>
      <c r="T6" s="791"/>
      <c r="U6" s="791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</row>
    <row r="7" spans="1:246" ht="12.75" customHeight="1">
      <c r="A7" s="483">
        <f>A6+1</f>
        <v>2</v>
      </c>
      <c r="B7" s="484" t="s">
        <v>348</v>
      </c>
      <c r="C7" s="223" t="s">
        <v>757</v>
      </c>
      <c r="D7" s="837">
        <v>0</v>
      </c>
      <c r="E7" s="391">
        <v>30000</v>
      </c>
      <c r="F7" s="391">
        <v>0</v>
      </c>
      <c r="G7" s="838">
        <v>0</v>
      </c>
      <c r="H7" s="465">
        <v>30000</v>
      </c>
      <c r="I7" s="839">
        <v>30000</v>
      </c>
      <c r="J7" s="840">
        <v>0</v>
      </c>
      <c r="K7" s="841">
        <v>1</v>
      </c>
      <c r="L7" s="212"/>
      <c r="M7" s="119">
        <v>30000</v>
      </c>
      <c r="N7" s="450">
        <f aca="true" t="shared" si="0" ref="N7:N68">M7-H7</f>
        <v>0</v>
      </c>
      <c r="O7" s="119"/>
      <c r="P7" s="119"/>
      <c r="Q7" s="791"/>
      <c r="R7" s="791"/>
      <c r="S7" s="791"/>
      <c r="T7" s="791"/>
      <c r="U7" s="791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</row>
    <row r="8" spans="1:246" ht="12.75" customHeight="1">
      <c r="A8" s="483">
        <v>3</v>
      </c>
      <c r="B8" s="484" t="s">
        <v>348</v>
      </c>
      <c r="C8" s="223" t="s">
        <v>758</v>
      </c>
      <c r="D8" s="837">
        <v>90000</v>
      </c>
      <c r="E8" s="391">
        <v>0</v>
      </c>
      <c r="F8" s="391">
        <v>0</v>
      </c>
      <c r="G8" s="838">
        <v>0</v>
      </c>
      <c r="H8" s="465">
        <v>90000</v>
      </c>
      <c r="I8" s="839">
        <v>90000</v>
      </c>
      <c r="J8" s="840">
        <v>0</v>
      </c>
      <c r="K8" s="841">
        <v>1</v>
      </c>
      <c r="L8" s="212"/>
      <c r="M8" s="119">
        <v>90000</v>
      </c>
      <c r="N8" s="450">
        <f t="shared" si="0"/>
        <v>0</v>
      </c>
      <c r="O8" s="119"/>
      <c r="P8" s="119"/>
      <c r="Q8" s="791"/>
      <c r="R8" s="791"/>
      <c r="S8" s="791"/>
      <c r="T8" s="791"/>
      <c r="U8" s="791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</row>
    <row r="9" spans="1:246" ht="12.75" customHeight="1">
      <c r="A9" s="483">
        <f aca="true" t="shared" si="1" ref="A9:A70">A8+1</f>
        <v>4</v>
      </c>
      <c r="B9" s="484" t="s">
        <v>348</v>
      </c>
      <c r="C9" s="223" t="s">
        <v>759</v>
      </c>
      <c r="D9" s="837">
        <v>0</v>
      </c>
      <c r="E9" s="391">
        <v>290000</v>
      </c>
      <c r="F9" s="391">
        <v>0</v>
      </c>
      <c r="G9" s="838">
        <v>0</v>
      </c>
      <c r="H9" s="465">
        <v>290000</v>
      </c>
      <c r="I9" s="839">
        <v>410000</v>
      </c>
      <c r="J9" s="840">
        <v>-120000</v>
      </c>
      <c r="K9" s="841">
        <v>0.7073170731707317</v>
      </c>
      <c r="L9" s="212">
        <v>6</v>
      </c>
      <c r="M9" s="119">
        <v>290000</v>
      </c>
      <c r="N9" s="450">
        <f t="shared" si="0"/>
        <v>0</v>
      </c>
      <c r="O9" s="119"/>
      <c r="P9" s="119"/>
      <c r="Q9" s="791"/>
      <c r="R9" s="791"/>
      <c r="S9" s="791"/>
      <c r="T9" s="791"/>
      <c r="U9" s="791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</row>
    <row r="10" spans="1:246" ht="12.75" customHeight="1">
      <c r="A10" s="483">
        <f t="shared" si="1"/>
        <v>5</v>
      </c>
      <c r="B10" s="484" t="s">
        <v>348</v>
      </c>
      <c r="C10" s="223" t="s">
        <v>760</v>
      </c>
      <c r="D10" s="837">
        <v>0</v>
      </c>
      <c r="E10" s="391">
        <v>0</v>
      </c>
      <c r="F10" s="391">
        <v>0</v>
      </c>
      <c r="G10" s="838">
        <v>280000</v>
      </c>
      <c r="H10" s="465">
        <v>280000</v>
      </c>
      <c r="I10" s="839">
        <v>350000</v>
      </c>
      <c r="J10" s="840">
        <v>-70000</v>
      </c>
      <c r="K10" s="841">
        <v>0.8</v>
      </c>
      <c r="L10" s="212">
        <v>7</v>
      </c>
      <c r="M10" s="119">
        <v>280000</v>
      </c>
      <c r="N10" s="450">
        <f t="shared" si="0"/>
        <v>0</v>
      </c>
      <c r="O10" s="119"/>
      <c r="P10" s="119"/>
      <c r="Q10" s="791"/>
      <c r="R10" s="791"/>
      <c r="S10" s="791"/>
      <c r="T10" s="791"/>
      <c r="U10" s="791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</row>
    <row r="11" spans="1:246" s="2" customFormat="1" ht="12.75" customHeight="1">
      <c r="A11" s="483">
        <f t="shared" si="1"/>
        <v>6</v>
      </c>
      <c r="B11" s="484" t="s">
        <v>348</v>
      </c>
      <c r="C11" s="223" t="s">
        <v>761</v>
      </c>
      <c r="D11" s="837">
        <v>0</v>
      </c>
      <c r="E11" s="391">
        <v>0</v>
      </c>
      <c r="F11" s="391">
        <v>650000</v>
      </c>
      <c r="G11" s="838">
        <v>0</v>
      </c>
      <c r="H11" s="465">
        <v>650000</v>
      </c>
      <c r="I11" s="839">
        <v>700000</v>
      </c>
      <c r="J11" s="840">
        <v>-50000</v>
      </c>
      <c r="K11" s="841">
        <v>0.9285714285714286</v>
      </c>
      <c r="L11" s="212">
        <v>1</v>
      </c>
      <c r="M11" s="119">
        <v>650000</v>
      </c>
      <c r="N11" s="450">
        <f t="shared" si="0"/>
        <v>0</v>
      </c>
      <c r="O11" s="119"/>
      <c r="P11" s="119"/>
      <c r="Q11" s="791"/>
      <c r="R11" s="791"/>
      <c r="S11" s="791"/>
      <c r="T11" s="791"/>
      <c r="U11" s="791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</row>
    <row r="12" spans="1:246" s="2" customFormat="1" ht="12.75" customHeight="1" thickBot="1">
      <c r="A12" s="483">
        <f t="shared" si="1"/>
        <v>7</v>
      </c>
      <c r="B12" s="122" t="s">
        <v>348</v>
      </c>
      <c r="C12" s="223" t="s">
        <v>762</v>
      </c>
      <c r="D12" s="837">
        <v>0</v>
      </c>
      <c r="E12" s="391">
        <v>0</v>
      </c>
      <c r="F12" s="391">
        <v>7000</v>
      </c>
      <c r="G12" s="838">
        <v>0</v>
      </c>
      <c r="H12" s="465">
        <v>7000</v>
      </c>
      <c r="I12" s="843">
        <v>20000</v>
      </c>
      <c r="J12" s="840">
        <v>-13000</v>
      </c>
      <c r="K12" s="842">
        <v>0.35</v>
      </c>
      <c r="L12" s="212"/>
      <c r="M12" s="119">
        <v>7000</v>
      </c>
      <c r="N12" s="450">
        <f t="shared" si="0"/>
        <v>0</v>
      </c>
      <c r="O12" s="119"/>
      <c r="P12" s="119"/>
      <c r="Q12" s="791"/>
      <c r="R12" s="791"/>
      <c r="S12" s="791"/>
      <c r="T12" s="791"/>
      <c r="U12" s="791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</row>
    <row r="13" spans="1:246" ht="12.75" customHeight="1" thickBot="1" thickTop="1">
      <c r="A13" s="675"/>
      <c r="B13" s="676"/>
      <c r="C13" s="677" t="s">
        <v>40</v>
      </c>
      <c r="D13" s="844">
        <v>90000</v>
      </c>
      <c r="E13" s="845">
        <v>320000</v>
      </c>
      <c r="F13" s="845">
        <v>657000</v>
      </c>
      <c r="G13" s="846">
        <v>283000</v>
      </c>
      <c r="H13" s="847">
        <v>1350000</v>
      </c>
      <c r="I13" s="848">
        <v>1605100</v>
      </c>
      <c r="J13" s="849">
        <v>-255100</v>
      </c>
      <c r="K13" s="850">
        <v>0.8410690922683945</v>
      </c>
      <c r="L13" s="449"/>
      <c r="M13" s="450">
        <v>1350000</v>
      </c>
      <c r="N13" s="450">
        <f t="shared" si="0"/>
        <v>0</v>
      </c>
      <c r="O13" s="119"/>
      <c r="P13" s="119"/>
      <c r="Q13" s="791"/>
      <c r="R13" s="791"/>
      <c r="S13" s="791"/>
      <c r="T13" s="791"/>
      <c r="U13" s="791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</row>
    <row r="14" spans="1:246" ht="12.75" customHeight="1">
      <c r="A14" s="483">
        <f>A12+1</f>
        <v>8</v>
      </c>
      <c r="B14" s="484" t="s">
        <v>346</v>
      </c>
      <c r="C14" s="401" t="s">
        <v>457</v>
      </c>
      <c r="D14" s="837">
        <v>0</v>
      </c>
      <c r="E14" s="391">
        <v>9600</v>
      </c>
      <c r="F14" s="391">
        <v>0</v>
      </c>
      <c r="G14" s="838">
        <v>0</v>
      </c>
      <c r="H14" s="465">
        <v>9600</v>
      </c>
      <c r="I14" s="839">
        <v>9000</v>
      </c>
      <c r="J14" s="840">
        <v>600</v>
      </c>
      <c r="K14" s="841">
        <v>1.0666666666666667</v>
      </c>
      <c r="L14" s="212"/>
      <c r="M14" s="119">
        <v>9600</v>
      </c>
      <c r="N14" s="450">
        <f t="shared" si="0"/>
        <v>0</v>
      </c>
      <c r="O14" s="119"/>
      <c r="P14" s="119"/>
      <c r="Q14" s="791"/>
      <c r="R14" s="791"/>
      <c r="S14" s="791"/>
      <c r="T14" s="791"/>
      <c r="U14" s="791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</row>
    <row r="15" spans="1:246" ht="12.75" customHeight="1">
      <c r="A15" s="483">
        <f>A14+1</f>
        <v>9</v>
      </c>
      <c r="B15" s="484" t="s">
        <v>346</v>
      </c>
      <c r="C15" s="401" t="s">
        <v>912</v>
      </c>
      <c r="D15" s="837">
        <v>0</v>
      </c>
      <c r="E15" s="391">
        <v>0</v>
      </c>
      <c r="F15" s="391">
        <v>0</v>
      </c>
      <c r="G15" s="838">
        <v>135000</v>
      </c>
      <c r="H15" s="465">
        <v>135000</v>
      </c>
      <c r="I15" s="839">
        <v>140000</v>
      </c>
      <c r="J15" s="840">
        <v>-5000</v>
      </c>
      <c r="K15" s="841">
        <v>0.9642857142857143</v>
      </c>
      <c r="L15" s="212"/>
      <c r="M15" s="119">
        <v>135000</v>
      </c>
      <c r="N15" s="450">
        <f t="shared" si="0"/>
        <v>0</v>
      </c>
      <c r="O15" s="119"/>
      <c r="P15" s="119"/>
      <c r="Q15" s="791"/>
      <c r="R15" s="791"/>
      <c r="S15" s="791"/>
      <c r="T15" s="791"/>
      <c r="U15" s="791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</row>
    <row r="16" spans="1:246" ht="12.75" customHeight="1">
      <c r="A16" s="483">
        <f t="shared" si="1"/>
        <v>10</v>
      </c>
      <c r="B16" s="484" t="s">
        <v>346</v>
      </c>
      <c r="C16" s="401" t="s">
        <v>763</v>
      </c>
      <c r="D16" s="837">
        <v>0</v>
      </c>
      <c r="E16" s="391">
        <v>120000</v>
      </c>
      <c r="F16" s="391">
        <v>0</v>
      </c>
      <c r="G16" s="838">
        <v>0</v>
      </c>
      <c r="H16" s="465">
        <v>120000</v>
      </c>
      <c r="I16" s="839">
        <v>125000</v>
      </c>
      <c r="J16" s="840">
        <v>-5000</v>
      </c>
      <c r="K16" s="841">
        <v>0.96</v>
      </c>
      <c r="L16" s="212"/>
      <c r="M16" s="119">
        <v>120000</v>
      </c>
      <c r="N16" s="450">
        <f t="shared" si="0"/>
        <v>0</v>
      </c>
      <c r="O16" s="119"/>
      <c r="P16" s="119"/>
      <c r="Q16" s="791"/>
      <c r="R16" s="791"/>
      <c r="S16" s="791"/>
      <c r="T16" s="791"/>
      <c r="U16" s="791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</row>
    <row r="17" spans="1:246" ht="12.75" customHeight="1">
      <c r="A17" s="483">
        <f t="shared" si="1"/>
        <v>11</v>
      </c>
      <c r="B17" s="484" t="s">
        <v>346</v>
      </c>
      <c r="C17" s="401" t="s">
        <v>764</v>
      </c>
      <c r="D17" s="837">
        <v>0</v>
      </c>
      <c r="E17" s="391">
        <v>74100</v>
      </c>
      <c r="F17" s="391">
        <v>0</v>
      </c>
      <c r="G17" s="838">
        <v>0</v>
      </c>
      <c r="H17" s="465">
        <v>74100</v>
      </c>
      <c r="I17" s="839">
        <v>109000</v>
      </c>
      <c r="J17" s="840">
        <v>-34900</v>
      </c>
      <c r="K17" s="841">
        <v>0.6798165137614679</v>
      </c>
      <c r="L17" s="212"/>
      <c r="M17" s="119">
        <v>74100</v>
      </c>
      <c r="N17" s="450">
        <f t="shared" si="0"/>
        <v>0</v>
      </c>
      <c r="O17" s="119"/>
      <c r="P17" s="119"/>
      <c r="Q17" s="791"/>
      <c r="R17" s="791"/>
      <c r="S17" s="791"/>
      <c r="T17" s="791"/>
      <c r="U17" s="791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</row>
    <row r="18" spans="1:246" ht="12.75" customHeight="1" thickBot="1">
      <c r="A18" s="483">
        <f t="shared" si="1"/>
        <v>12</v>
      </c>
      <c r="B18" s="486" t="s">
        <v>346</v>
      </c>
      <c r="C18" s="401" t="s">
        <v>765</v>
      </c>
      <c r="D18" s="851">
        <v>0</v>
      </c>
      <c r="E18" s="852">
        <v>0</v>
      </c>
      <c r="F18" s="852">
        <v>240000</v>
      </c>
      <c r="G18" s="853">
        <v>0</v>
      </c>
      <c r="H18" s="854">
        <v>240000</v>
      </c>
      <c r="I18" s="855">
        <v>240000</v>
      </c>
      <c r="J18" s="856">
        <v>0</v>
      </c>
      <c r="K18" s="857">
        <v>1</v>
      </c>
      <c r="L18" s="212">
        <v>10</v>
      </c>
      <c r="M18" s="119">
        <v>240000</v>
      </c>
      <c r="N18" s="450">
        <f t="shared" si="0"/>
        <v>0</v>
      </c>
      <c r="O18" s="119"/>
      <c r="P18" s="119"/>
      <c r="Q18" s="791"/>
      <c r="R18" s="791"/>
      <c r="S18" s="791"/>
      <c r="T18" s="791"/>
      <c r="U18" s="791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</row>
    <row r="19" spans="1:246" ht="12.75" customHeight="1" thickBot="1" thickTop="1">
      <c r="A19" s="675"/>
      <c r="B19" s="676"/>
      <c r="C19" s="677" t="s">
        <v>40</v>
      </c>
      <c r="D19" s="844">
        <v>0</v>
      </c>
      <c r="E19" s="845">
        <v>203700</v>
      </c>
      <c r="F19" s="845">
        <v>240000</v>
      </c>
      <c r="G19" s="846">
        <v>135000</v>
      </c>
      <c r="H19" s="847">
        <v>578700</v>
      </c>
      <c r="I19" s="848">
        <v>623000</v>
      </c>
      <c r="J19" s="849">
        <v>-44300</v>
      </c>
      <c r="K19" s="850">
        <v>0.928892455858748</v>
      </c>
      <c r="L19" s="449"/>
      <c r="M19" s="450">
        <v>578700</v>
      </c>
      <c r="N19" s="450">
        <f t="shared" si="0"/>
        <v>0</v>
      </c>
      <c r="O19" s="119"/>
      <c r="P19" s="119"/>
      <c r="Q19" s="791"/>
      <c r="R19" s="791"/>
      <c r="S19" s="791"/>
      <c r="T19" s="791"/>
      <c r="U19" s="791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</row>
    <row r="20" spans="1:246" ht="12.75" customHeight="1">
      <c r="A20" s="483">
        <f>A18+1</f>
        <v>13</v>
      </c>
      <c r="B20" s="483" t="s">
        <v>349</v>
      </c>
      <c r="C20" s="401" t="s">
        <v>193</v>
      </c>
      <c r="D20" s="837">
        <v>0</v>
      </c>
      <c r="E20" s="391">
        <v>0</v>
      </c>
      <c r="F20" s="391">
        <v>60000</v>
      </c>
      <c r="G20" s="838">
        <v>0</v>
      </c>
      <c r="H20" s="465">
        <v>60000</v>
      </c>
      <c r="I20" s="839">
        <v>70000</v>
      </c>
      <c r="J20" s="840">
        <v>-10000</v>
      </c>
      <c r="K20" s="841">
        <v>0.8571428571428571</v>
      </c>
      <c r="L20" s="212"/>
      <c r="M20" s="119">
        <v>60000</v>
      </c>
      <c r="N20" s="450">
        <f t="shared" si="0"/>
        <v>0</v>
      </c>
      <c r="O20" s="119"/>
      <c r="P20" s="119"/>
      <c r="Q20" s="791"/>
      <c r="R20" s="791"/>
      <c r="S20" s="791"/>
      <c r="T20" s="791"/>
      <c r="U20" s="791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</row>
    <row r="21" spans="1:246" ht="12.75" customHeight="1">
      <c r="A21" s="483">
        <f t="shared" si="1"/>
        <v>14</v>
      </c>
      <c r="B21" s="483" t="s">
        <v>349</v>
      </c>
      <c r="C21" s="401" t="s">
        <v>458</v>
      </c>
      <c r="D21" s="837">
        <v>0</v>
      </c>
      <c r="E21" s="391">
        <v>0</v>
      </c>
      <c r="F21" s="391">
        <v>0</v>
      </c>
      <c r="G21" s="838">
        <v>28000</v>
      </c>
      <c r="H21" s="465">
        <v>28000</v>
      </c>
      <c r="I21" s="839">
        <v>24000</v>
      </c>
      <c r="J21" s="840">
        <v>4000</v>
      </c>
      <c r="K21" s="841">
        <v>1.1666666666666667</v>
      </c>
      <c r="L21" s="212"/>
      <c r="M21" s="119">
        <v>28000</v>
      </c>
      <c r="N21" s="450">
        <f t="shared" si="0"/>
        <v>0</v>
      </c>
      <c r="O21" s="119"/>
      <c r="P21" s="119"/>
      <c r="Q21" s="791"/>
      <c r="R21" s="791"/>
      <c r="S21" s="791"/>
      <c r="T21" s="791"/>
      <c r="U21" s="791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</row>
    <row r="22" spans="1:246" ht="12.75" customHeight="1">
      <c r="A22" s="483">
        <f t="shared" si="1"/>
        <v>15</v>
      </c>
      <c r="B22" s="483" t="s">
        <v>349</v>
      </c>
      <c r="C22" s="401" t="s">
        <v>194</v>
      </c>
      <c r="D22" s="837">
        <v>0</v>
      </c>
      <c r="E22" s="391">
        <v>0</v>
      </c>
      <c r="F22" s="391">
        <v>0</v>
      </c>
      <c r="G22" s="838">
        <v>0</v>
      </c>
      <c r="H22" s="465">
        <v>0</v>
      </c>
      <c r="I22" s="839">
        <v>64653</v>
      </c>
      <c r="J22" s="840">
        <v>-64653</v>
      </c>
      <c r="K22" s="841">
        <v>0</v>
      </c>
      <c r="L22" s="212"/>
      <c r="M22" s="119">
        <v>0</v>
      </c>
      <c r="N22" s="450">
        <f t="shared" si="0"/>
        <v>0</v>
      </c>
      <c r="O22" s="119"/>
      <c r="P22" s="119"/>
      <c r="Q22" s="791"/>
      <c r="R22" s="791"/>
      <c r="S22" s="791"/>
      <c r="T22" s="791"/>
      <c r="U22" s="791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</row>
    <row r="23" spans="1:246" ht="12.75" customHeight="1">
      <c r="A23" s="483">
        <f t="shared" si="1"/>
        <v>16</v>
      </c>
      <c r="B23" s="483" t="s">
        <v>349</v>
      </c>
      <c r="C23" s="401" t="s">
        <v>195</v>
      </c>
      <c r="D23" s="837">
        <v>0</v>
      </c>
      <c r="E23" s="391">
        <v>0</v>
      </c>
      <c r="F23" s="391">
        <v>0</v>
      </c>
      <c r="G23" s="838">
        <v>145000</v>
      </c>
      <c r="H23" s="465">
        <v>145000</v>
      </c>
      <c r="I23" s="839">
        <v>130000</v>
      </c>
      <c r="J23" s="840">
        <v>15000</v>
      </c>
      <c r="K23" s="841">
        <v>1.1153846153846154</v>
      </c>
      <c r="L23" s="212"/>
      <c r="M23" s="119">
        <v>145000</v>
      </c>
      <c r="N23" s="450">
        <f t="shared" si="0"/>
        <v>0</v>
      </c>
      <c r="O23" s="119"/>
      <c r="P23" s="119"/>
      <c r="Q23" s="791"/>
      <c r="R23" s="791"/>
      <c r="S23" s="791"/>
      <c r="T23" s="791"/>
      <c r="U23" s="791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</row>
    <row r="24" spans="1:246" ht="12.75" customHeight="1">
      <c r="A24" s="483">
        <f t="shared" si="1"/>
        <v>17</v>
      </c>
      <c r="B24" s="483" t="s">
        <v>349</v>
      </c>
      <c r="C24" s="401" t="s">
        <v>196</v>
      </c>
      <c r="D24" s="837">
        <v>0</v>
      </c>
      <c r="E24" s="391">
        <v>0</v>
      </c>
      <c r="F24" s="391">
        <v>210000</v>
      </c>
      <c r="G24" s="838">
        <v>0</v>
      </c>
      <c r="H24" s="465">
        <v>210000</v>
      </c>
      <c r="I24" s="839">
        <v>230000</v>
      </c>
      <c r="J24" s="840">
        <v>-20000</v>
      </c>
      <c r="K24" s="841">
        <v>0.9130434782608695</v>
      </c>
      <c r="L24" s="212"/>
      <c r="M24" s="119">
        <v>210000</v>
      </c>
      <c r="N24" s="450">
        <f t="shared" si="0"/>
        <v>0</v>
      </c>
      <c r="O24" s="119"/>
      <c r="P24" s="119"/>
      <c r="Q24" s="791"/>
      <c r="R24" s="791"/>
      <c r="S24" s="791"/>
      <c r="T24" s="791"/>
      <c r="U24" s="791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</row>
    <row r="25" spans="1:246" ht="12.75" customHeight="1">
      <c r="A25" s="483">
        <f t="shared" si="1"/>
        <v>18</v>
      </c>
      <c r="B25" s="483" t="s">
        <v>349</v>
      </c>
      <c r="C25" s="401" t="s">
        <v>197</v>
      </c>
      <c r="D25" s="837">
        <v>0</v>
      </c>
      <c r="E25" s="391">
        <v>204600</v>
      </c>
      <c r="F25" s="391">
        <v>0</v>
      </c>
      <c r="G25" s="838">
        <v>0</v>
      </c>
      <c r="H25" s="465">
        <v>204600</v>
      </c>
      <c r="I25" s="839">
        <v>189000</v>
      </c>
      <c r="J25" s="840">
        <v>15600</v>
      </c>
      <c r="K25" s="841">
        <v>1.0825396825396825</v>
      </c>
      <c r="L25" s="212"/>
      <c r="M25" s="119">
        <v>204600</v>
      </c>
      <c r="N25" s="450">
        <f t="shared" si="0"/>
        <v>0</v>
      </c>
      <c r="O25" s="119"/>
      <c r="P25" s="119"/>
      <c r="Q25" s="791"/>
      <c r="R25" s="791"/>
      <c r="S25" s="791"/>
      <c r="T25" s="791"/>
      <c r="U25" s="791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</row>
    <row r="26" spans="1:246" ht="12.75" customHeight="1">
      <c r="A26" s="483">
        <f t="shared" si="1"/>
        <v>19</v>
      </c>
      <c r="B26" s="483" t="s">
        <v>349</v>
      </c>
      <c r="C26" s="401" t="s">
        <v>198</v>
      </c>
      <c r="D26" s="837">
        <v>0</v>
      </c>
      <c r="E26" s="391">
        <v>6341</v>
      </c>
      <c r="F26" s="391">
        <v>0</v>
      </c>
      <c r="G26" s="838">
        <v>0</v>
      </c>
      <c r="H26" s="465">
        <v>6341</v>
      </c>
      <c r="I26" s="839">
        <v>7163</v>
      </c>
      <c r="J26" s="840">
        <v>-822</v>
      </c>
      <c r="K26" s="841">
        <v>0.8852436130113082</v>
      </c>
      <c r="L26" s="212"/>
      <c r="M26" s="119">
        <v>6341</v>
      </c>
      <c r="N26" s="450">
        <f t="shared" si="0"/>
        <v>0</v>
      </c>
      <c r="O26" s="119"/>
      <c r="P26" s="119"/>
      <c r="Q26" s="791"/>
      <c r="R26" s="791"/>
      <c r="S26" s="791"/>
      <c r="T26" s="791"/>
      <c r="U26" s="791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</row>
    <row r="27" spans="1:246" ht="12.75" customHeight="1">
      <c r="A27" s="483">
        <f t="shared" si="1"/>
        <v>20</v>
      </c>
      <c r="B27" s="483" t="s">
        <v>349</v>
      </c>
      <c r="C27" s="401" t="s">
        <v>766</v>
      </c>
      <c r="D27" s="837">
        <v>6000</v>
      </c>
      <c r="E27" s="391">
        <v>0</v>
      </c>
      <c r="F27" s="391">
        <v>5000</v>
      </c>
      <c r="G27" s="838">
        <v>0</v>
      </c>
      <c r="H27" s="465">
        <v>11000</v>
      </c>
      <c r="I27" s="843">
        <v>9000</v>
      </c>
      <c r="J27" s="858">
        <v>2000</v>
      </c>
      <c r="K27" s="842">
        <v>1.2222222222222223</v>
      </c>
      <c r="L27" s="451"/>
      <c r="M27" s="452">
        <v>11000</v>
      </c>
      <c r="N27" s="450">
        <f t="shared" si="0"/>
        <v>0</v>
      </c>
      <c r="O27" s="452"/>
      <c r="P27" s="452"/>
      <c r="Q27" s="792"/>
      <c r="R27" s="792"/>
      <c r="S27" s="792"/>
      <c r="T27" s="792"/>
      <c r="U27" s="792"/>
      <c r="V27" s="452"/>
      <c r="W27" s="452"/>
      <c r="X27" s="452"/>
      <c r="Y27" s="452"/>
      <c r="Z27" s="452"/>
      <c r="AA27" s="452"/>
      <c r="AB27" s="452"/>
      <c r="AC27" s="452"/>
      <c r="AD27" s="452"/>
      <c r="AE27" s="452"/>
      <c r="AF27" s="452"/>
      <c r="AG27" s="452"/>
      <c r="AH27" s="452"/>
      <c r="AI27" s="452"/>
      <c r="AJ27" s="452"/>
      <c r="AK27" s="452"/>
      <c r="AL27" s="452"/>
      <c r="AM27" s="452"/>
      <c r="AN27" s="452"/>
      <c r="AO27" s="452"/>
      <c r="AP27" s="452"/>
      <c r="AQ27" s="452"/>
      <c r="AR27" s="452"/>
      <c r="AS27" s="452"/>
      <c r="AT27" s="452"/>
      <c r="AU27" s="452"/>
      <c r="AV27" s="452"/>
      <c r="AW27" s="452"/>
      <c r="AX27" s="452"/>
      <c r="AY27" s="452"/>
      <c r="AZ27" s="452"/>
      <c r="BA27" s="452"/>
      <c r="BB27" s="452"/>
      <c r="BC27" s="452"/>
      <c r="BD27" s="452"/>
      <c r="BE27" s="452"/>
      <c r="BF27" s="452"/>
      <c r="BG27" s="452"/>
      <c r="BH27" s="452"/>
      <c r="BI27" s="452"/>
      <c r="BJ27" s="452"/>
      <c r="BK27" s="452"/>
      <c r="BL27" s="452"/>
      <c r="BM27" s="452"/>
      <c r="BN27" s="452"/>
      <c r="BO27" s="452"/>
      <c r="BP27" s="452"/>
      <c r="BQ27" s="452"/>
      <c r="BR27" s="452"/>
      <c r="BS27" s="452"/>
      <c r="BT27" s="452"/>
      <c r="BU27" s="452"/>
      <c r="BV27" s="452"/>
      <c r="BW27" s="452"/>
      <c r="BX27" s="452"/>
      <c r="BY27" s="452"/>
      <c r="BZ27" s="452"/>
      <c r="CA27" s="452"/>
      <c r="CB27" s="452"/>
      <c r="CC27" s="452"/>
      <c r="CD27" s="452"/>
      <c r="CE27" s="452"/>
      <c r="CF27" s="452"/>
      <c r="CG27" s="452"/>
      <c r="CH27" s="452"/>
      <c r="CI27" s="452"/>
      <c r="CJ27" s="452"/>
      <c r="CK27" s="452"/>
      <c r="CL27" s="452"/>
      <c r="CM27" s="452"/>
      <c r="CN27" s="452"/>
      <c r="CO27" s="452"/>
      <c r="CP27" s="452"/>
      <c r="CQ27" s="452"/>
      <c r="CR27" s="452"/>
      <c r="CS27" s="452"/>
      <c r="CT27" s="452"/>
      <c r="CU27" s="452"/>
      <c r="CV27" s="452"/>
      <c r="CW27" s="452"/>
      <c r="CX27" s="452"/>
      <c r="CY27" s="452"/>
      <c r="CZ27" s="452"/>
      <c r="DA27" s="452"/>
      <c r="DB27" s="452"/>
      <c r="DC27" s="452"/>
      <c r="DD27" s="452"/>
      <c r="DE27" s="452"/>
      <c r="DF27" s="452"/>
      <c r="DG27" s="452"/>
      <c r="DH27" s="452"/>
      <c r="DI27" s="452"/>
      <c r="DJ27" s="452"/>
      <c r="DK27" s="452"/>
      <c r="DL27" s="452"/>
      <c r="DM27" s="452"/>
      <c r="DN27" s="452"/>
      <c r="DO27" s="452"/>
      <c r="DP27" s="452"/>
      <c r="DQ27" s="452"/>
      <c r="DR27" s="452"/>
      <c r="DS27" s="452"/>
      <c r="DT27" s="452"/>
      <c r="DU27" s="452"/>
      <c r="DV27" s="452"/>
      <c r="DW27" s="452"/>
      <c r="DX27" s="452"/>
      <c r="DY27" s="452"/>
      <c r="DZ27" s="452"/>
      <c r="EA27" s="452"/>
      <c r="EB27" s="452"/>
      <c r="EC27" s="452"/>
      <c r="ED27" s="452"/>
      <c r="EE27" s="452"/>
      <c r="EF27" s="452"/>
      <c r="EG27" s="452"/>
      <c r="EH27" s="452"/>
      <c r="EI27" s="452"/>
      <c r="EJ27" s="452"/>
      <c r="EK27" s="452"/>
      <c r="EL27" s="452"/>
      <c r="EM27" s="452"/>
      <c r="EN27" s="452"/>
      <c r="EO27" s="452"/>
      <c r="EP27" s="452"/>
      <c r="EQ27" s="452"/>
      <c r="ER27" s="452"/>
      <c r="ES27" s="452"/>
      <c r="ET27" s="452"/>
      <c r="EU27" s="452"/>
      <c r="EV27" s="452"/>
      <c r="EW27" s="452"/>
      <c r="EX27" s="452"/>
      <c r="EY27" s="452"/>
      <c r="EZ27" s="452"/>
      <c r="FA27" s="452"/>
      <c r="FB27" s="452"/>
      <c r="FC27" s="452"/>
      <c r="FD27" s="452"/>
      <c r="FE27" s="452"/>
      <c r="FF27" s="452"/>
      <c r="FG27" s="452"/>
      <c r="FH27" s="452"/>
      <c r="FI27" s="452"/>
      <c r="FJ27" s="452"/>
      <c r="FK27" s="452"/>
      <c r="FL27" s="452"/>
      <c r="FM27" s="452"/>
      <c r="FN27" s="452"/>
      <c r="FO27" s="452"/>
      <c r="FP27" s="452"/>
      <c r="FQ27" s="452"/>
      <c r="FR27" s="452"/>
      <c r="FS27" s="452"/>
      <c r="FT27" s="452"/>
      <c r="FU27" s="452"/>
      <c r="FV27" s="452"/>
      <c r="FW27" s="452"/>
      <c r="FX27" s="452"/>
      <c r="FY27" s="452"/>
      <c r="FZ27" s="452"/>
      <c r="GA27" s="452"/>
      <c r="GB27" s="452"/>
      <c r="GC27" s="452"/>
      <c r="GD27" s="452"/>
      <c r="GE27" s="452"/>
      <c r="GF27" s="452"/>
      <c r="GG27" s="452"/>
      <c r="GH27" s="452"/>
      <c r="GI27" s="452"/>
      <c r="GJ27" s="452"/>
      <c r="GK27" s="452"/>
      <c r="GL27" s="452"/>
      <c r="GM27" s="452"/>
      <c r="GN27" s="452"/>
      <c r="GO27" s="452"/>
      <c r="GP27" s="452"/>
      <c r="GQ27" s="452"/>
      <c r="GR27" s="452"/>
      <c r="GS27" s="452"/>
      <c r="GT27" s="452"/>
      <c r="GU27" s="452"/>
      <c r="GV27" s="452"/>
      <c r="GW27" s="452"/>
      <c r="GX27" s="452"/>
      <c r="GY27" s="452"/>
      <c r="GZ27" s="452"/>
      <c r="HA27" s="452"/>
      <c r="HB27" s="452"/>
      <c r="HC27" s="452"/>
      <c r="HD27" s="452"/>
      <c r="HE27" s="452"/>
      <c r="HF27" s="452"/>
      <c r="HG27" s="452"/>
      <c r="HH27" s="452"/>
      <c r="HI27" s="452"/>
      <c r="HJ27" s="452"/>
      <c r="HK27" s="452"/>
      <c r="HL27" s="452"/>
      <c r="HM27" s="452"/>
      <c r="HN27" s="452"/>
      <c r="HO27" s="452"/>
      <c r="HP27" s="452"/>
      <c r="HQ27" s="452"/>
      <c r="HR27" s="452"/>
      <c r="HS27" s="452"/>
      <c r="HT27" s="452"/>
      <c r="HU27" s="452"/>
      <c r="HV27" s="452"/>
      <c r="HW27" s="452"/>
      <c r="HX27" s="452"/>
      <c r="HY27" s="452"/>
      <c r="HZ27" s="452"/>
      <c r="IA27" s="452"/>
      <c r="IB27" s="452"/>
      <c r="IC27" s="452"/>
      <c r="ID27" s="452"/>
      <c r="IE27" s="452"/>
      <c r="IF27" s="452"/>
      <c r="IG27" s="452"/>
      <c r="IH27" s="452"/>
      <c r="II27" s="452"/>
      <c r="IJ27" s="452"/>
      <c r="IK27" s="452"/>
      <c r="IL27" s="452"/>
    </row>
    <row r="28" spans="1:246" ht="12.75" customHeight="1">
      <c r="A28" s="483">
        <v>21</v>
      </c>
      <c r="B28" s="483" t="s">
        <v>882</v>
      </c>
      <c r="C28" s="401" t="s">
        <v>767</v>
      </c>
      <c r="D28" s="837">
        <v>0</v>
      </c>
      <c r="E28" s="391">
        <v>0</v>
      </c>
      <c r="F28" s="391">
        <v>28182</v>
      </c>
      <c r="G28" s="838">
        <v>0</v>
      </c>
      <c r="H28" s="465">
        <v>28182</v>
      </c>
      <c r="I28" s="843">
        <v>44900</v>
      </c>
      <c r="J28" s="858">
        <v>-16718</v>
      </c>
      <c r="K28" s="842">
        <v>0.6276614699331848</v>
      </c>
      <c r="L28" s="451"/>
      <c r="M28" s="452">
        <v>28182</v>
      </c>
      <c r="N28" s="450">
        <f t="shared" si="0"/>
        <v>0</v>
      </c>
      <c r="O28" s="452"/>
      <c r="P28" s="452"/>
      <c r="Q28" s="792"/>
      <c r="R28" s="792"/>
      <c r="S28" s="792"/>
      <c r="T28" s="792"/>
      <c r="U28" s="792"/>
      <c r="V28" s="452"/>
      <c r="W28" s="452"/>
      <c r="X28" s="452"/>
      <c r="Y28" s="452"/>
      <c r="Z28" s="452"/>
      <c r="AA28" s="452"/>
      <c r="AB28" s="452"/>
      <c r="AC28" s="452"/>
      <c r="AD28" s="452"/>
      <c r="AE28" s="452"/>
      <c r="AF28" s="452"/>
      <c r="AG28" s="452"/>
      <c r="AH28" s="452"/>
      <c r="AI28" s="452"/>
      <c r="AJ28" s="452"/>
      <c r="AK28" s="452"/>
      <c r="AL28" s="452"/>
      <c r="AM28" s="452"/>
      <c r="AN28" s="452"/>
      <c r="AO28" s="452"/>
      <c r="AP28" s="452"/>
      <c r="AQ28" s="452"/>
      <c r="AR28" s="452"/>
      <c r="AS28" s="452"/>
      <c r="AT28" s="452"/>
      <c r="AU28" s="452"/>
      <c r="AV28" s="452"/>
      <c r="AW28" s="452"/>
      <c r="AX28" s="452"/>
      <c r="AY28" s="452"/>
      <c r="AZ28" s="452"/>
      <c r="BA28" s="452"/>
      <c r="BB28" s="452"/>
      <c r="BC28" s="452"/>
      <c r="BD28" s="452"/>
      <c r="BE28" s="452"/>
      <c r="BF28" s="452"/>
      <c r="BG28" s="452"/>
      <c r="BH28" s="452"/>
      <c r="BI28" s="452"/>
      <c r="BJ28" s="452"/>
      <c r="BK28" s="452"/>
      <c r="BL28" s="452"/>
      <c r="BM28" s="452"/>
      <c r="BN28" s="452"/>
      <c r="BO28" s="452"/>
      <c r="BP28" s="452"/>
      <c r="BQ28" s="452"/>
      <c r="BR28" s="452"/>
      <c r="BS28" s="452"/>
      <c r="BT28" s="452"/>
      <c r="BU28" s="452"/>
      <c r="BV28" s="452"/>
      <c r="BW28" s="452"/>
      <c r="BX28" s="452"/>
      <c r="BY28" s="452"/>
      <c r="BZ28" s="452"/>
      <c r="CA28" s="452"/>
      <c r="CB28" s="452"/>
      <c r="CC28" s="452"/>
      <c r="CD28" s="452"/>
      <c r="CE28" s="452"/>
      <c r="CF28" s="452"/>
      <c r="CG28" s="452"/>
      <c r="CH28" s="452"/>
      <c r="CI28" s="452"/>
      <c r="CJ28" s="452"/>
      <c r="CK28" s="452"/>
      <c r="CL28" s="452"/>
      <c r="CM28" s="452"/>
      <c r="CN28" s="452"/>
      <c r="CO28" s="452"/>
      <c r="CP28" s="452"/>
      <c r="CQ28" s="452"/>
      <c r="CR28" s="452"/>
      <c r="CS28" s="452"/>
      <c r="CT28" s="452"/>
      <c r="CU28" s="452"/>
      <c r="CV28" s="452"/>
      <c r="CW28" s="452"/>
      <c r="CX28" s="452"/>
      <c r="CY28" s="452"/>
      <c r="CZ28" s="452"/>
      <c r="DA28" s="452"/>
      <c r="DB28" s="452"/>
      <c r="DC28" s="452"/>
      <c r="DD28" s="452"/>
      <c r="DE28" s="452"/>
      <c r="DF28" s="452"/>
      <c r="DG28" s="452"/>
      <c r="DH28" s="452"/>
      <c r="DI28" s="452"/>
      <c r="DJ28" s="452"/>
      <c r="DK28" s="452"/>
      <c r="DL28" s="452"/>
      <c r="DM28" s="452"/>
      <c r="DN28" s="452"/>
      <c r="DO28" s="452"/>
      <c r="DP28" s="452"/>
      <c r="DQ28" s="452"/>
      <c r="DR28" s="452"/>
      <c r="DS28" s="452"/>
      <c r="DT28" s="452"/>
      <c r="DU28" s="452"/>
      <c r="DV28" s="452"/>
      <c r="DW28" s="452"/>
      <c r="DX28" s="452"/>
      <c r="DY28" s="452"/>
      <c r="DZ28" s="452"/>
      <c r="EA28" s="452"/>
      <c r="EB28" s="452"/>
      <c r="EC28" s="452"/>
      <c r="ED28" s="452"/>
      <c r="EE28" s="452"/>
      <c r="EF28" s="452"/>
      <c r="EG28" s="452"/>
      <c r="EH28" s="452"/>
      <c r="EI28" s="452"/>
      <c r="EJ28" s="452"/>
      <c r="EK28" s="452"/>
      <c r="EL28" s="452"/>
      <c r="EM28" s="452"/>
      <c r="EN28" s="452"/>
      <c r="EO28" s="452"/>
      <c r="EP28" s="452"/>
      <c r="EQ28" s="452"/>
      <c r="ER28" s="452"/>
      <c r="ES28" s="452"/>
      <c r="ET28" s="452"/>
      <c r="EU28" s="452"/>
      <c r="EV28" s="452"/>
      <c r="EW28" s="452"/>
      <c r="EX28" s="452"/>
      <c r="EY28" s="452"/>
      <c r="EZ28" s="452"/>
      <c r="FA28" s="452"/>
      <c r="FB28" s="452"/>
      <c r="FC28" s="452"/>
      <c r="FD28" s="452"/>
      <c r="FE28" s="452"/>
      <c r="FF28" s="452"/>
      <c r="FG28" s="452"/>
      <c r="FH28" s="452"/>
      <c r="FI28" s="452"/>
      <c r="FJ28" s="452"/>
      <c r="FK28" s="452"/>
      <c r="FL28" s="452"/>
      <c r="FM28" s="452"/>
      <c r="FN28" s="452"/>
      <c r="FO28" s="452"/>
      <c r="FP28" s="452"/>
      <c r="FQ28" s="452"/>
      <c r="FR28" s="452"/>
      <c r="FS28" s="452"/>
      <c r="FT28" s="452"/>
      <c r="FU28" s="452"/>
      <c r="FV28" s="452"/>
      <c r="FW28" s="452"/>
      <c r="FX28" s="452"/>
      <c r="FY28" s="452"/>
      <c r="FZ28" s="452"/>
      <c r="GA28" s="452"/>
      <c r="GB28" s="452"/>
      <c r="GC28" s="452"/>
      <c r="GD28" s="452"/>
      <c r="GE28" s="452"/>
      <c r="GF28" s="452"/>
      <c r="GG28" s="452"/>
      <c r="GH28" s="452"/>
      <c r="GI28" s="452"/>
      <c r="GJ28" s="452"/>
      <c r="GK28" s="452"/>
      <c r="GL28" s="452"/>
      <c r="GM28" s="452"/>
      <c r="GN28" s="452"/>
      <c r="GO28" s="452"/>
      <c r="GP28" s="452"/>
      <c r="GQ28" s="452"/>
      <c r="GR28" s="452"/>
      <c r="GS28" s="452"/>
      <c r="GT28" s="452"/>
      <c r="GU28" s="452"/>
      <c r="GV28" s="452"/>
      <c r="GW28" s="452"/>
      <c r="GX28" s="452"/>
      <c r="GY28" s="452"/>
      <c r="GZ28" s="452"/>
      <c r="HA28" s="452"/>
      <c r="HB28" s="452"/>
      <c r="HC28" s="452"/>
      <c r="HD28" s="452"/>
      <c r="HE28" s="452"/>
      <c r="HF28" s="452"/>
      <c r="HG28" s="452"/>
      <c r="HH28" s="452"/>
      <c r="HI28" s="452"/>
      <c r="HJ28" s="452"/>
      <c r="HK28" s="452"/>
      <c r="HL28" s="452"/>
      <c r="HM28" s="452"/>
      <c r="HN28" s="452"/>
      <c r="HO28" s="452"/>
      <c r="HP28" s="452"/>
      <c r="HQ28" s="452"/>
      <c r="HR28" s="452"/>
      <c r="HS28" s="452"/>
      <c r="HT28" s="452"/>
      <c r="HU28" s="452"/>
      <c r="HV28" s="452"/>
      <c r="HW28" s="452"/>
      <c r="HX28" s="452"/>
      <c r="HY28" s="452"/>
      <c r="HZ28" s="452"/>
      <c r="IA28" s="452"/>
      <c r="IB28" s="452"/>
      <c r="IC28" s="452"/>
      <c r="ID28" s="452"/>
      <c r="IE28" s="452"/>
      <c r="IF28" s="452"/>
      <c r="IG28" s="452"/>
      <c r="IH28" s="452"/>
      <c r="II28" s="452"/>
      <c r="IJ28" s="452"/>
      <c r="IK28" s="452"/>
      <c r="IL28" s="452"/>
    </row>
    <row r="29" spans="1:246" ht="12.75" customHeight="1">
      <c r="A29" s="483">
        <v>22</v>
      </c>
      <c r="B29" s="483" t="s">
        <v>882</v>
      </c>
      <c r="C29" s="401" t="s">
        <v>883</v>
      </c>
      <c r="D29" s="837">
        <v>0</v>
      </c>
      <c r="E29" s="391">
        <v>0</v>
      </c>
      <c r="F29" s="391">
        <v>0</v>
      </c>
      <c r="G29" s="838">
        <v>40000</v>
      </c>
      <c r="H29" s="465">
        <v>40000</v>
      </c>
      <c r="I29" s="843"/>
      <c r="J29" s="858">
        <v>40000</v>
      </c>
      <c r="K29" s="842" t="s">
        <v>946</v>
      </c>
      <c r="L29" s="451"/>
      <c r="M29" s="452">
        <v>40000</v>
      </c>
      <c r="N29" s="450">
        <f t="shared" si="0"/>
        <v>0</v>
      </c>
      <c r="O29" s="452"/>
      <c r="P29" s="452"/>
      <c r="Q29" s="792"/>
      <c r="R29" s="792"/>
      <c r="S29" s="792"/>
      <c r="T29" s="792"/>
      <c r="U29" s="792"/>
      <c r="V29" s="452"/>
      <c r="W29" s="452"/>
      <c r="X29" s="452"/>
      <c r="Y29" s="452"/>
      <c r="Z29" s="452"/>
      <c r="AA29" s="452"/>
      <c r="AB29" s="452"/>
      <c r="AC29" s="452"/>
      <c r="AD29" s="452"/>
      <c r="AE29" s="452"/>
      <c r="AF29" s="452"/>
      <c r="AG29" s="452"/>
      <c r="AH29" s="452"/>
      <c r="AI29" s="452"/>
      <c r="AJ29" s="452"/>
      <c r="AK29" s="452"/>
      <c r="AL29" s="452"/>
      <c r="AM29" s="452"/>
      <c r="AN29" s="452"/>
      <c r="AO29" s="452"/>
      <c r="AP29" s="452"/>
      <c r="AQ29" s="452"/>
      <c r="AR29" s="452"/>
      <c r="AS29" s="452"/>
      <c r="AT29" s="452"/>
      <c r="AU29" s="452"/>
      <c r="AV29" s="452"/>
      <c r="AW29" s="452"/>
      <c r="AX29" s="452"/>
      <c r="AY29" s="452"/>
      <c r="AZ29" s="452"/>
      <c r="BA29" s="452"/>
      <c r="BB29" s="452"/>
      <c r="BC29" s="452"/>
      <c r="BD29" s="452"/>
      <c r="BE29" s="452"/>
      <c r="BF29" s="452"/>
      <c r="BG29" s="452"/>
      <c r="BH29" s="452"/>
      <c r="BI29" s="452"/>
      <c r="BJ29" s="452"/>
      <c r="BK29" s="452"/>
      <c r="BL29" s="452"/>
      <c r="BM29" s="452"/>
      <c r="BN29" s="452"/>
      <c r="BO29" s="452"/>
      <c r="BP29" s="452"/>
      <c r="BQ29" s="452"/>
      <c r="BR29" s="452"/>
      <c r="BS29" s="452"/>
      <c r="BT29" s="452"/>
      <c r="BU29" s="452"/>
      <c r="BV29" s="452"/>
      <c r="BW29" s="452"/>
      <c r="BX29" s="452"/>
      <c r="BY29" s="452"/>
      <c r="BZ29" s="452"/>
      <c r="CA29" s="452"/>
      <c r="CB29" s="452"/>
      <c r="CC29" s="452"/>
      <c r="CD29" s="452"/>
      <c r="CE29" s="452"/>
      <c r="CF29" s="452"/>
      <c r="CG29" s="452"/>
      <c r="CH29" s="452"/>
      <c r="CI29" s="452"/>
      <c r="CJ29" s="452"/>
      <c r="CK29" s="452"/>
      <c r="CL29" s="452"/>
      <c r="CM29" s="452"/>
      <c r="CN29" s="452"/>
      <c r="CO29" s="452"/>
      <c r="CP29" s="452"/>
      <c r="CQ29" s="452"/>
      <c r="CR29" s="452"/>
      <c r="CS29" s="452"/>
      <c r="CT29" s="452"/>
      <c r="CU29" s="452"/>
      <c r="CV29" s="452"/>
      <c r="CW29" s="452"/>
      <c r="CX29" s="452"/>
      <c r="CY29" s="452"/>
      <c r="CZ29" s="452"/>
      <c r="DA29" s="452"/>
      <c r="DB29" s="452"/>
      <c r="DC29" s="452"/>
      <c r="DD29" s="452"/>
      <c r="DE29" s="452"/>
      <c r="DF29" s="452"/>
      <c r="DG29" s="452"/>
      <c r="DH29" s="452"/>
      <c r="DI29" s="452"/>
      <c r="DJ29" s="452"/>
      <c r="DK29" s="452"/>
      <c r="DL29" s="452"/>
      <c r="DM29" s="452"/>
      <c r="DN29" s="452"/>
      <c r="DO29" s="452"/>
      <c r="DP29" s="452"/>
      <c r="DQ29" s="452"/>
      <c r="DR29" s="452"/>
      <c r="DS29" s="452"/>
      <c r="DT29" s="452"/>
      <c r="DU29" s="452"/>
      <c r="DV29" s="452"/>
      <c r="DW29" s="452"/>
      <c r="DX29" s="452"/>
      <c r="DY29" s="452"/>
      <c r="DZ29" s="452"/>
      <c r="EA29" s="452"/>
      <c r="EB29" s="452"/>
      <c r="EC29" s="452"/>
      <c r="ED29" s="452"/>
      <c r="EE29" s="452"/>
      <c r="EF29" s="452"/>
      <c r="EG29" s="452"/>
      <c r="EH29" s="452"/>
      <c r="EI29" s="452"/>
      <c r="EJ29" s="452"/>
      <c r="EK29" s="452"/>
      <c r="EL29" s="452"/>
      <c r="EM29" s="452"/>
      <c r="EN29" s="452"/>
      <c r="EO29" s="452"/>
      <c r="EP29" s="452"/>
      <c r="EQ29" s="452"/>
      <c r="ER29" s="452"/>
      <c r="ES29" s="452"/>
      <c r="ET29" s="452"/>
      <c r="EU29" s="452"/>
      <c r="EV29" s="452"/>
      <c r="EW29" s="452"/>
      <c r="EX29" s="452"/>
      <c r="EY29" s="452"/>
      <c r="EZ29" s="452"/>
      <c r="FA29" s="452"/>
      <c r="FB29" s="452"/>
      <c r="FC29" s="452"/>
      <c r="FD29" s="452"/>
      <c r="FE29" s="452"/>
      <c r="FF29" s="452"/>
      <c r="FG29" s="452"/>
      <c r="FH29" s="452"/>
      <c r="FI29" s="452"/>
      <c r="FJ29" s="452"/>
      <c r="FK29" s="452"/>
      <c r="FL29" s="452"/>
      <c r="FM29" s="452"/>
      <c r="FN29" s="452"/>
      <c r="FO29" s="452"/>
      <c r="FP29" s="452"/>
      <c r="FQ29" s="452"/>
      <c r="FR29" s="452"/>
      <c r="FS29" s="452"/>
      <c r="FT29" s="452"/>
      <c r="FU29" s="452"/>
      <c r="FV29" s="452"/>
      <c r="FW29" s="452"/>
      <c r="FX29" s="452"/>
      <c r="FY29" s="452"/>
      <c r="FZ29" s="452"/>
      <c r="GA29" s="452"/>
      <c r="GB29" s="452"/>
      <c r="GC29" s="452"/>
      <c r="GD29" s="452"/>
      <c r="GE29" s="452"/>
      <c r="GF29" s="452"/>
      <c r="GG29" s="452"/>
      <c r="GH29" s="452"/>
      <c r="GI29" s="452"/>
      <c r="GJ29" s="452"/>
      <c r="GK29" s="452"/>
      <c r="GL29" s="452"/>
      <c r="GM29" s="452"/>
      <c r="GN29" s="452"/>
      <c r="GO29" s="452"/>
      <c r="GP29" s="452"/>
      <c r="GQ29" s="452"/>
      <c r="GR29" s="452"/>
      <c r="GS29" s="452"/>
      <c r="GT29" s="452"/>
      <c r="GU29" s="452"/>
      <c r="GV29" s="452"/>
      <c r="GW29" s="452"/>
      <c r="GX29" s="452"/>
      <c r="GY29" s="452"/>
      <c r="GZ29" s="452"/>
      <c r="HA29" s="452"/>
      <c r="HB29" s="452"/>
      <c r="HC29" s="452"/>
      <c r="HD29" s="452"/>
      <c r="HE29" s="452"/>
      <c r="HF29" s="452"/>
      <c r="HG29" s="452"/>
      <c r="HH29" s="452"/>
      <c r="HI29" s="452"/>
      <c r="HJ29" s="452"/>
      <c r="HK29" s="452"/>
      <c r="HL29" s="452"/>
      <c r="HM29" s="452"/>
      <c r="HN29" s="452"/>
      <c r="HO29" s="452"/>
      <c r="HP29" s="452"/>
      <c r="HQ29" s="452"/>
      <c r="HR29" s="452"/>
      <c r="HS29" s="452"/>
      <c r="HT29" s="452"/>
      <c r="HU29" s="452"/>
      <c r="HV29" s="452"/>
      <c r="HW29" s="452"/>
      <c r="HX29" s="452"/>
      <c r="HY29" s="452"/>
      <c r="HZ29" s="452"/>
      <c r="IA29" s="452"/>
      <c r="IB29" s="452"/>
      <c r="IC29" s="452"/>
      <c r="ID29" s="452"/>
      <c r="IE29" s="452"/>
      <c r="IF29" s="452"/>
      <c r="IG29" s="452"/>
      <c r="IH29" s="452"/>
      <c r="II29" s="452"/>
      <c r="IJ29" s="452"/>
      <c r="IK29" s="452"/>
      <c r="IL29" s="452"/>
    </row>
    <row r="30" spans="1:246" ht="12.75" customHeight="1" thickBot="1">
      <c r="A30" s="483">
        <v>23</v>
      </c>
      <c r="B30" s="483" t="s">
        <v>349</v>
      </c>
      <c r="C30" s="401" t="s">
        <v>913</v>
      </c>
      <c r="D30" s="837">
        <v>0</v>
      </c>
      <c r="E30" s="391">
        <v>0</v>
      </c>
      <c r="F30" s="391">
        <v>0</v>
      </c>
      <c r="G30" s="838">
        <v>9177</v>
      </c>
      <c r="H30" s="465">
        <v>9177</v>
      </c>
      <c r="I30" s="843"/>
      <c r="J30" s="858">
        <v>9177</v>
      </c>
      <c r="K30" s="842" t="s">
        <v>936</v>
      </c>
      <c r="L30" s="451"/>
      <c r="M30" s="452">
        <v>9177</v>
      </c>
      <c r="N30" s="450">
        <f t="shared" si="0"/>
        <v>0</v>
      </c>
      <c r="O30" s="452"/>
      <c r="P30" s="452"/>
      <c r="Q30" s="792"/>
      <c r="R30" s="792"/>
      <c r="S30" s="792"/>
      <c r="T30" s="792"/>
      <c r="U30" s="792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452"/>
      <c r="AI30" s="452"/>
      <c r="AJ30" s="452"/>
      <c r="AK30" s="452"/>
      <c r="AL30" s="452"/>
      <c r="AM30" s="452"/>
      <c r="AN30" s="452"/>
      <c r="AO30" s="452"/>
      <c r="AP30" s="452"/>
      <c r="AQ30" s="452"/>
      <c r="AR30" s="452"/>
      <c r="AS30" s="452"/>
      <c r="AT30" s="452"/>
      <c r="AU30" s="452"/>
      <c r="AV30" s="452"/>
      <c r="AW30" s="452"/>
      <c r="AX30" s="452"/>
      <c r="AY30" s="452"/>
      <c r="AZ30" s="452"/>
      <c r="BA30" s="452"/>
      <c r="BB30" s="452"/>
      <c r="BC30" s="452"/>
      <c r="BD30" s="452"/>
      <c r="BE30" s="452"/>
      <c r="BF30" s="452"/>
      <c r="BG30" s="452"/>
      <c r="BH30" s="452"/>
      <c r="BI30" s="452"/>
      <c r="BJ30" s="452"/>
      <c r="BK30" s="452"/>
      <c r="BL30" s="452"/>
      <c r="BM30" s="452"/>
      <c r="BN30" s="452"/>
      <c r="BO30" s="452"/>
      <c r="BP30" s="452"/>
      <c r="BQ30" s="452"/>
      <c r="BR30" s="452"/>
      <c r="BS30" s="452"/>
      <c r="BT30" s="452"/>
      <c r="BU30" s="452"/>
      <c r="BV30" s="452"/>
      <c r="BW30" s="452"/>
      <c r="BX30" s="452"/>
      <c r="BY30" s="452"/>
      <c r="BZ30" s="452"/>
      <c r="CA30" s="452"/>
      <c r="CB30" s="452"/>
      <c r="CC30" s="452"/>
      <c r="CD30" s="452"/>
      <c r="CE30" s="452"/>
      <c r="CF30" s="452"/>
      <c r="CG30" s="452"/>
      <c r="CH30" s="452"/>
      <c r="CI30" s="452"/>
      <c r="CJ30" s="452"/>
      <c r="CK30" s="452"/>
      <c r="CL30" s="452"/>
      <c r="CM30" s="452"/>
      <c r="CN30" s="452"/>
      <c r="CO30" s="452"/>
      <c r="CP30" s="452"/>
      <c r="CQ30" s="452"/>
      <c r="CR30" s="452"/>
      <c r="CS30" s="452"/>
      <c r="CT30" s="452"/>
      <c r="CU30" s="452"/>
      <c r="CV30" s="452"/>
      <c r="CW30" s="452"/>
      <c r="CX30" s="452"/>
      <c r="CY30" s="452"/>
      <c r="CZ30" s="452"/>
      <c r="DA30" s="452"/>
      <c r="DB30" s="452"/>
      <c r="DC30" s="452"/>
      <c r="DD30" s="452"/>
      <c r="DE30" s="452"/>
      <c r="DF30" s="452"/>
      <c r="DG30" s="452"/>
      <c r="DH30" s="452"/>
      <c r="DI30" s="452"/>
      <c r="DJ30" s="452"/>
      <c r="DK30" s="452"/>
      <c r="DL30" s="452"/>
      <c r="DM30" s="452"/>
      <c r="DN30" s="452"/>
      <c r="DO30" s="452"/>
      <c r="DP30" s="452"/>
      <c r="DQ30" s="452"/>
      <c r="DR30" s="452"/>
      <c r="DS30" s="452"/>
      <c r="DT30" s="452"/>
      <c r="DU30" s="452"/>
      <c r="DV30" s="452"/>
      <c r="DW30" s="452"/>
      <c r="DX30" s="452"/>
      <c r="DY30" s="452"/>
      <c r="DZ30" s="452"/>
      <c r="EA30" s="452"/>
      <c r="EB30" s="452"/>
      <c r="EC30" s="452"/>
      <c r="ED30" s="452"/>
      <c r="EE30" s="452"/>
      <c r="EF30" s="452"/>
      <c r="EG30" s="452"/>
      <c r="EH30" s="452"/>
      <c r="EI30" s="452"/>
      <c r="EJ30" s="452"/>
      <c r="EK30" s="452"/>
      <c r="EL30" s="452"/>
      <c r="EM30" s="452"/>
      <c r="EN30" s="452"/>
      <c r="EO30" s="452"/>
      <c r="EP30" s="452"/>
      <c r="EQ30" s="452"/>
      <c r="ER30" s="452"/>
      <c r="ES30" s="452"/>
      <c r="ET30" s="452"/>
      <c r="EU30" s="452"/>
      <c r="EV30" s="452"/>
      <c r="EW30" s="452"/>
      <c r="EX30" s="452"/>
      <c r="EY30" s="452"/>
      <c r="EZ30" s="452"/>
      <c r="FA30" s="452"/>
      <c r="FB30" s="452"/>
      <c r="FC30" s="452"/>
      <c r="FD30" s="452"/>
      <c r="FE30" s="452"/>
      <c r="FF30" s="452"/>
      <c r="FG30" s="452"/>
      <c r="FH30" s="452"/>
      <c r="FI30" s="452"/>
      <c r="FJ30" s="452"/>
      <c r="FK30" s="452"/>
      <c r="FL30" s="452"/>
      <c r="FM30" s="452"/>
      <c r="FN30" s="452"/>
      <c r="FO30" s="452"/>
      <c r="FP30" s="452"/>
      <c r="FQ30" s="452"/>
      <c r="FR30" s="452"/>
      <c r="FS30" s="452"/>
      <c r="FT30" s="452"/>
      <c r="FU30" s="452"/>
      <c r="FV30" s="452"/>
      <c r="FW30" s="452"/>
      <c r="FX30" s="452"/>
      <c r="FY30" s="452"/>
      <c r="FZ30" s="452"/>
      <c r="GA30" s="452"/>
      <c r="GB30" s="452"/>
      <c r="GC30" s="452"/>
      <c r="GD30" s="452"/>
      <c r="GE30" s="452"/>
      <c r="GF30" s="452"/>
      <c r="GG30" s="452"/>
      <c r="GH30" s="452"/>
      <c r="GI30" s="452"/>
      <c r="GJ30" s="452"/>
      <c r="GK30" s="452"/>
      <c r="GL30" s="452"/>
      <c r="GM30" s="452"/>
      <c r="GN30" s="452"/>
      <c r="GO30" s="452"/>
      <c r="GP30" s="452"/>
      <c r="GQ30" s="452"/>
      <c r="GR30" s="452"/>
      <c r="GS30" s="452"/>
      <c r="GT30" s="452"/>
      <c r="GU30" s="452"/>
      <c r="GV30" s="452"/>
      <c r="GW30" s="452"/>
      <c r="GX30" s="452"/>
      <c r="GY30" s="452"/>
      <c r="GZ30" s="452"/>
      <c r="HA30" s="452"/>
      <c r="HB30" s="452"/>
      <c r="HC30" s="452"/>
      <c r="HD30" s="452"/>
      <c r="HE30" s="452"/>
      <c r="HF30" s="452"/>
      <c r="HG30" s="452"/>
      <c r="HH30" s="452"/>
      <c r="HI30" s="452"/>
      <c r="HJ30" s="452"/>
      <c r="HK30" s="452"/>
      <c r="HL30" s="452"/>
      <c r="HM30" s="452"/>
      <c r="HN30" s="452"/>
      <c r="HO30" s="452"/>
      <c r="HP30" s="452"/>
      <c r="HQ30" s="452"/>
      <c r="HR30" s="452"/>
      <c r="HS30" s="452"/>
      <c r="HT30" s="452"/>
      <c r="HU30" s="452"/>
      <c r="HV30" s="452"/>
      <c r="HW30" s="452"/>
      <c r="HX30" s="452"/>
      <c r="HY30" s="452"/>
      <c r="HZ30" s="452"/>
      <c r="IA30" s="452"/>
      <c r="IB30" s="452"/>
      <c r="IC30" s="452"/>
      <c r="ID30" s="452"/>
      <c r="IE30" s="452"/>
      <c r="IF30" s="452"/>
      <c r="IG30" s="452"/>
      <c r="IH30" s="452"/>
      <c r="II30" s="452"/>
      <c r="IJ30" s="452"/>
      <c r="IK30" s="452"/>
      <c r="IL30" s="452"/>
    </row>
    <row r="31" spans="1:246" ht="12.75" customHeight="1" thickBot="1" thickTop="1">
      <c r="A31" s="675"/>
      <c r="B31" s="676"/>
      <c r="C31" s="677" t="s">
        <v>40</v>
      </c>
      <c r="D31" s="844">
        <v>6000</v>
      </c>
      <c r="E31" s="845">
        <v>210941</v>
      </c>
      <c r="F31" s="845">
        <v>303182</v>
      </c>
      <c r="G31" s="846">
        <v>222177</v>
      </c>
      <c r="H31" s="847">
        <v>742300</v>
      </c>
      <c r="I31" s="848">
        <v>768716</v>
      </c>
      <c r="J31" s="849">
        <v>-26416</v>
      </c>
      <c r="K31" s="850">
        <v>0.9656362037475479</v>
      </c>
      <c r="L31" s="449"/>
      <c r="M31" s="450">
        <v>742300</v>
      </c>
      <c r="N31" s="450">
        <f t="shared" si="0"/>
        <v>0</v>
      </c>
      <c r="O31" s="119"/>
      <c r="P31" s="119"/>
      <c r="Q31" s="791"/>
      <c r="R31" s="791"/>
      <c r="S31" s="791"/>
      <c r="T31" s="791"/>
      <c r="U31" s="791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/>
      <c r="IK31" s="119"/>
      <c r="IL31" s="119"/>
    </row>
    <row r="32" spans="1:246" ht="12.75" customHeight="1" thickBot="1">
      <c r="A32" s="483">
        <f>A30+1</f>
        <v>24</v>
      </c>
      <c r="B32" s="490" t="s">
        <v>335</v>
      </c>
      <c r="C32" s="504" t="s">
        <v>768</v>
      </c>
      <c r="D32" s="859">
        <v>0</v>
      </c>
      <c r="E32" s="860">
        <v>0</v>
      </c>
      <c r="F32" s="860">
        <v>0</v>
      </c>
      <c r="G32" s="861">
        <v>0</v>
      </c>
      <c r="H32" s="862">
        <v>0</v>
      </c>
      <c r="I32" s="855">
        <v>50000</v>
      </c>
      <c r="J32" s="856">
        <v>-50000</v>
      </c>
      <c r="K32" s="857">
        <v>0</v>
      </c>
      <c r="L32" s="212"/>
      <c r="M32" s="119">
        <v>0</v>
      </c>
      <c r="N32" s="450">
        <f t="shared" si="0"/>
        <v>0</v>
      </c>
      <c r="O32" s="119"/>
      <c r="P32" s="119"/>
      <c r="Q32" s="791"/>
      <c r="R32" s="791"/>
      <c r="S32" s="791"/>
      <c r="T32" s="791"/>
      <c r="U32" s="791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19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/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  <c r="HH32" s="119"/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/>
      <c r="HW32" s="119"/>
      <c r="HX32" s="119"/>
      <c r="HY32" s="119"/>
      <c r="HZ32" s="119"/>
      <c r="IA32" s="119"/>
      <c r="IB32" s="119"/>
      <c r="IC32" s="119"/>
      <c r="ID32" s="119"/>
      <c r="IE32" s="119"/>
      <c r="IF32" s="119"/>
      <c r="IG32" s="119"/>
      <c r="IH32" s="119"/>
      <c r="II32" s="119"/>
      <c r="IJ32" s="119"/>
      <c r="IK32" s="119"/>
      <c r="IL32" s="119"/>
    </row>
    <row r="33" spans="1:246" ht="12.75" customHeight="1" thickBot="1" thickTop="1">
      <c r="A33" s="675"/>
      <c r="B33" s="676"/>
      <c r="C33" s="677" t="s">
        <v>40</v>
      </c>
      <c r="D33" s="844">
        <v>0</v>
      </c>
      <c r="E33" s="845">
        <v>0</v>
      </c>
      <c r="F33" s="845">
        <v>0</v>
      </c>
      <c r="G33" s="846">
        <v>0</v>
      </c>
      <c r="H33" s="847">
        <v>0</v>
      </c>
      <c r="I33" s="848">
        <v>50000</v>
      </c>
      <c r="J33" s="849">
        <v>-50000</v>
      </c>
      <c r="K33" s="850">
        <v>0</v>
      </c>
      <c r="L33" s="449"/>
      <c r="M33" s="450">
        <v>0</v>
      </c>
      <c r="N33" s="450">
        <f t="shared" si="0"/>
        <v>0</v>
      </c>
      <c r="O33" s="119"/>
      <c r="P33" s="119"/>
      <c r="Q33" s="791"/>
      <c r="R33" s="791"/>
      <c r="S33" s="791"/>
      <c r="T33" s="791"/>
      <c r="U33" s="791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19"/>
      <c r="GA33" s="119"/>
      <c r="GB33" s="119"/>
      <c r="GC33" s="119"/>
      <c r="GD33" s="119"/>
      <c r="GE33" s="119"/>
      <c r="GF33" s="119"/>
      <c r="GG33" s="119"/>
      <c r="GH33" s="119"/>
      <c r="GI33" s="119"/>
      <c r="GJ33" s="119"/>
      <c r="GK33" s="119"/>
      <c r="GL33" s="119"/>
      <c r="GM33" s="119"/>
      <c r="GN33" s="119"/>
      <c r="GO33" s="119"/>
      <c r="GP33" s="119"/>
      <c r="GQ33" s="119"/>
      <c r="GR33" s="119"/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19"/>
      <c r="HG33" s="119"/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19"/>
      <c r="HV33" s="119"/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19"/>
      <c r="IK33" s="119"/>
      <c r="IL33" s="119"/>
    </row>
    <row r="34" spans="1:246" ht="12.75" customHeight="1" thickBot="1">
      <c r="A34" s="483">
        <v>25</v>
      </c>
      <c r="B34" s="491" t="s">
        <v>201</v>
      </c>
      <c r="C34" s="714" t="s">
        <v>955</v>
      </c>
      <c r="D34" s="851">
        <v>0</v>
      </c>
      <c r="E34" s="852">
        <v>0</v>
      </c>
      <c r="F34" s="852">
        <v>0</v>
      </c>
      <c r="G34" s="853">
        <v>6600</v>
      </c>
      <c r="H34" s="866">
        <v>6600</v>
      </c>
      <c r="I34" s="867">
        <v>10500</v>
      </c>
      <c r="J34" s="868">
        <v>-3900</v>
      </c>
      <c r="K34" s="869">
        <v>0.6285714285714286</v>
      </c>
      <c r="L34" s="124"/>
      <c r="M34" s="119">
        <v>6600</v>
      </c>
      <c r="N34" s="450">
        <f t="shared" si="0"/>
        <v>0</v>
      </c>
      <c r="O34" s="119"/>
      <c r="P34" s="119"/>
      <c r="Q34" s="791"/>
      <c r="R34" s="791"/>
      <c r="S34" s="791"/>
      <c r="T34" s="791"/>
      <c r="U34" s="791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19"/>
      <c r="GA34" s="119"/>
      <c r="GB34" s="119"/>
      <c r="GC34" s="119"/>
      <c r="GD34" s="119"/>
      <c r="GE34" s="119"/>
      <c r="GF34" s="119"/>
      <c r="GG34" s="119"/>
      <c r="GH34" s="119"/>
      <c r="GI34" s="119"/>
      <c r="GJ34" s="119"/>
      <c r="GK34" s="119"/>
      <c r="GL34" s="119"/>
      <c r="GM34" s="119"/>
      <c r="GN34" s="119"/>
      <c r="GO34" s="119"/>
      <c r="GP34" s="119"/>
      <c r="GQ34" s="119"/>
      <c r="GR34" s="119"/>
      <c r="GS34" s="119"/>
      <c r="GT34" s="119"/>
      <c r="GU34" s="119"/>
      <c r="GV34" s="119"/>
      <c r="GW34" s="119"/>
      <c r="GX34" s="119"/>
      <c r="GY34" s="119"/>
      <c r="GZ34" s="119"/>
      <c r="HA34" s="119"/>
      <c r="HB34" s="119"/>
      <c r="HC34" s="119"/>
      <c r="HD34" s="119"/>
      <c r="HE34" s="119"/>
      <c r="HF34" s="119"/>
      <c r="HG34" s="119"/>
      <c r="HH34" s="119"/>
      <c r="HI34" s="119"/>
      <c r="HJ34" s="119"/>
      <c r="HK34" s="119"/>
      <c r="HL34" s="119"/>
      <c r="HM34" s="119"/>
      <c r="HN34" s="119"/>
      <c r="HO34" s="119"/>
      <c r="HP34" s="119"/>
      <c r="HQ34" s="119"/>
      <c r="HR34" s="119"/>
      <c r="HS34" s="119"/>
      <c r="HT34" s="119"/>
      <c r="HU34" s="119"/>
      <c r="HV34" s="119"/>
      <c r="HW34" s="119"/>
      <c r="HX34" s="119"/>
      <c r="HY34" s="119"/>
      <c r="HZ34" s="119"/>
      <c r="IA34" s="119"/>
      <c r="IB34" s="119"/>
      <c r="IC34" s="119"/>
      <c r="ID34" s="119"/>
      <c r="IE34" s="119"/>
      <c r="IF34" s="119"/>
      <c r="IG34" s="119"/>
      <c r="IH34" s="119"/>
      <c r="II34" s="119"/>
      <c r="IJ34" s="119"/>
      <c r="IK34" s="119"/>
      <c r="IL34" s="119"/>
    </row>
    <row r="35" spans="1:246" ht="12.75" customHeight="1" thickBot="1" thickTop="1">
      <c r="A35" s="675"/>
      <c r="B35" s="676"/>
      <c r="C35" s="677" t="s">
        <v>40</v>
      </c>
      <c r="D35" s="844">
        <v>0</v>
      </c>
      <c r="E35" s="845">
        <v>0</v>
      </c>
      <c r="F35" s="845">
        <v>0</v>
      </c>
      <c r="G35" s="846">
        <v>6600</v>
      </c>
      <c r="H35" s="847">
        <v>6600</v>
      </c>
      <c r="I35" s="848">
        <v>10500</v>
      </c>
      <c r="J35" s="849">
        <v>-3900</v>
      </c>
      <c r="K35" s="850">
        <v>0.6285714285714286</v>
      </c>
      <c r="L35" s="449"/>
      <c r="M35" s="450">
        <v>6600</v>
      </c>
      <c r="N35" s="450">
        <f t="shared" si="0"/>
        <v>0</v>
      </c>
      <c r="O35" s="119"/>
      <c r="P35" s="119"/>
      <c r="Q35" s="791"/>
      <c r="R35" s="791"/>
      <c r="S35" s="791"/>
      <c r="T35" s="791"/>
      <c r="U35" s="791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19"/>
      <c r="FP35" s="119"/>
      <c r="FQ35" s="119"/>
      <c r="FR35" s="119"/>
      <c r="FS35" s="119"/>
      <c r="FT35" s="119"/>
      <c r="FU35" s="119"/>
      <c r="FV35" s="119"/>
      <c r="FW35" s="119"/>
      <c r="FX35" s="119"/>
      <c r="FY35" s="119"/>
      <c r="FZ35" s="119"/>
      <c r="GA35" s="119"/>
      <c r="GB35" s="119"/>
      <c r="GC35" s="119"/>
      <c r="GD35" s="119"/>
      <c r="GE35" s="119"/>
      <c r="GF35" s="119"/>
      <c r="GG35" s="119"/>
      <c r="GH35" s="119"/>
      <c r="GI35" s="119"/>
      <c r="GJ35" s="119"/>
      <c r="GK35" s="119"/>
      <c r="GL35" s="119"/>
      <c r="GM35" s="119"/>
      <c r="GN35" s="119"/>
      <c r="GO35" s="119"/>
      <c r="GP35" s="119"/>
      <c r="GQ35" s="119"/>
      <c r="GR35" s="119"/>
      <c r="GS35" s="119"/>
      <c r="GT35" s="119"/>
      <c r="GU35" s="119"/>
      <c r="GV35" s="119"/>
      <c r="GW35" s="119"/>
      <c r="GX35" s="119"/>
      <c r="GY35" s="119"/>
      <c r="GZ35" s="119"/>
      <c r="HA35" s="119"/>
      <c r="HB35" s="119"/>
      <c r="HC35" s="119"/>
      <c r="HD35" s="119"/>
      <c r="HE35" s="119"/>
      <c r="HF35" s="119"/>
      <c r="HG35" s="119"/>
      <c r="HH35" s="119"/>
      <c r="HI35" s="119"/>
      <c r="HJ35" s="119"/>
      <c r="HK35" s="119"/>
      <c r="HL35" s="119"/>
      <c r="HM35" s="119"/>
      <c r="HN35" s="119"/>
      <c r="HO35" s="119"/>
      <c r="HP35" s="119"/>
      <c r="HQ35" s="119"/>
      <c r="HR35" s="119"/>
      <c r="HS35" s="119"/>
      <c r="HT35" s="119"/>
      <c r="HU35" s="119"/>
      <c r="HV35" s="119"/>
      <c r="HW35" s="119"/>
      <c r="HX35" s="119"/>
      <c r="HY35" s="119"/>
      <c r="HZ35" s="119"/>
      <c r="IA35" s="119"/>
      <c r="IB35" s="119"/>
      <c r="IC35" s="119"/>
      <c r="ID35" s="119"/>
      <c r="IE35" s="119"/>
      <c r="IF35" s="119"/>
      <c r="IG35" s="119"/>
      <c r="IH35" s="119"/>
      <c r="II35" s="119"/>
      <c r="IJ35" s="119"/>
      <c r="IK35" s="119"/>
      <c r="IL35" s="119"/>
    </row>
    <row r="36" spans="1:246" ht="12.75" customHeight="1" thickBot="1">
      <c r="A36" s="483">
        <f>A34+1</f>
        <v>26</v>
      </c>
      <c r="B36" s="489" t="s">
        <v>350</v>
      </c>
      <c r="C36" s="401" t="s">
        <v>769</v>
      </c>
      <c r="D36" s="837">
        <v>0</v>
      </c>
      <c r="E36" s="391">
        <v>0</v>
      </c>
      <c r="F36" s="391">
        <v>35000</v>
      </c>
      <c r="G36" s="838">
        <v>0</v>
      </c>
      <c r="H36" s="465">
        <v>35000</v>
      </c>
      <c r="I36" s="839">
        <v>35000</v>
      </c>
      <c r="J36" s="840">
        <v>0</v>
      </c>
      <c r="K36" s="841">
        <v>1</v>
      </c>
      <c r="L36" s="212"/>
      <c r="M36" s="119">
        <v>35000</v>
      </c>
      <c r="N36" s="450">
        <f t="shared" si="0"/>
        <v>0</v>
      </c>
      <c r="O36" s="119"/>
      <c r="P36" s="119"/>
      <c r="Q36" s="791"/>
      <c r="R36" s="791"/>
      <c r="S36" s="791"/>
      <c r="T36" s="791"/>
      <c r="U36" s="791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19"/>
      <c r="FP36" s="119"/>
      <c r="FQ36" s="119"/>
      <c r="FR36" s="119"/>
      <c r="FS36" s="119"/>
      <c r="FT36" s="119"/>
      <c r="FU36" s="119"/>
      <c r="FV36" s="119"/>
      <c r="FW36" s="119"/>
      <c r="FX36" s="119"/>
      <c r="FY36" s="119"/>
      <c r="FZ36" s="119"/>
      <c r="GA36" s="119"/>
      <c r="GB36" s="119"/>
      <c r="GC36" s="119"/>
      <c r="GD36" s="119"/>
      <c r="GE36" s="119"/>
      <c r="GF36" s="119"/>
      <c r="GG36" s="119"/>
      <c r="GH36" s="119"/>
      <c r="GI36" s="119"/>
      <c r="GJ36" s="119"/>
      <c r="GK36" s="119"/>
      <c r="GL36" s="119"/>
      <c r="GM36" s="119"/>
      <c r="GN36" s="119"/>
      <c r="GO36" s="119"/>
      <c r="GP36" s="119"/>
      <c r="GQ36" s="119"/>
      <c r="GR36" s="119"/>
      <c r="GS36" s="119"/>
      <c r="GT36" s="119"/>
      <c r="GU36" s="119"/>
      <c r="GV36" s="119"/>
      <c r="GW36" s="119"/>
      <c r="GX36" s="119"/>
      <c r="GY36" s="119"/>
      <c r="GZ36" s="119"/>
      <c r="HA36" s="119"/>
      <c r="HB36" s="119"/>
      <c r="HC36" s="119"/>
      <c r="HD36" s="119"/>
      <c r="HE36" s="119"/>
      <c r="HF36" s="119"/>
      <c r="HG36" s="119"/>
      <c r="HH36" s="119"/>
      <c r="HI36" s="119"/>
      <c r="HJ36" s="119"/>
      <c r="HK36" s="119"/>
      <c r="HL36" s="119"/>
      <c r="HM36" s="119"/>
      <c r="HN36" s="119"/>
      <c r="HO36" s="119"/>
      <c r="HP36" s="119"/>
      <c r="HQ36" s="119"/>
      <c r="HR36" s="119"/>
      <c r="HS36" s="119"/>
      <c r="HT36" s="119"/>
      <c r="HU36" s="119"/>
      <c r="HV36" s="119"/>
      <c r="HW36" s="119"/>
      <c r="HX36" s="119"/>
      <c r="HY36" s="119"/>
      <c r="HZ36" s="119"/>
      <c r="IA36" s="119"/>
      <c r="IB36" s="119"/>
      <c r="IC36" s="119"/>
      <c r="ID36" s="119"/>
      <c r="IE36" s="119"/>
      <c r="IF36" s="119"/>
      <c r="IG36" s="119"/>
      <c r="IH36" s="119"/>
      <c r="II36" s="119"/>
      <c r="IJ36" s="119"/>
      <c r="IK36" s="119"/>
      <c r="IL36" s="119"/>
    </row>
    <row r="37" spans="1:246" ht="12.75" customHeight="1" thickBot="1" thickTop="1">
      <c r="A37" s="675"/>
      <c r="B37" s="676"/>
      <c r="C37" s="677" t="s">
        <v>40</v>
      </c>
      <c r="D37" s="844">
        <v>0</v>
      </c>
      <c r="E37" s="845">
        <v>0</v>
      </c>
      <c r="F37" s="845">
        <v>35000</v>
      </c>
      <c r="G37" s="846">
        <v>0</v>
      </c>
      <c r="H37" s="847">
        <v>35000</v>
      </c>
      <c r="I37" s="848">
        <v>35000</v>
      </c>
      <c r="J37" s="849">
        <v>0</v>
      </c>
      <c r="K37" s="850">
        <v>1</v>
      </c>
      <c r="L37" s="449"/>
      <c r="M37" s="450">
        <v>35000</v>
      </c>
      <c r="N37" s="450">
        <f t="shared" si="0"/>
        <v>0</v>
      </c>
      <c r="O37" s="119"/>
      <c r="P37" s="119"/>
      <c r="Q37" s="791"/>
      <c r="R37" s="791"/>
      <c r="S37" s="791"/>
      <c r="T37" s="791"/>
      <c r="U37" s="791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19"/>
      <c r="EK37" s="119"/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19"/>
      <c r="FF37" s="119"/>
      <c r="FG37" s="119"/>
      <c r="FH37" s="119"/>
      <c r="FI37" s="119"/>
      <c r="FJ37" s="119"/>
      <c r="FK37" s="119"/>
      <c r="FL37" s="119"/>
      <c r="FM37" s="119"/>
      <c r="FN37" s="119"/>
      <c r="FO37" s="119"/>
      <c r="FP37" s="119"/>
      <c r="FQ37" s="119"/>
      <c r="FR37" s="119"/>
      <c r="FS37" s="119"/>
      <c r="FT37" s="119"/>
      <c r="FU37" s="119"/>
      <c r="FV37" s="119"/>
      <c r="FW37" s="119"/>
      <c r="FX37" s="119"/>
      <c r="FY37" s="119"/>
      <c r="FZ37" s="119"/>
      <c r="GA37" s="119"/>
      <c r="GB37" s="119"/>
      <c r="GC37" s="119"/>
      <c r="GD37" s="119"/>
      <c r="GE37" s="119"/>
      <c r="GF37" s="119"/>
      <c r="GG37" s="119"/>
      <c r="GH37" s="119"/>
      <c r="GI37" s="119"/>
      <c r="GJ37" s="119"/>
      <c r="GK37" s="119"/>
      <c r="GL37" s="119"/>
      <c r="GM37" s="119"/>
      <c r="GN37" s="119"/>
      <c r="GO37" s="119"/>
      <c r="GP37" s="119"/>
      <c r="GQ37" s="119"/>
      <c r="GR37" s="119"/>
      <c r="GS37" s="119"/>
      <c r="GT37" s="119"/>
      <c r="GU37" s="119"/>
      <c r="GV37" s="119"/>
      <c r="GW37" s="119"/>
      <c r="GX37" s="119"/>
      <c r="GY37" s="119"/>
      <c r="GZ37" s="119"/>
      <c r="HA37" s="119"/>
      <c r="HB37" s="119"/>
      <c r="HC37" s="119"/>
      <c r="HD37" s="119"/>
      <c r="HE37" s="119"/>
      <c r="HF37" s="119"/>
      <c r="HG37" s="119"/>
      <c r="HH37" s="119"/>
      <c r="HI37" s="119"/>
      <c r="HJ37" s="119"/>
      <c r="HK37" s="119"/>
      <c r="HL37" s="119"/>
      <c r="HM37" s="119"/>
      <c r="HN37" s="119"/>
      <c r="HO37" s="119"/>
      <c r="HP37" s="119"/>
      <c r="HQ37" s="119"/>
      <c r="HR37" s="119"/>
      <c r="HS37" s="119"/>
      <c r="HT37" s="119"/>
      <c r="HU37" s="119"/>
      <c r="HV37" s="119"/>
      <c r="HW37" s="119"/>
      <c r="HX37" s="119"/>
      <c r="HY37" s="119"/>
      <c r="HZ37" s="119"/>
      <c r="IA37" s="119"/>
      <c r="IB37" s="119"/>
      <c r="IC37" s="119"/>
      <c r="ID37" s="119"/>
      <c r="IE37" s="119"/>
      <c r="IF37" s="119"/>
      <c r="IG37" s="119"/>
      <c r="IH37" s="119"/>
      <c r="II37" s="119"/>
      <c r="IJ37" s="119"/>
      <c r="IK37" s="119"/>
      <c r="IL37" s="119"/>
    </row>
    <row r="38" spans="1:246" ht="12.75" customHeight="1">
      <c r="A38" s="483">
        <f>A36+1</f>
        <v>27</v>
      </c>
      <c r="B38" s="481" t="s">
        <v>352</v>
      </c>
      <c r="C38" s="806" t="s">
        <v>449</v>
      </c>
      <c r="D38" s="863">
        <v>0</v>
      </c>
      <c r="E38" s="864">
        <v>0</v>
      </c>
      <c r="F38" s="864">
        <v>0</v>
      </c>
      <c r="G38" s="865">
        <v>13000</v>
      </c>
      <c r="H38" s="870">
        <v>13000</v>
      </c>
      <c r="I38" s="871">
        <v>9463</v>
      </c>
      <c r="J38" s="872">
        <v>3537</v>
      </c>
      <c r="K38" s="873">
        <v>1.3737715312268837</v>
      </c>
      <c r="L38" s="212"/>
      <c r="M38" s="119">
        <v>13000</v>
      </c>
      <c r="N38" s="450">
        <f t="shared" si="0"/>
        <v>0</v>
      </c>
      <c r="O38" s="119"/>
      <c r="P38" s="119"/>
      <c r="Q38" s="791"/>
      <c r="R38" s="791"/>
      <c r="S38" s="791"/>
      <c r="T38" s="791"/>
      <c r="U38" s="791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  <c r="FK38" s="119"/>
      <c r="FL38" s="119"/>
      <c r="FM38" s="119"/>
      <c r="FN38" s="119"/>
      <c r="FO38" s="119"/>
      <c r="FP38" s="119"/>
      <c r="FQ38" s="119"/>
      <c r="FR38" s="119"/>
      <c r="FS38" s="119"/>
      <c r="FT38" s="119"/>
      <c r="FU38" s="119"/>
      <c r="FV38" s="119"/>
      <c r="FW38" s="119"/>
      <c r="FX38" s="119"/>
      <c r="FY38" s="119"/>
      <c r="FZ38" s="119"/>
      <c r="GA38" s="119"/>
      <c r="GB38" s="119"/>
      <c r="GC38" s="119"/>
      <c r="GD38" s="119"/>
      <c r="GE38" s="119"/>
      <c r="GF38" s="119"/>
      <c r="GG38" s="119"/>
      <c r="GH38" s="119"/>
      <c r="GI38" s="119"/>
      <c r="GJ38" s="119"/>
      <c r="GK38" s="119"/>
      <c r="GL38" s="119"/>
      <c r="GM38" s="119"/>
      <c r="GN38" s="119"/>
      <c r="GO38" s="119"/>
      <c r="GP38" s="119"/>
      <c r="GQ38" s="119"/>
      <c r="GR38" s="119"/>
      <c r="GS38" s="119"/>
      <c r="GT38" s="119"/>
      <c r="GU38" s="119"/>
      <c r="GV38" s="119"/>
      <c r="GW38" s="119"/>
      <c r="GX38" s="119"/>
      <c r="GY38" s="119"/>
      <c r="GZ38" s="119"/>
      <c r="HA38" s="119"/>
      <c r="HB38" s="119"/>
      <c r="HC38" s="119"/>
      <c r="HD38" s="119"/>
      <c r="HE38" s="119"/>
      <c r="HF38" s="119"/>
      <c r="HG38" s="119"/>
      <c r="HH38" s="119"/>
      <c r="HI38" s="119"/>
      <c r="HJ38" s="119"/>
      <c r="HK38" s="119"/>
      <c r="HL38" s="119"/>
      <c r="HM38" s="119"/>
      <c r="HN38" s="119"/>
      <c r="HO38" s="119"/>
      <c r="HP38" s="119"/>
      <c r="HQ38" s="119"/>
      <c r="HR38" s="119"/>
      <c r="HS38" s="119"/>
      <c r="HT38" s="119"/>
      <c r="HU38" s="119"/>
      <c r="HV38" s="119"/>
      <c r="HW38" s="119"/>
      <c r="HX38" s="119"/>
      <c r="HY38" s="119"/>
      <c r="HZ38" s="119"/>
      <c r="IA38" s="119"/>
      <c r="IB38" s="119"/>
      <c r="IC38" s="119"/>
      <c r="ID38" s="119"/>
      <c r="IE38" s="119"/>
      <c r="IF38" s="119"/>
      <c r="IG38" s="119"/>
      <c r="IH38" s="119"/>
      <c r="II38" s="119"/>
      <c r="IJ38" s="119"/>
      <c r="IK38" s="119"/>
      <c r="IL38" s="119"/>
    </row>
    <row r="39" spans="1:246" ht="12.75" customHeight="1" thickBot="1">
      <c r="A39" s="483">
        <f t="shared" si="1"/>
        <v>28</v>
      </c>
      <c r="B39" s="485" t="s">
        <v>352</v>
      </c>
      <c r="C39" s="807" t="s">
        <v>770</v>
      </c>
      <c r="D39" s="851">
        <v>0</v>
      </c>
      <c r="E39" s="852">
        <v>0</v>
      </c>
      <c r="F39" s="852">
        <v>9000</v>
      </c>
      <c r="G39" s="853">
        <v>0</v>
      </c>
      <c r="H39" s="854">
        <v>9000</v>
      </c>
      <c r="I39" s="855">
        <v>15000</v>
      </c>
      <c r="J39" s="856">
        <v>-6000</v>
      </c>
      <c r="K39" s="857">
        <v>0.6</v>
      </c>
      <c r="L39" s="212"/>
      <c r="M39" s="119">
        <v>9000</v>
      </c>
      <c r="N39" s="450">
        <f t="shared" si="0"/>
        <v>0</v>
      </c>
      <c r="O39" s="119"/>
      <c r="P39" s="119"/>
      <c r="Q39" s="791"/>
      <c r="R39" s="791"/>
      <c r="S39" s="791"/>
      <c r="T39" s="791"/>
      <c r="U39" s="791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19"/>
      <c r="EK39" s="119"/>
      <c r="EL39" s="119"/>
      <c r="EM39" s="119"/>
      <c r="EN39" s="119"/>
      <c r="EO39" s="119"/>
      <c r="EP39" s="119"/>
      <c r="EQ39" s="119"/>
      <c r="ER39" s="119"/>
      <c r="ES39" s="119"/>
      <c r="ET39" s="119"/>
      <c r="EU39" s="119"/>
      <c r="EV39" s="119"/>
      <c r="EW39" s="119"/>
      <c r="EX39" s="119"/>
      <c r="EY39" s="119"/>
      <c r="EZ39" s="119"/>
      <c r="FA39" s="119"/>
      <c r="FB39" s="119"/>
      <c r="FC39" s="119"/>
      <c r="FD39" s="119"/>
      <c r="FE39" s="119"/>
      <c r="FF39" s="119"/>
      <c r="FG39" s="119"/>
      <c r="FH39" s="119"/>
      <c r="FI39" s="119"/>
      <c r="FJ39" s="119"/>
      <c r="FK39" s="119"/>
      <c r="FL39" s="119"/>
      <c r="FM39" s="119"/>
      <c r="FN39" s="119"/>
      <c r="FO39" s="119"/>
      <c r="FP39" s="119"/>
      <c r="FQ39" s="119"/>
      <c r="FR39" s="119"/>
      <c r="FS39" s="119"/>
      <c r="FT39" s="119"/>
      <c r="FU39" s="119"/>
      <c r="FV39" s="119"/>
      <c r="FW39" s="119"/>
      <c r="FX39" s="119"/>
      <c r="FY39" s="119"/>
      <c r="FZ39" s="119"/>
      <c r="GA39" s="119"/>
      <c r="GB39" s="119"/>
      <c r="GC39" s="119"/>
      <c r="GD39" s="119"/>
      <c r="GE39" s="119"/>
      <c r="GF39" s="119"/>
      <c r="GG39" s="119"/>
      <c r="GH39" s="119"/>
      <c r="GI39" s="119"/>
      <c r="GJ39" s="119"/>
      <c r="GK39" s="119"/>
      <c r="GL39" s="119"/>
      <c r="GM39" s="119"/>
      <c r="GN39" s="119"/>
      <c r="GO39" s="119"/>
      <c r="GP39" s="119"/>
      <c r="GQ39" s="119"/>
      <c r="GR39" s="119"/>
      <c r="GS39" s="119"/>
      <c r="GT39" s="119"/>
      <c r="GU39" s="119"/>
      <c r="GV39" s="119"/>
      <c r="GW39" s="119"/>
      <c r="GX39" s="119"/>
      <c r="GY39" s="119"/>
      <c r="GZ39" s="119"/>
      <c r="HA39" s="119"/>
      <c r="HB39" s="119"/>
      <c r="HC39" s="119"/>
      <c r="HD39" s="119"/>
      <c r="HE39" s="119"/>
      <c r="HF39" s="119"/>
      <c r="HG39" s="119"/>
      <c r="HH39" s="119"/>
      <c r="HI39" s="119"/>
      <c r="HJ39" s="119"/>
      <c r="HK39" s="119"/>
      <c r="HL39" s="119"/>
      <c r="HM39" s="119"/>
      <c r="HN39" s="119"/>
      <c r="HO39" s="119"/>
      <c r="HP39" s="119"/>
      <c r="HQ39" s="119"/>
      <c r="HR39" s="119"/>
      <c r="HS39" s="119"/>
      <c r="HT39" s="119"/>
      <c r="HU39" s="119"/>
      <c r="HV39" s="119"/>
      <c r="HW39" s="119"/>
      <c r="HX39" s="119"/>
      <c r="HY39" s="119"/>
      <c r="HZ39" s="119"/>
      <c r="IA39" s="119"/>
      <c r="IB39" s="119"/>
      <c r="IC39" s="119"/>
      <c r="ID39" s="119"/>
      <c r="IE39" s="119"/>
      <c r="IF39" s="119"/>
      <c r="IG39" s="119"/>
      <c r="IH39" s="119"/>
      <c r="II39" s="119"/>
      <c r="IJ39" s="119"/>
      <c r="IK39" s="119"/>
      <c r="IL39" s="119"/>
    </row>
    <row r="40" spans="1:246" ht="12.75" customHeight="1" thickBot="1" thickTop="1">
      <c r="A40" s="675"/>
      <c r="B40" s="676"/>
      <c r="C40" s="677" t="s">
        <v>40</v>
      </c>
      <c r="D40" s="844">
        <v>0</v>
      </c>
      <c r="E40" s="845">
        <v>0</v>
      </c>
      <c r="F40" s="845">
        <v>9000</v>
      </c>
      <c r="G40" s="846">
        <v>13000</v>
      </c>
      <c r="H40" s="847">
        <v>22000</v>
      </c>
      <c r="I40" s="848">
        <v>24463</v>
      </c>
      <c r="J40" s="849">
        <v>-2463</v>
      </c>
      <c r="K40" s="850">
        <v>0.8993173363855619</v>
      </c>
      <c r="L40" s="449"/>
      <c r="M40" s="450">
        <v>22000</v>
      </c>
      <c r="N40" s="450">
        <f t="shared" si="0"/>
        <v>0</v>
      </c>
      <c r="O40" s="119"/>
      <c r="P40" s="119"/>
      <c r="Q40" s="791"/>
      <c r="R40" s="791"/>
      <c r="S40" s="791"/>
      <c r="T40" s="791"/>
      <c r="U40" s="791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19"/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19"/>
      <c r="FG40" s="119"/>
      <c r="FH40" s="119"/>
      <c r="FI40" s="119"/>
      <c r="FJ40" s="119"/>
      <c r="FK40" s="119"/>
      <c r="FL40" s="119"/>
      <c r="FM40" s="119"/>
      <c r="FN40" s="119"/>
      <c r="FO40" s="119"/>
      <c r="FP40" s="119"/>
      <c r="FQ40" s="119"/>
      <c r="FR40" s="119"/>
      <c r="FS40" s="119"/>
      <c r="FT40" s="119"/>
      <c r="FU40" s="119"/>
      <c r="FV40" s="119"/>
      <c r="FW40" s="119"/>
      <c r="FX40" s="119"/>
      <c r="FY40" s="119"/>
      <c r="FZ40" s="119"/>
      <c r="GA40" s="119"/>
      <c r="GB40" s="119"/>
      <c r="GC40" s="119"/>
      <c r="GD40" s="119"/>
      <c r="GE40" s="119"/>
      <c r="GF40" s="119"/>
      <c r="GG40" s="119"/>
      <c r="GH40" s="119"/>
      <c r="GI40" s="119"/>
      <c r="GJ40" s="119"/>
      <c r="GK40" s="119"/>
      <c r="GL40" s="119"/>
      <c r="GM40" s="119"/>
      <c r="GN40" s="119"/>
      <c r="GO40" s="119"/>
      <c r="GP40" s="119"/>
      <c r="GQ40" s="119"/>
      <c r="GR40" s="119"/>
      <c r="GS40" s="119"/>
      <c r="GT40" s="119"/>
      <c r="GU40" s="119"/>
      <c r="GV40" s="119"/>
      <c r="GW40" s="119"/>
      <c r="GX40" s="119"/>
      <c r="GY40" s="119"/>
      <c r="GZ40" s="119"/>
      <c r="HA40" s="119"/>
      <c r="HB40" s="119"/>
      <c r="HC40" s="119"/>
      <c r="HD40" s="119"/>
      <c r="HE40" s="119"/>
      <c r="HF40" s="119"/>
      <c r="HG40" s="119"/>
      <c r="HH40" s="119"/>
      <c r="HI40" s="119"/>
      <c r="HJ40" s="119"/>
      <c r="HK40" s="119"/>
      <c r="HL40" s="119"/>
      <c r="HM40" s="119"/>
      <c r="HN40" s="119"/>
      <c r="HO40" s="119"/>
      <c r="HP40" s="119"/>
      <c r="HQ40" s="119"/>
      <c r="HR40" s="119"/>
      <c r="HS40" s="119"/>
      <c r="HT40" s="119"/>
      <c r="HU40" s="119"/>
      <c r="HV40" s="119"/>
      <c r="HW40" s="119"/>
      <c r="HX40" s="119"/>
      <c r="HY40" s="119"/>
      <c r="HZ40" s="119"/>
      <c r="IA40" s="119"/>
      <c r="IB40" s="119"/>
      <c r="IC40" s="119"/>
      <c r="ID40" s="119"/>
      <c r="IE40" s="119"/>
      <c r="IF40" s="119"/>
      <c r="IG40" s="119"/>
      <c r="IH40" s="119"/>
      <c r="II40" s="119"/>
      <c r="IJ40" s="119"/>
      <c r="IK40" s="119"/>
      <c r="IL40" s="119"/>
    </row>
    <row r="41" spans="1:246" ht="12.75" customHeight="1">
      <c r="A41" s="483">
        <f>A39+1</f>
        <v>29</v>
      </c>
      <c r="B41" s="487" t="s">
        <v>77</v>
      </c>
      <c r="C41" s="808" t="s">
        <v>771</v>
      </c>
      <c r="D41" s="863">
        <v>0</v>
      </c>
      <c r="E41" s="864">
        <v>13500</v>
      </c>
      <c r="F41" s="864">
        <v>0</v>
      </c>
      <c r="G41" s="865">
        <v>0</v>
      </c>
      <c r="H41" s="870">
        <v>13500</v>
      </c>
      <c r="I41" s="871">
        <v>13500</v>
      </c>
      <c r="J41" s="872">
        <v>0</v>
      </c>
      <c r="K41" s="873">
        <v>1</v>
      </c>
      <c r="L41" s="212"/>
      <c r="M41" s="119">
        <v>13500</v>
      </c>
      <c r="N41" s="450">
        <f t="shared" si="0"/>
        <v>0</v>
      </c>
      <c r="O41" s="119"/>
      <c r="P41" s="119"/>
      <c r="Q41" s="791"/>
      <c r="R41" s="791"/>
      <c r="S41" s="791"/>
      <c r="T41" s="791"/>
      <c r="U41" s="791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19"/>
      <c r="EF41" s="119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19"/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19"/>
      <c r="FG41" s="119"/>
      <c r="FH41" s="119"/>
      <c r="FI41" s="119"/>
      <c r="FJ41" s="119"/>
      <c r="FK41" s="119"/>
      <c r="FL41" s="119"/>
      <c r="FM41" s="119"/>
      <c r="FN41" s="119"/>
      <c r="FO41" s="119"/>
      <c r="FP41" s="119"/>
      <c r="FQ41" s="119"/>
      <c r="FR41" s="119"/>
      <c r="FS41" s="119"/>
      <c r="FT41" s="119"/>
      <c r="FU41" s="119"/>
      <c r="FV41" s="119"/>
      <c r="FW41" s="119"/>
      <c r="FX41" s="119"/>
      <c r="FY41" s="119"/>
      <c r="FZ41" s="119"/>
      <c r="GA41" s="119"/>
      <c r="GB41" s="119"/>
      <c r="GC41" s="119"/>
      <c r="GD41" s="119"/>
      <c r="GE41" s="119"/>
      <c r="GF41" s="119"/>
      <c r="GG41" s="119"/>
      <c r="GH41" s="119"/>
      <c r="GI41" s="119"/>
      <c r="GJ41" s="119"/>
      <c r="GK41" s="119"/>
      <c r="GL41" s="119"/>
      <c r="GM41" s="119"/>
      <c r="GN41" s="119"/>
      <c r="GO41" s="119"/>
      <c r="GP41" s="119"/>
      <c r="GQ41" s="119"/>
      <c r="GR41" s="119"/>
      <c r="GS41" s="119"/>
      <c r="GT41" s="119"/>
      <c r="GU41" s="119"/>
      <c r="GV41" s="119"/>
      <c r="GW41" s="119"/>
      <c r="GX41" s="119"/>
      <c r="GY41" s="119"/>
      <c r="GZ41" s="119"/>
      <c r="HA41" s="119"/>
      <c r="HB41" s="119"/>
      <c r="HC41" s="119"/>
      <c r="HD41" s="119"/>
      <c r="HE41" s="119"/>
      <c r="HF41" s="119"/>
      <c r="HG41" s="119"/>
      <c r="HH41" s="119"/>
      <c r="HI41" s="119"/>
      <c r="HJ41" s="119"/>
      <c r="HK41" s="119"/>
      <c r="HL41" s="119"/>
      <c r="HM41" s="119"/>
      <c r="HN41" s="119"/>
      <c r="HO41" s="119"/>
      <c r="HP41" s="119"/>
      <c r="HQ41" s="119"/>
      <c r="HR41" s="119"/>
      <c r="HS41" s="119"/>
      <c r="HT41" s="119"/>
      <c r="HU41" s="119"/>
      <c r="HV41" s="119"/>
      <c r="HW41" s="119"/>
      <c r="HX41" s="119"/>
      <c r="HY41" s="119"/>
      <c r="HZ41" s="119"/>
      <c r="IA41" s="119"/>
      <c r="IB41" s="119"/>
      <c r="IC41" s="119"/>
      <c r="ID41" s="119"/>
      <c r="IE41" s="119"/>
      <c r="IF41" s="119"/>
      <c r="IG41" s="119"/>
      <c r="IH41" s="119"/>
      <c r="II41" s="119"/>
      <c r="IJ41" s="119"/>
      <c r="IK41" s="119"/>
      <c r="IL41" s="119"/>
    </row>
    <row r="42" spans="1:246" ht="12.75" customHeight="1">
      <c r="A42" s="483">
        <f t="shared" si="1"/>
        <v>30</v>
      </c>
      <c r="B42" s="483" t="s">
        <v>77</v>
      </c>
      <c r="C42" s="809" t="s">
        <v>772</v>
      </c>
      <c r="D42" s="837">
        <v>0</v>
      </c>
      <c r="E42" s="391">
        <v>0</v>
      </c>
      <c r="F42" s="391">
        <v>17000</v>
      </c>
      <c r="G42" s="838">
        <v>0</v>
      </c>
      <c r="H42" s="465">
        <v>17000</v>
      </c>
      <c r="I42" s="839">
        <v>13000</v>
      </c>
      <c r="J42" s="840">
        <v>4000</v>
      </c>
      <c r="K42" s="841">
        <v>1.3076923076923077</v>
      </c>
      <c r="L42" s="212"/>
      <c r="M42" s="119">
        <v>17000</v>
      </c>
      <c r="N42" s="450">
        <f t="shared" si="0"/>
        <v>0</v>
      </c>
      <c r="O42" s="119"/>
      <c r="P42" s="119"/>
      <c r="Q42" s="791"/>
      <c r="R42" s="791"/>
      <c r="S42" s="791"/>
      <c r="T42" s="791"/>
      <c r="U42" s="791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19"/>
      <c r="FP42" s="119"/>
      <c r="FQ42" s="119"/>
      <c r="FR42" s="119"/>
      <c r="FS42" s="119"/>
      <c r="FT42" s="119"/>
      <c r="FU42" s="119"/>
      <c r="FV42" s="119"/>
      <c r="FW42" s="119"/>
      <c r="FX42" s="119"/>
      <c r="FY42" s="119"/>
      <c r="FZ42" s="119"/>
      <c r="GA42" s="119"/>
      <c r="GB42" s="119"/>
      <c r="GC42" s="119"/>
      <c r="GD42" s="119"/>
      <c r="GE42" s="119"/>
      <c r="GF42" s="119"/>
      <c r="GG42" s="119"/>
      <c r="GH42" s="119"/>
      <c r="GI42" s="119"/>
      <c r="GJ42" s="119"/>
      <c r="GK42" s="119"/>
      <c r="GL42" s="119"/>
      <c r="GM42" s="119"/>
      <c r="GN42" s="119"/>
      <c r="GO42" s="119"/>
      <c r="GP42" s="119"/>
      <c r="GQ42" s="119"/>
      <c r="GR42" s="119"/>
      <c r="GS42" s="119"/>
      <c r="GT42" s="119"/>
      <c r="GU42" s="119"/>
      <c r="GV42" s="119"/>
      <c r="GW42" s="119"/>
      <c r="GX42" s="119"/>
      <c r="GY42" s="119"/>
      <c r="GZ42" s="119"/>
      <c r="HA42" s="119"/>
      <c r="HB42" s="119"/>
      <c r="HC42" s="119"/>
      <c r="HD42" s="119"/>
      <c r="HE42" s="119"/>
      <c r="HF42" s="119"/>
      <c r="HG42" s="119"/>
      <c r="HH42" s="119"/>
      <c r="HI42" s="119"/>
      <c r="HJ42" s="119"/>
      <c r="HK42" s="119"/>
      <c r="HL42" s="119"/>
      <c r="HM42" s="119"/>
      <c r="HN42" s="119"/>
      <c r="HO42" s="119"/>
      <c r="HP42" s="119"/>
      <c r="HQ42" s="119"/>
      <c r="HR42" s="119"/>
      <c r="HS42" s="119"/>
      <c r="HT42" s="119"/>
      <c r="HU42" s="119"/>
      <c r="HV42" s="119"/>
      <c r="HW42" s="119"/>
      <c r="HX42" s="119"/>
      <c r="HY42" s="119"/>
      <c r="HZ42" s="119"/>
      <c r="IA42" s="119"/>
      <c r="IB42" s="119"/>
      <c r="IC42" s="119"/>
      <c r="ID42" s="119"/>
      <c r="IE42" s="119"/>
      <c r="IF42" s="119"/>
      <c r="IG42" s="119"/>
      <c r="IH42" s="119"/>
      <c r="II42" s="119"/>
      <c r="IJ42" s="119"/>
      <c r="IK42" s="119"/>
      <c r="IL42" s="119"/>
    </row>
    <row r="43" spans="1:246" ht="12.75" customHeight="1">
      <c r="A43" s="483">
        <v>31</v>
      </c>
      <c r="B43" s="513" t="s">
        <v>914</v>
      </c>
      <c r="C43" s="971" t="s">
        <v>947</v>
      </c>
      <c r="D43" s="889">
        <v>0</v>
      </c>
      <c r="E43" s="890">
        <v>0</v>
      </c>
      <c r="F43" s="890">
        <v>0</v>
      </c>
      <c r="G43" s="891">
        <v>10000</v>
      </c>
      <c r="H43" s="892">
        <v>10000</v>
      </c>
      <c r="I43" s="867">
        <v>0</v>
      </c>
      <c r="J43" s="868">
        <v>10000</v>
      </c>
      <c r="K43" s="943" t="s">
        <v>936</v>
      </c>
      <c r="L43" s="212"/>
      <c r="M43" s="119">
        <v>10000</v>
      </c>
      <c r="N43" s="450">
        <f t="shared" si="0"/>
        <v>0</v>
      </c>
      <c r="O43" s="119"/>
      <c r="P43" s="119"/>
      <c r="Q43" s="791"/>
      <c r="R43" s="791"/>
      <c r="S43" s="791"/>
      <c r="T43" s="791"/>
      <c r="U43" s="791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119"/>
      <c r="DR43" s="119"/>
      <c r="DS43" s="119"/>
      <c r="DT43" s="119"/>
      <c r="DU43" s="119"/>
      <c r="DV43" s="119"/>
      <c r="DW43" s="119"/>
      <c r="DX43" s="119"/>
      <c r="DY43" s="119"/>
      <c r="DZ43" s="119"/>
      <c r="EA43" s="119"/>
      <c r="EB43" s="119"/>
      <c r="EC43" s="119"/>
      <c r="ED43" s="119"/>
      <c r="EE43" s="119"/>
      <c r="EF43" s="119"/>
      <c r="EG43" s="119"/>
      <c r="EH43" s="119"/>
      <c r="EI43" s="119"/>
      <c r="EJ43" s="119"/>
      <c r="EK43" s="119"/>
      <c r="EL43" s="119"/>
      <c r="EM43" s="119"/>
      <c r="EN43" s="119"/>
      <c r="EO43" s="119"/>
      <c r="EP43" s="119"/>
      <c r="EQ43" s="119"/>
      <c r="ER43" s="119"/>
      <c r="ES43" s="119"/>
      <c r="ET43" s="119"/>
      <c r="EU43" s="119"/>
      <c r="EV43" s="119"/>
      <c r="EW43" s="119"/>
      <c r="EX43" s="119"/>
      <c r="EY43" s="119"/>
      <c r="EZ43" s="119"/>
      <c r="FA43" s="119"/>
      <c r="FB43" s="119"/>
      <c r="FC43" s="119"/>
      <c r="FD43" s="119"/>
      <c r="FE43" s="119"/>
      <c r="FF43" s="119"/>
      <c r="FG43" s="119"/>
      <c r="FH43" s="119"/>
      <c r="FI43" s="119"/>
      <c r="FJ43" s="119"/>
      <c r="FK43" s="119"/>
      <c r="FL43" s="119"/>
      <c r="FM43" s="119"/>
      <c r="FN43" s="119"/>
      <c r="FO43" s="119"/>
      <c r="FP43" s="119"/>
      <c r="FQ43" s="119"/>
      <c r="FR43" s="119"/>
      <c r="FS43" s="119"/>
      <c r="FT43" s="119"/>
      <c r="FU43" s="119"/>
      <c r="FV43" s="119"/>
      <c r="FW43" s="119"/>
      <c r="FX43" s="119"/>
      <c r="FY43" s="119"/>
      <c r="FZ43" s="119"/>
      <c r="GA43" s="119"/>
      <c r="GB43" s="119"/>
      <c r="GC43" s="119"/>
      <c r="GD43" s="119"/>
      <c r="GE43" s="119"/>
      <c r="GF43" s="119"/>
      <c r="GG43" s="119"/>
      <c r="GH43" s="119"/>
      <c r="GI43" s="119"/>
      <c r="GJ43" s="119"/>
      <c r="GK43" s="119"/>
      <c r="GL43" s="119"/>
      <c r="GM43" s="119"/>
      <c r="GN43" s="119"/>
      <c r="GO43" s="119"/>
      <c r="GP43" s="119"/>
      <c r="GQ43" s="119"/>
      <c r="GR43" s="119"/>
      <c r="GS43" s="119"/>
      <c r="GT43" s="119"/>
      <c r="GU43" s="119"/>
      <c r="GV43" s="119"/>
      <c r="GW43" s="119"/>
      <c r="GX43" s="119"/>
      <c r="GY43" s="119"/>
      <c r="GZ43" s="119"/>
      <c r="HA43" s="119"/>
      <c r="HB43" s="119"/>
      <c r="HC43" s="119"/>
      <c r="HD43" s="119"/>
      <c r="HE43" s="119"/>
      <c r="HF43" s="119"/>
      <c r="HG43" s="119"/>
      <c r="HH43" s="119"/>
      <c r="HI43" s="119"/>
      <c r="HJ43" s="119"/>
      <c r="HK43" s="119"/>
      <c r="HL43" s="119"/>
      <c r="HM43" s="119"/>
      <c r="HN43" s="119"/>
      <c r="HO43" s="119"/>
      <c r="HP43" s="119"/>
      <c r="HQ43" s="119"/>
      <c r="HR43" s="119"/>
      <c r="HS43" s="119"/>
      <c r="HT43" s="119"/>
      <c r="HU43" s="119"/>
      <c r="HV43" s="119"/>
      <c r="HW43" s="119"/>
      <c r="HX43" s="119"/>
      <c r="HY43" s="119"/>
      <c r="HZ43" s="119"/>
      <c r="IA43" s="119"/>
      <c r="IB43" s="119"/>
      <c r="IC43" s="119"/>
      <c r="ID43" s="119"/>
      <c r="IE43" s="119"/>
      <c r="IF43" s="119"/>
      <c r="IG43" s="119"/>
      <c r="IH43" s="119"/>
      <c r="II43" s="119"/>
      <c r="IJ43" s="119"/>
      <c r="IK43" s="119"/>
      <c r="IL43" s="119"/>
    </row>
    <row r="44" spans="1:246" ht="12.75" customHeight="1" thickBot="1">
      <c r="A44" s="483">
        <v>32</v>
      </c>
      <c r="B44" s="485" t="s">
        <v>77</v>
      </c>
      <c r="C44" s="714" t="s">
        <v>948</v>
      </c>
      <c r="D44" s="851">
        <v>0</v>
      </c>
      <c r="E44" s="852">
        <v>15000</v>
      </c>
      <c r="F44" s="852">
        <v>0</v>
      </c>
      <c r="G44" s="853"/>
      <c r="H44" s="854">
        <v>15000</v>
      </c>
      <c r="I44" s="855">
        <v>0</v>
      </c>
      <c r="J44" s="856">
        <v>15000</v>
      </c>
      <c r="K44" s="906" t="s">
        <v>936</v>
      </c>
      <c r="L44" s="212"/>
      <c r="M44" s="120">
        <v>15000</v>
      </c>
      <c r="N44" s="450">
        <f t="shared" si="0"/>
        <v>0</v>
      </c>
      <c r="O44" s="120"/>
      <c r="P44" s="120"/>
      <c r="Q44" s="793"/>
      <c r="R44" s="793"/>
      <c r="S44" s="793"/>
      <c r="T44" s="793"/>
      <c r="U44" s="793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</row>
    <row r="45" spans="1:246" ht="12.75" customHeight="1" thickBot="1" thickTop="1">
      <c r="A45" s="675"/>
      <c r="B45" s="676"/>
      <c r="C45" s="677" t="s">
        <v>40</v>
      </c>
      <c r="D45" s="844">
        <v>0</v>
      </c>
      <c r="E45" s="845">
        <v>28500</v>
      </c>
      <c r="F45" s="845">
        <v>17000</v>
      </c>
      <c r="G45" s="846">
        <v>10000</v>
      </c>
      <c r="H45" s="847">
        <v>55500</v>
      </c>
      <c r="I45" s="848">
        <v>26500</v>
      </c>
      <c r="J45" s="849">
        <v>29000</v>
      </c>
      <c r="K45" s="850">
        <v>2.0943396226415096</v>
      </c>
      <c r="L45" s="449"/>
      <c r="M45" s="450">
        <v>55500</v>
      </c>
      <c r="N45" s="450">
        <f t="shared" si="0"/>
        <v>0</v>
      </c>
      <c r="O45" s="120"/>
      <c r="P45" s="120"/>
      <c r="Q45" s="793"/>
      <c r="R45" s="793"/>
      <c r="S45" s="793"/>
      <c r="T45" s="793"/>
      <c r="U45" s="793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</row>
    <row r="46" spans="1:246" ht="12.75" customHeight="1" thickBot="1">
      <c r="A46" s="673"/>
      <c r="B46" s="226"/>
      <c r="C46" s="384" t="s">
        <v>345</v>
      </c>
      <c r="D46" s="874">
        <v>96000</v>
      </c>
      <c r="E46" s="875">
        <v>763141</v>
      </c>
      <c r="F46" s="875">
        <v>1261182</v>
      </c>
      <c r="G46" s="876">
        <v>669777</v>
      </c>
      <c r="H46" s="877">
        <v>2790100</v>
      </c>
      <c r="I46" s="878">
        <v>3143279</v>
      </c>
      <c r="J46" s="879">
        <v>-353179</v>
      </c>
      <c r="K46" s="880">
        <v>0.8876399454200534</v>
      </c>
      <c r="L46" s="449"/>
      <c r="M46" s="450">
        <v>2790100</v>
      </c>
      <c r="N46" s="450">
        <f t="shared" si="0"/>
        <v>0</v>
      </c>
      <c r="O46" s="120"/>
      <c r="P46" s="120"/>
      <c r="Q46" s="793"/>
      <c r="R46" s="793"/>
      <c r="S46" s="793"/>
      <c r="T46" s="793"/>
      <c r="U46" s="793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</row>
    <row r="47" spans="1:246" ht="12.75" customHeight="1">
      <c r="A47" s="483">
        <f>A44+1</f>
        <v>33</v>
      </c>
      <c r="B47" s="483" t="s">
        <v>353</v>
      </c>
      <c r="C47" s="512" t="s">
        <v>773</v>
      </c>
      <c r="D47" s="837">
        <v>0</v>
      </c>
      <c r="E47" s="391">
        <v>0</v>
      </c>
      <c r="F47" s="391">
        <v>34000</v>
      </c>
      <c r="G47" s="838">
        <v>0</v>
      </c>
      <c r="H47" s="465">
        <v>34000</v>
      </c>
      <c r="I47" s="839">
        <v>62000</v>
      </c>
      <c r="J47" s="840">
        <v>-28000</v>
      </c>
      <c r="K47" s="841">
        <v>0.5483870967741935</v>
      </c>
      <c r="L47" s="212"/>
      <c r="M47" s="120">
        <v>34000</v>
      </c>
      <c r="N47" s="450">
        <f t="shared" si="0"/>
        <v>0</v>
      </c>
      <c r="O47" s="120"/>
      <c r="P47" s="120"/>
      <c r="Q47" s="793"/>
      <c r="R47" s="793"/>
      <c r="S47" s="793"/>
      <c r="T47" s="793"/>
      <c r="U47" s="793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</row>
    <row r="48" spans="1:246" ht="12.75" customHeight="1">
      <c r="A48" s="483">
        <f t="shared" si="1"/>
        <v>34</v>
      </c>
      <c r="B48" s="483" t="s">
        <v>353</v>
      </c>
      <c r="C48" s="512" t="s">
        <v>774</v>
      </c>
      <c r="D48" s="837">
        <v>0</v>
      </c>
      <c r="E48" s="391">
        <v>34000</v>
      </c>
      <c r="F48" s="391">
        <v>0</v>
      </c>
      <c r="G48" s="838">
        <v>0</v>
      </c>
      <c r="H48" s="465">
        <v>34000</v>
      </c>
      <c r="I48" s="839">
        <v>34000</v>
      </c>
      <c r="J48" s="840">
        <v>0</v>
      </c>
      <c r="K48" s="841">
        <v>1</v>
      </c>
      <c r="L48" s="212"/>
      <c r="M48" s="120">
        <v>34000</v>
      </c>
      <c r="N48" s="450">
        <f t="shared" si="0"/>
        <v>0</v>
      </c>
      <c r="O48" s="120"/>
      <c r="P48" s="120"/>
      <c r="Q48" s="793"/>
      <c r="R48" s="793"/>
      <c r="S48" s="793"/>
      <c r="T48" s="793"/>
      <c r="U48" s="793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</row>
    <row r="49" spans="1:246" ht="12.75" customHeight="1">
      <c r="A49" s="483">
        <f t="shared" si="1"/>
        <v>35</v>
      </c>
      <c r="B49" s="483" t="s">
        <v>353</v>
      </c>
      <c r="C49" s="512" t="s">
        <v>775</v>
      </c>
      <c r="D49" s="837">
        <v>0</v>
      </c>
      <c r="E49" s="391">
        <v>8000</v>
      </c>
      <c r="F49" s="391">
        <v>0</v>
      </c>
      <c r="G49" s="838">
        <v>0</v>
      </c>
      <c r="H49" s="465">
        <v>8000</v>
      </c>
      <c r="I49" s="839">
        <v>40550</v>
      </c>
      <c r="J49" s="840">
        <v>-32550</v>
      </c>
      <c r="K49" s="841">
        <v>0.19728729963008632</v>
      </c>
      <c r="L49" s="212"/>
      <c r="M49" s="120">
        <v>8000</v>
      </c>
      <c r="N49" s="450">
        <f t="shared" si="0"/>
        <v>0</v>
      </c>
      <c r="O49" s="120"/>
      <c r="P49" s="120"/>
      <c r="Q49" s="793"/>
      <c r="R49" s="793"/>
      <c r="S49" s="793"/>
      <c r="T49" s="793"/>
      <c r="U49" s="793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</row>
    <row r="50" spans="1:246" ht="12.75" customHeight="1">
      <c r="A50" s="483">
        <f t="shared" si="1"/>
        <v>36</v>
      </c>
      <c r="B50" s="483" t="s">
        <v>353</v>
      </c>
      <c r="C50" s="512" t="s">
        <v>776</v>
      </c>
      <c r="D50" s="837">
        <v>53000</v>
      </c>
      <c r="E50" s="391">
        <v>23000</v>
      </c>
      <c r="F50" s="391">
        <v>0</v>
      </c>
      <c r="G50" s="838">
        <v>0</v>
      </c>
      <c r="H50" s="465">
        <v>76000</v>
      </c>
      <c r="I50" s="839">
        <v>44000</v>
      </c>
      <c r="J50" s="840">
        <v>32000</v>
      </c>
      <c r="K50" s="841">
        <v>1.7272727272727273</v>
      </c>
      <c r="L50" s="212"/>
      <c r="M50" s="120">
        <v>76000</v>
      </c>
      <c r="N50" s="450">
        <f t="shared" si="0"/>
        <v>0</v>
      </c>
      <c r="O50" s="120"/>
      <c r="P50" s="120"/>
      <c r="Q50" s="793"/>
      <c r="R50" s="793"/>
      <c r="S50" s="793"/>
      <c r="T50" s="793"/>
      <c r="U50" s="793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</row>
    <row r="51" spans="1:246" ht="12.75" customHeight="1">
      <c r="A51" s="483">
        <f t="shared" si="1"/>
        <v>37</v>
      </c>
      <c r="B51" s="483" t="s">
        <v>353</v>
      </c>
      <c r="C51" s="512" t="s">
        <v>777</v>
      </c>
      <c r="D51" s="837">
        <v>0</v>
      </c>
      <c r="E51" s="391">
        <v>220000</v>
      </c>
      <c r="F51" s="391">
        <v>0</v>
      </c>
      <c r="G51" s="838">
        <v>0</v>
      </c>
      <c r="H51" s="465">
        <v>220000</v>
      </c>
      <c r="I51" s="839">
        <v>290000</v>
      </c>
      <c r="J51" s="840">
        <v>-70000</v>
      </c>
      <c r="K51" s="841">
        <v>0.7586206896551724</v>
      </c>
      <c r="L51" s="212"/>
      <c r="M51" s="120">
        <v>220000</v>
      </c>
      <c r="N51" s="450">
        <f t="shared" si="0"/>
        <v>0</v>
      </c>
      <c r="O51" s="120"/>
      <c r="P51" s="120"/>
      <c r="Q51" s="793"/>
      <c r="R51" s="793"/>
      <c r="S51" s="793"/>
      <c r="T51" s="793"/>
      <c r="U51" s="793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0"/>
      <c r="ED51" s="120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</row>
    <row r="52" spans="1:246" ht="12.75" customHeight="1">
      <c r="A52" s="483">
        <f t="shared" si="1"/>
        <v>38</v>
      </c>
      <c r="B52" s="483" t="s">
        <v>353</v>
      </c>
      <c r="C52" s="512" t="s">
        <v>967</v>
      </c>
      <c r="D52" s="837">
        <v>0</v>
      </c>
      <c r="E52" s="391">
        <v>0</v>
      </c>
      <c r="F52" s="391">
        <v>0</v>
      </c>
      <c r="G52" s="838">
        <v>300000</v>
      </c>
      <c r="H52" s="465">
        <v>300000</v>
      </c>
      <c r="I52" s="839">
        <v>120000</v>
      </c>
      <c r="J52" s="840">
        <v>180000</v>
      </c>
      <c r="K52" s="841">
        <v>2.5</v>
      </c>
      <c r="L52" s="212">
        <v>3</v>
      </c>
      <c r="M52" s="120">
        <v>300000</v>
      </c>
      <c r="N52" s="450">
        <f t="shared" si="0"/>
        <v>0</v>
      </c>
      <c r="O52" s="120"/>
      <c r="P52" s="120"/>
      <c r="Q52" s="793"/>
      <c r="R52" s="793"/>
      <c r="S52" s="793"/>
      <c r="T52" s="793"/>
      <c r="U52" s="793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0"/>
      <c r="FF52" s="120"/>
      <c r="FG52" s="120"/>
      <c r="FH52" s="120"/>
      <c r="FI52" s="120"/>
      <c r="FJ52" s="120"/>
      <c r="FK52" s="120"/>
      <c r="FL52" s="120"/>
      <c r="FM52" s="120"/>
      <c r="FN52" s="120"/>
      <c r="FO52" s="120"/>
      <c r="FP52" s="120"/>
      <c r="FQ52" s="120"/>
      <c r="FR52" s="120"/>
      <c r="FS52" s="120"/>
      <c r="FT52" s="120"/>
      <c r="FU52" s="120"/>
      <c r="FV52" s="120"/>
      <c r="FW52" s="120"/>
      <c r="FX52" s="120"/>
      <c r="FY52" s="120"/>
      <c r="FZ52" s="120"/>
      <c r="GA52" s="120"/>
      <c r="GB52" s="120"/>
      <c r="GC52" s="120"/>
      <c r="GD52" s="120"/>
      <c r="GE52" s="120"/>
      <c r="GF52" s="120"/>
      <c r="GG52" s="120"/>
      <c r="GH52" s="120"/>
      <c r="GI52" s="120"/>
      <c r="GJ52" s="120"/>
      <c r="GK52" s="120"/>
      <c r="GL52" s="120"/>
      <c r="GM52" s="120"/>
      <c r="GN52" s="120"/>
      <c r="GO52" s="120"/>
      <c r="GP52" s="120"/>
      <c r="GQ52" s="120"/>
      <c r="GR52" s="120"/>
      <c r="GS52" s="120"/>
      <c r="GT52" s="120"/>
      <c r="GU52" s="120"/>
      <c r="GV52" s="120"/>
      <c r="GW52" s="120"/>
      <c r="GX52" s="120"/>
      <c r="GY52" s="120"/>
      <c r="GZ52" s="120"/>
      <c r="HA52" s="120"/>
      <c r="HB52" s="120"/>
      <c r="HC52" s="120"/>
      <c r="HD52" s="120"/>
      <c r="HE52" s="120"/>
      <c r="HF52" s="120"/>
      <c r="HG52" s="120"/>
      <c r="HH52" s="120"/>
      <c r="HI52" s="120"/>
      <c r="HJ52" s="120"/>
      <c r="HK52" s="120"/>
      <c r="HL52" s="120"/>
      <c r="HM52" s="120"/>
      <c r="HN52" s="120"/>
      <c r="HO52" s="120"/>
      <c r="HP52" s="120"/>
      <c r="HQ52" s="120"/>
      <c r="HR52" s="120"/>
      <c r="HS52" s="120"/>
      <c r="HT52" s="120"/>
      <c r="HU52" s="120"/>
      <c r="HV52" s="120"/>
      <c r="HW52" s="120"/>
      <c r="HX52" s="120"/>
      <c r="HY52" s="120"/>
      <c r="HZ52" s="120"/>
      <c r="IA52" s="120"/>
      <c r="IB52" s="120"/>
      <c r="IC52" s="120"/>
      <c r="ID52" s="120"/>
      <c r="IE52" s="120"/>
      <c r="IF52" s="120"/>
      <c r="IG52" s="120"/>
      <c r="IH52" s="120"/>
      <c r="II52" s="120"/>
      <c r="IJ52" s="120"/>
      <c r="IK52" s="120"/>
      <c r="IL52" s="120"/>
    </row>
    <row r="53" spans="1:246" ht="12.75" customHeight="1">
      <c r="A53" s="483">
        <f t="shared" si="1"/>
        <v>39</v>
      </c>
      <c r="B53" s="483" t="s">
        <v>353</v>
      </c>
      <c r="C53" s="512" t="s">
        <v>778</v>
      </c>
      <c r="D53" s="837">
        <v>0</v>
      </c>
      <c r="E53" s="391">
        <v>0</v>
      </c>
      <c r="F53" s="391">
        <v>140000</v>
      </c>
      <c r="G53" s="838">
        <v>0</v>
      </c>
      <c r="H53" s="465">
        <v>140000</v>
      </c>
      <c r="I53" s="839">
        <v>140000</v>
      </c>
      <c r="J53" s="840">
        <v>0</v>
      </c>
      <c r="K53" s="841">
        <v>1</v>
      </c>
      <c r="L53" s="212"/>
      <c r="M53" s="120">
        <v>140000</v>
      </c>
      <c r="N53" s="450">
        <f t="shared" si="0"/>
        <v>0</v>
      </c>
      <c r="O53" s="120"/>
      <c r="P53" s="120"/>
      <c r="Q53" s="793"/>
      <c r="R53" s="793"/>
      <c r="S53" s="793"/>
      <c r="T53" s="793"/>
      <c r="U53" s="793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/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/>
      <c r="EW53" s="120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0"/>
      <c r="FK53" s="120"/>
      <c r="FL53" s="120"/>
      <c r="FM53" s="120"/>
      <c r="FN53" s="120"/>
      <c r="FO53" s="120"/>
      <c r="FP53" s="120"/>
      <c r="FQ53" s="120"/>
      <c r="FR53" s="120"/>
      <c r="FS53" s="120"/>
      <c r="FT53" s="120"/>
      <c r="FU53" s="120"/>
      <c r="FV53" s="120"/>
      <c r="FW53" s="120"/>
      <c r="FX53" s="120"/>
      <c r="FY53" s="120"/>
      <c r="FZ53" s="120"/>
      <c r="GA53" s="120"/>
      <c r="GB53" s="120"/>
      <c r="GC53" s="120"/>
      <c r="GD53" s="120"/>
      <c r="GE53" s="120"/>
      <c r="GF53" s="120"/>
      <c r="GG53" s="120"/>
      <c r="GH53" s="120"/>
      <c r="GI53" s="120"/>
      <c r="GJ53" s="120"/>
      <c r="GK53" s="120"/>
      <c r="GL53" s="120"/>
      <c r="GM53" s="120"/>
      <c r="GN53" s="120"/>
      <c r="GO53" s="120"/>
      <c r="GP53" s="120"/>
      <c r="GQ53" s="120"/>
      <c r="GR53" s="120"/>
      <c r="GS53" s="120"/>
      <c r="GT53" s="120"/>
      <c r="GU53" s="120"/>
      <c r="GV53" s="120"/>
      <c r="GW53" s="120"/>
      <c r="GX53" s="120"/>
      <c r="GY53" s="120"/>
      <c r="GZ53" s="120"/>
      <c r="HA53" s="120"/>
      <c r="HB53" s="120"/>
      <c r="HC53" s="120"/>
      <c r="HD53" s="120"/>
      <c r="HE53" s="120"/>
      <c r="HF53" s="120"/>
      <c r="HG53" s="120"/>
      <c r="HH53" s="120"/>
      <c r="HI53" s="120"/>
      <c r="HJ53" s="120"/>
      <c r="HK53" s="120"/>
      <c r="HL53" s="120"/>
      <c r="HM53" s="120"/>
      <c r="HN53" s="120"/>
      <c r="HO53" s="120"/>
      <c r="HP53" s="120"/>
      <c r="HQ53" s="120"/>
      <c r="HR53" s="120"/>
      <c r="HS53" s="120"/>
      <c r="HT53" s="120"/>
      <c r="HU53" s="120"/>
      <c r="HV53" s="120"/>
      <c r="HW53" s="120"/>
      <c r="HX53" s="120"/>
      <c r="HY53" s="120"/>
      <c r="HZ53" s="120"/>
      <c r="IA53" s="120"/>
      <c r="IB53" s="120"/>
      <c r="IC53" s="120"/>
      <c r="ID53" s="120"/>
      <c r="IE53" s="120"/>
      <c r="IF53" s="120"/>
      <c r="IG53" s="120"/>
      <c r="IH53" s="120"/>
      <c r="II53" s="120"/>
      <c r="IJ53" s="120"/>
      <c r="IK53" s="120"/>
      <c r="IL53" s="120"/>
    </row>
    <row r="54" spans="1:246" ht="12.75" customHeight="1">
      <c r="A54" s="483">
        <f t="shared" si="1"/>
        <v>40</v>
      </c>
      <c r="B54" s="483" t="s">
        <v>353</v>
      </c>
      <c r="C54" s="512" t="s">
        <v>779</v>
      </c>
      <c r="D54" s="837">
        <v>0</v>
      </c>
      <c r="E54" s="391">
        <v>0</v>
      </c>
      <c r="F54" s="391">
        <v>0</v>
      </c>
      <c r="G54" s="838">
        <v>16000</v>
      </c>
      <c r="H54" s="465">
        <v>16000</v>
      </c>
      <c r="I54" s="839">
        <v>16000</v>
      </c>
      <c r="J54" s="840">
        <v>0</v>
      </c>
      <c r="K54" s="841">
        <v>1</v>
      </c>
      <c r="L54" s="212"/>
      <c r="M54" s="120">
        <v>16000</v>
      </c>
      <c r="N54" s="450">
        <f t="shared" si="0"/>
        <v>0</v>
      </c>
      <c r="O54" s="120"/>
      <c r="P54" s="120"/>
      <c r="Q54" s="793"/>
      <c r="R54" s="793"/>
      <c r="S54" s="793"/>
      <c r="T54" s="793"/>
      <c r="U54" s="793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/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0"/>
      <c r="FL54" s="120"/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0"/>
      <c r="GA54" s="120"/>
      <c r="GB54" s="120"/>
      <c r="GC54" s="120"/>
      <c r="GD54" s="120"/>
      <c r="GE54" s="120"/>
      <c r="GF54" s="120"/>
      <c r="GG54" s="120"/>
      <c r="GH54" s="120"/>
      <c r="GI54" s="120"/>
      <c r="GJ54" s="120"/>
      <c r="GK54" s="120"/>
      <c r="GL54" s="120"/>
      <c r="GM54" s="120"/>
      <c r="GN54" s="120"/>
      <c r="GO54" s="120"/>
      <c r="GP54" s="120"/>
      <c r="GQ54" s="120"/>
      <c r="GR54" s="120"/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0"/>
      <c r="HG54" s="120"/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0"/>
      <c r="HV54" s="120"/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0"/>
      <c r="IK54" s="120"/>
      <c r="IL54" s="120"/>
    </row>
    <row r="55" spans="1:246" ht="12.75" customHeight="1">
      <c r="A55" s="483">
        <f t="shared" si="1"/>
        <v>41</v>
      </c>
      <c r="B55" s="483" t="s">
        <v>353</v>
      </c>
      <c r="C55" s="512" t="s">
        <v>780</v>
      </c>
      <c r="D55" s="837">
        <v>0</v>
      </c>
      <c r="E55" s="391">
        <v>0</v>
      </c>
      <c r="F55" s="391">
        <v>20000</v>
      </c>
      <c r="G55" s="838">
        <v>0</v>
      </c>
      <c r="H55" s="465">
        <v>20000</v>
      </c>
      <c r="I55" s="839">
        <v>16000</v>
      </c>
      <c r="J55" s="840">
        <v>4000</v>
      </c>
      <c r="K55" s="841">
        <v>1.25</v>
      </c>
      <c r="L55" s="212"/>
      <c r="M55" s="120">
        <v>20000</v>
      </c>
      <c r="N55" s="450">
        <f t="shared" si="0"/>
        <v>0</v>
      </c>
      <c r="O55" s="120"/>
      <c r="P55" s="120"/>
      <c r="Q55" s="793"/>
      <c r="R55" s="793"/>
      <c r="S55" s="793"/>
      <c r="T55" s="793"/>
      <c r="U55" s="793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20"/>
      <c r="EU55" s="120"/>
      <c r="EV55" s="120"/>
      <c r="EW55" s="120"/>
      <c r="EX55" s="120"/>
      <c r="EY55" s="120"/>
      <c r="EZ55" s="120"/>
      <c r="FA55" s="120"/>
      <c r="FB55" s="120"/>
      <c r="FC55" s="120"/>
      <c r="FD55" s="120"/>
      <c r="FE55" s="120"/>
      <c r="FF55" s="120"/>
      <c r="FG55" s="120"/>
      <c r="FH55" s="120"/>
      <c r="FI55" s="120"/>
      <c r="FJ55" s="120"/>
      <c r="FK55" s="120"/>
      <c r="FL55" s="120"/>
      <c r="FM55" s="120"/>
      <c r="FN55" s="120"/>
      <c r="FO55" s="120"/>
      <c r="FP55" s="120"/>
      <c r="FQ55" s="120"/>
      <c r="FR55" s="120"/>
      <c r="FS55" s="120"/>
      <c r="FT55" s="120"/>
      <c r="FU55" s="120"/>
      <c r="FV55" s="120"/>
      <c r="FW55" s="120"/>
      <c r="FX55" s="120"/>
      <c r="FY55" s="120"/>
      <c r="FZ55" s="120"/>
      <c r="GA55" s="120"/>
      <c r="GB55" s="120"/>
      <c r="GC55" s="120"/>
      <c r="GD55" s="120"/>
      <c r="GE55" s="120"/>
      <c r="GF55" s="120"/>
      <c r="GG55" s="120"/>
      <c r="GH55" s="120"/>
      <c r="GI55" s="120"/>
      <c r="GJ55" s="120"/>
      <c r="GK55" s="120"/>
      <c r="GL55" s="120"/>
      <c r="GM55" s="120"/>
      <c r="GN55" s="120"/>
      <c r="GO55" s="120"/>
      <c r="GP55" s="120"/>
      <c r="GQ55" s="120"/>
      <c r="GR55" s="120"/>
      <c r="GS55" s="120"/>
      <c r="GT55" s="120"/>
      <c r="GU55" s="120"/>
      <c r="GV55" s="120"/>
      <c r="GW55" s="120"/>
      <c r="GX55" s="120"/>
      <c r="GY55" s="120"/>
      <c r="GZ55" s="120"/>
      <c r="HA55" s="120"/>
      <c r="HB55" s="120"/>
      <c r="HC55" s="120"/>
      <c r="HD55" s="120"/>
      <c r="HE55" s="120"/>
      <c r="HF55" s="120"/>
      <c r="HG55" s="120"/>
      <c r="HH55" s="120"/>
      <c r="HI55" s="120"/>
      <c r="HJ55" s="120"/>
      <c r="HK55" s="120"/>
      <c r="HL55" s="120"/>
      <c r="HM55" s="120"/>
      <c r="HN55" s="120"/>
      <c r="HO55" s="120"/>
      <c r="HP55" s="120"/>
      <c r="HQ55" s="120"/>
      <c r="HR55" s="120"/>
      <c r="HS55" s="120"/>
      <c r="HT55" s="120"/>
      <c r="HU55" s="120"/>
      <c r="HV55" s="120"/>
      <c r="HW55" s="120"/>
      <c r="HX55" s="120"/>
      <c r="HY55" s="120"/>
      <c r="HZ55" s="120"/>
      <c r="IA55" s="120"/>
      <c r="IB55" s="120"/>
      <c r="IC55" s="120"/>
      <c r="ID55" s="120"/>
      <c r="IE55" s="120"/>
      <c r="IF55" s="120"/>
      <c r="IG55" s="120"/>
      <c r="IH55" s="120"/>
      <c r="II55" s="120"/>
      <c r="IJ55" s="120"/>
      <c r="IK55" s="120"/>
      <c r="IL55" s="120"/>
    </row>
    <row r="56" spans="1:246" ht="12.75" customHeight="1">
      <c r="A56" s="483">
        <f t="shared" si="1"/>
        <v>42</v>
      </c>
      <c r="B56" s="483" t="s">
        <v>353</v>
      </c>
      <c r="C56" s="512" t="s">
        <v>915</v>
      </c>
      <c r="D56" s="837">
        <v>0</v>
      </c>
      <c r="E56" s="391">
        <v>0</v>
      </c>
      <c r="F56" s="391">
        <v>0</v>
      </c>
      <c r="G56" s="838">
        <v>35000</v>
      </c>
      <c r="H56" s="465">
        <v>35000</v>
      </c>
      <c r="I56" s="839">
        <v>35000</v>
      </c>
      <c r="J56" s="840">
        <v>0</v>
      </c>
      <c r="K56" s="841">
        <v>1</v>
      </c>
      <c r="L56" s="212"/>
      <c r="M56" s="120">
        <v>35000</v>
      </c>
      <c r="N56" s="450">
        <f t="shared" si="0"/>
        <v>0</v>
      </c>
      <c r="O56" s="120"/>
      <c r="P56" s="120"/>
      <c r="Q56" s="793"/>
      <c r="R56" s="793"/>
      <c r="S56" s="793"/>
      <c r="T56" s="793"/>
      <c r="U56" s="793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  <c r="FK56" s="120"/>
      <c r="FL56" s="120"/>
      <c r="FM56" s="120"/>
      <c r="FN56" s="120"/>
      <c r="FO56" s="120"/>
      <c r="FP56" s="120"/>
      <c r="FQ56" s="120"/>
      <c r="FR56" s="120"/>
      <c r="FS56" s="120"/>
      <c r="FT56" s="120"/>
      <c r="FU56" s="120"/>
      <c r="FV56" s="120"/>
      <c r="FW56" s="120"/>
      <c r="FX56" s="120"/>
      <c r="FY56" s="120"/>
      <c r="FZ56" s="120"/>
      <c r="GA56" s="120"/>
      <c r="GB56" s="120"/>
      <c r="GC56" s="120"/>
      <c r="GD56" s="120"/>
      <c r="GE56" s="120"/>
      <c r="GF56" s="120"/>
      <c r="GG56" s="120"/>
      <c r="GH56" s="120"/>
      <c r="GI56" s="120"/>
      <c r="GJ56" s="120"/>
      <c r="GK56" s="120"/>
      <c r="GL56" s="120"/>
      <c r="GM56" s="120"/>
      <c r="GN56" s="120"/>
      <c r="GO56" s="120"/>
      <c r="GP56" s="120"/>
      <c r="GQ56" s="120"/>
      <c r="GR56" s="120"/>
      <c r="GS56" s="120"/>
      <c r="GT56" s="120"/>
      <c r="GU56" s="120"/>
      <c r="GV56" s="120"/>
      <c r="GW56" s="120"/>
      <c r="GX56" s="120"/>
      <c r="GY56" s="120"/>
      <c r="GZ56" s="120"/>
      <c r="HA56" s="120"/>
      <c r="HB56" s="120"/>
      <c r="HC56" s="120"/>
      <c r="HD56" s="120"/>
      <c r="HE56" s="120"/>
      <c r="HF56" s="120"/>
      <c r="HG56" s="120"/>
      <c r="HH56" s="120"/>
      <c r="HI56" s="120"/>
      <c r="HJ56" s="120"/>
      <c r="HK56" s="120"/>
      <c r="HL56" s="120"/>
      <c r="HM56" s="120"/>
      <c r="HN56" s="120"/>
      <c r="HO56" s="120"/>
      <c r="HP56" s="120"/>
      <c r="HQ56" s="120"/>
      <c r="HR56" s="120"/>
      <c r="HS56" s="120"/>
      <c r="HT56" s="120"/>
      <c r="HU56" s="120"/>
      <c r="HV56" s="120"/>
      <c r="HW56" s="120"/>
      <c r="HX56" s="120"/>
      <c r="HY56" s="120"/>
      <c r="HZ56" s="120"/>
      <c r="IA56" s="120"/>
      <c r="IB56" s="120"/>
      <c r="IC56" s="120"/>
      <c r="ID56" s="120"/>
      <c r="IE56" s="120"/>
      <c r="IF56" s="120"/>
      <c r="IG56" s="120"/>
      <c r="IH56" s="120"/>
      <c r="II56" s="120"/>
      <c r="IJ56" s="120"/>
      <c r="IK56" s="120"/>
      <c r="IL56" s="120"/>
    </row>
    <row r="57" spans="1:246" ht="12.75" customHeight="1">
      <c r="A57" s="483">
        <f t="shared" si="1"/>
        <v>43</v>
      </c>
      <c r="B57" s="483" t="s">
        <v>353</v>
      </c>
      <c r="C57" s="512" t="s">
        <v>916</v>
      </c>
      <c r="D57" s="837">
        <v>0</v>
      </c>
      <c r="E57" s="391">
        <v>0</v>
      </c>
      <c r="F57" s="391">
        <v>0</v>
      </c>
      <c r="G57" s="838">
        <v>180000</v>
      </c>
      <c r="H57" s="465">
        <v>180000</v>
      </c>
      <c r="I57" s="839">
        <v>90000</v>
      </c>
      <c r="J57" s="840">
        <v>90000</v>
      </c>
      <c r="K57" s="841">
        <v>2</v>
      </c>
      <c r="L57" s="212"/>
      <c r="M57" s="120">
        <v>180000</v>
      </c>
      <c r="N57" s="450">
        <f t="shared" si="0"/>
        <v>0</v>
      </c>
      <c r="O57" s="120"/>
      <c r="P57" s="120"/>
      <c r="Q57" s="793"/>
      <c r="R57" s="793"/>
      <c r="S57" s="793"/>
      <c r="T57" s="793"/>
      <c r="U57" s="793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0"/>
      <c r="EF57" s="120"/>
      <c r="EG57" s="120"/>
      <c r="EH57" s="120"/>
      <c r="EI57" s="120"/>
      <c r="EJ57" s="120"/>
      <c r="EK57" s="120"/>
      <c r="EL57" s="120"/>
      <c r="EM57" s="120"/>
      <c r="EN57" s="120"/>
      <c r="EO57" s="120"/>
      <c r="EP57" s="120"/>
      <c r="EQ57" s="120"/>
      <c r="ER57" s="120"/>
      <c r="ES57" s="120"/>
      <c r="ET57" s="120"/>
      <c r="EU57" s="120"/>
      <c r="EV57" s="120"/>
      <c r="EW57" s="120"/>
      <c r="EX57" s="120"/>
      <c r="EY57" s="120"/>
      <c r="EZ57" s="120"/>
      <c r="FA57" s="120"/>
      <c r="FB57" s="120"/>
      <c r="FC57" s="120"/>
      <c r="FD57" s="120"/>
      <c r="FE57" s="120"/>
      <c r="FF57" s="120"/>
      <c r="FG57" s="120"/>
      <c r="FH57" s="120"/>
      <c r="FI57" s="120"/>
      <c r="FJ57" s="120"/>
      <c r="FK57" s="120"/>
      <c r="FL57" s="120"/>
      <c r="FM57" s="120"/>
      <c r="FN57" s="120"/>
      <c r="FO57" s="120"/>
      <c r="FP57" s="120"/>
      <c r="FQ57" s="120"/>
      <c r="FR57" s="120"/>
      <c r="FS57" s="120"/>
      <c r="FT57" s="120"/>
      <c r="FU57" s="120"/>
      <c r="FV57" s="120"/>
      <c r="FW57" s="120"/>
      <c r="FX57" s="120"/>
      <c r="FY57" s="120"/>
      <c r="FZ57" s="120"/>
      <c r="GA57" s="120"/>
      <c r="GB57" s="120"/>
      <c r="GC57" s="120"/>
      <c r="GD57" s="120"/>
      <c r="GE57" s="120"/>
      <c r="GF57" s="120"/>
      <c r="GG57" s="120"/>
      <c r="GH57" s="120"/>
      <c r="GI57" s="120"/>
      <c r="GJ57" s="120"/>
      <c r="GK57" s="120"/>
      <c r="GL57" s="120"/>
      <c r="GM57" s="120"/>
      <c r="GN57" s="120"/>
      <c r="GO57" s="120"/>
      <c r="GP57" s="120"/>
      <c r="GQ57" s="120"/>
      <c r="GR57" s="120"/>
      <c r="GS57" s="120"/>
      <c r="GT57" s="120"/>
      <c r="GU57" s="120"/>
      <c r="GV57" s="120"/>
      <c r="GW57" s="120"/>
      <c r="GX57" s="120"/>
      <c r="GY57" s="120"/>
      <c r="GZ57" s="120"/>
      <c r="HA57" s="120"/>
      <c r="HB57" s="120"/>
      <c r="HC57" s="120"/>
      <c r="HD57" s="120"/>
      <c r="HE57" s="120"/>
      <c r="HF57" s="120"/>
      <c r="HG57" s="120"/>
      <c r="HH57" s="120"/>
      <c r="HI57" s="120"/>
      <c r="HJ57" s="120"/>
      <c r="HK57" s="120"/>
      <c r="HL57" s="120"/>
      <c r="HM57" s="120"/>
      <c r="HN57" s="120"/>
      <c r="HO57" s="120"/>
      <c r="HP57" s="120"/>
      <c r="HQ57" s="120"/>
      <c r="HR57" s="120"/>
      <c r="HS57" s="120"/>
      <c r="HT57" s="120"/>
      <c r="HU57" s="120"/>
      <c r="HV57" s="120"/>
      <c r="HW57" s="120"/>
      <c r="HX57" s="120"/>
      <c r="HY57" s="120"/>
      <c r="HZ57" s="120"/>
      <c r="IA57" s="120"/>
      <c r="IB57" s="120"/>
      <c r="IC57" s="120"/>
      <c r="ID57" s="120"/>
      <c r="IE57" s="120"/>
      <c r="IF57" s="120"/>
      <c r="IG57" s="120"/>
      <c r="IH57" s="120"/>
      <c r="II57" s="120"/>
      <c r="IJ57" s="120"/>
      <c r="IK57" s="120"/>
      <c r="IL57" s="120"/>
    </row>
    <row r="58" spans="1:246" ht="12.75" customHeight="1">
      <c r="A58" s="483">
        <f t="shared" si="1"/>
        <v>44</v>
      </c>
      <c r="B58" s="483" t="s">
        <v>353</v>
      </c>
      <c r="C58" s="512" t="s">
        <v>781</v>
      </c>
      <c r="D58" s="837">
        <v>0</v>
      </c>
      <c r="E58" s="391">
        <v>0</v>
      </c>
      <c r="F58" s="391">
        <v>0</v>
      </c>
      <c r="G58" s="838">
        <v>120000</v>
      </c>
      <c r="H58" s="465">
        <v>120000</v>
      </c>
      <c r="I58" s="839">
        <v>120000</v>
      </c>
      <c r="J58" s="840">
        <v>0</v>
      </c>
      <c r="K58" s="841">
        <v>1</v>
      </c>
      <c r="L58" s="212"/>
      <c r="M58" s="120">
        <v>120000</v>
      </c>
      <c r="N58" s="450">
        <f t="shared" si="0"/>
        <v>0</v>
      </c>
      <c r="O58" s="120"/>
      <c r="P58" s="120"/>
      <c r="Q58" s="793"/>
      <c r="R58" s="793"/>
      <c r="S58" s="793"/>
      <c r="T58" s="793"/>
      <c r="U58" s="793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  <c r="DU58" s="120"/>
      <c r="DV58" s="120"/>
      <c r="DW58" s="120"/>
      <c r="DX58" s="120"/>
      <c r="DY58" s="120"/>
      <c r="DZ58" s="120"/>
      <c r="EA58" s="120"/>
      <c r="EB58" s="120"/>
      <c r="EC58" s="120"/>
      <c r="ED58" s="120"/>
      <c r="EE58" s="120"/>
      <c r="EF58" s="120"/>
      <c r="EG58" s="120"/>
      <c r="EH58" s="120"/>
      <c r="EI58" s="120"/>
      <c r="EJ58" s="120"/>
      <c r="EK58" s="120"/>
      <c r="EL58" s="120"/>
      <c r="EM58" s="120"/>
      <c r="EN58" s="120"/>
      <c r="EO58" s="120"/>
      <c r="EP58" s="120"/>
      <c r="EQ58" s="120"/>
      <c r="ER58" s="120"/>
      <c r="ES58" s="120"/>
      <c r="ET58" s="120"/>
      <c r="EU58" s="120"/>
      <c r="EV58" s="120"/>
      <c r="EW58" s="120"/>
      <c r="EX58" s="120"/>
      <c r="EY58" s="120"/>
      <c r="EZ58" s="120"/>
      <c r="FA58" s="120"/>
      <c r="FB58" s="120"/>
      <c r="FC58" s="120"/>
      <c r="FD58" s="120"/>
      <c r="FE58" s="120"/>
      <c r="FF58" s="120"/>
      <c r="FG58" s="120"/>
      <c r="FH58" s="120"/>
      <c r="FI58" s="120"/>
      <c r="FJ58" s="120"/>
      <c r="FK58" s="120"/>
      <c r="FL58" s="120"/>
      <c r="FM58" s="120"/>
      <c r="FN58" s="120"/>
      <c r="FO58" s="120"/>
      <c r="FP58" s="120"/>
      <c r="FQ58" s="120"/>
      <c r="FR58" s="120"/>
      <c r="FS58" s="120"/>
      <c r="FT58" s="120"/>
      <c r="FU58" s="120"/>
      <c r="FV58" s="120"/>
      <c r="FW58" s="120"/>
      <c r="FX58" s="120"/>
      <c r="FY58" s="120"/>
      <c r="FZ58" s="120"/>
      <c r="GA58" s="120"/>
      <c r="GB58" s="120"/>
      <c r="GC58" s="120"/>
      <c r="GD58" s="120"/>
      <c r="GE58" s="120"/>
      <c r="GF58" s="120"/>
      <c r="GG58" s="120"/>
      <c r="GH58" s="120"/>
      <c r="GI58" s="120"/>
      <c r="GJ58" s="120"/>
      <c r="GK58" s="120"/>
      <c r="GL58" s="120"/>
      <c r="GM58" s="120"/>
      <c r="GN58" s="120"/>
      <c r="GO58" s="120"/>
      <c r="GP58" s="120"/>
      <c r="GQ58" s="120"/>
      <c r="GR58" s="120"/>
      <c r="GS58" s="120"/>
      <c r="GT58" s="120"/>
      <c r="GU58" s="120"/>
      <c r="GV58" s="120"/>
      <c r="GW58" s="120"/>
      <c r="GX58" s="120"/>
      <c r="GY58" s="120"/>
      <c r="GZ58" s="120"/>
      <c r="HA58" s="120"/>
      <c r="HB58" s="120"/>
      <c r="HC58" s="120"/>
      <c r="HD58" s="120"/>
      <c r="HE58" s="120"/>
      <c r="HF58" s="120"/>
      <c r="HG58" s="120"/>
      <c r="HH58" s="120"/>
      <c r="HI58" s="120"/>
      <c r="HJ58" s="120"/>
      <c r="HK58" s="120"/>
      <c r="HL58" s="120"/>
      <c r="HM58" s="120"/>
      <c r="HN58" s="120"/>
      <c r="HO58" s="120"/>
      <c r="HP58" s="120"/>
      <c r="HQ58" s="120"/>
      <c r="HR58" s="120"/>
      <c r="HS58" s="120"/>
      <c r="HT58" s="120"/>
      <c r="HU58" s="120"/>
      <c r="HV58" s="120"/>
      <c r="HW58" s="120"/>
      <c r="HX58" s="120"/>
      <c r="HY58" s="120"/>
      <c r="HZ58" s="120"/>
      <c r="IA58" s="120"/>
      <c r="IB58" s="120"/>
      <c r="IC58" s="120"/>
      <c r="ID58" s="120"/>
      <c r="IE58" s="120"/>
      <c r="IF58" s="120"/>
      <c r="IG58" s="120"/>
      <c r="IH58" s="120"/>
      <c r="II58" s="120"/>
      <c r="IJ58" s="120"/>
      <c r="IK58" s="120"/>
      <c r="IL58" s="120"/>
    </row>
    <row r="59" spans="1:246" ht="12.75" customHeight="1">
      <c r="A59" s="483">
        <f t="shared" si="1"/>
        <v>45</v>
      </c>
      <c r="B59" s="483" t="s">
        <v>353</v>
      </c>
      <c r="C59" s="512" t="s">
        <v>782</v>
      </c>
      <c r="D59" s="837">
        <v>0</v>
      </c>
      <c r="E59" s="391">
        <v>0</v>
      </c>
      <c r="F59" s="391">
        <v>0</v>
      </c>
      <c r="G59" s="838">
        <v>30000</v>
      </c>
      <c r="H59" s="465">
        <v>30000</v>
      </c>
      <c r="I59" s="839">
        <v>35000</v>
      </c>
      <c r="J59" s="840">
        <v>-5000</v>
      </c>
      <c r="K59" s="841">
        <v>0.8571428571428571</v>
      </c>
      <c r="L59" s="212"/>
      <c r="M59" s="120">
        <v>30000</v>
      </c>
      <c r="N59" s="450">
        <f t="shared" si="0"/>
        <v>0</v>
      </c>
      <c r="O59" s="120"/>
      <c r="P59" s="120"/>
      <c r="Q59" s="793"/>
      <c r="R59" s="793"/>
      <c r="S59" s="793"/>
      <c r="T59" s="793"/>
      <c r="U59" s="793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  <c r="DU59" s="120"/>
      <c r="DV59" s="120"/>
      <c r="DW59" s="120"/>
      <c r="DX59" s="120"/>
      <c r="DY59" s="120"/>
      <c r="DZ59" s="120"/>
      <c r="EA59" s="120"/>
      <c r="EB59" s="120"/>
      <c r="EC59" s="120"/>
      <c r="ED59" s="120"/>
      <c r="EE59" s="120"/>
      <c r="EF59" s="120"/>
      <c r="EG59" s="120"/>
      <c r="EH59" s="120"/>
      <c r="EI59" s="120"/>
      <c r="EJ59" s="120"/>
      <c r="EK59" s="120"/>
      <c r="EL59" s="120"/>
      <c r="EM59" s="120"/>
      <c r="EN59" s="120"/>
      <c r="EO59" s="120"/>
      <c r="EP59" s="120"/>
      <c r="EQ59" s="120"/>
      <c r="ER59" s="120"/>
      <c r="ES59" s="120"/>
      <c r="ET59" s="120"/>
      <c r="EU59" s="120"/>
      <c r="EV59" s="120"/>
      <c r="EW59" s="120"/>
      <c r="EX59" s="120"/>
      <c r="EY59" s="120"/>
      <c r="EZ59" s="120"/>
      <c r="FA59" s="120"/>
      <c r="FB59" s="120"/>
      <c r="FC59" s="120"/>
      <c r="FD59" s="120"/>
      <c r="FE59" s="120"/>
      <c r="FF59" s="120"/>
      <c r="FG59" s="120"/>
      <c r="FH59" s="120"/>
      <c r="FI59" s="120"/>
      <c r="FJ59" s="120"/>
      <c r="FK59" s="120"/>
      <c r="FL59" s="120"/>
      <c r="FM59" s="120"/>
      <c r="FN59" s="120"/>
      <c r="FO59" s="120"/>
      <c r="FP59" s="120"/>
      <c r="FQ59" s="120"/>
      <c r="FR59" s="120"/>
      <c r="FS59" s="120"/>
      <c r="FT59" s="120"/>
      <c r="FU59" s="120"/>
      <c r="FV59" s="120"/>
      <c r="FW59" s="120"/>
      <c r="FX59" s="120"/>
      <c r="FY59" s="120"/>
      <c r="FZ59" s="120"/>
      <c r="GA59" s="120"/>
      <c r="GB59" s="120"/>
      <c r="GC59" s="120"/>
      <c r="GD59" s="120"/>
      <c r="GE59" s="120"/>
      <c r="GF59" s="120"/>
      <c r="GG59" s="120"/>
      <c r="GH59" s="120"/>
      <c r="GI59" s="120"/>
      <c r="GJ59" s="120"/>
      <c r="GK59" s="120"/>
      <c r="GL59" s="120"/>
      <c r="GM59" s="120"/>
      <c r="GN59" s="120"/>
      <c r="GO59" s="120"/>
      <c r="GP59" s="120"/>
      <c r="GQ59" s="120"/>
      <c r="GR59" s="120"/>
      <c r="GS59" s="120"/>
      <c r="GT59" s="120"/>
      <c r="GU59" s="120"/>
      <c r="GV59" s="120"/>
      <c r="GW59" s="120"/>
      <c r="GX59" s="120"/>
      <c r="GY59" s="120"/>
      <c r="GZ59" s="120"/>
      <c r="HA59" s="120"/>
      <c r="HB59" s="120"/>
      <c r="HC59" s="120"/>
      <c r="HD59" s="120"/>
      <c r="HE59" s="120"/>
      <c r="HF59" s="120"/>
      <c r="HG59" s="120"/>
      <c r="HH59" s="120"/>
      <c r="HI59" s="120"/>
      <c r="HJ59" s="120"/>
      <c r="HK59" s="120"/>
      <c r="HL59" s="120"/>
      <c r="HM59" s="120"/>
      <c r="HN59" s="120"/>
      <c r="HO59" s="120"/>
      <c r="HP59" s="120"/>
      <c r="HQ59" s="120"/>
      <c r="HR59" s="120"/>
      <c r="HS59" s="120"/>
      <c r="HT59" s="120"/>
      <c r="HU59" s="120"/>
      <c r="HV59" s="120"/>
      <c r="HW59" s="120"/>
      <c r="HX59" s="120"/>
      <c r="HY59" s="120"/>
      <c r="HZ59" s="120"/>
      <c r="IA59" s="120"/>
      <c r="IB59" s="120"/>
      <c r="IC59" s="120"/>
      <c r="ID59" s="120"/>
      <c r="IE59" s="120"/>
      <c r="IF59" s="120"/>
      <c r="IG59" s="120"/>
      <c r="IH59" s="120"/>
      <c r="II59" s="120"/>
      <c r="IJ59" s="120"/>
      <c r="IK59" s="120"/>
      <c r="IL59" s="120"/>
    </row>
    <row r="60" spans="1:246" ht="12.75" customHeight="1">
      <c r="A60" s="483">
        <f t="shared" si="1"/>
        <v>46</v>
      </c>
      <c r="B60" s="483" t="s">
        <v>353</v>
      </c>
      <c r="C60" s="512" t="s">
        <v>783</v>
      </c>
      <c r="D60" s="837">
        <v>0</v>
      </c>
      <c r="E60" s="391">
        <v>10000</v>
      </c>
      <c r="F60" s="391">
        <v>0</v>
      </c>
      <c r="G60" s="838">
        <v>0</v>
      </c>
      <c r="H60" s="465">
        <v>10000</v>
      </c>
      <c r="I60" s="839">
        <v>8000</v>
      </c>
      <c r="J60" s="840">
        <v>2000</v>
      </c>
      <c r="K60" s="841">
        <v>1.25</v>
      </c>
      <c r="L60" s="212"/>
      <c r="M60" s="120">
        <v>10000</v>
      </c>
      <c r="N60" s="450">
        <f t="shared" si="0"/>
        <v>0</v>
      </c>
      <c r="O60" s="120"/>
      <c r="P60" s="120"/>
      <c r="Q60" s="793"/>
      <c r="R60" s="793"/>
      <c r="S60" s="793"/>
      <c r="T60" s="793"/>
      <c r="U60" s="793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  <c r="DU60" s="120"/>
      <c r="DV60" s="120"/>
      <c r="DW60" s="120"/>
      <c r="DX60" s="120"/>
      <c r="DY60" s="120"/>
      <c r="DZ60" s="120"/>
      <c r="EA60" s="120"/>
      <c r="EB60" s="120"/>
      <c r="EC60" s="120"/>
      <c r="ED60" s="120"/>
      <c r="EE60" s="120"/>
      <c r="EF60" s="120"/>
      <c r="EG60" s="120"/>
      <c r="EH60" s="120"/>
      <c r="EI60" s="120"/>
      <c r="EJ60" s="120"/>
      <c r="EK60" s="120"/>
      <c r="EL60" s="120"/>
      <c r="EM60" s="120"/>
      <c r="EN60" s="120"/>
      <c r="EO60" s="120"/>
      <c r="EP60" s="120"/>
      <c r="EQ60" s="120"/>
      <c r="ER60" s="120"/>
      <c r="ES60" s="120"/>
      <c r="ET60" s="120"/>
      <c r="EU60" s="120"/>
      <c r="EV60" s="120"/>
      <c r="EW60" s="120"/>
      <c r="EX60" s="120"/>
      <c r="EY60" s="120"/>
      <c r="EZ60" s="120"/>
      <c r="FA60" s="120"/>
      <c r="FB60" s="120"/>
      <c r="FC60" s="120"/>
      <c r="FD60" s="120"/>
      <c r="FE60" s="120"/>
      <c r="FF60" s="120"/>
      <c r="FG60" s="120"/>
      <c r="FH60" s="120"/>
      <c r="FI60" s="120"/>
      <c r="FJ60" s="120"/>
      <c r="FK60" s="120"/>
      <c r="FL60" s="120"/>
      <c r="FM60" s="120"/>
      <c r="FN60" s="120"/>
      <c r="FO60" s="120"/>
      <c r="FP60" s="120"/>
      <c r="FQ60" s="120"/>
      <c r="FR60" s="120"/>
      <c r="FS60" s="120"/>
      <c r="FT60" s="120"/>
      <c r="FU60" s="120"/>
      <c r="FV60" s="120"/>
      <c r="FW60" s="120"/>
      <c r="FX60" s="120"/>
      <c r="FY60" s="120"/>
      <c r="FZ60" s="120"/>
      <c r="GA60" s="120"/>
      <c r="GB60" s="120"/>
      <c r="GC60" s="120"/>
      <c r="GD60" s="120"/>
      <c r="GE60" s="120"/>
      <c r="GF60" s="120"/>
      <c r="GG60" s="120"/>
      <c r="GH60" s="120"/>
      <c r="GI60" s="120"/>
      <c r="GJ60" s="120"/>
      <c r="GK60" s="120"/>
      <c r="GL60" s="120"/>
      <c r="GM60" s="120"/>
      <c r="GN60" s="120"/>
      <c r="GO60" s="120"/>
      <c r="GP60" s="120"/>
      <c r="GQ60" s="120"/>
      <c r="GR60" s="120"/>
      <c r="GS60" s="120"/>
      <c r="GT60" s="120"/>
      <c r="GU60" s="120"/>
      <c r="GV60" s="120"/>
      <c r="GW60" s="120"/>
      <c r="GX60" s="120"/>
      <c r="GY60" s="120"/>
      <c r="GZ60" s="120"/>
      <c r="HA60" s="120"/>
      <c r="HB60" s="120"/>
      <c r="HC60" s="120"/>
      <c r="HD60" s="120"/>
      <c r="HE60" s="120"/>
      <c r="HF60" s="120"/>
      <c r="HG60" s="120"/>
      <c r="HH60" s="120"/>
      <c r="HI60" s="120"/>
      <c r="HJ60" s="120"/>
      <c r="HK60" s="120"/>
      <c r="HL60" s="120"/>
      <c r="HM60" s="120"/>
      <c r="HN60" s="120"/>
      <c r="HO60" s="120"/>
      <c r="HP60" s="120"/>
      <c r="HQ60" s="120"/>
      <c r="HR60" s="120"/>
      <c r="HS60" s="120"/>
      <c r="HT60" s="120"/>
      <c r="HU60" s="120"/>
      <c r="HV60" s="120"/>
      <c r="HW60" s="120"/>
      <c r="HX60" s="120"/>
      <c r="HY60" s="120"/>
      <c r="HZ60" s="120"/>
      <c r="IA60" s="120"/>
      <c r="IB60" s="120"/>
      <c r="IC60" s="120"/>
      <c r="ID60" s="120"/>
      <c r="IE60" s="120"/>
      <c r="IF60" s="120"/>
      <c r="IG60" s="120"/>
      <c r="IH60" s="120"/>
      <c r="II60" s="120"/>
      <c r="IJ60" s="120"/>
      <c r="IK60" s="120"/>
      <c r="IL60" s="120"/>
    </row>
    <row r="61" spans="1:246" ht="12.75" customHeight="1">
      <c r="A61" s="483">
        <f t="shared" si="1"/>
        <v>47</v>
      </c>
      <c r="B61" s="483" t="s">
        <v>353</v>
      </c>
      <c r="C61" s="512" t="s">
        <v>784</v>
      </c>
      <c r="D61" s="837">
        <v>0</v>
      </c>
      <c r="E61" s="391">
        <v>0</v>
      </c>
      <c r="F61" s="391">
        <v>0</v>
      </c>
      <c r="G61" s="838">
        <v>12070</v>
      </c>
      <c r="H61" s="465">
        <v>12070</v>
      </c>
      <c r="I61" s="839">
        <v>14560</v>
      </c>
      <c r="J61" s="840">
        <v>-2490</v>
      </c>
      <c r="K61" s="841">
        <v>0.8289835164835165</v>
      </c>
      <c r="L61" s="212"/>
      <c r="M61" s="120">
        <v>12070</v>
      </c>
      <c r="N61" s="450">
        <f t="shared" si="0"/>
        <v>0</v>
      </c>
      <c r="O61" s="120"/>
      <c r="P61" s="120"/>
      <c r="Q61" s="793"/>
      <c r="R61" s="793"/>
      <c r="S61" s="793"/>
      <c r="T61" s="793"/>
      <c r="U61" s="793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0"/>
      <c r="ER61" s="120"/>
      <c r="ES61" s="120"/>
      <c r="ET61" s="120"/>
      <c r="EU61" s="120"/>
      <c r="EV61" s="120"/>
      <c r="EW61" s="120"/>
      <c r="EX61" s="120"/>
      <c r="EY61" s="120"/>
      <c r="EZ61" s="120"/>
      <c r="FA61" s="120"/>
      <c r="FB61" s="120"/>
      <c r="FC61" s="120"/>
      <c r="FD61" s="120"/>
      <c r="FE61" s="120"/>
      <c r="FF61" s="120"/>
      <c r="FG61" s="120"/>
      <c r="FH61" s="120"/>
      <c r="FI61" s="120"/>
      <c r="FJ61" s="120"/>
      <c r="FK61" s="120"/>
      <c r="FL61" s="120"/>
      <c r="FM61" s="120"/>
      <c r="FN61" s="120"/>
      <c r="FO61" s="120"/>
      <c r="FP61" s="120"/>
      <c r="FQ61" s="120"/>
      <c r="FR61" s="120"/>
      <c r="FS61" s="120"/>
      <c r="FT61" s="120"/>
      <c r="FU61" s="120"/>
      <c r="FV61" s="120"/>
      <c r="FW61" s="120"/>
      <c r="FX61" s="120"/>
      <c r="FY61" s="120"/>
      <c r="FZ61" s="120"/>
      <c r="GA61" s="120"/>
      <c r="GB61" s="120"/>
      <c r="GC61" s="120"/>
      <c r="GD61" s="120"/>
      <c r="GE61" s="120"/>
      <c r="GF61" s="120"/>
      <c r="GG61" s="120"/>
      <c r="GH61" s="120"/>
      <c r="GI61" s="120"/>
      <c r="GJ61" s="120"/>
      <c r="GK61" s="120"/>
      <c r="GL61" s="120"/>
      <c r="GM61" s="120"/>
      <c r="GN61" s="120"/>
      <c r="GO61" s="120"/>
      <c r="GP61" s="120"/>
      <c r="GQ61" s="120"/>
      <c r="GR61" s="120"/>
      <c r="GS61" s="120"/>
      <c r="GT61" s="120"/>
      <c r="GU61" s="120"/>
      <c r="GV61" s="120"/>
      <c r="GW61" s="120"/>
      <c r="GX61" s="120"/>
      <c r="GY61" s="120"/>
      <c r="GZ61" s="120"/>
      <c r="HA61" s="120"/>
      <c r="HB61" s="120"/>
      <c r="HC61" s="120"/>
      <c r="HD61" s="120"/>
      <c r="HE61" s="120"/>
      <c r="HF61" s="120"/>
      <c r="HG61" s="120"/>
      <c r="HH61" s="120"/>
      <c r="HI61" s="120"/>
      <c r="HJ61" s="120"/>
      <c r="HK61" s="120"/>
      <c r="HL61" s="120"/>
      <c r="HM61" s="120"/>
      <c r="HN61" s="120"/>
      <c r="HO61" s="120"/>
      <c r="HP61" s="120"/>
      <c r="HQ61" s="120"/>
      <c r="HR61" s="120"/>
      <c r="HS61" s="120"/>
      <c r="HT61" s="120"/>
      <c r="HU61" s="120"/>
      <c r="HV61" s="120"/>
      <c r="HW61" s="120"/>
      <c r="HX61" s="120"/>
      <c r="HY61" s="120"/>
      <c r="HZ61" s="120"/>
      <c r="IA61" s="120"/>
      <c r="IB61" s="120"/>
      <c r="IC61" s="120"/>
      <c r="ID61" s="120"/>
      <c r="IE61" s="120"/>
      <c r="IF61" s="120"/>
      <c r="IG61" s="120"/>
      <c r="IH61" s="120"/>
      <c r="II61" s="120"/>
      <c r="IJ61" s="120"/>
      <c r="IK61" s="120"/>
      <c r="IL61" s="120"/>
    </row>
    <row r="62" spans="1:246" ht="12.75" customHeight="1">
      <c r="A62" s="483">
        <f t="shared" si="1"/>
        <v>48</v>
      </c>
      <c r="B62" s="483" t="s">
        <v>353</v>
      </c>
      <c r="C62" s="512" t="s">
        <v>785</v>
      </c>
      <c r="D62" s="837">
        <v>0</v>
      </c>
      <c r="E62" s="391">
        <v>14000</v>
      </c>
      <c r="F62" s="391">
        <v>0</v>
      </c>
      <c r="G62" s="838">
        <v>2800</v>
      </c>
      <c r="H62" s="465">
        <v>16800</v>
      </c>
      <c r="I62" s="839">
        <v>16300</v>
      </c>
      <c r="J62" s="840">
        <v>500</v>
      </c>
      <c r="K62" s="841">
        <v>1.030674846625767</v>
      </c>
      <c r="L62" s="212"/>
      <c r="M62" s="120">
        <v>16800</v>
      </c>
      <c r="N62" s="450">
        <f t="shared" si="0"/>
        <v>0</v>
      </c>
      <c r="O62" s="120"/>
      <c r="P62" s="120"/>
      <c r="Q62" s="793"/>
      <c r="R62" s="793"/>
      <c r="S62" s="793"/>
      <c r="T62" s="793"/>
      <c r="U62" s="793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0"/>
      <c r="DE62" s="120"/>
      <c r="DF62" s="120"/>
      <c r="DG62" s="120"/>
      <c r="DH62" s="120"/>
      <c r="DI62" s="120"/>
      <c r="DJ62" s="120"/>
      <c r="DK62" s="120"/>
      <c r="DL62" s="120"/>
      <c r="DM62" s="120"/>
      <c r="DN62" s="120"/>
      <c r="DO62" s="120"/>
      <c r="DP62" s="120"/>
      <c r="DQ62" s="120"/>
      <c r="DR62" s="120"/>
      <c r="DS62" s="120"/>
      <c r="DT62" s="120"/>
      <c r="DU62" s="120"/>
      <c r="DV62" s="120"/>
      <c r="DW62" s="120"/>
      <c r="DX62" s="120"/>
      <c r="DY62" s="120"/>
      <c r="DZ62" s="120"/>
      <c r="EA62" s="120"/>
      <c r="EB62" s="120"/>
      <c r="EC62" s="120"/>
      <c r="ED62" s="120"/>
      <c r="EE62" s="120"/>
      <c r="EF62" s="120"/>
      <c r="EG62" s="120"/>
      <c r="EH62" s="120"/>
      <c r="EI62" s="120"/>
      <c r="EJ62" s="120"/>
      <c r="EK62" s="120"/>
      <c r="EL62" s="120"/>
      <c r="EM62" s="120"/>
      <c r="EN62" s="120"/>
      <c r="EO62" s="120"/>
      <c r="EP62" s="120"/>
      <c r="EQ62" s="120"/>
      <c r="ER62" s="120"/>
      <c r="ES62" s="120"/>
      <c r="ET62" s="120"/>
      <c r="EU62" s="120"/>
      <c r="EV62" s="120"/>
      <c r="EW62" s="120"/>
      <c r="EX62" s="120"/>
      <c r="EY62" s="120"/>
      <c r="EZ62" s="120"/>
      <c r="FA62" s="120"/>
      <c r="FB62" s="120"/>
      <c r="FC62" s="120"/>
      <c r="FD62" s="120"/>
      <c r="FE62" s="120"/>
      <c r="FF62" s="120"/>
      <c r="FG62" s="120"/>
      <c r="FH62" s="120"/>
      <c r="FI62" s="120"/>
      <c r="FJ62" s="120"/>
      <c r="FK62" s="120"/>
      <c r="FL62" s="120"/>
      <c r="FM62" s="120"/>
      <c r="FN62" s="120"/>
      <c r="FO62" s="120"/>
      <c r="FP62" s="120"/>
      <c r="FQ62" s="120"/>
      <c r="FR62" s="120"/>
      <c r="FS62" s="120"/>
      <c r="FT62" s="120"/>
      <c r="FU62" s="120"/>
      <c r="FV62" s="120"/>
      <c r="FW62" s="120"/>
      <c r="FX62" s="120"/>
      <c r="FY62" s="120"/>
      <c r="FZ62" s="120"/>
      <c r="GA62" s="120"/>
      <c r="GB62" s="120"/>
      <c r="GC62" s="120"/>
      <c r="GD62" s="120"/>
      <c r="GE62" s="120"/>
      <c r="GF62" s="120"/>
      <c r="GG62" s="120"/>
      <c r="GH62" s="120"/>
      <c r="GI62" s="120"/>
      <c r="GJ62" s="120"/>
      <c r="GK62" s="120"/>
      <c r="GL62" s="120"/>
      <c r="GM62" s="120"/>
      <c r="GN62" s="120"/>
      <c r="GO62" s="120"/>
      <c r="GP62" s="120"/>
      <c r="GQ62" s="120"/>
      <c r="GR62" s="120"/>
      <c r="GS62" s="120"/>
      <c r="GT62" s="120"/>
      <c r="GU62" s="120"/>
      <c r="GV62" s="120"/>
      <c r="GW62" s="120"/>
      <c r="GX62" s="120"/>
      <c r="GY62" s="120"/>
      <c r="GZ62" s="120"/>
      <c r="HA62" s="120"/>
      <c r="HB62" s="120"/>
      <c r="HC62" s="120"/>
      <c r="HD62" s="120"/>
      <c r="HE62" s="120"/>
      <c r="HF62" s="120"/>
      <c r="HG62" s="120"/>
      <c r="HH62" s="120"/>
      <c r="HI62" s="120"/>
      <c r="HJ62" s="120"/>
      <c r="HK62" s="120"/>
      <c r="HL62" s="120"/>
      <c r="HM62" s="120"/>
      <c r="HN62" s="120"/>
      <c r="HO62" s="120"/>
      <c r="HP62" s="120"/>
      <c r="HQ62" s="120"/>
      <c r="HR62" s="120"/>
      <c r="HS62" s="120"/>
      <c r="HT62" s="120"/>
      <c r="HU62" s="120"/>
      <c r="HV62" s="120"/>
      <c r="HW62" s="120"/>
      <c r="HX62" s="120"/>
      <c r="HY62" s="120"/>
      <c r="HZ62" s="120"/>
      <c r="IA62" s="120"/>
      <c r="IB62" s="120"/>
      <c r="IC62" s="120"/>
      <c r="ID62" s="120"/>
      <c r="IE62" s="120"/>
      <c r="IF62" s="120"/>
      <c r="IG62" s="120"/>
      <c r="IH62" s="120"/>
      <c r="II62" s="120"/>
      <c r="IJ62" s="120"/>
      <c r="IK62" s="120"/>
      <c r="IL62" s="120"/>
    </row>
    <row r="63" spans="1:246" ht="12.75" customHeight="1">
      <c r="A63" s="483">
        <f t="shared" si="1"/>
        <v>49</v>
      </c>
      <c r="B63" s="483" t="s">
        <v>353</v>
      </c>
      <c r="C63" s="512" t="s">
        <v>205</v>
      </c>
      <c r="D63" s="837">
        <v>0</v>
      </c>
      <c r="E63" s="391">
        <v>0</v>
      </c>
      <c r="F63" s="391">
        <v>16000</v>
      </c>
      <c r="G63" s="838">
        <v>0</v>
      </c>
      <c r="H63" s="465">
        <v>16000</v>
      </c>
      <c r="I63" s="839">
        <v>15000</v>
      </c>
      <c r="J63" s="840">
        <v>1000</v>
      </c>
      <c r="K63" s="841">
        <v>1.0666666666666667</v>
      </c>
      <c r="L63" s="212"/>
      <c r="M63" s="120">
        <v>16000</v>
      </c>
      <c r="N63" s="450">
        <f t="shared" si="0"/>
        <v>0</v>
      </c>
      <c r="O63" s="120"/>
      <c r="P63" s="120"/>
      <c r="Q63" s="793"/>
      <c r="R63" s="793"/>
      <c r="S63" s="793"/>
      <c r="T63" s="793"/>
      <c r="U63" s="793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S63" s="120"/>
      <c r="FT63" s="120"/>
      <c r="FU63" s="120"/>
      <c r="FV63" s="120"/>
      <c r="FW63" s="120"/>
      <c r="FX63" s="120"/>
      <c r="FY63" s="120"/>
      <c r="FZ63" s="120"/>
      <c r="GA63" s="120"/>
      <c r="GB63" s="120"/>
      <c r="GC63" s="120"/>
      <c r="GD63" s="120"/>
      <c r="GE63" s="120"/>
      <c r="GF63" s="120"/>
      <c r="GG63" s="120"/>
      <c r="GH63" s="120"/>
      <c r="GI63" s="120"/>
      <c r="GJ63" s="120"/>
      <c r="GK63" s="120"/>
      <c r="GL63" s="120"/>
      <c r="GM63" s="120"/>
      <c r="GN63" s="120"/>
      <c r="GO63" s="120"/>
      <c r="GP63" s="120"/>
      <c r="GQ63" s="120"/>
      <c r="GR63" s="120"/>
      <c r="GS63" s="120"/>
      <c r="GT63" s="120"/>
      <c r="GU63" s="120"/>
      <c r="GV63" s="120"/>
      <c r="GW63" s="120"/>
      <c r="GX63" s="120"/>
      <c r="GY63" s="120"/>
      <c r="GZ63" s="120"/>
      <c r="HA63" s="120"/>
      <c r="HB63" s="120"/>
      <c r="HC63" s="120"/>
      <c r="HD63" s="120"/>
      <c r="HE63" s="120"/>
      <c r="HF63" s="120"/>
      <c r="HG63" s="120"/>
      <c r="HH63" s="120"/>
      <c r="HI63" s="120"/>
      <c r="HJ63" s="120"/>
      <c r="HK63" s="120"/>
      <c r="HL63" s="120"/>
      <c r="HM63" s="120"/>
      <c r="HN63" s="120"/>
      <c r="HO63" s="120"/>
      <c r="HP63" s="120"/>
      <c r="HQ63" s="120"/>
      <c r="HR63" s="120"/>
      <c r="HS63" s="120"/>
      <c r="HT63" s="120"/>
      <c r="HU63" s="120"/>
      <c r="HV63" s="120"/>
      <c r="HW63" s="120"/>
      <c r="HX63" s="120"/>
      <c r="HY63" s="120"/>
      <c r="HZ63" s="120"/>
      <c r="IA63" s="120"/>
      <c r="IB63" s="120"/>
      <c r="IC63" s="120"/>
      <c r="ID63" s="120"/>
      <c r="IE63" s="120"/>
      <c r="IF63" s="120"/>
      <c r="IG63" s="120"/>
      <c r="IH63" s="120"/>
      <c r="II63" s="120"/>
      <c r="IJ63" s="120"/>
      <c r="IK63" s="120"/>
      <c r="IL63" s="120"/>
    </row>
    <row r="64" spans="1:246" ht="12.75" customHeight="1">
      <c r="A64" s="483">
        <f t="shared" si="1"/>
        <v>50</v>
      </c>
      <c r="B64" s="483" t="s">
        <v>353</v>
      </c>
      <c r="C64" s="512" t="s">
        <v>206</v>
      </c>
      <c r="D64" s="837">
        <v>0</v>
      </c>
      <c r="E64" s="391">
        <v>0</v>
      </c>
      <c r="F64" s="391">
        <v>0</v>
      </c>
      <c r="G64" s="838">
        <v>8000</v>
      </c>
      <c r="H64" s="465">
        <v>8000</v>
      </c>
      <c r="I64" s="839">
        <v>0</v>
      </c>
      <c r="J64" s="840">
        <v>8000</v>
      </c>
      <c r="K64" s="842" t="e">
        <v>#DIV/0!</v>
      </c>
      <c r="L64" s="212"/>
      <c r="M64" s="120">
        <v>8000</v>
      </c>
      <c r="N64" s="450">
        <f t="shared" si="0"/>
        <v>0</v>
      </c>
      <c r="O64" s="120"/>
      <c r="P64" s="120"/>
      <c r="Q64" s="793"/>
      <c r="R64" s="793"/>
      <c r="S64" s="793"/>
      <c r="T64" s="793"/>
      <c r="U64" s="793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/>
      <c r="EU64" s="120"/>
      <c r="EV64" s="120"/>
      <c r="EW64" s="120"/>
      <c r="EX64" s="120"/>
      <c r="EY64" s="120"/>
      <c r="EZ64" s="120"/>
      <c r="FA64" s="120"/>
      <c r="FB64" s="120"/>
      <c r="FC64" s="120"/>
      <c r="FD64" s="120"/>
      <c r="FE64" s="120"/>
      <c r="FF64" s="120"/>
      <c r="FG64" s="120"/>
      <c r="FH64" s="120"/>
      <c r="FI64" s="120"/>
      <c r="FJ64" s="120"/>
      <c r="FK64" s="120"/>
      <c r="FL64" s="120"/>
      <c r="FM64" s="120"/>
      <c r="FN64" s="120"/>
      <c r="FO64" s="120"/>
      <c r="FP64" s="120"/>
      <c r="FQ64" s="120"/>
      <c r="FR64" s="120"/>
      <c r="FS64" s="120"/>
      <c r="FT64" s="120"/>
      <c r="FU64" s="120"/>
      <c r="FV64" s="120"/>
      <c r="FW64" s="120"/>
      <c r="FX64" s="120"/>
      <c r="FY64" s="120"/>
      <c r="FZ64" s="120"/>
      <c r="GA64" s="120"/>
      <c r="GB64" s="120"/>
      <c r="GC64" s="120"/>
      <c r="GD64" s="120"/>
      <c r="GE64" s="120"/>
      <c r="GF64" s="120"/>
      <c r="GG64" s="120"/>
      <c r="GH64" s="120"/>
      <c r="GI64" s="120"/>
      <c r="GJ64" s="120"/>
      <c r="GK64" s="120"/>
      <c r="GL64" s="120"/>
      <c r="GM64" s="120"/>
      <c r="GN64" s="120"/>
      <c r="GO64" s="120"/>
      <c r="GP64" s="120"/>
      <c r="GQ64" s="120"/>
      <c r="GR64" s="120"/>
      <c r="GS64" s="120"/>
      <c r="GT64" s="120"/>
      <c r="GU64" s="120"/>
      <c r="GV64" s="120"/>
      <c r="GW64" s="120"/>
      <c r="GX64" s="120"/>
      <c r="GY64" s="120"/>
      <c r="GZ64" s="120"/>
      <c r="HA64" s="120"/>
      <c r="HB64" s="120"/>
      <c r="HC64" s="120"/>
      <c r="HD64" s="120"/>
      <c r="HE64" s="120"/>
      <c r="HF64" s="120"/>
      <c r="HG64" s="120"/>
      <c r="HH64" s="120"/>
      <c r="HI64" s="120"/>
      <c r="HJ64" s="120"/>
      <c r="HK64" s="120"/>
      <c r="HL64" s="120"/>
      <c r="HM64" s="120"/>
      <c r="HN64" s="120"/>
      <c r="HO64" s="120"/>
      <c r="HP64" s="120"/>
      <c r="HQ64" s="120"/>
      <c r="HR64" s="120"/>
      <c r="HS64" s="120"/>
      <c r="HT64" s="120"/>
      <c r="HU64" s="120"/>
      <c r="HV64" s="120"/>
      <c r="HW64" s="120"/>
      <c r="HX64" s="120"/>
      <c r="HY64" s="120"/>
      <c r="HZ64" s="120"/>
      <c r="IA64" s="120"/>
      <c r="IB64" s="120"/>
      <c r="IC64" s="120"/>
      <c r="ID64" s="120"/>
      <c r="IE64" s="120"/>
      <c r="IF64" s="120"/>
      <c r="IG64" s="120"/>
      <c r="IH64" s="120"/>
      <c r="II64" s="120"/>
      <c r="IJ64" s="120"/>
      <c r="IK64" s="120"/>
      <c r="IL64" s="120"/>
    </row>
    <row r="65" spans="1:246" ht="12.75" customHeight="1">
      <c r="A65" s="483">
        <f t="shared" si="1"/>
        <v>51</v>
      </c>
      <c r="B65" s="483" t="s">
        <v>353</v>
      </c>
      <c r="C65" s="512" t="s">
        <v>445</v>
      </c>
      <c r="D65" s="837">
        <v>0</v>
      </c>
      <c r="E65" s="391">
        <v>0</v>
      </c>
      <c r="F65" s="391">
        <v>0</v>
      </c>
      <c r="G65" s="838">
        <v>50000</v>
      </c>
      <c r="H65" s="465">
        <v>50000</v>
      </c>
      <c r="I65" s="839">
        <v>40000</v>
      </c>
      <c r="J65" s="840">
        <v>10000</v>
      </c>
      <c r="K65" s="841">
        <v>1.25</v>
      </c>
      <c r="L65" s="212"/>
      <c r="M65" s="120">
        <v>50000</v>
      </c>
      <c r="N65" s="450">
        <f t="shared" si="0"/>
        <v>0</v>
      </c>
      <c r="O65" s="120"/>
      <c r="P65" s="120"/>
      <c r="Q65" s="793"/>
      <c r="R65" s="793"/>
      <c r="S65" s="793"/>
      <c r="T65" s="793"/>
      <c r="U65" s="793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/>
      <c r="EU65" s="120"/>
      <c r="EV65" s="120"/>
      <c r="EW65" s="120"/>
      <c r="EX65" s="120"/>
      <c r="EY65" s="120"/>
      <c r="EZ65" s="120"/>
      <c r="FA65" s="120"/>
      <c r="FB65" s="120"/>
      <c r="FC65" s="120"/>
      <c r="FD65" s="120"/>
      <c r="FE65" s="120"/>
      <c r="FF65" s="120"/>
      <c r="FG65" s="120"/>
      <c r="FH65" s="120"/>
      <c r="FI65" s="120"/>
      <c r="FJ65" s="120"/>
      <c r="FK65" s="120"/>
      <c r="FL65" s="120"/>
      <c r="FM65" s="120"/>
      <c r="FN65" s="120"/>
      <c r="FO65" s="120"/>
      <c r="FP65" s="120"/>
      <c r="FQ65" s="120"/>
      <c r="FR65" s="120"/>
      <c r="FS65" s="120"/>
      <c r="FT65" s="120"/>
      <c r="FU65" s="120"/>
      <c r="FV65" s="120"/>
      <c r="FW65" s="120"/>
      <c r="FX65" s="120"/>
      <c r="FY65" s="120"/>
      <c r="FZ65" s="120"/>
      <c r="GA65" s="120"/>
      <c r="GB65" s="120"/>
      <c r="GC65" s="120"/>
      <c r="GD65" s="120"/>
      <c r="GE65" s="120"/>
      <c r="GF65" s="120"/>
      <c r="GG65" s="120"/>
      <c r="GH65" s="120"/>
      <c r="GI65" s="120"/>
      <c r="GJ65" s="120"/>
      <c r="GK65" s="120"/>
      <c r="GL65" s="120"/>
      <c r="GM65" s="120"/>
      <c r="GN65" s="120"/>
      <c r="GO65" s="120"/>
      <c r="GP65" s="120"/>
      <c r="GQ65" s="120"/>
      <c r="GR65" s="120"/>
      <c r="GS65" s="120"/>
      <c r="GT65" s="120"/>
      <c r="GU65" s="120"/>
      <c r="GV65" s="120"/>
      <c r="GW65" s="120"/>
      <c r="GX65" s="120"/>
      <c r="GY65" s="120"/>
      <c r="GZ65" s="120"/>
      <c r="HA65" s="120"/>
      <c r="HB65" s="120"/>
      <c r="HC65" s="120"/>
      <c r="HD65" s="120"/>
      <c r="HE65" s="120"/>
      <c r="HF65" s="120"/>
      <c r="HG65" s="120"/>
      <c r="HH65" s="120"/>
      <c r="HI65" s="120"/>
      <c r="HJ65" s="120"/>
      <c r="HK65" s="120"/>
      <c r="HL65" s="120"/>
      <c r="HM65" s="120"/>
      <c r="HN65" s="120"/>
      <c r="HO65" s="120"/>
      <c r="HP65" s="120"/>
      <c r="HQ65" s="120"/>
      <c r="HR65" s="120"/>
      <c r="HS65" s="120"/>
      <c r="HT65" s="120"/>
      <c r="HU65" s="120"/>
      <c r="HV65" s="120"/>
      <c r="HW65" s="120"/>
      <c r="HX65" s="120"/>
      <c r="HY65" s="120"/>
      <c r="HZ65" s="120"/>
      <c r="IA65" s="120"/>
      <c r="IB65" s="120"/>
      <c r="IC65" s="120"/>
      <c r="ID65" s="120"/>
      <c r="IE65" s="120"/>
      <c r="IF65" s="120"/>
      <c r="IG65" s="120"/>
      <c r="IH65" s="120"/>
      <c r="II65" s="120"/>
      <c r="IJ65" s="120"/>
      <c r="IK65" s="120"/>
      <c r="IL65" s="120"/>
    </row>
    <row r="66" spans="1:246" ht="12.75" customHeight="1">
      <c r="A66" s="483">
        <f t="shared" si="1"/>
        <v>52</v>
      </c>
      <c r="B66" s="483" t="s">
        <v>353</v>
      </c>
      <c r="C66" s="512" t="s">
        <v>207</v>
      </c>
      <c r="D66" s="837">
        <v>0</v>
      </c>
      <c r="E66" s="391">
        <v>0</v>
      </c>
      <c r="F66" s="391">
        <v>0</v>
      </c>
      <c r="G66" s="838">
        <v>10000</v>
      </c>
      <c r="H66" s="465">
        <v>10000</v>
      </c>
      <c r="I66" s="839">
        <v>9000</v>
      </c>
      <c r="J66" s="840">
        <v>1000</v>
      </c>
      <c r="K66" s="841">
        <v>1.1111111111111112</v>
      </c>
      <c r="L66" s="212"/>
      <c r="M66" s="120">
        <v>10000</v>
      </c>
      <c r="N66" s="450">
        <f t="shared" si="0"/>
        <v>0</v>
      </c>
      <c r="O66" s="120"/>
      <c r="P66" s="120"/>
      <c r="Q66" s="793"/>
      <c r="R66" s="793"/>
      <c r="S66" s="793"/>
      <c r="T66" s="793"/>
      <c r="U66" s="793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20"/>
      <c r="EU66" s="120"/>
      <c r="EV66" s="120"/>
      <c r="EW66" s="120"/>
      <c r="EX66" s="120"/>
      <c r="EY66" s="120"/>
      <c r="EZ66" s="120"/>
      <c r="FA66" s="120"/>
      <c r="FB66" s="120"/>
      <c r="FC66" s="120"/>
      <c r="FD66" s="120"/>
      <c r="FE66" s="120"/>
      <c r="FF66" s="120"/>
      <c r="FG66" s="120"/>
      <c r="FH66" s="120"/>
      <c r="FI66" s="120"/>
      <c r="FJ66" s="120"/>
      <c r="FK66" s="120"/>
      <c r="FL66" s="120"/>
      <c r="FM66" s="120"/>
      <c r="FN66" s="120"/>
      <c r="FO66" s="120"/>
      <c r="FP66" s="120"/>
      <c r="FQ66" s="120"/>
      <c r="FR66" s="120"/>
      <c r="FS66" s="120"/>
      <c r="FT66" s="120"/>
      <c r="FU66" s="120"/>
      <c r="FV66" s="120"/>
      <c r="FW66" s="120"/>
      <c r="FX66" s="120"/>
      <c r="FY66" s="120"/>
      <c r="FZ66" s="120"/>
      <c r="GA66" s="120"/>
      <c r="GB66" s="120"/>
      <c r="GC66" s="120"/>
      <c r="GD66" s="120"/>
      <c r="GE66" s="120"/>
      <c r="GF66" s="120"/>
      <c r="GG66" s="120"/>
      <c r="GH66" s="120"/>
      <c r="GI66" s="120"/>
      <c r="GJ66" s="120"/>
      <c r="GK66" s="120"/>
      <c r="GL66" s="120"/>
      <c r="GM66" s="120"/>
      <c r="GN66" s="120"/>
      <c r="GO66" s="120"/>
      <c r="GP66" s="120"/>
      <c r="GQ66" s="120"/>
      <c r="GR66" s="120"/>
      <c r="GS66" s="120"/>
      <c r="GT66" s="120"/>
      <c r="GU66" s="120"/>
      <c r="GV66" s="120"/>
      <c r="GW66" s="120"/>
      <c r="GX66" s="120"/>
      <c r="GY66" s="120"/>
      <c r="GZ66" s="120"/>
      <c r="HA66" s="120"/>
      <c r="HB66" s="120"/>
      <c r="HC66" s="120"/>
      <c r="HD66" s="120"/>
      <c r="HE66" s="120"/>
      <c r="HF66" s="120"/>
      <c r="HG66" s="120"/>
      <c r="HH66" s="120"/>
      <c r="HI66" s="120"/>
      <c r="HJ66" s="120"/>
      <c r="HK66" s="120"/>
      <c r="HL66" s="120"/>
      <c r="HM66" s="120"/>
      <c r="HN66" s="120"/>
      <c r="HO66" s="120"/>
      <c r="HP66" s="120"/>
      <c r="HQ66" s="120"/>
      <c r="HR66" s="120"/>
      <c r="HS66" s="120"/>
      <c r="HT66" s="120"/>
      <c r="HU66" s="120"/>
      <c r="HV66" s="120"/>
      <c r="HW66" s="120"/>
      <c r="HX66" s="120"/>
      <c r="HY66" s="120"/>
      <c r="HZ66" s="120"/>
      <c r="IA66" s="120"/>
      <c r="IB66" s="120"/>
      <c r="IC66" s="120"/>
      <c r="ID66" s="120"/>
      <c r="IE66" s="120"/>
      <c r="IF66" s="120"/>
      <c r="IG66" s="120"/>
      <c r="IH66" s="120"/>
      <c r="II66" s="120"/>
      <c r="IJ66" s="120"/>
      <c r="IK66" s="120"/>
      <c r="IL66" s="120"/>
    </row>
    <row r="67" spans="1:246" ht="12.75" customHeight="1">
      <c r="A67" s="483">
        <f t="shared" si="1"/>
        <v>53</v>
      </c>
      <c r="B67" s="483" t="s">
        <v>353</v>
      </c>
      <c r="C67" s="512" t="s">
        <v>786</v>
      </c>
      <c r="D67" s="837">
        <v>0</v>
      </c>
      <c r="E67" s="391">
        <v>2000</v>
      </c>
      <c r="F67" s="391">
        <v>0</v>
      </c>
      <c r="G67" s="838">
        <v>0</v>
      </c>
      <c r="H67" s="465">
        <v>2000</v>
      </c>
      <c r="I67" s="839">
        <v>17520</v>
      </c>
      <c r="J67" s="840">
        <v>-15520</v>
      </c>
      <c r="K67" s="841">
        <v>0.1141552511415525</v>
      </c>
      <c r="L67" s="212"/>
      <c r="M67" s="120">
        <v>2000</v>
      </c>
      <c r="N67" s="450">
        <f t="shared" si="0"/>
        <v>0</v>
      </c>
      <c r="O67" s="120"/>
      <c r="P67" s="120"/>
      <c r="Q67" s="793"/>
      <c r="R67" s="793"/>
      <c r="S67" s="793"/>
      <c r="T67" s="793"/>
      <c r="U67" s="793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  <c r="DT67" s="120"/>
      <c r="DU67" s="120"/>
      <c r="DV67" s="120"/>
      <c r="DW67" s="120"/>
      <c r="DX67" s="120"/>
      <c r="DY67" s="120"/>
      <c r="DZ67" s="120"/>
      <c r="EA67" s="120"/>
      <c r="EB67" s="120"/>
      <c r="EC67" s="120"/>
      <c r="ED67" s="120"/>
      <c r="EE67" s="120"/>
      <c r="EF67" s="120"/>
      <c r="EG67" s="120"/>
      <c r="EH67" s="120"/>
      <c r="EI67" s="120"/>
      <c r="EJ67" s="120"/>
      <c r="EK67" s="120"/>
      <c r="EL67" s="120"/>
      <c r="EM67" s="120"/>
      <c r="EN67" s="120"/>
      <c r="EO67" s="120"/>
      <c r="EP67" s="120"/>
      <c r="EQ67" s="120"/>
      <c r="ER67" s="120"/>
      <c r="ES67" s="120"/>
      <c r="ET67" s="120"/>
      <c r="EU67" s="120"/>
      <c r="EV67" s="120"/>
      <c r="EW67" s="120"/>
      <c r="EX67" s="120"/>
      <c r="EY67" s="120"/>
      <c r="EZ67" s="120"/>
      <c r="FA67" s="120"/>
      <c r="FB67" s="120"/>
      <c r="FC67" s="120"/>
      <c r="FD67" s="120"/>
      <c r="FE67" s="120"/>
      <c r="FF67" s="120"/>
      <c r="FG67" s="120"/>
      <c r="FH67" s="120"/>
      <c r="FI67" s="120"/>
      <c r="FJ67" s="120"/>
      <c r="FK67" s="120"/>
      <c r="FL67" s="120"/>
      <c r="FM67" s="120"/>
      <c r="FN67" s="120"/>
      <c r="FO67" s="120"/>
      <c r="FP67" s="120"/>
      <c r="FQ67" s="120"/>
      <c r="FR67" s="120"/>
      <c r="FS67" s="120"/>
      <c r="FT67" s="120"/>
      <c r="FU67" s="120"/>
      <c r="FV67" s="120"/>
      <c r="FW67" s="120"/>
      <c r="FX67" s="120"/>
      <c r="FY67" s="120"/>
      <c r="FZ67" s="120"/>
      <c r="GA67" s="120"/>
      <c r="GB67" s="120"/>
      <c r="GC67" s="120"/>
      <c r="GD67" s="120"/>
      <c r="GE67" s="120"/>
      <c r="GF67" s="120"/>
      <c r="GG67" s="120"/>
      <c r="GH67" s="120"/>
      <c r="GI67" s="120"/>
      <c r="GJ67" s="120"/>
      <c r="GK67" s="120"/>
      <c r="GL67" s="120"/>
      <c r="GM67" s="120"/>
      <c r="GN67" s="120"/>
      <c r="GO67" s="120"/>
      <c r="GP67" s="120"/>
      <c r="GQ67" s="120"/>
      <c r="GR67" s="120"/>
      <c r="GS67" s="120"/>
      <c r="GT67" s="120"/>
      <c r="GU67" s="120"/>
      <c r="GV67" s="120"/>
      <c r="GW67" s="120"/>
      <c r="GX67" s="120"/>
      <c r="GY67" s="120"/>
      <c r="GZ67" s="120"/>
      <c r="HA67" s="120"/>
      <c r="HB67" s="120"/>
      <c r="HC67" s="120"/>
      <c r="HD67" s="120"/>
      <c r="HE67" s="120"/>
      <c r="HF67" s="120"/>
      <c r="HG67" s="120"/>
      <c r="HH67" s="120"/>
      <c r="HI67" s="120"/>
      <c r="HJ67" s="120"/>
      <c r="HK67" s="120"/>
      <c r="HL67" s="120"/>
      <c r="HM67" s="120"/>
      <c r="HN67" s="120"/>
      <c r="HO67" s="120"/>
      <c r="HP67" s="120"/>
      <c r="HQ67" s="120"/>
      <c r="HR67" s="120"/>
      <c r="HS67" s="120"/>
      <c r="HT67" s="120"/>
      <c r="HU67" s="120"/>
      <c r="HV67" s="120"/>
      <c r="HW67" s="120"/>
      <c r="HX67" s="120"/>
      <c r="HY67" s="120"/>
      <c r="HZ67" s="120"/>
      <c r="IA67" s="120"/>
      <c r="IB67" s="120"/>
      <c r="IC67" s="120"/>
      <c r="ID67" s="120"/>
      <c r="IE67" s="120"/>
      <c r="IF67" s="120"/>
      <c r="IG67" s="120"/>
      <c r="IH67" s="120"/>
      <c r="II67" s="120"/>
      <c r="IJ67" s="120"/>
      <c r="IK67" s="120"/>
      <c r="IL67" s="120"/>
    </row>
    <row r="68" spans="1:246" ht="12.75" customHeight="1">
      <c r="A68" s="483">
        <f t="shared" si="1"/>
        <v>54</v>
      </c>
      <c r="B68" s="483" t="s">
        <v>353</v>
      </c>
      <c r="C68" s="512" t="s">
        <v>787</v>
      </c>
      <c r="D68" s="837">
        <v>40000</v>
      </c>
      <c r="E68" s="391">
        <v>120000</v>
      </c>
      <c r="F68" s="391">
        <v>85000</v>
      </c>
      <c r="G68" s="838">
        <v>200000</v>
      </c>
      <c r="H68" s="465">
        <v>445000</v>
      </c>
      <c r="I68" s="839">
        <v>330000</v>
      </c>
      <c r="J68" s="840">
        <v>115000</v>
      </c>
      <c r="K68" s="841">
        <v>1.3484848484848484</v>
      </c>
      <c r="L68" s="212">
        <v>2</v>
      </c>
      <c r="M68" s="120">
        <v>445000</v>
      </c>
      <c r="N68" s="450">
        <f t="shared" si="0"/>
        <v>0</v>
      </c>
      <c r="O68" s="120"/>
      <c r="P68" s="120"/>
      <c r="Q68" s="793"/>
      <c r="R68" s="793"/>
      <c r="S68" s="793"/>
      <c r="T68" s="793"/>
      <c r="U68" s="793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0"/>
      <c r="DT68" s="120"/>
      <c r="DU68" s="120"/>
      <c r="DV68" s="120"/>
      <c r="DW68" s="120"/>
      <c r="DX68" s="120"/>
      <c r="DY68" s="120"/>
      <c r="DZ68" s="120"/>
      <c r="EA68" s="120"/>
      <c r="EB68" s="120"/>
      <c r="EC68" s="120"/>
      <c r="ED68" s="120"/>
      <c r="EE68" s="120"/>
      <c r="EF68" s="120"/>
      <c r="EG68" s="120"/>
      <c r="EH68" s="120"/>
      <c r="EI68" s="120"/>
      <c r="EJ68" s="120"/>
      <c r="EK68" s="120"/>
      <c r="EL68" s="120"/>
      <c r="EM68" s="120"/>
      <c r="EN68" s="120"/>
      <c r="EO68" s="120"/>
      <c r="EP68" s="120"/>
      <c r="EQ68" s="120"/>
      <c r="ER68" s="120"/>
      <c r="ES68" s="120"/>
      <c r="ET68" s="120"/>
      <c r="EU68" s="120"/>
      <c r="EV68" s="120"/>
      <c r="EW68" s="120"/>
      <c r="EX68" s="120"/>
      <c r="EY68" s="120"/>
      <c r="EZ68" s="120"/>
      <c r="FA68" s="120"/>
      <c r="FB68" s="120"/>
      <c r="FC68" s="120"/>
      <c r="FD68" s="120"/>
      <c r="FE68" s="120"/>
      <c r="FF68" s="120"/>
      <c r="FG68" s="120"/>
      <c r="FH68" s="120"/>
      <c r="FI68" s="120"/>
      <c r="FJ68" s="120"/>
      <c r="FK68" s="120"/>
      <c r="FL68" s="120"/>
      <c r="FM68" s="120"/>
      <c r="FN68" s="120"/>
      <c r="FO68" s="120"/>
      <c r="FP68" s="120"/>
      <c r="FQ68" s="120"/>
      <c r="FR68" s="120"/>
      <c r="FS68" s="120"/>
      <c r="FT68" s="120"/>
      <c r="FU68" s="120"/>
      <c r="FV68" s="120"/>
      <c r="FW68" s="120"/>
      <c r="FX68" s="120"/>
      <c r="FY68" s="120"/>
      <c r="FZ68" s="120"/>
      <c r="GA68" s="120"/>
      <c r="GB68" s="120"/>
      <c r="GC68" s="120"/>
      <c r="GD68" s="120"/>
      <c r="GE68" s="120"/>
      <c r="GF68" s="120"/>
      <c r="GG68" s="120"/>
      <c r="GH68" s="120"/>
      <c r="GI68" s="120"/>
      <c r="GJ68" s="120"/>
      <c r="GK68" s="120"/>
      <c r="GL68" s="120"/>
      <c r="GM68" s="120"/>
      <c r="GN68" s="120"/>
      <c r="GO68" s="120"/>
      <c r="GP68" s="120"/>
      <c r="GQ68" s="120"/>
      <c r="GR68" s="120"/>
      <c r="GS68" s="120"/>
      <c r="GT68" s="120"/>
      <c r="GU68" s="120"/>
      <c r="GV68" s="120"/>
      <c r="GW68" s="120"/>
      <c r="GX68" s="120"/>
      <c r="GY68" s="120"/>
      <c r="GZ68" s="120"/>
      <c r="HA68" s="120"/>
      <c r="HB68" s="120"/>
      <c r="HC68" s="120"/>
      <c r="HD68" s="120"/>
      <c r="HE68" s="120"/>
      <c r="HF68" s="120"/>
      <c r="HG68" s="120"/>
      <c r="HH68" s="120"/>
      <c r="HI68" s="120"/>
      <c r="HJ68" s="120"/>
      <c r="HK68" s="120"/>
      <c r="HL68" s="120"/>
      <c r="HM68" s="120"/>
      <c r="HN68" s="120"/>
      <c r="HO68" s="120"/>
      <c r="HP68" s="120"/>
      <c r="HQ68" s="120"/>
      <c r="HR68" s="120"/>
      <c r="HS68" s="120"/>
      <c r="HT68" s="120"/>
      <c r="HU68" s="120"/>
      <c r="HV68" s="120"/>
      <c r="HW68" s="120"/>
      <c r="HX68" s="120"/>
      <c r="HY68" s="120"/>
      <c r="HZ68" s="120"/>
      <c r="IA68" s="120"/>
      <c r="IB68" s="120"/>
      <c r="IC68" s="120"/>
      <c r="ID68" s="120"/>
      <c r="IE68" s="120"/>
      <c r="IF68" s="120"/>
      <c r="IG68" s="120"/>
      <c r="IH68" s="120"/>
      <c r="II68" s="120"/>
      <c r="IJ68" s="120"/>
      <c r="IK68" s="120"/>
      <c r="IL68" s="120"/>
    </row>
    <row r="69" spans="1:246" ht="12.75" customHeight="1">
      <c r="A69" s="483">
        <f t="shared" si="1"/>
        <v>55</v>
      </c>
      <c r="B69" s="483" t="s">
        <v>353</v>
      </c>
      <c r="C69" s="512" t="s">
        <v>788</v>
      </c>
      <c r="D69" s="837">
        <v>3000</v>
      </c>
      <c r="E69" s="391">
        <v>3000</v>
      </c>
      <c r="F69" s="391">
        <v>9000</v>
      </c>
      <c r="G69" s="838">
        <v>6000</v>
      </c>
      <c r="H69" s="465">
        <v>21000</v>
      </c>
      <c r="I69" s="839">
        <v>15000</v>
      </c>
      <c r="J69" s="840">
        <v>6000</v>
      </c>
      <c r="K69" s="841">
        <v>1.4</v>
      </c>
      <c r="L69" s="124"/>
      <c r="M69" s="120">
        <v>21000</v>
      </c>
      <c r="N69" s="450">
        <f aca="true" t="shared" si="2" ref="N69:N131">M69-H69</f>
        <v>0</v>
      </c>
      <c r="O69" s="120"/>
      <c r="P69" s="120"/>
      <c r="Q69" s="793"/>
      <c r="R69" s="793"/>
      <c r="S69" s="793"/>
      <c r="T69" s="793"/>
      <c r="U69" s="793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  <c r="DT69" s="120"/>
      <c r="DU69" s="120"/>
      <c r="DV69" s="120"/>
      <c r="DW69" s="120"/>
      <c r="DX69" s="120"/>
      <c r="DY69" s="120"/>
      <c r="DZ69" s="120"/>
      <c r="EA69" s="120"/>
      <c r="EB69" s="120"/>
      <c r="EC69" s="120"/>
      <c r="ED69" s="120"/>
      <c r="EE69" s="120"/>
      <c r="EF69" s="120"/>
      <c r="EG69" s="120"/>
      <c r="EH69" s="120"/>
      <c r="EI69" s="120"/>
      <c r="EJ69" s="120"/>
      <c r="EK69" s="120"/>
      <c r="EL69" s="120"/>
      <c r="EM69" s="120"/>
      <c r="EN69" s="120"/>
      <c r="EO69" s="120"/>
      <c r="EP69" s="120"/>
      <c r="EQ69" s="120"/>
      <c r="ER69" s="120"/>
      <c r="ES69" s="120"/>
      <c r="ET69" s="120"/>
      <c r="EU69" s="120"/>
      <c r="EV69" s="120"/>
      <c r="EW69" s="120"/>
      <c r="EX69" s="120"/>
      <c r="EY69" s="120"/>
      <c r="EZ69" s="120"/>
      <c r="FA69" s="120"/>
      <c r="FB69" s="120"/>
      <c r="FC69" s="120"/>
      <c r="FD69" s="120"/>
      <c r="FE69" s="120"/>
      <c r="FF69" s="120"/>
      <c r="FG69" s="120"/>
      <c r="FH69" s="120"/>
      <c r="FI69" s="120"/>
      <c r="FJ69" s="120"/>
      <c r="FK69" s="120"/>
      <c r="FL69" s="120"/>
      <c r="FM69" s="120"/>
      <c r="FN69" s="120"/>
      <c r="FO69" s="120"/>
      <c r="FP69" s="120"/>
      <c r="FQ69" s="120"/>
      <c r="FR69" s="120"/>
      <c r="FS69" s="120"/>
      <c r="FT69" s="120"/>
      <c r="FU69" s="120"/>
      <c r="FV69" s="120"/>
      <c r="FW69" s="120"/>
      <c r="FX69" s="120"/>
      <c r="FY69" s="120"/>
      <c r="FZ69" s="120"/>
      <c r="GA69" s="120"/>
      <c r="GB69" s="120"/>
      <c r="GC69" s="120"/>
      <c r="GD69" s="120"/>
      <c r="GE69" s="120"/>
      <c r="GF69" s="120"/>
      <c r="GG69" s="120"/>
      <c r="GH69" s="120"/>
      <c r="GI69" s="120"/>
      <c r="GJ69" s="120"/>
      <c r="GK69" s="120"/>
      <c r="GL69" s="120"/>
      <c r="GM69" s="120"/>
      <c r="GN69" s="120"/>
      <c r="GO69" s="120"/>
      <c r="GP69" s="120"/>
      <c r="GQ69" s="120"/>
      <c r="GR69" s="120"/>
      <c r="GS69" s="120"/>
      <c r="GT69" s="120"/>
      <c r="GU69" s="120"/>
      <c r="GV69" s="120"/>
      <c r="GW69" s="120"/>
      <c r="GX69" s="120"/>
      <c r="GY69" s="120"/>
      <c r="GZ69" s="120"/>
      <c r="HA69" s="120"/>
      <c r="HB69" s="120"/>
      <c r="HC69" s="120"/>
      <c r="HD69" s="120"/>
      <c r="HE69" s="120"/>
      <c r="HF69" s="120"/>
      <c r="HG69" s="120"/>
      <c r="HH69" s="120"/>
      <c r="HI69" s="120"/>
      <c r="HJ69" s="120"/>
      <c r="HK69" s="120"/>
      <c r="HL69" s="120"/>
      <c r="HM69" s="120"/>
      <c r="HN69" s="120"/>
      <c r="HO69" s="120"/>
      <c r="HP69" s="120"/>
      <c r="HQ69" s="120"/>
      <c r="HR69" s="120"/>
      <c r="HS69" s="120"/>
      <c r="HT69" s="120"/>
      <c r="HU69" s="120"/>
      <c r="HV69" s="120"/>
      <c r="HW69" s="120"/>
      <c r="HX69" s="120"/>
      <c r="HY69" s="120"/>
      <c r="HZ69" s="120"/>
      <c r="IA69" s="120"/>
      <c r="IB69" s="120"/>
      <c r="IC69" s="120"/>
      <c r="ID69" s="120"/>
      <c r="IE69" s="120"/>
      <c r="IF69" s="120"/>
      <c r="IG69" s="120"/>
      <c r="IH69" s="120"/>
      <c r="II69" s="120"/>
      <c r="IJ69" s="120"/>
      <c r="IK69" s="120"/>
      <c r="IL69" s="120"/>
    </row>
    <row r="70" spans="1:246" ht="12.75" customHeight="1">
      <c r="A70" s="483">
        <f t="shared" si="1"/>
        <v>56</v>
      </c>
      <c r="B70" s="483" t="s">
        <v>353</v>
      </c>
      <c r="C70" s="512" t="s">
        <v>789</v>
      </c>
      <c r="D70" s="837">
        <v>0</v>
      </c>
      <c r="E70" s="391">
        <v>20000</v>
      </c>
      <c r="F70" s="391">
        <v>0</v>
      </c>
      <c r="G70" s="838">
        <v>0</v>
      </c>
      <c r="H70" s="465">
        <v>20000</v>
      </c>
      <c r="I70" s="839">
        <v>25000</v>
      </c>
      <c r="J70" s="840">
        <v>-5000</v>
      </c>
      <c r="K70" s="841">
        <v>0.8</v>
      </c>
      <c r="L70" s="124"/>
      <c r="M70" s="120">
        <v>20000</v>
      </c>
      <c r="N70" s="450">
        <f t="shared" si="2"/>
        <v>0</v>
      </c>
      <c r="O70" s="120"/>
      <c r="P70" s="120"/>
      <c r="Q70" s="793"/>
      <c r="R70" s="793"/>
      <c r="S70" s="793"/>
      <c r="T70" s="793"/>
      <c r="U70" s="793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0"/>
      <c r="DE70" s="120"/>
      <c r="DF70" s="120"/>
      <c r="DG70" s="120"/>
      <c r="DH70" s="120"/>
      <c r="DI70" s="120"/>
      <c r="DJ70" s="120"/>
      <c r="DK70" s="120"/>
      <c r="DL70" s="120"/>
      <c r="DM70" s="120"/>
      <c r="DN70" s="120"/>
      <c r="DO70" s="120"/>
      <c r="DP70" s="120"/>
      <c r="DQ70" s="120"/>
      <c r="DR70" s="120"/>
      <c r="DS70" s="120"/>
      <c r="DT70" s="120"/>
      <c r="DU70" s="120"/>
      <c r="DV70" s="120"/>
      <c r="DW70" s="120"/>
      <c r="DX70" s="120"/>
      <c r="DY70" s="120"/>
      <c r="DZ70" s="120"/>
      <c r="EA70" s="120"/>
      <c r="EB70" s="120"/>
      <c r="EC70" s="120"/>
      <c r="ED70" s="120"/>
      <c r="EE70" s="120"/>
      <c r="EF70" s="120"/>
      <c r="EG70" s="120"/>
      <c r="EH70" s="120"/>
      <c r="EI70" s="120"/>
      <c r="EJ70" s="120"/>
      <c r="EK70" s="120"/>
      <c r="EL70" s="120"/>
      <c r="EM70" s="120"/>
      <c r="EN70" s="120"/>
      <c r="EO70" s="120"/>
      <c r="EP70" s="120"/>
      <c r="EQ70" s="120"/>
      <c r="ER70" s="120"/>
      <c r="ES70" s="120"/>
      <c r="ET70" s="120"/>
      <c r="EU70" s="120"/>
      <c r="EV70" s="120"/>
      <c r="EW70" s="120"/>
      <c r="EX70" s="120"/>
      <c r="EY70" s="120"/>
      <c r="EZ70" s="120"/>
      <c r="FA70" s="120"/>
      <c r="FB70" s="120"/>
      <c r="FC70" s="120"/>
      <c r="FD70" s="120"/>
      <c r="FE70" s="120"/>
      <c r="FF70" s="120"/>
      <c r="FG70" s="120"/>
      <c r="FH70" s="120"/>
      <c r="FI70" s="120"/>
      <c r="FJ70" s="120"/>
      <c r="FK70" s="120"/>
      <c r="FL70" s="120"/>
      <c r="FM70" s="120"/>
      <c r="FN70" s="120"/>
      <c r="FO70" s="120"/>
      <c r="FP70" s="120"/>
      <c r="FQ70" s="120"/>
      <c r="FR70" s="120"/>
      <c r="FS70" s="120"/>
      <c r="FT70" s="120"/>
      <c r="FU70" s="120"/>
      <c r="FV70" s="120"/>
      <c r="FW70" s="120"/>
      <c r="FX70" s="120"/>
      <c r="FY70" s="120"/>
      <c r="FZ70" s="120"/>
      <c r="GA70" s="120"/>
      <c r="GB70" s="120"/>
      <c r="GC70" s="120"/>
      <c r="GD70" s="120"/>
      <c r="GE70" s="120"/>
      <c r="GF70" s="120"/>
      <c r="GG70" s="120"/>
      <c r="GH70" s="120"/>
      <c r="GI70" s="120"/>
      <c r="GJ70" s="120"/>
      <c r="GK70" s="120"/>
      <c r="GL70" s="120"/>
      <c r="GM70" s="120"/>
      <c r="GN70" s="120"/>
      <c r="GO70" s="120"/>
      <c r="GP70" s="120"/>
      <c r="GQ70" s="120"/>
      <c r="GR70" s="120"/>
      <c r="GS70" s="120"/>
      <c r="GT70" s="120"/>
      <c r="GU70" s="120"/>
      <c r="GV70" s="120"/>
      <c r="GW70" s="120"/>
      <c r="GX70" s="120"/>
      <c r="GY70" s="120"/>
      <c r="GZ70" s="120"/>
      <c r="HA70" s="120"/>
      <c r="HB70" s="120"/>
      <c r="HC70" s="120"/>
      <c r="HD70" s="120"/>
      <c r="HE70" s="120"/>
      <c r="HF70" s="120"/>
      <c r="HG70" s="120"/>
      <c r="HH70" s="120"/>
      <c r="HI70" s="120"/>
      <c r="HJ70" s="120"/>
      <c r="HK70" s="120"/>
      <c r="HL70" s="120"/>
      <c r="HM70" s="120"/>
      <c r="HN70" s="120"/>
      <c r="HO70" s="120"/>
      <c r="HP70" s="120"/>
      <c r="HQ70" s="120"/>
      <c r="HR70" s="120"/>
      <c r="HS70" s="120"/>
      <c r="HT70" s="120"/>
      <c r="HU70" s="120"/>
      <c r="HV70" s="120"/>
      <c r="HW70" s="120"/>
      <c r="HX70" s="120"/>
      <c r="HY70" s="120"/>
      <c r="HZ70" s="120"/>
      <c r="IA70" s="120"/>
      <c r="IB70" s="120"/>
      <c r="IC70" s="120"/>
      <c r="ID70" s="120"/>
      <c r="IE70" s="120"/>
      <c r="IF70" s="120"/>
      <c r="IG70" s="120"/>
      <c r="IH70" s="120"/>
      <c r="II70" s="120"/>
      <c r="IJ70" s="120"/>
      <c r="IK70" s="120"/>
      <c r="IL70" s="120"/>
    </row>
    <row r="71" spans="1:246" ht="12.75" customHeight="1">
      <c r="A71" s="483">
        <v>57</v>
      </c>
      <c r="B71" s="513" t="s">
        <v>917</v>
      </c>
      <c r="C71" s="982" t="s">
        <v>934</v>
      </c>
      <c r="D71" s="837"/>
      <c r="E71" s="890"/>
      <c r="F71" s="890"/>
      <c r="G71" s="891"/>
      <c r="H71" s="892">
        <v>0</v>
      </c>
      <c r="I71" s="867">
        <v>0</v>
      </c>
      <c r="J71" s="868">
        <v>0</v>
      </c>
      <c r="K71" s="943" t="s">
        <v>935</v>
      </c>
      <c r="L71" s="124"/>
      <c r="M71" s="120">
        <v>0</v>
      </c>
      <c r="N71" s="450">
        <f t="shared" si="2"/>
        <v>0</v>
      </c>
      <c r="O71" s="120"/>
      <c r="P71" s="120"/>
      <c r="Q71" s="793"/>
      <c r="R71" s="793"/>
      <c r="S71" s="793"/>
      <c r="T71" s="793"/>
      <c r="U71" s="793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0"/>
      <c r="DE71" s="120"/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20"/>
      <c r="DQ71" s="120"/>
      <c r="DR71" s="120"/>
      <c r="DS71" s="120"/>
      <c r="DT71" s="120"/>
      <c r="DU71" s="120"/>
      <c r="DV71" s="120"/>
      <c r="DW71" s="120"/>
      <c r="DX71" s="120"/>
      <c r="DY71" s="120"/>
      <c r="DZ71" s="120"/>
      <c r="EA71" s="120"/>
      <c r="EB71" s="120"/>
      <c r="EC71" s="120"/>
      <c r="ED71" s="120"/>
      <c r="EE71" s="120"/>
      <c r="EF71" s="120"/>
      <c r="EG71" s="120"/>
      <c r="EH71" s="120"/>
      <c r="EI71" s="120"/>
      <c r="EJ71" s="120"/>
      <c r="EK71" s="120"/>
      <c r="EL71" s="120"/>
      <c r="EM71" s="120"/>
      <c r="EN71" s="120"/>
      <c r="EO71" s="120"/>
      <c r="EP71" s="120"/>
      <c r="EQ71" s="120"/>
      <c r="ER71" s="120"/>
      <c r="ES71" s="120"/>
      <c r="ET71" s="120"/>
      <c r="EU71" s="120"/>
      <c r="EV71" s="120"/>
      <c r="EW71" s="120"/>
      <c r="EX71" s="120"/>
      <c r="EY71" s="120"/>
      <c r="EZ71" s="120"/>
      <c r="FA71" s="120"/>
      <c r="FB71" s="120"/>
      <c r="FC71" s="120"/>
      <c r="FD71" s="120"/>
      <c r="FE71" s="120"/>
      <c r="FF71" s="120"/>
      <c r="FG71" s="120"/>
      <c r="FH71" s="120"/>
      <c r="FI71" s="120"/>
      <c r="FJ71" s="120"/>
      <c r="FK71" s="120"/>
      <c r="FL71" s="120"/>
      <c r="FM71" s="120"/>
      <c r="FN71" s="120"/>
      <c r="FO71" s="120"/>
      <c r="FP71" s="120"/>
      <c r="FQ71" s="120"/>
      <c r="FR71" s="120"/>
      <c r="FS71" s="120"/>
      <c r="FT71" s="120"/>
      <c r="FU71" s="120"/>
      <c r="FV71" s="120"/>
      <c r="FW71" s="120"/>
      <c r="FX71" s="120"/>
      <c r="FY71" s="120"/>
      <c r="FZ71" s="120"/>
      <c r="GA71" s="120"/>
      <c r="GB71" s="120"/>
      <c r="GC71" s="120"/>
      <c r="GD71" s="120"/>
      <c r="GE71" s="120"/>
      <c r="GF71" s="120"/>
      <c r="GG71" s="120"/>
      <c r="GH71" s="120"/>
      <c r="GI71" s="120"/>
      <c r="GJ71" s="120"/>
      <c r="GK71" s="120"/>
      <c r="GL71" s="120"/>
      <c r="GM71" s="120"/>
      <c r="GN71" s="120"/>
      <c r="GO71" s="120"/>
      <c r="GP71" s="120"/>
      <c r="GQ71" s="120"/>
      <c r="GR71" s="120"/>
      <c r="GS71" s="120"/>
      <c r="GT71" s="120"/>
      <c r="GU71" s="120"/>
      <c r="GV71" s="120"/>
      <c r="GW71" s="120"/>
      <c r="GX71" s="120"/>
      <c r="GY71" s="120"/>
      <c r="GZ71" s="120"/>
      <c r="HA71" s="120"/>
      <c r="HB71" s="120"/>
      <c r="HC71" s="120"/>
      <c r="HD71" s="120"/>
      <c r="HE71" s="120"/>
      <c r="HF71" s="120"/>
      <c r="HG71" s="120"/>
      <c r="HH71" s="120"/>
      <c r="HI71" s="120"/>
      <c r="HJ71" s="120"/>
      <c r="HK71" s="120"/>
      <c r="HL71" s="120"/>
      <c r="HM71" s="120"/>
      <c r="HN71" s="120"/>
      <c r="HO71" s="120"/>
      <c r="HP71" s="120"/>
      <c r="HQ71" s="120"/>
      <c r="HR71" s="120"/>
      <c r="HS71" s="120"/>
      <c r="HT71" s="120"/>
      <c r="HU71" s="120"/>
      <c r="HV71" s="120"/>
      <c r="HW71" s="120"/>
      <c r="HX71" s="120"/>
      <c r="HY71" s="120"/>
      <c r="HZ71" s="120"/>
      <c r="IA71" s="120"/>
      <c r="IB71" s="120"/>
      <c r="IC71" s="120"/>
      <c r="ID71" s="120"/>
      <c r="IE71" s="120"/>
      <c r="IF71" s="120"/>
      <c r="IG71" s="120"/>
      <c r="IH71" s="120"/>
      <c r="II71" s="120"/>
      <c r="IJ71" s="120"/>
      <c r="IK71" s="120"/>
      <c r="IL71" s="120"/>
    </row>
    <row r="72" spans="1:246" ht="12.75" customHeight="1" thickBot="1">
      <c r="A72" s="483">
        <v>58</v>
      </c>
      <c r="B72" s="485" t="s">
        <v>353</v>
      </c>
      <c r="C72" s="512" t="s">
        <v>949</v>
      </c>
      <c r="D72" s="851">
        <v>0</v>
      </c>
      <c r="E72" s="852">
        <v>0</v>
      </c>
      <c r="F72" s="852">
        <v>0</v>
      </c>
      <c r="G72" s="853">
        <v>5000</v>
      </c>
      <c r="H72" s="854">
        <v>5000</v>
      </c>
      <c r="I72" s="855">
        <v>0</v>
      </c>
      <c r="J72" s="856">
        <v>5000</v>
      </c>
      <c r="K72" s="906" t="s">
        <v>950</v>
      </c>
      <c r="L72" s="124"/>
      <c r="M72" s="120">
        <v>5000</v>
      </c>
      <c r="N72" s="450">
        <f t="shared" si="2"/>
        <v>0</v>
      </c>
      <c r="O72" s="120"/>
      <c r="P72" s="120"/>
      <c r="Q72" s="793"/>
      <c r="R72" s="793"/>
      <c r="S72" s="793"/>
      <c r="T72" s="793"/>
      <c r="U72" s="793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20"/>
      <c r="EF72" s="120"/>
      <c r="EG72" s="120"/>
      <c r="EH72" s="120"/>
      <c r="EI72" s="120"/>
      <c r="EJ72" s="120"/>
      <c r="EK72" s="120"/>
      <c r="EL72" s="120"/>
      <c r="EM72" s="120"/>
      <c r="EN72" s="120"/>
      <c r="EO72" s="120"/>
      <c r="EP72" s="120"/>
      <c r="EQ72" s="120"/>
      <c r="ER72" s="120"/>
      <c r="ES72" s="120"/>
      <c r="ET72" s="120"/>
      <c r="EU72" s="120"/>
      <c r="EV72" s="120"/>
      <c r="EW72" s="120"/>
      <c r="EX72" s="120"/>
      <c r="EY72" s="120"/>
      <c r="EZ72" s="120"/>
      <c r="FA72" s="120"/>
      <c r="FB72" s="120"/>
      <c r="FC72" s="120"/>
      <c r="FD72" s="120"/>
      <c r="FE72" s="120"/>
      <c r="FF72" s="120"/>
      <c r="FG72" s="120"/>
      <c r="FH72" s="120"/>
      <c r="FI72" s="120"/>
      <c r="FJ72" s="120"/>
      <c r="FK72" s="120"/>
      <c r="FL72" s="120"/>
      <c r="FM72" s="120"/>
      <c r="FN72" s="120"/>
      <c r="FO72" s="120"/>
      <c r="FP72" s="120"/>
      <c r="FQ72" s="120"/>
      <c r="FR72" s="120"/>
      <c r="FS72" s="120"/>
      <c r="FT72" s="120"/>
      <c r="FU72" s="120"/>
      <c r="FV72" s="120"/>
      <c r="FW72" s="120"/>
      <c r="FX72" s="120"/>
      <c r="FY72" s="120"/>
      <c r="FZ72" s="120"/>
      <c r="GA72" s="120"/>
      <c r="GB72" s="120"/>
      <c r="GC72" s="120"/>
      <c r="GD72" s="120"/>
      <c r="GE72" s="120"/>
      <c r="GF72" s="120"/>
      <c r="GG72" s="120"/>
      <c r="GH72" s="120"/>
      <c r="GI72" s="120"/>
      <c r="GJ72" s="120"/>
      <c r="GK72" s="120"/>
      <c r="GL72" s="120"/>
      <c r="GM72" s="120"/>
      <c r="GN72" s="120"/>
      <c r="GO72" s="120"/>
      <c r="GP72" s="120"/>
      <c r="GQ72" s="120"/>
      <c r="GR72" s="120"/>
      <c r="GS72" s="120"/>
      <c r="GT72" s="120"/>
      <c r="GU72" s="120"/>
      <c r="GV72" s="120"/>
      <c r="GW72" s="120"/>
      <c r="GX72" s="120"/>
      <c r="GY72" s="120"/>
      <c r="GZ72" s="120"/>
      <c r="HA72" s="120"/>
      <c r="HB72" s="120"/>
      <c r="HC72" s="120"/>
      <c r="HD72" s="120"/>
      <c r="HE72" s="120"/>
      <c r="HF72" s="120"/>
      <c r="HG72" s="120"/>
      <c r="HH72" s="120"/>
      <c r="HI72" s="120"/>
      <c r="HJ72" s="120"/>
      <c r="HK72" s="120"/>
      <c r="HL72" s="120"/>
      <c r="HM72" s="120"/>
      <c r="HN72" s="120"/>
      <c r="HO72" s="120"/>
      <c r="HP72" s="120"/>
      <c r="HQ72" s="120"/>
      <c r="HR72" s="120"/>
      <c r="HS72" s="120"/>
      <c r="HT72" s="120"/>
      <c r="HU72" s="120"/>
      <c r="HV72" s="120"/>
      <c r="HW72" s="120"/>
      <c r="HX72" s="120"/>
      <c r="HY72" s="120"/>
      <c r="HZ72" s="120"/>
      <c r="IA72" s="120"/>
      <c r="IB72" s="120"/>
      <c r="IC72" s="120"/>
      <c r="ID72" s="120"/>
      <c r="IE72" s="120"/>
      <c r="IF72" s="120"/>
      <c r="IG72" s="120"/>
      <c r="IH72" s="120"/>
      <c r="II72" s="120"/>
      <c r="IJ72" s="120"/>
      <c r="IK72" s="120"/>
      <c r="IL72" s="120"/>
    </row>
    <row r="73" spans="1:246" ht="12.75" customHeight="1" thickBot="1" thickTop="1">
      <c r="A73" s="675"/>
      <c r="B73" s="676"/>
      <c r="C73" s="677" t="s">
        <v>40</v>
      </c>
      <c r="D73" s="844">
        <v>96000</v>
      </c>
      <c r="E73" s="845">
        <v>454000</v>
      </c>
      <c r="F73" s="845">
        <v>304000</v>
      </c>
      <c r="G73" s="846">
        <v>974870</v>
      </c>
      <c r="H73" s="847">
        <v>1828870</v>
      </c>
      <c r="I73" s="848">
        <v>1532930</v>
      </c>
      <c r="J73" s="849">
        <v>295940</v>
      </c>
      <c r="K73" s="850">
        <v>1.1930551297189043</v>
      </c>
      <c r="L73" s="449"/>
      <c r="M73" s="450">
        <v>1828870</v>
      </c>
      <c r="N73" s="450">
        <f t="shared" si="2"/>
        <v>0</v>
      </c>
      <c r="O73" s="120"/>
      <c r="P73" s="120"/>
      <c r="Q73" s="793"/>
      <c r="R73" s="793"/>
      <c r="S73" s="793"/>
      <c r="T73" s="793"/>
      <c r="U73" s="793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0"/>
      <c r="FM73" s="120"/>
      <c r="FN73" s="120"/>
      <c r="FO73" s="120"/>
      <c r="FP73" s="120"/>
      <c r="FQ73" s="120"/>
      <c r="FR73" s="120"/>
      <c r="FS73" s="120"/>
      <c r="FT73" s="120"/>
      <c r="FU73" s="120"/>
      <c r="FV73" s="120"/>
      <c r="FW73" s="120"/>
      <c r="FX73" s="120"/>
      <c r="FY73" s="120"/>
      <c r="FZ73" s="120"/>
      <c r="GA73" s="120"/>
      <c r="GB73" s="120"/>
      <c r="GC73" s="120"/>
      <c r="GD73" s="120"/>
      <c r="GE73" s="120"/>
      <c r="GF73" s="120"/>
      <c r="GG73" s="120"/>
      <c r="GH73" s="120"/>
      <c r="GI73" s="120"/>
      <c r="GJ73" s="120"/>
      <c r="GK73" s="120"/>
      <c r="GL73" s="120"/>
      <c r="GM73" s="120"/>
      <c r="GN73" s="120"/>
      <c r="GO73" s="120"/>
      <c r="GP73" s="120"/>
      <c r="GQ73" s="120"/>
      <c r="GR73" s="120"/>
      <c r="GS73" s="120"/>
      <c r="GT73" s="120"/>
      <c r="GU73" s="120"/>
      <c r="GV73" s="120"/>
      <c r="GW73" s="120"/>
      <c r="GX73" s="120"/>
      <c r="GY73" s="120"/>
      <c r="GZ73" s="120"/>
      <c r="HA73" s="120"/>
      <c r="HB73" s="120"/>
      <c r="HC73" s="120"/>
      <c r="HD73" s="120"/>
      <c r="HE73" s="120"/>
      <c r="HF73" s="120"/>
      <c r="HG73" s="120"/>
      <c r="HH73" s="120"/>
      <c r="HI73" s="120"/>
      <c r="HJ73" s="120"/>
      <c r="HK73" s="120"/>
      <c r="HL73" s="120"/>
      <c r="HM73" s="120"/>
      <c r="HN73" s="120"/>
      <c r="HO73" s="120"/>
      <c r="HP73" s="120"/>
      <c r="HQ73" s="120"/>
      <c r="HR73" s="120"/>
      <c r="HS73" s="120"/>
      <c r="HT73" s="120"/>
      <c r="HU73" s="120"/>
      <c r="HV73" s="120"/>
      <c r="HW73" s="120"/>
      <c r="HX73" s="120"/>
      <c r="HY73" s="120"/>
      <c r="HZ73" s="120"/>
      <c r="IA73" s="120"/>
      <c r="IB73" s="120"/>
      <c r="IC73" s="120"/>
      <c r="ID73" s="120"/>
      <c r="IE73" s="120"/>
      <c r="IF73" s="120"/>
      <c r="IG73" s="120"/>
      <c r="IH73" s="120"/>
      <c r="II73" s="120"/>
      <c r="IJ73" s="120"/>
      <c r="IK73" s="120"/>
      <c r="IL73" s="120"/>
    </row>
    <row r="74" spans="1:246" ht="12.75" customHeight="1">
      <c r="A74" s="483">
        <f>A72+1</f>
        <v>59</v>
      </c>
      <c r="B74" s="483" t="s">
        <v>354</v>
      </c>
      <c r="C74" s="220" t="s">
        <v>446</v>
      </c>
      <c r="D74" s="881">
        <v>0</v>
      </c>
      <c r="E74" s="882">
        <v>0</v>
      </c>
      <c r="F74" s="882">
        <v>0</v>
      </c>
      <c r="G74" s="883">
        <v>3000</v>
      </c>
      <c r="H74" s="884">
        <v>3000</v>
      </c>
      <c r="I74" s="843">
        <v>5000</v>
      </c>
      <c r="J74" s="840">
        <v>-2000</v>
      </c>
      <c r="K74" s="841">
        <v>0.6</v>
      </c>
      <c r="L74" s="577"/>
      <c r="M74" s="578">
        <v>3000</v>
      </c>
      <c r="N74" s="450">
        <f t="shared" si="2"/>
        <v>0</v>
      </c>
      <c r="O74" s="578"/>
      <c r="P74" s="578"/>
      <c r="Q74" s="794"/>
      <c r="R74" s="794"/>
      <c r="S74" s="794"/>
      <c r="T74" s="794"/>
      <c r="U74" s="794"/>
      <c r="V74" s="578"/>
      <c r="W74" s="578"/>
      <c r="X74" s="578"/>
      <c r="Y74" s="578"/>
      <c r="Z74" s="578"/>
      <c r="AA74" s="578"/>
      <c r="AB74" s="578"/>
      <c r="AC74" s="578"/>
      <c r="AD74" s="578"/>
      <c r="AE74" s="578"/>
      <c r="AF74" s="578"/>
      <c r="AG74" s="578"/>
      <c r="AH74" s="578"/>
      <c r="AI74" s="578"/>
      <c r="AJ74" s="578"/>
      <c r="AK74" s="578"/>
      <c r="AL74" s="578"/>
      <c r="AM74" s="578"/>
      <c r="AN74" s="578"/>
      <c r="AO74" s="578"/>
      <c r="AP74" s="578"/>
      <c r="AQ74" s="578"/>
      <c r="AR74" s="578"/>
      <c r="AS74" s="578"/>
      <c r="AT74" s="578"/>
      <c r="AU74" s="578"/>
      <c r="AV74" s="578"/>
      <c r="AW74" s="578"/>
      <c r="AX74" s="578"/>
      <c r="AY74" s="578"/>
      <c r="AZ74" s="578"/>
      <c r="BA74" s="578"/>
      <c r="BB74" s="578"/>
      <c r="BC74" s="578"/>
      <c r="BD74" s="578"/>
      <c r="BE74" s="578"/>
      <c r="BF74" s="578"/>
      <c r="BG74" s="578"/>
      <c r="BH74" s="578"/>
      <c r="BI74" s="578"/>
      <c r="BJ74" s="578"/>
      <c r="BK74" s="578"/>
      <c r="BL74" s="578"/>
      <c r="BM74" s="578"/>
      <c r="BN74" s="578"/>
      <c r="BO74" s="578"/>
      <c r="BP74" s="578"/>
      <c r="BQ74" s="578"/>
      <c r="BR74" s="578"/>
      <c r="BS74" s="578"/>
      <c r="BT74" s="578"/>
      <c r="BU74" s="578"/>
      <c r="BV74" s="578"/>
      <c r="BW74" s="578"/>
      <c r="BX74" s="578"/>
      <c r="BY74" s="578"/>
      <c r="BZ74" s="578"/>
      <c r="CA74" s="578"/>
      <c r="CB74" s="578"/>
      <c r="CC74" s="578"/>
      <c r="CD74" s="578"/>
      <c r="CE74" s="578"/>
      <c r="CF74" s="578"/>
      <c r="CG74" s="578"/>
      <c r="CH74" s="578"/>
      <c r="CI74" s="578"/>
      <c r="CJ74" s="578"/>
      <c r="CK74" s="578"/>
      <c r="CL74" s="578"/>
      <c r="CM74" s="578"/>
      <c r="CN74" s="578"/>
      <c r="CO74" s="578"/>
      <c r="CP74" s="578"/>
      <c r="CQ74" s="578"/>
      <c r="CR74" s="578"/>
      <c r="CS74" s="578"/>
      <c r="CT74" s="578"/>
      <c r="CU74" s="578"/>
      <c r="CV74" s="578"/>
      <c r="CW74" s="578"/>
      <c r="CX74" s="578"/>
      <c r="CY74" s="578"/>
      <c r="CZ74" s="578"/>
      <c r="DA74" s="578"/>
      <c r="DB74" s="578"/>
      <c r="DC74" s="578"/>
      <c r="DD74" s="578"/>
      <c r="DE74" s="578"/>
      <c r="DF74" s="578"/>
      <c r="DG74" s="578"/>
      <c r="DH74" s="578"/>
      <c r="DI74" s="578"/>
      <c r="DJ74" s="578"/>
      <c r="DK74" s="578"/>
      <c r="DL74" s="578"/>
      <c r="DM74" s="578"/>
      <c r="DN74" s="578"/>
      <c r="DO74" s="578"/>
      <c r="DP74" s="578"/>
      <c r="DQ74" s="578"/>
      <c r="DR74" s="578"/>
      <c r="DS74" s="578"/>
      <c r="DT74" s="578"/>
      <c r="DU74" s="578"/>
      <c r="DV74" s="578"/>
      <c r="DW74" s="578"/>
      <c r="DX74" s="578"/>
      <c r="DY74" s="578"/>
      <c r="DZ74" s="578"/>
      <c r="EA74" s="578"/>
      <c r="EB74" s="578"/>
      <c r="EC74" s="578"/>
      <c r="ED74" s="578"/>
      <c r="EE74" s="578"/>
      <c r="EF74" s="578"/>
      <c r="EG74" s="578"/>
      <c r="EH74" s="578"/>
      <c r="EI74" s="578"/>
      <c r="EJ74" s="578"/>
      <c r="EK74" s="578"/>
      <c r="EL74" s="578"/>
      <c r="EM74" s="578"/>
      <c r="EN74" s="578"/>
      <c r="EO74" s="578"/>
      <c r="EP74" s="578"/>
      <c r="EQ74" s="578"/>
      <c r="ER74" s="578"/>
      <c r="ES74" s="578"/>
      <c r="ET74" s="578"/>
      <c r="EU74" s="578"/>
      <c r="EV74" s="578"/>
      <c r="EW74" s="578"/>
      <c r="EX74" s="578"/>
      <c r="EY74" s="578"/>
      <c r="EZ74" s="578"/>
      <c r="FA74" s="578"/>
      <c r="FB74" s="578"/>
      <c r="FC74" s="578"/>
      <c r="FD74" s="578"/>
      <c r="FE74" s="578"/>
      <c r="FF74" s="578"/>
      <c r="FG74" s="578"/>
      <c r="FH74" s="578"/>
      <c r="FI74" s="578"/>
      <c r="FJ74" s="578"/>
      <c r="FK74" s="578"/>
      <c r="FL74" s="578"/>
      <c r="FM74" s="578"/>
      <c r="FN74" s="578"/>
      <c r="FO74" s="578"/>
      <c r="FP74" s="578"/>
      <c r="FQ74" s="578"/>
      <c r="FR74" s="578"/>
      <c r="FS74" s="578"/>
      <c r="FT74" s="578"/>
      <c r="FU74" s="578"/>
      <c r="FV74" s="578"/>
      <c r="FW74" s="578"/>
      <c r="FX74" s="578"/>
      <c r="FY74" s="578"/>
      <c r="FZ74" s="578"/>
      <c r="GA74" s="578"/>
      <c r="GB74" s="578"/>
      <c r="GC74" s="578"/>
      <c r="GD74" s="578"/>
      <c r="GE74" s="578"/>
      <c r="GF74" s="578"/>
      <c r="GG74" s="578"/>
      <c r="GH74" s="578"/>
      <c r="GI74" s="578"/>
      <c r="GJ74" s="578"/>
      <c r="GK74" s="578"/>
      <c r="GL74" s="578"/>
      <c r="GM74" s="578"/>
      <c r="GN74" s="578"/>
      <c r="GO74" s="578"/>
      <c r="GP74" s="578"/>
      <c r="GQ74" s="578"/>
      <c r="GR74" s="578"/>
      <c r="GS74" s="578"/>
      <c r="GT74" s="578"/>
      <c r="GU74" s="578"/>
      <c r="GV74" s="578"/>
      <c r="GW74" s="578"/>
      <c r="GX74" s="578"/>
      <c r="GY74" s="578"/>
      <c r="GZ74" s="578"/>
      <c r="HA74" s="578"/>
      <c r="HB74" s="578"/>
      <c r="HC74" s="578"/>
      <c r="HD74" s="578"/>
      <c r="HE74" s="578"/>
      <c r="HF74" s="578"/>
      <c r="HG74" s="578"/>
      <c r="HH74" s="578"/>
      <c r="HI74" s="578"/>
      <c r="HJ74" s="578"/>
      <c r="HK74" s="578"/>
      <c r="HL74" s="578"/>
      <c r="HM74" s="578"/>
      <c r="HN74" s="578"/>
      <c r="HO74" s="578"/>
      <c r="HP74" s="578"/>
      <c r="HQ74" s="578"/>
      <c r="HR74" s="578"/>
      <c r="HS74" s="578"/>
      <c r="HT74" s="578"/>
      <c r="HU74" s="578"/>
      <c r="HV74" s="578"/>
      <c r="HW74" s="578"/>
      <c r="HX74" s="578"/>
      <c r="HY74" s="578"/>
      <c r="HZ74" s="578"/>
      <c r="IA74" s="578"/>
      <c r="IB74" s="578"/>
      <c r="IC74" s="578"/>
      <c r="ID74" s="578"/>
      <c r="IE74" s="578"/>
      <c r="IF74" s="578"/>
      <c r="IG74" s="578"/>
      <c r="IH74" s="578"/>
      <c r="II74" s="578"/>
      <c r="IJ74" s="578"/>
      <c r="IK74" s="578"/>
      <c r="IL74" s="578"/>
    </row>
    <row r="75" spans="1:246" ht="12.75" customHeight="1">
      <c r="A75" s="483">
        <f>A74+1</f>
        <v>60</v>
      </c>
      <c r="B75" s="483" t="s">
        <v>354</v>
      </c>
      <c r="C75" s="220" t="s">
        <v>213</v>
      </c>
      <c r="D75" s="837">
        <v>8000</v>
      </c>
      <c r="E75" s="391">
        <v>0</v>
      </c>
      <c r="F75" s="391">
        <v>0</v>
      </c>
      <c r="G75" s="838">
        <v>0</v>
      </c>
      <c r="H75" s="465">
        <v>8000</v>
      </c>
      <c r="I75" s="839">
        <v>9000</v>
      </c>
      <c r="J75" s="840">
        <v>-1000</v>
      </c>
      <c r="K75" s="841">
        <v>0.8888888888888888</v>
      </c>
      <c r="L75" s="212"/>
      <c r="M75" s="120">
        <v>8000</v>
      </c>
      <c r="N75" s="450">
        <f t="shared" si="2"/>
        <v>0</v>
      </c>
      <c r="O75" s="120"/>
      <c r="P75" s="120"/>
      <c r="Q75" s="793"/>
      <c r="R75" s="793"/>
      <c r="S75" s="793"/>
      <c r="T75" s="793"/>
      <c r="U75" s="793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X75" s="120"/>
      <c r="FY75" s="120"/>
      <c r="FZ75" s="120"/>
      <c r="GA75" s="120"/>
      <c r="GB75" s="120"/>
      <c r="GC75" s="120"/>
      <c r="GD75" s="120"/>
      <c r="GE75" s="120"/>
      <c r="GF75" s="120"/>
      <c r="GG75" s="120"/>
      <c r="GH75" s="120"/>
      <c r="GI75" s="120"/>
      <c r="GJ75" s="120"/>
      <c r="GK75" s="120"/>
      <c r="GL75" s="120"/>
      <c r="GM75" s="120"/>
      <c r="GN75" s="120"/>
      <c r="GO75" s="120"/>
      <c r="GP75" s="120"/>
      <c r="GQ75" s="120"/>
      <c r="GR75" s="120"/>
      <c r="GS75" s="120"/>
      <c r="GT75" s="120"/>
      <c r="GU75" s="120"/>
      <c r="GV75" s="120"/>
      <c r="GW75" s="120"/>
      <c r="GX75" s="120"/>
      <c r="GY75" s="120"/>
      <c r="GZ75" s="120"/>
      <c r="HA75" s="120"/>
      <c r="HB75" s="120"/>
      <c r="HC75" s="120"/>
      <c r="HD75" s="120"/>
      <c r="HE75" s="120"/>
      <c r="HF75" s="120"/>
      <c r="HG75" s="120"/>
      <c r="HH75" s="120"/>
      <c r="HI75" s="120"/>
      <c r="HJ75" s="120"/>
      <c r="HK75" s="120"/>
      <c r="HL75" s="120"/>
      <c r="HM75" s="120"/>
      <c r="HN75" s="120"/>
      <c r="HO75" s="120"/>
      <c r="HP75" s="120"/>
      <c r="HQ75" s="120"/>
      <c r="HR75" s="120"/>
      <c r="HS75" s="120"/>
      <c r="HT75" s="120"/>
      <c r="HU75" s="120"/>
      <c r="HV75" s="120"/>
      <c r="HW75" s="120"/>
      <c r="HX75" s="120"/>
      <c r="HY75" s="120"/>
      <c r="HZ75" s="120"/>
      <c r="IA75" s="120"/>
      <c r="IB75" s="120"/>
      <c r="IC75" s="120"/>
      <c r="ID75" s="120"/>
      <c r="IE75" s="120"/>
      <c r="IF75" s="120"/>
      <c r="IG75" s="120"/>
      <c r="IH75" s="120"/>
      <c r="II75" s="120"/>
      <c r="IJ75" s="120"/>
      <c r="IK75" s="120"/>
      <c r="IL75" s="120"/>
    </row>
    <row r="76" spans="1:246" ht="12.75" customHeight="1">
      <c r="A76" s="483">
        <f>A75+1</f>
        <v>61</v>
      </c>
      <c r="B76" s="483" t="s">
        <v>354</v>
      </c>
      <c r="C76" s="220" t="s">
        <v>790</v>
      </c>
      <c r="D76" s="837">
        <v>0</v>
      </c>
      <c r="E76" s="391">
        <v>0</v>
      </c>
      <c r="F76" s="391">
        <v>0</v>
      </c>
      <c r="G76" s="838">
        <v>25000</v>
      </c>
      <c r="H76" s="465">
        <v>25000</v>
      </c>
      <c r="I76" s="839">
        <v>8150</v>
      </c>
      <c r="J76" s="840">
        <v>16850</v>
      </c>
      <c r="K76" s="842">
        <v>3.067484662576687</v>
      </c>
      <c r="L76" s="212"/>
      <c r="M76" s="120">
        <v>25000</v>
      </c>
      <c r="N76" s="450">
        <f t="shared" si="2"/>
        <v>0</v>
      </c>
      <c r="O76" s="120"/>
      <c r="P76" s="120"/>
      <c r="Q76" s="793"/>
      <c r="R76" s="793"/>
      <c r="S76" s="793"/>
      <c r="T76" s="793"/>
      <c r="U76" s="793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0"/>
      <c r="DT76" s="120"/>
      <c r="DU76" s="120"/>
      <c r="DV76" s="120"/>
      <c r="DW76" s="120"/>
      <c r="DX76" s="120"/>
      <c r="DY76" s="120"/>
      <c r="DZ76" s="120"/>
      <c r="EA76" s="120"/>
      <c r="EB76" s="120"/>
      <c r="EC76" s="120"/>
      <c r="ED76" s="120"/>
      <c r="EE76" s="120"/>
      <c r="EF76" s="120"/>
      <c r="EG76" s="120"/>
      <c r="EH76" s="120"/>
      <c r="EI76" s="120"/>
      <c r="EJ76" s="120"/>
      <c r="EK76" s="120"/>
      <c r="EL76" s="120"/>
      <c r="EM76" s="120"/>
      <c r="EN76" s="120"/>
      <c r="EO76" s="120"/>
      <c r="EP76" s="120"/>
      <c r="EQ76" s="120"/>
      <c r="ER76" s="120"/>
      <c r="ES76" s="120"/>
      <c r="ET76" s="120"/>
      <c r="EU76" s="120"/>
      <c r="EV76" s="120"/>
      <c r="EW76" s="120"/>
      <c r="EX76" s="120"/>
      <c r="EY76" s="120"/>
      <c r="EZ76" s="120"/>
      <c r="FA76" s="120"/>
      <c r="FB76" s="120"/>
      <c r="FC76" s="120"/>
      <c r="FD76" s="120"/>
      <c r="FE76" s="120"/>
      <c r="FF76" s="120"/>
      <c r="FG76" s="120"/>
      <c r="FH76" s="120"/>
      <c r="FI76" s="120"/>
      <c r="FJ76" s="120"/>
      <c r="FK76" s="120"/>
      <c r="FL76" s="120"/>
      <c r="FM76" s="120"/>
      <c r="FN76" s="120"/>
      <c r="FO76" s="120"/>
      <c r="FP76" s="120"/>
      <c r="FQ76" s="120"/>
      <c r="FR76" s="120"/>
      <c r="FS76" s="120"/>
      <c r="FT76" s="120"/>
      <c r="FU76" s="120"/>
      <c r="FV76" s="120"/>
      <c r="FW76" s="120"/>
      <c r="FX76" s="120"/>
      <c r="FY76" s="120"/>
      <c r="FZ76" s="120"/>
      <c r="GA76" s="120"/>
      <c r="GB76" s="120"/>
      <c r="GC76" s="120"/>
      <c r="GD76" s="120"/>
      <c r="GE76" s="120"/>
      <c r="GF76" s="120"/>
      <c r="GG76" s="120"/>
      <c r="GH76" s="120"/>
      <c r="GI76" s="120"/>
      <c r="GJ76" s="120"/>
      <c r="GK76" s="120"/>
      <c r="GL76" s="120"/>
      <c r="GM76" s="120"/>
      <c r="GN76" s="120"/>
      <c r="GO76" s="120"/>
      <c r="GP76" s="120"/>
      <c r="GQ76" s="120"/>
      <c r="GR76" s="120"/>
      <c r="GS76" s="120"/>
      <c r="GT76" s="120"/>
      <c r="GU76" s="120"/>
      <c r="GV76" s="120"/>
      <c r="GW76" s="120"/>
      <c r="GX76" s="120"/>
      <c r="GY76" s="120"/>
      <c r="GZ76" s="120"/>
      <c r="HA76" s="120"/>
      <c r="HB76" s="120"/>
      <c r="HC76" s="120"/>
      <c r="HD76" s="120"/>
      <c r="HE76" s="120"/>
      <c r="HF76" s="120"/>
      <c r="HG76" s="120"/>
      <c r="HH76" s="120"/>
      <c r="HI76" s="120"/>
      <c r="HJ76" s="120"/>
      <c r="HK76" s="120"/>
      <c r="HL76" s="120"/>
      <c r="HM76" s="120"/>
      <c r="HN76" s="120"/>
      <c r="HO76" s="120"/>
      <c r="HP76" s="120"/>
      <c r="HQ76" s="120"/>
      <c r="HR76" s="120"/>
      <c r="HS76" s="120"/>
      <c r="HT76" s="120"/>
      <c r="HU76" s="120"/>
      <c r="HV76" s="120"/>
      <c r="HW76" s="120"/>
      <c r="HX76" s="120"/>
      <c r="HY76" s="120"/>
      <c r="HZ76" s="120"/>
      <c r="IA76" s="120"/>
      <c r="IB76" s="120"/>
      <c r="IC76" s="120"/>
      <c r="ID76" s="120"/>
      <c r="IE76" s="120"/>
      <c r="IF76" s="120"/>
      <c r="IG76" s="120"/>
      <c r="IH76" s="120"/>
      <c r="II76" s="120"/>
      <c r="IJ76" s="120"/>
      <c r="IK76" s="120"/>
      <c r="IL76" s="120"/>
    </row>
    <row r="77" spans="1:246" ht="12.75" customHeight="1" thickBot="1">
      <c r="A77" s="483">
        <f>A76+1</f>
        <v>62</v>
      </c>
      <c r="B77" s="485" t="s">
        <v>354</v>
      </c>
      <c r="C77" s="220" t="s">
        <v>214</v>
      </c>
      <c r="D77" s="851">
        <v>0</v>
      </c>
      <c r="E77" s="852">
        <v>205610</v>
      </c>
      <c r="F77" s="852">
        <v>0</v>
      </c>
      <c r="G77" s="853">
        <v>0</v>
      </c>
      <c r="H77" s="854">
        <v>205610</v>
      </c>
      <c r="I77" s="855">
        <v>202725</v>
      </c>
      <c r="J77" s="856">
        <v>2885</v>
      </c>
      <c r="K77" s="857">
        <v>1.0142311012455296</v>
      </c>
      <c r="L77" s="212"/>
      <c r="M77" s="120">
        <v>205610</v>
      </c>
      <c r="N77" s="450">
        <f t="shared" si="2"/>
        <v>0</v>
      </c>
      <c r="O77" s="120"/>
      <c r="P77" s="120"/>
      <c r="Q77" s="793"/>
      <c r="R77" s="793"/>
      <c r="S77" s="793"/>
      <c r="T77" s="793"/>
      <c r="U77" s="793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20"/>
      <c r="ED77" s="120"/>
      <c r="EE77" s="120"/>
      <c r="EF77" s="120"/>
      <c r="EG77" s="120"/>
      <c r="EH77" s="120"/>
      <c r="EI77" s="120"/>
      <c r="EJ77" s="120"/>
      <c r="EK77" s="120"/>
      <c r="EL77" s="120"/>
      <c r="EM77" s="120"/>
      <c r="EN77" s="120"/>
      <c r="EO77" s="120"/>
      <c r="EP77" s="120"/>
      <c r="EQ77" s="120"/>
      <c r="ER77" s="120"/>
      <c r="ES77" s="120"/>
      <c r="ET77" s="120"/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20"/>
      <c r="FF77" s="120"/>
      <c r="FG77" s="120"/>
      <c r="FH77" s="120"/>
      <c r="FI77" s="120"/>
      <c r="FJ77" s="120"/>
      <c r="FK77" s="120"/>
      <c r="FL77" s="120"/>
      <c r="FM77" s="120"/>
      <c r="FN77" s="120"/>
      <c r="FO77" s="120"/>
      <c r="FP77" s="120"/>
      <c r="FQ77" s="120"/>
      <c r="FR77" s="120"/>
      <c r="FS77" s="120"/>
      <c r="FT77" s="120"/>
      <c r="FU77" s="120"/>
      <c r="FV77" s="120"/>
      <c r="FW77" s="120"/>
      <c r="FX77" s="120"/>
      <c r="FY77" s="120"/>
      <c r="FZ77" s="120"/>
      <c r="GA77" s="120"/>
      <c r="GB77" s="120"/>
      <c r="GC77" s="120"/>
      <c r="GD77" s="120"/>
      <c r="GE77" s="120"/>
      <c r="GF77" s="120"/>
      <c r="GG77" s="120"/>
      <c r="GH77" s="120"/>
      <c r="GI77" s="120"/>
      <c r="GJ77" s="120"/>
      <c r="GK77" s="120"/>
      <c r="GL77" s="120"/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0"/>
      <c r="HA77" s="120"/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0"/>
      <c r="HP77" s="120"/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0"/>
      <c r="IE77" s="120"/>
      <c r="IF77" s="120"/>
      <c r="IG77" s="120"/>
      <c r="IH77" s="120"/>
      <c r="II77" s="120"/>
      <c r="IJ77" s="120"/>
      <c r="IK77" s="120"/>
      <c r="IL77" s="120"/>
    </row>
    <row r="78" spans="1:246" ht="12.75" customHeight="1" thickBot="1" thickTop="1">
      <c r="A78" s="675"/>
      <c r="B78" s="676"/>
      <c r="C78" s="677" t="s">
        <v>40</v>
      </c>
      <c r="D78" s="844">
        <v>8000</v>
      </c>
      <c r="E78" s="845">
        <v>205610</v>
      </c>
      <c r="F78" s="845">
        <v>0</v>
      </c>
      <c r="G78" s="846">
        <v>28000</v>
      </c>
      <c r="H78" s="847">
        <v>241610</v>
      </c>
      <c r="I78" s="848">
        <v>224875</v>
      </c>
      <c r="J78" s="849">
        <v>16735</v>
      </c>
      <c r="K78" s="850">
        <v>1.0744191217342969</v>
      </c>
      <c r="L78" s="449"/>
      <c r="M78" s="450">
        <v>241610</v>
      </c>
      <c r="N78" s="450">
        <f t="shared" si="2"/>
        <v>0</v>
      </c>
      <c r="O78" s="120"/>
      <c r="P78" s="120"/>
      <c r="Q78" s="793"/>
      <c r="R78" s="793"/>
      <c r="S78" s="793"/>
      <c r="T78" s="793"/>
      <c r="U78" s="793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120"/>
      <c r="DQ78" s="120"/>
      <c r="DR78" s="120"/>
      <c r="DS78" s="120"/>
      <c r="DT78" s="120"/>
      <c r="DU78" s="120"/>
      <c r="DV78" s="120"/>
      <c r="DW78" s="120"/>
      <c r="DX78" s="120"/>
      <c r="DY78" s="120"/>
      <c r="DZ78" s="120"/>
      <c r="EA78" s="120"/>
      <c r="EB78" s="120"/>
      <c r="EC78" s="120"/>
      <c r="ED78" s="120"/>
      <c r="EE78" s="120"/>
      <c r="EF78" s="120"/>
      <c r="EG78" s="120"/>
      <c r="EH78" s="120"/>
      <c r="EI78" s="120"/>
      <c r="EJ78" s="120"/>
      <c r="EK78" s="120"/>
      <c r="EL78" s="120"/>
      <c r="EM78" s="120"/>
      <c r="EN78" s="120"/>
      <c r="EO78" s="120"/>
      <c r="EP78" s="120"/>
      <c r="EQ78" s="120"/>
      <c r="ER78" s="120"/>
      <c r="ES78" s="120"/>
      <c r="ET78" s="120"/>
      <c r="EU78" s="120"/>
      <c r="EV78" s="120"/>
      <c r="EW78" s="120"/>
      <c r="EX78" s="120"/>
      <c r="EY78" s="120"/>
      <c r="EZ78" s="120"/>
      <c r="FA78" s="120"/>
      <c r="FB78" s="120"/>
      <c r="FC78" s="120"/>
      <c r="FD78" s="120"/>
      <c r="FE78" s="120"/>
      <c r="FF78" s="120"/>
      <c r="FG78" s="120"/>
      <c r="FH78" s="120"/>
      <c r="FI78" s="120"/>
      <c r="FJ78" s="120"/>
      <c r="FK78" s="120"/>
      <c r="FL78" s="120"/>
      <c r="FM78" s="120"/>
      <c r="FN78" s="120"/>
      <c r="FO78" s="120"/>
      <c r="FP78" s="120"/>
      <c r="FQ78" s="120"/>
      <c r="FR78" s="120"/>
      <c r="FS78" s="120"/>
      <c r="FT78" s="120"/>
      <c r="FU78" s="120"/>
      <c r="FV78" s="120"/>
      <c r="FW78" s="120"/>
      <c r="FX78" s="120"/>
      <c r="FY78" s="120"/>
      <c r="FZ78" s="120"/>
      <c r="GA78" s="120"/>
      <c r="GB78" s="120"/>
      <c r="GC78" s="120"/>
      <c r="GD78" s="120"/>
      <c r="GE78" s="120"/>
      <c r="GF78" s="120"/>
      <c r="GG78" s="120"/>
      <c r="GH78" s="120"/>
      <c r="GI78" s="120"/>
      <c r="GJ78" s="120"/>
      <c r="GK78" s="120"/>
      <c r="GL78" s="120"/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0"/>
      <c r="HA78" s="120"/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0"/>
      <c r="HP78" s="120"/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0"/>
      <c r="IE78" s="120"/>
      <c r="IF78" s="120"/>
      <c r="IG78" s="120"/>
      <c r="IH78" s="120"/>
      <c r="II78" s="120"/>
      <c r="IJ78" s="120"/>
      <c r="IK78" s="120"/>
      <c r="IL78" s="120"/>
    </row>
    <row r="79" spans="1:246" ht="12.75" customHeight="1">
      <c r="A79" s="483">
        <f>A77+1</f>
        <v>63</v>
      </c>
      <c r="B79" s="487" t="s">
        <v>357</v>
      </c>
      <c r="C79" s="809" t="s">
        <v>791</v>
      </c>
      <c r="D79" s="863">
        <v>3000</v>
      </c>
      <c r="E79" s="864">
        <v>12000</v>
      </c>
      <c r="F79" s="864">
        <v>0</v>
      </c>
      <c r="G79" s="865">
        <v>0</v>
      </c>
      <c r="H79" s="870">
        <v>15000</v>
      </c>
      <c r="I79" s="871">
        <v>15000</v>
      </c>
      <c r="J79" s="872">
        <v>0</v>
      </c>
      <c r="K79" s="873">
        <v>1</v>
      </c>
      <c r="L79" s="212"/>
      <c r="M79" s="120">
        <v>15000</v>
      </c>
      <c r="N79" s="450">
        <f t="shared" si="2"/>
        <v>0</v>
      </c>
      <c r="O79" s="120"/>
      <c r="P79" s="120"/>
      <c r="Q79" s="793"/>
      <c r="R79" s="793"/>
      <c r="S79" s="793"/>
      <c r="T79" s="793"/>
      <c r="U79" s="793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20"/>
      <c r="EF79" s="120"/>
      <c r="EG79" s="120"/>
      <c r="EH79" s="120"/>
      <c r="EI79" s="120"/>
      <c r="EJ79" s="120"/>
      <c r="EK79" s="120"/>
      <c r="EL79" s="120"/>
      <c r="EM79" s="120"/>
      <c r="EN79" s="120"/>
      <c r="EO79" s="120"/>
      <c r="EP79" s="120"/>
      <c r="EQ79" s="120"/>
      <c r="ER79" s="120"/>
      <c r="ES79" s="120"/>
      <c r="ET79" s="120"/>
      <c r="EU79" s="120"/>
      <c r="EV79" s="120"/>
      <c r="EW79" s="120"/>
      <c r="EX79" s="120"/>
      <c r="EY79" s="120"/>
      <c r="EZ79" s="120"/>
      <c r="FA79" s="120"/>
      <c r="FB79" s="120"/>
      <c r="FC79" s="120"/>
      <c r="FD79" s="120"/>
      <c r="FE79" s="120"/>
      <c r="FF79" s="120"/>
      <c r="FG79" s="120"/>
      <c r="FH79" s="120"/>
      <c r="FI79" s="120"/>
      <c r="FJ79" s="120"/>
      <c r="FK79" s="120"/>
      <c r="FL79" s="120"/>
      <c r="FM79" s="120"/>
      <c r="FN79" s="120"/>
      <c r="FO79" s="120"/>
      <c r="FP79" s="120"/>
      <c r="FQ79" s="120"/>
      <c r="FR79" s="120"/>
      <c r="FS79" s="120"/>
      <c r="FT79" s="120"/>
      <c r="FU79" s="120"/>
      <c r="FV79" s="120"/>
      <c r="FW79" s="120"/>
      <c r="FX79" s="120"/>
      <c r="FY79" s="120"/>
      <c r="FZ79" s="120"/>
      <c r="GA79" s="120"/>
      <c r="GB79" s="120"/>
      <c r="GC79" s="120"/>
      <c r="GD79" s="120"/>
      <c r="GE79" s="120"/>
      <c r="GF79" s="120"/>
      <c r="GG79" s="120"/>
      <c r="GH79" s="120"/>
      <c r="GI79" s="120"/>
      <c r="GJ79" s="120"/>
      <c r="GK79" s="120"/>
      <c r="GL79" s="120"/>
      <c r="GM79" s="120"/>
      <c r="GN79" s="120"/>
      <c r="GO79" s="120"/>
      <c r="GP79" s="120"/>
      <c r="GQ79" s="120"/>
      <c r="GR79" s="120"/>
      <c r="GS79" s="120"/>
      <c r="GT79" s="120"/>
      <c r="GU79" s="120"/>
      <c r="GV79" s="120"/>
      <c r="GW79" s="120"/>
      <c r="GX79" s="120"/>
      <c r="GY79" s="120"/>
      <c r="GZ79" s="120"/>
      <c r="HA79" s="120"/>
      <c r="HB79" s="120"/>
      <c r="HC79" s="120"/>
      <c r="HD79" s="120"/>
      <c r="HE79" s="120"/>
      <c r="HF79" s="120"/>
      <c r="HG79" s="120"/>
      <c r="HH79" s="120"/>
      <c r="HI79" s="120"/>
      <c r="HJ79" s="120"/>
      <c r="HK79" s="120"/>
      <c r="HL79" s="120"/>
      <c r="HM79" s="120"/>
      <c r="HN79" s="120"/>
      <c r="HO79" s="120"/>
      <c r="HP79" s="120"/>
      <c r="HQ79" s="120"/>
      <c r="HR79" s="120"/>
      <c r="HS79" s="120"/>
      <c r="HT79" s="120"/>
      <c r="HU79" s="120"/>
      <c r="HV79" s="120"/>
      <c r="HW79" s="120"/>
      <c r="HX79" s="120"/>
      <c r="HY79" s="120"/>
      <c r="HZ79" s="120"/>
      <c r="IA79" s="120"/>
      <c r="IB79" s="120"/>
      <c r="IC79" s="120"/>
      <c r="ID79" s="120"/>
      <c r="IE79" s="120"/>
      <c r="IF79" s="120"/>
      <c r="IG79" s="120"/>
      <c r="IH79" s="120"/>
      <c r="II79" s="120"/>
      <c r="IJ79" s="120"/>
      <c r="IK79" s="120"/>
      <c r="IL79" s="120"/>
    </row>
    <row r="80" spans="1:246" ht="12.75" customHeight="1">
      <c r="A80" s="483">
        <f>A79+1</f>
        <v>64</v>
      </c>
      <c r="B80" s="483" t="s">
        <v>357</v>
      </c>
      <c r="C80" s="809" t="s">
        <v>957</v>
      </c>
      <c r="D80" s="837">
        <v>0</v>
      </c>
      <c r="E80" s="391">
        <v>28000</v>
      </c>
      <c r="F80" s="391">
        <v>0</v>
      </c>
      <c r="G80" s="838">
        <v>0</v>
      </c>
      <c r="H80" s="465">
        <v>28000</v>
      </c>
      <c r="I80" s="839">
        <v>30000</v>
      </c>
      <c r="J80" s="840">
        <v>-2000</v>
      </c>
      <c r="K80" s="841">
        <v>0.9333333333333333</v>
      </c>
      <c r="L80" s="212"/>
      <c r="M80" s="120">
        <v>28000</v>
      </c>
      <c r="N80" s="450">
        <f t="shared" si="2"/>
        <v>0</v>
      </c>
      <c r="O80" s="120"/>
      <c r="P80" s="120"/>
      <c r="Q80" s="793"/>
      <c r="R80" s="793"/>
      <c r="S80" s="793"/>
      <c r="T80" s="793"/>
      <c r="U80" s="793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0"/>
      <c r="DS80" s="120"/>
      <c r="DT80" s="120"/>
      <c r="DU80" s="120"/>
      <c r="DV80" s="120"/>
      <c r="DW80" s="120"/>
      <c r="DX80" s="120"/>
      <c r="DY80" s="120"/>
      <c r="DZ80" s="120"/>
      <c r="EA80" s="120"/>
      <c r="EB80" s="120"/>
      <c r="EC80" s="120"/>
      <c r="ED80" s="120"/>
      <c r="EE80" s="120"/>
      <c r="EF80" s="120"/>
      <c r="EG80" s="120"/>
      <c r="EH80" s="120"/>
      <c r="EI80" s="120"/>
      <c r="EJ80" s="120"/>
      <c r="EK80" s="120"/>
      <c r="EL80" s="120"/>
      <c r="EM80" s="120"/>
      <c r="EN80" s="120"/>
      <c r="EO80" s="120"/>
      <c r="EP80" s="120"/>
      <c r="EQ80" s="120"/>
      <c r="ER80" s="120"/>
      <c r="ES80" s="120"/>
      <c r="ET80" s="120"/>
      <c r="EU80" s="120"/>
      <c r="EV80" s="120"/>
      <c r="EW80" s="120"/>
      <c r="EX80" s="120"/>
      <c r="EY80" s="120"/>
      <c r="EZ80" s="120"/>
      <c r="FA80" s="120"/>
      <c r="FB80" s="120"/>
      <c r="FC80" s="120"/>
      <c r="FD80" s="120"/>
      <c r="FE80" s="120"/>
      <c r="FF80" s="120"/>
      <c r="FG80" s="120"/>
      <c r="FH80" s="120"/>
      <c r="FI80" s="120"/>
      <c r="FJ80" s="120"/>
      <c r="FK80" s="120"/>
      <c r="FL80" s="120"/>
      <c r="FM80" s="120"/>
      <c r="FN80" s="120"/>
      <c r="FO80" s="120"/>
      <c r="FP80" s="120"/>
      <c r="FQ80" s="120"/>
      <c r="FR80" s="120"/>
      <c r="FS80" s="120"/>
      <c r="FT80" s="120"/>
      <c r="FU80" s="120"/>
      <c r="FV80" s="120"/>
      <c r="FW80" s="120"/>
      <c r="FX80" s="120"/>
      <c r="FY80" s="120"/>
      <c r="FZ80" s="120"/>
      <c r="GA80" s="120"/>
      <c r="GB80" s="120"/>
      <c r="GC80" s="120"/>
      <c r="GD80" s="120"/>
      <c r="GE80" s="120"/>
      <c r="GF80" s="120"/>
      <c r="GG80" s="120"/>
      <c r="GH80" s="120"/>
      <c r="GI80" s="120"/>
      <c r="GJ80" s="120"/>
      <c r="GK80" s="120"/>
      <c r="GL80" s="120"/>
      <c r="GM80" s="120"/>
      <c r="GN80" s="120"/>
      <c r="GO80" s="120"/>
      <c r="GP80" s="120"/>
      <c r="GQ80" s="120"/>
      <c r="GR80" s="120"/>
      <c r="GS80" s="120"/>
      <c r="GT80" s="120"/>
      <c r="GU80" s="120"/>
      <c r="GV80" s="120"/>
      <c r="GW80" s="120"/>
      <c r="GX80" s="120"/>
      <c r="GY80" s="120"/>
      <c r="GZ80" s="120"/>
      <c r="HA80" s="120"/>
      <c r="HB80" s="120"/>
      <c r="HC80" s="120"/>
      <c r="HD80" s="120"/>
      <c r="HE80" s="120"/>
      <c r="HF80" s="120"/>
      <c r="HG80" s="120"/>
      <c r="HH80" s="120"/>
      <c r="HI80" s="120"/>
      <c r="HJ80" s="120"/>
      <c r="HK80" s="120"/>
      <c r="HL80" s="120"/>
      <c r="HM80" s="120"/>
      <c r="HN80" s="120"/>
      <c r="HO80" s="120"/>
      <c r="HP80" s="120"/>
      <c r="HQ80" s="120"/>
      <c r="HR80" s="120"/>
      <c r="HS80" s="120"/>
      <c r="HT80" s="120"/>
      <c r="HU80" s="120"/>
      <c r="HV80" s="120"/>
      <c r="HW80" s="120"/>
      <c r="HX80" s="120"/>
      <c r="HY80" s="120"/>
      <c r="HZ80" s="120"/>
      <c r="IA80" s="120"/>
      <c r="IB80" s="120"/>
      <c r="IC80" s="120"/>
      <c r="ID80" s="120"/>
      <c r="IE80" s="120"/>
      <c r="IF80" s="120"/>
      <c r="IG80" s="120"/>
      <c r="IH80" s="120"/>
      <c r="II80" s="120"/>
      <c r="IJ80" s="120"/>
      <c r="IK80" s="120"/>
      <c r="IL80" s="120"/>
    </row>
    <row r="81" spans="1:246" ht="12.75" customHeight="1">
      <c r="A81" s="483">
        <f>A80+1</f>
        <v>65</v>
      </c>
      <c r="B81" s="483" t="s">
        <v>357</v>
      </c>
      <c r="C81" s="809" t="s">
        <v>956</v>
      </c>
      <c r="D81" s="837">
        <v>0</v>
      </c>
      <c r="E81" s="391">
        <v>0</v>
      </c>
      <c r="F81" s="391">
        <v>0</v>
      </c>
      <c r="G81" s="838">
        <v>28500</v>
      </c>
      <c r="H81" s="465">
        <v>28500</v>
      </c>
      <c r="I81" s="839">
        <v>45000</v>
      </c>
      <c r="J81" s="840">
        <v>-16500</v>
      </c>
      <c r="K81" s="841">
        <v>0.6333333333333333</v>
      </c>
      <c r="L81" s="212"/>
      <c r="M81" s="120">
        <v>28500</v>
      </c>
      <c r="N81" s="450">
        <f t="shared" si="2"/>
        <v>0</v>
      </c>
      <c r="O81" s="120"/>
      <c r="P81" s="120"/>
      <c r="Q81" s="793"/>
      <c r="R81" s="793"/>
      <c r="S81" s="793"/>
      <c r="T81" s="793"/>
      <c r="U81" s="793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  <c r="DT81" s="120"/>
      <c r="DU81" s="120"/>
      <c r="DV81" s="120"/>
      <c r="DW81" s="120"/>
      <c r="DX81" s="120"/>
      <c r="DY81" s="120"/>
      <c r="DZ81" s="120"/>
      <c r="EA81" s="120"/>
      <c r="EB81" s="120"/>
      <c r="EC81" s="120"/>
      <c r="ED81" s="120"/>
      <c r="EE81" s="120"/>
      <c r="EF81" s="120"/>
      <c r="EG81" s="120"/>
      <c r="EH81" s="120"/>
      <c r="EI81" s="120"/>
      <c r="EJ81" s="120"/>
      <c r="EK81" s="120"/>
      <c r="EL81" s="120"/>
      <c r="EM81" s="120"/>
      <c r="EN81" s="120"/>
      <c r="EO81" s="120"/>
      <c r="EP81" s="120"/>
      <c r="EQ81" s="120"/>
      <c r="ER81" s="120"/>
      <c r="ES81" s="120"/>
      <c r="ET81" s="120"/>
      <c r="EU81" s="120"/>
      <c r="EV81" s="120"/>
      <c r="EW81" s="120"/>
      <c r="EX81" s="120"/>
      <c r="EY81" s="120"/>
      <c r="EZ81" s="120"/>
      <c r="FA81" s="120"/>
      <c r="FB81" s="120"/>
      <c r="FC81" s="120"/>
      <c r="FD81" s="120"/>
      <c r="FE81" s="120"/>
      <c r="FF81" s="120"/>
      <c r="FG81" s="120"/>
      <c r="FH81" s="120"/>
      <c r="FI81" s="120"/>
      <c r="FJ81" s="120"/>
      <c r="FK81" s="120"/>
      <c r="FL81" s="120"/>
      <c r="FM81" s="120"/>
      <c r="FN81" s="120"/>
      <c r="FO81" s="120"/>
      <c r="FP81" s="120"/>
      <c r="FQ81" s="120"/>
      <c r="FR81" s="120"/>
      <c r="FS81" s="120"/>
      <c r="FT81" s="120"/>
      <c r="FU81" s="120"/>
      <c r="FV81" s="120"/>
      <c r="FW81" s="120"/>
      <c r="FX81" s="120"/>
      <c r="FY81" s="120"/>
      <c r="FZ81" s="120"/>
      <c r="GA81" s="120"/>
      <c r="GB81" s="120"/>
      <c r="GC81" s="120"/>
      <c r="GD81" s="120"/>
      <c r="GE81" s="120"/>
      <c r="GF81" s="120"/>
      <c r="GG81" s="120"/>
      <c r="GH81" s="120"/>
      <c r="GI81" s="120"/>
      <c r="GJ81" s="120"/>
      <c r="GK81" s="120"/>
      <c r="GL81" s="120"/>
      <c r="GM81" s="120"/>
      <c r="GN81" s="120"/>
      <c r="GO81" s="120"/>
      <c r="GP81" s="120"/>
      <c r="GQ81" s="120"/>
      <c r="GR81" s="120"/>
      <c r="GS81" s="120"/>
      <c r="GT81" s="120"/>
      <c r="GU81" s="120"/>
      <c r="GV81" s="120"/>
      <c r="GW81" s="120"/>
      <c r="GX81" s="120"/>
      <c r="GY81" s="120"/>
      <c r="GZ81" s="120"/>
      <c r="HA81" s="120"/>
      <c r="HB81" s="120"/>
      <c r="HC81" s="120"/>
      <c r="HD81" s="120"/>
      <c r="HE81" s="120"/>
      <c r="HF81" s="120"/>
      <c r="HG81" s="120"/>
      <c r="HH81" s="120"/>
      <c r="HI81" s="120"/>
      <c r="HJ81" s="120"/>
      <c r="HK81" s="120"/>
      <c r="HL81" s="120"/>
      <c r="HM81" s="120"/>
      <c r="HN81" s="120"/>
      <c r="HO81" s="120"/>
      <c r="HP81" s="120"/>
      <c r="HQ81" s="120"/>
      <c r="HR81" s="120"/>
      <c r="HS81" s="120"/>
      <c r="HT81" s="120"/>
      <c r="HU81" s="120"/>
      <c r="HV81" s="120"/>
      <c r="HW81" s="120"/>
      <c r="HX81" s="120"/>
      <c r="HY81" s="120"/>
      <c r="HZ81" s="120"/>
      <c r="IA81" s="120"/>
      <c r="IB81" s="120"/>
      <c r="IC81" s="120"/>
      <c r="ID81" s="120"/>
      <c r="IE81" s="120"/>
      <c r="IF81" s="120"/>
      <c r="IG81" s="120"/>
      <c r="IH81" s="120"/>
      <c r="II81" s="120"/>
      <c r="IJ81" s="120"/>
      <c r="IK81" s="120"/>
      <c r="IL81" s="120"/>
    </row>
    <row r="82" spans="1:246" ht="12.75" customHeight="1" thickBot="1">
      <c r="A82" s="483">
        <f>A81+1</f>
        <v>66</v>
      </c>
      <c r="B82" s="485" t="s">
        <v>357</v>
      </c>
      <c r="C82" s="809" t="s">
        <v>792</v>
      </c>
      <c r="D82" s="851">
        <v>0</v>
      </c>
      <c r="E82" s="852">
        <v>0</v>
      </c>
      <c r="F82" s="852">
        <v>6000</v>
      </c>
      <c r="G82" s="853">
        <v>0</v>
      </c>
      <c r="H82" s="854">
        <v>6000</v>
      </c>
      <c r="I82" s="855">
        <v>9900</v>
      </c>
      <c r="J82" s="856">
        <v>-3900</v>
      </c>
      <c r="K82" s="857">
        <v>0.6060606060606061</v>
      </c>
      <c r="L82" s="212"/>
      <c r="M82" s="120">
        <v>6000</v>
      </c>
      <c r="N82" s="450">
        <f t="shared" si="2"/>
        <v>0</v>
      </c>
      <c r="O82" s="120"/>
      <c r="P82" s="120"/>
      <c r="Q82" s="793"/>
      <c r="R82" s="793"/>
      <c r="S82" s="793"/>
      <c r="T82" s="793"/>
      <c r="U82" s="793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0"/>
      <c r="DT82" s="120"/>
      <c r="DU82" s="120"/>
      <c r="DV82" s="120"/>
      <c r="DW82" s="120"/>
      <c r="DX82" s="120"/>
      <c r="DY82" s="120"/>
      <c r="DZ82" s="120"/>
      <c r="EA82" s="120"/>
      <c r="EB82" s="120"/>
      <c r="EC82" s="120"/>
      <c r="ED82" s="120"/>
      <c r="EE82" s="120"/>
      <c r="EF82" s="120"/>
      <c r="EG82" s="120"/>
      <c r="EH82" s="120"/>
      <c r="EI82" s="120"/>
      <c r="EJ82" s="120"/>
      <c r="EK82" s="120"/>
      <c r="EL82" s="120"/>
      <c r="EM82" s="120"/>
      <c r="EN82" s="120"/>
      <c r="EO82" s="120"/>
      <c r="EP82" s="120"/>
      <c r="EQ82" s="120"/>
      <c r="ER82" s="120"/>
      <c r="ES82" s="120"/>
      <c r="ET82" s="120"/>
      <c r="EU82" s="120"/>
      <c r="EV82" s="120"/>
      <c r="EW82" s="120"/>
      <c r="EX82" s="120"/>
      <c r="EY82" s="120"/>
      <c r="EZ82" s="120"/>
      <c r="FA82" s="120"/>
      <c r="FB82" s="120"/>
      <c r="FC82" s="120"/>
      <c r="FD82" s="120"/>
      <c r="FE82" s="120"/>
      <c r="FF82" s="120"/>
      <c r="FG82" s="120"/>
      <c r="FH82" s="120"/>
      <c r="FI82" s="120"/>
      <c r="FJ82" s="120"/>
      <c r="FK82" s="120"/>
      <c r="FL82" s="120"/>
      <c r="FM82" s="120"/>
      <c r="FN82" s="120"/>
      <c r="FO82" s="120"/>
      <c r="FP82" s="120"/>
      <c r="FQ82" s="120"/>
      <c r="FR82" s="120"/>
      <c r="FS82" s="120"/>
      <c r="FT82" s="120"/>
      <c r="FU82" s="120"/>
      <c r="FV82" s="120"/>
      <c r="FW82" s="120"/>
      <c r="FX82" s="120"/>
      <c r="FY82" s="120"/>
      <c r="FZ82" s="120"/>
      <c r="GA82" s="120"/>
      <c r="GB82" s="120"/>
      <c r="GC82" s="120"/>
      <c r="GD82" s="120"/>
      <c r="GE82" s="120"/>
      <c r="GF82" s="120"/>
      <c r="GG82" s="120"/>
      <c r="GH82" s="120"/>
      <c r="GI82" s="120"/>
      <c r="GJ82" s="120"/>
      <c r="GK82" s="120"/>
      <c r="GL82" s="120"/>
      <c r="GM82" s="120"/>
      <c r="GN82" s="120"/>
      <c r="GO82" s="120"/>
      <c r="GP82" s="120"/>
      <c r="GQ82" s="120"/>
      <c r="GR82" s="120"/>
      <c r="GS82" s="120"/>
      <c r="GT82" s="120"/>
      <c r="GU82" s="120"/>
      <c r="GV82" s="120"/>
      <c r="GW82" s="120"/>
      <c r="GX82" s="120"/>
      <c r="GY82" s="120"/>
      <c r="GZ82" s="120"/>
      <c r="HA82" s="120"/>
      <c r="HB82" s="120"/>
      <c r="HC82" s="120"/>
      <c r="HD82" s="120"/>
      <c r="HE82" s="120"/>
      <c r="HF82" s="120"/>
      <c r="HG82" s="120"/>
      <c r="HH82" s="120"/>
      <c r="HI82" s="120"/>
      <c r="HJ82" s="120"/>
      <c r="HK82" s="120"/>
      <c r="HL82" s="120"/>
      <c r="HM82" s="120"/>
      <c r="HN82" s="120"/>
      <c r="HO82" s="120"/>
      <c r="HP82" s="120"/>
      <c r="HQ82" s="120"/>
      <c r="HR82" s="120"/>
      <c r="HS82" s="120"/>
      <c r="HT82" s="120"/>
      <c r="HU82" s="120"/>
      <c r="HV82" s="120"/>
      <c r="HW82" s="120"/>
      <c r="HX82" s="120"/>
      <c r="HY82" s="120"/>
      <c r="HZ82" s="120"/>
      <c r="IA82" s="120"/>
      <c r="IB82" s="120"/>
      <c r="IC82" s="120"/>
      <c r="ID82" s="120"/>
      <c r="IE82" s="120"/>
      <c r="IF82" s="120"/>
      <c r="IG82" s="120"/>
      <c r="IH82" s="120"/>
      <c r="II82" s="120"/>
      <c r="IJ82" s="120"/>
      <c r="IK82" s="120"/>
      <c r="IL82" s="120"/>
    </row>
    <row r="83" spans="1:246" ht="12.75" customHeight="1" thickBot="1" thickTop="1">
      <c r="A83" s="675"/>
      <c r="B83" s="676"/>
      <c r="C83" s="677" t="s">
        <v>40</v>
      </c>
      <c r="D83" s="844">
        <v>3000</v>
      </c>
      <c r="E83" s="845">
        <v>40000</v>
      </c>
      <c r="F83" s="845">
        <v>6000</v>
      </c>
      <c r="G83" s="846">
        <v>28500</v>
      </c>
      <c r="H83" s="847">
        <v>77500</v>
      </c>
      <c r="I83" s="848">
        <v>99900</v>
      </c>
      <c r="J83" s="849">
        <v>-22400</v>
      </c>
      <c r="K83" s="850">
        <v>0.7757757757757757</v>
      </c>
      <c r="L83" s="449"/>
      <c r="M83" s="450">
        <v>77500</v>
      </c>
      <c r="N83" s="450">
        <f t="shared" si="2"/>
        <v>0</v>
      </c>
      <c r="O83" s="120"/>
      <c r="P83" s="120"/>
      <c r="Q83" s="793"/>
      <c r="R83" s="793"/>
      <c r="S83" s="793"/>
      <c r="T83" s="793"/>
      <c r="U83" s="793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0"/>
      <c r="EF83" s="120"/>
      <c r="EG83" s="120"/>
      <c r="EH83" s="120"/>
      <c r="EI83" s="120"/>
      <c r="EJ83" s="120"/>
      <c r="EK83" s="120"/>
      <c r="EL83" s="120"/>
      <c r="EM83" s="120"/>
      <c r="EN83" s="120"/>
      <c r="EO83" s="120"/>
      <c r="EP83" s="120"/>
      <c r="EQ83" s="120"/>
      <c r="ER83" s="120"/>
      <c r="ES83" s="120"/>
      <c r="ET83" s="120"/>
      <c r="EU83" s="120"/>
      <c r="EV83" s="120"/>
      <c r="EW83" s="120"/>
      <c r="EX83" s="120"/>
      <c r="EY83" s="120"/>
      <c r="EZ83" s="120"/>
      <c r="FA83" s="120"/>
      <c r="FB83" s="120"/>
      <c r="FC83" s="120"/>
      <c r="FD83" s="120"/>
      <c r="FE83" s="120"/>
      <c r="FF83" s="120"/>
      <c r="FG83" s="120"/>
      <c r="FH83" s="120"/>
      <c r="FI83" s="120"/>
      <c r="FJ83" s="120"/>
      <c r="FK83" s="120"/>
      <c r="FL83" s="120"/>
      <c r="FM83" s="120"/>
      <c r="FN83" s="120"/>
      <c r="FO83" s="120"/>
      <c r="FP83" s="120"/>
      <c r="FQ83" s="120"/>
      <c r="FR83" s="120"/>
      <c r="FS83" s="120"/>
      <c r="FT83" s="120"/>
      <c r="FU83" s="120"/>
      <c r="FV83" s="120"/>
      <c r="FW83" s="120"/>
      <c r="FX83" s="120"/>
      <c r="FY83" s="120"/>
      <c r="FZ83" s="120"/>
      <c r="GA83" s="120"/>
      <c r="GB83" s="120"/>
      <c r="GC83" s="120"/>
      <c r="GD83" s="120"/>
      <c r="GE83" s="120"/>
      <c r="GF83" s="120"/>
      <c r="GG83" s="120"/>
      <c r="GH83" s="120"/>
      <c r="GI83" s="120"/>
      <c r="GJ83" s="120"/>
      <c r="GK83" s="120"/>
      <c r="GL83" s="120"/>
      <c r="GM83" s="120"/>
      <c r="GN83" s="120"/>
      <c r="GO83" s="120"/>
      <c r="GP83" s="120"/>
      <c r="GQ83" s="120"/>
      <c r="GR83" s="120"/>
      <c r="GS83" s="120"/>
      <c r="GT83" s="120"/>
      <c r="GU83" s="120"/>
      <c r="GV83" s="120"/>
      <c r="GW83" s="120"/>
      <c r="GX83" s="120"/>
      <c r="GY83" s="120"/>
      <c r="GZ83" s="120"/>
      <c r="HA83" s="120"/>
      <c r="HB83" s="120"/>
      <c r="HC83" s="120"/>
      <c r="HD83" s="120"/>
      <c r="HE83" s="120"/>
      <c r="HF83" s="120"/>
      <c r="HG83" s="120"/>
      <c r="HH83" s="120"/>
      <c r="HI83" s="120"/>
      <c r="HJ83" s="120"/>
      <c r="HK83" s="120"/>
      <c r="HL83" s="120"/>
      <c r="HM83" s="120"/>
      <c r="HN83" s="120"/>
      <c r="HO83" s="120"/>
      <c r="HP83" s="120"/>
      <c r="HQ83" s="120"/>
      <c r="HR83" s="120"/>
      <c r="HS83" s="120"/>
      <c r="HT83" s="120"/>
      <c r="HU83" s="120"/>
      <c r="HV83" s="120"/>
      <c r="HW83" s="120"/>
      <c r="HX83" s="120"/>
      <c r="HY83" s="120"/>
      <c r="HZ83" s="120"/>
      <c r="IA83" s="120"/>
      <c r="IB83" s="120"/>
      <c r="IC83" s="120"/>
      <c r="ID83" s="120"/>
      <c r="IE83" s="120"/>
      <c r="IF83" s="120"/>
      <c r="IG83" s="120"/>
      <c r="IH83" s="120"/>
      <c r="II83" s="120"/>
      <c r="IJ83" s="120"/>
      <c r="IK83" s="120"/>
      <c r="IL83" s="120"/>
    </row>
    <row r="84" spans="1:246" ht="12.75" customHeight="1">
      <c r="A84" s="483">
        <f>A82+1</f>
        <v>67</v>
      </c>
      <c r="B84" s="483" t="s">
        <v>358</v>
      </c>
      <c r="C84" s="404" t="s">
        <v>222</v>
      </c>
      <c r="D84" s="885">
        <v>0</v>
      </c>
      <c r="E84" s="886">
        <v>0</v>
      </c>
      <c r="F84" s="886">
        <v>0</v>
      </c>
      <c r="G84" s="887">
        <v>10000</v>
      </c>
      <c r="H84" s="888">
        <v>10000</v>
      </c>
      <c r="I84" s="839">
        <v>10000</v>
      </c>
      <c r="J84" s="840">
        <v>0</v>
      </c>
      <c r="K84" s="841">
        <v>1</v>
      </c>
      <c r="L84" s="212"/>
      <c r="M84" s="120">
        <v>10000</v>
      </c>
      <c r="N84" s="450">
        <f t="shared" si="2"/>
        <v>0</v>
      </c>
      <c r="O84" s="120"/>
      <c r="P84" s="120"/>
      <c r="Q84" s="793"/>
      <c r="R84" s="793"/>
      <c r="S84" s="793"/>
      <c r="T84" s="793"/>
      <c r="U84" s="793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  <c r="DT84" s="120"/>
      <c r="DU84" s="120"/>
      <c r="DV84" s="120"/>
      <c r="DW84" s="120"/>
      <c r="DX84" s="120"/>
      <c r="DY84" s="120"/>
      <c r="DZ84" s="120"/>
      <c r="EA84" s="120"/>
      <c r="EB84" s="120"/>
      <c r="EC84" s="120"/>
      <c r="ED84" s="120"/>
      <c r="EE84" s="120"/>
      <c r="EF84" s="120"/>
      <c r="EG84" s="120"/>
      <c r="EH84" s="120"/>
      <c r="EI84" s="120"/>
      <c r="EJ84" s="120"/>
      <c r="EK84" s="120"/>
      <c r="EL84" s="120"/>
      <c r="EM84" s="120"/>
      <c r="EN84" s="120"/>
      <c r="EO84" s="120"/>
      <c r="EP84" s="120"/>
      <c r="EQ84" s="120"/>
      <c r="ER84" s="120"/>
      <c r="ES84" s="120"/>
      <c r="ET84" s="120"/>
      <c r="EU84" s="120"/>
      <c r="EV84" s="120"/>
      <c r="EW84" s="120"/>
      <c r="EX84" s="120"/>
      <c r="EY84" s="120"/>
      <c r="EZ84" s="120"/>
      <c r="FA84" s="120"/>
      <c r="FB84" s="120"/>
      <c r="FC84" s="120"/>
      <c r="FD84" s="120"/>
      <c r="FE84" s="120"/>
      <c r="FF84" s="120"/>
      <c r="FG84" s="120"/>
      <c r="FH84" s="120"/>
      <c r="FI84" s="120"/>
      <c r="FJ84" s="120"/>
      <c r="FK84" s="120"/>
      <c r="FL84" s="120"/>
      <c r="FM84" s="120"/>
      <c r="FN84" s="120"/>
      <c r="FO84" s="120"/>
      <c r="FP84" s="120"/>
      <c r="FQ84" s="120"/>
      <c r="FR84" s="120"/>
      <c r="FS84" s="120"/>
      <c r="FT84" s="120"/>
      <c r="FU84" s="120"/>
      <c r="FV84" s="120"/>
      <c r="FW84" s="120"/>
      <c r="FX84" s="120"/>
      <c r="FY84" s="120"/>
      <c r="FZ84" s="120"/>
      <c r="GA84" s="120"/>
      <c r="GB84" s="120"/>
      <c r="GC84" s="120"/>
      <c r="GD84" s="120"/>
      <c r="GE84" s="120"/>
      <c r="GF84" s="120"/>
      <c r="GG84" s="120"/>
      <c r="GH84" s="120"/>
      <c r="GI84" s="120"/>
      <c r="GJ84" s="120"/>
      <c r="GK84" s="120"/>
      <c r="GL84" s="120"/>
      <c r="GM84" s="120"/>
      <c r="GN84" s="120"/>
      <c r="GO84" s="120"/>
      <c r="GP84" s="120"/>
      <c r="GQ84" s="120"/>
      <c r="GR84" s="120"/>
      <c r="GS84" s="120"/>
      <c r="GT84" s="120"/>
      <c r="GU84" s="120"/>
      <c r="GV84" s="120"/>
      <c r="GW84" s="120"/>
      <c r="GX84" s="120"/>
      <c r="GY84" s="120"/>
      <c r="GZ84" s="120"/>
      <c r="HA84" s="120"/>
      <c r="HB84" s="120"/>
      <c r="HC84" s="120"/>
      <c r="HD84" s="120"/>
      <c r="HE84" s="120"/>
      <c r="HF84" s="120"/>
      <c r="HG84" s="120"/>
      <c r="HH84" s="120"/>
      <c r="HI84" s="120"/>
      <c r="HJ84" s="120"/>
      <c r="HK84" s="120"/>
      <c r="HL84" s="120"/>
      <c r="HM84" s="120"/>
      <c r="HN84" s="120"/>
      <c r="HO84" s="120"/>
      <c r="HP84" s="120"/>
      <c r="HQ84" s="120"/>
      <c r="HR84" s="120"/>
      <c r="HS84" s="120"/>
      <c r="HT84" s="120"/>
      <c r="HU84" s="120"/>
      <c r="HV84" s="120"/>
      <c r="HW84" s="120"/>
      <c r="HX84" s="120"/>
      <c r="HY84" s="120"/>
      <c r="HZ84" s="120"/>
      <c r="IA84" s="120"/>
      <c r="IB84" s="120"/>
      <c r="IC84" s="120"/>
      <c r="ID84" s="120"/>
      <c r="IE84" s="120"/>
      <c r="IF84" s="120"/>
      <c r="IG84" s="120"/>
      <c r="IH84" s="120"/>
      <c r="II84" s="120"/>
      <c r="IJ84" s="120"/>
      <c r="IK84" s="120"/>
      <c r="IL84" s="120"/>
    </row>
    <row r="85" spans="1:246" ht="12.75" customHeight="1">
      <c r="A85" s="483">
        <f>A84+1</f>
        <v>68</v>
      </c>
      <c r="B85" s="513" t="s">
        <v>358</v>
      </c>
      <c r="C85" s="404" t="s">
        <v>793</v>
      </c>
      <c r="D85" s="889">
        <v>0</v>
      </c>
      <c r="E85" s="890">
        <v>0</v>
      </c>
      <c r="F85" s="890">
        <v>0</v>
      </c>
      <c r="G85" s="891">
        <v>60000</v>
      </c>
      <c r="H85" s="892">
        <v>60000</v>
      </c>
      <c r="I85" s="867">
        <v>30000</v>
      </c>
      <c r="J85" s="868">
        <v>30000</v>
      </c>
      <c r="K85" s="869">
        <v>2</v>
      </c>
      <c r="L85" s="212"/>
      <c r="M85" s="120">
        <v>60000</v>
      </c>
      <c r="N85" s="450">
        <f t="shared" si="2"/>
        <v>0</v>
      </c>
      <c r="O85" s="120"/>
      <c r="P85" s="120"/>
      <c r="Q85" s="793"/>
      <c r="R85" s="793"/>
      <c r="S85" s="793"/>
      <c r="T85" s="793"/>
      <c r="U85" s="793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  <c r="EG85" s="120"/>
      <c r="EH85" s="120"/>
      <c r="EI85" s="120"/>
      <c r="EJ85" s="120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20"/>
      <c r="FF85" s="120"/>
      <c r="FG85" s="120"/>
      <c r="FH85" s="120"/>
      <c r="FI85" s="120"/>
      <c r="FJ85" s="120"/>
      <c r="FK85" s="120"/>
      <c r="FL85" s="120"/>
      <c r="FM85" s="120"/>
      <c r="FN85" s="120"/>
      <c r="FO85" s="120"/>
      <c r="FP85" s="120"/>
      <c r="FQ85" s="120"/>
      <c r="FR85" s="120"/>
      <c r="FS85" s="120"/>
      <c r="FT85" s="120"/>
      <c r="FU85" s="120"/>
      <c r="FV85" s="120"/>
      <c r="FW85" s="120"/>
      <c r="FX85" s="120"/>
      <c r="FY85" s="120"/>
      <c r="FZ85" s="120"/>
      <c r="GA85" s="120"/>
      <c r="GB85" s="120"/>
      <c r="GC85" s="120"/>
      <c r="GD85" s="120"/>
      <c r="GE85" s="120"/>
      <c r="GF85" s="120"/>
      <c r="GG85" s="120"/>
      <c r="GH85" s="120"/>
      <c r="GI85" s="120"/>
      <c r="GJ85" s="120"/>
      <c r="GK85" s="120"/>
      <c r="GL85" s="120"/>
      <c r="GM85" s="120"/>
      <c r="GN85" s="120"/>
      <c r="GO85" s="120"/>
      <c r="GP85" s="120"/>
      <c r="GQ85" s="120"/>
      <c r="GR85" s="120"/>
      <c r="GS85" s="120"/>
      <c r="GT85" s="120"/>
      <c r="GU85" s="120"/>
      <c r="GV85" s="120"/>
      <c r="GW85" s="120"/>
      <c r="GX85" s="120"/>
      <c r="GY85" s="120"/>
      <c r="GZ85" s="120"/>
      <c r="HA85" s="120"/>
      <c r="HB85" s="120"/>
      <c r="HC85" s="120"/>
      <c r="HD85" s="120"/>
      <c r="HE85" s="120"/>
      <c r="HF85" s="120"/>
      <c r="HG85" s="120"/>
      <c r="HH85" s="120"/>
      <c r="HI85" s="120"/>
      <c r="HJ85" s="120"/>
      <c r="HK85" s="120"/>
      <c r="HL85" s="120"/>
      <c r="HM85" s="120"/>
      <c r="HN85" s="120"/>
      <c r="HO85" s="120"/>
      <c r="HP85" s="120"/>
      <c r="HQ85" s="120"/>
      <c r="HR85" s="120"/>
      <c r="HS85" s="120"/>
      <c r="HT85" s="120"/>
      <c r="HU85" s="120"/>
      <c r="HV85" s="120"/>
      <c r="HW85" s="120"/>
      <c r="HX85" s="120"/>
      <c r="HY85" s="120"/>
      <c r="HZ85" s="120"/>
      <c r="IA85" s="120"/>
      <c r="IB85" s="120"/>
      <c r="IC85" s="120"/>
      <c r="ID85" s="120"/>
      <c r="IE85" s="120"/>
      <c r="IF85" s="120"/>
      <c r="IG85" s="120"/>
      <c r="IH85" s="120"/>
      <c r="II85" s="120"/>
      <c r="IJ85" s="120"/>
      <c r="IK85" s="120"/>
      <c r="IL85" s="120"/>
    </row>
    <row r="86" spans="1:246" ht="12.75" customHeight="1">
      <c r="A86" s="483">
        <f>A85+1</f>
        <v>69</v>
      </c>
      <c r="B86" s="483" t="s">
        <v>358</v>
      </c>
      <c r="C86" s="404" t="s">
        <v>794</v>
      </c>
      <c r="D86" s="885">
        <v>0</v>
      </c>
      <c r="E86" s="886">
        <v>10000</v>
      </c>
      <c r="F86" s="886">
        <v>0</v>
      </c>
      <c r="G86" s="887">
        <v>0</v>
      </c>
      <c r="H86" s="888">
        <v>10000</v>
      </c>
      <c r="I86" s="839">
        <v>10000</v>
      </c>
      <c r="J86" s="840">
        <v>0</v>
      </c>
      <c r="K86" s="841">
        <v>1</v>
      </c>
      <c r="L86" s="212"/>
      <c r="M86" s="120">
        <v>10000</v>
      </c>
      <c r="N86" s="450">
        <f t="shared" si="2"/>
        <v>0</v>
      </c>
      <c r="O86" s="120"/>
      <c r="P86" s="120"/>
      <c r="Q86" s="793"/>
      <c r="R86" s="793"/>
      <c r="S86" s="793"/>
      <c r="T86" s="793"/>
      <c r="U86" s="793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/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  <c r="ES86" s="120"/>
      <c r="ET86" s="120"/>
      <c r="EU86" s="120"/>
      <c r="EV86" s="120"/>
      <c r="EW86" s="120"/>
      <c r="EX86" s="120"/>
      <c r="EY86" s="120"/>
      <c r="EZ86" s="120"/>
      <c r="FA86" s="120"/>
      <c r="FB86" s="120"/>
      <c r="FC86" s="120"/>
      <c r="FD86" s="120"/>
      <c r="FE86" s="120"/>
      <c r="FF86" s="120"/>
      <c r="FG86" s="120"/>
      <c r="FH86" s="120"/>
      <c r="FI86" s="120"/>
      <c r="FJ86" s="120"/>
      <c r="FK86" s="120"/>
      <c r="FL86" s="120"/>
      <c r="FM86" s="120"/>
      <c r="FN86" s="120"/>
      <c r="FO86" s="120"/>
      <c r="FP86" s="120"/>
      <c r="FQ86" s="120"/>
      <c r="FR86" s="120"/>
      <c r="FS86" s="120"/>
      <c r="FT86" s="120"/>
      <c r="FU86" s="120"/>
      <c r="FV86" s="120"/>
      <c r="FW86" s="120"/>
      <c r="FX86" s="120"/>
      <c r="FY86" s="120"/>
      <c r="FZ86" s="120"/>
      <c r="GA86" s="120"/>
      <c r="GB86" s="120"/>
      <c r="GC86" s="120"/>
      <c r="GD86" s="120"/>
      <c r="GE86" s="120"/>
      <c r="GF86" s="120"/>
      <c r="GG86" s="120"/>
      <c r="GH86" s="120"/>
      <c r="GI86" s="120"/>
      <c r="GJ86" s="120"/>
      <c r="GK86" s="120"/>
      <c r="GL86" s="120"/>
      <c r="GM86" s="120"/>
      <c r="GN86" s="120"/>
      <c r="GO86" s="120"/>
      <c r="GP86" s="120"/>
      <c r="GQ86" s="120"/>
      <c r="GR86" s="120"/>
      <c r="GS86" s="120"/>
      <c r="GT86" s="120"/>
      <c r="GU86" s="120"/>
      <c r="GV86" s="120"/>
      <c r="GW86" s="120"/>
      <c r="GX86" s="120"/>
      <c r="GY86" s="120"/>
      <c r="GZ86" s="120"/>
      <c r="HA86" s="120"/>
      <c r="HB86" s="120"/>
      <c r="HC86" s="120"/>
      <c r="HD86" s="120"/>
      <c r="HE86" s="120"/>
      <c r="HF86" s="120"/>
      <c r="HG86" s="120"/>
      <c r="HH86" s="120"/>
      <c r="HI86" s="120"/>
      <c r="HJ86" s="120"/>
      <c r="HK86" s="120"/>
      <c r="HL86" s="120"/>
      <c r="HM86" s="120"/>
      <c r="HN86" s="120"/>
      <c r="HO86" s="120"/>
      <c r="HP86" s="120"/>
      <c r="HQ86" s="120"/>
      <c r="HR86" s="120"/>
      <c r="HS86" s="120"/>
      <c r="HT86" s="120"/>
      <c r="HU86" s="120"/>
      <c r="HV86" s="120"/>
      <c r="HW86" s="120"/>
      <c r="HX86" s="120"/>
      <c r="HY86" s="120"/>
      <c r="HZ86" s="120"/>
      <c r="IA86" s="120"/>
      <c r="IB86" s="120"/>
      <c r="IC86" s="120"/>
      <c r="ID86" s="120"/>
      <c r="IE86" s="120"/>
      <c r="IF86" s="120"/>
      <c r="IG86" s="120"/>
      <c r="IH86" s="120"/>
      <c r="II86" s="120"/>
      <c r="IJ86" s="120"/>
      <c r="IK86" s="120"/>
      <c r="IL86" s="120"/>
    </row>
    <row r="87" spans="1:246" ht="12.75" customHeight="1" thickBot="1">
      <c r="A87" s="483">
        <v>70</v>
      </c>
      <c r="B87" s="485" t="s">
        <v>358</v>
      </c>
      <c r="C87" s="404" t="s">
        <v>795</v>
      </c>
      <c r="D87" s="893">
        <v>0</v>
      </c>
      <c r="E87" s="894">
        <v>16000</v>
      </c>
      <c r="F87" s="894">
        <v>0</v>
      </c>
      <c r="G87" s="895">
        <v>0</v>
      </c>
      <c r="H87" s="896">
        <v>16000</v>
      </c>
      <c r="I87" s="839">
        <v>8566</v>
      </c>
      <c r="J87" s="840">
        <v>7434</v>
      </c>
      <c r="K87" s="841">
        <v>1.8678496381041325</v>
      </c>
      <c r="L87" s="212"/>
      <c r="M87" s="120">
        <v>16000</v>
      </c>
      <c r="N87" s="450">
        <f t="shared" si="2"/>
        <v>0</v>
      </c>
      <c r="O87" s="120"/>
      <c r="P87" s="120"/>
      <c r="Q87" s="793"/>
      <c r="R87" s="793"/>
      <c r="S87" s="793"/>
      <c r="T87" s="793"/>
      <c r="U87" s="793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0"/>
      <c r="EZ87" s="120"/>
      <c r="FA87" s="120"/>
      <c r="FB87" s="120"/>
      <c r="FC87" s="120"/>
      <c r="FD87" s="120"/>
      <c r="FE87" s="120"/>
      <c r="FF87" s="120"/>
      <c r="FG87" s="120"/>
      <c r="FH87" s="120"/>
      <c r="FI87" s="120"/>
      <c r="FJ87" s="120"/>
      <c r="FK87" s="120"/>
      <c r="FL87" s="120"/>
      <c r="FM87" s="120"/>
      <c r="FN87" s="120"/>
      <c r="FO87" s="120"/>
      <c r="FP87" s="120"/>
      <c r="FQ87" s="120"/>
      <c r="FR87" s="120"/>
      <c r="FS87" s="120"/>
      <c r="FT87" s="120"/>
      <c r="FU87" s="120"/>
      <c r="FV87" s="120"/>
      <c r="FW87" s="120"/>
      <c r="FX87" s="120"/>
      <c r="FY87" s="120"/>
      <c r="FZ87" s="120"/>
      <c r="GA87" s="120"/>
      <c r="GB87" s="120"/>
      <c r="GC87" s="120"/>
      <c r="GD87" s="120"/>
      <c r="GE87" s="120"/>
      <c r="GF87" s="120"/>
      <c r="GG87" s="120"/>
      <c r="GH87" s="120"/>
      <c r="GI87" s="120"/>
      <c r="GJ87" s="120"/>
      <c r="GK87" s="120"/>
      <c r="GL87" s="120"/>
      <c r="GM87" s="120"/>
      <c r="GN87" s="120"/>
      <c r="GO87" s="120"/>
      <c r="GP87" s="120"/>
      <c r="GQ87" s="120"/>
      <c r="GR87" s="120"/>
      <c r="GS87" s="120"/>
      <c r="GT87" s="120"/>
      <c r="GU87" s="120"/>
      <c r="GV87" s="120"/>
      <c r="GW87" s="120"/>
      <c r="GX87" s="120"/>
      <c r="GY87" s="120"/>
      <c r="GZ87" s="120"/>
      <c r="HA87" s="120"/>
      <c r="HB87" s="120"/>
      <c r="HC87" s="120"/>
      <c r="HD87" s="120"/>
      <c r="HE87" s="120"/>
      <c r="HF87" s="120"/>
      <c r="HG87" s="120"/>
      <c r="HH87" s="120"/>
      <c r="HI87" s="120"/>
      <c r="HJ87" s="120"/>
      <c r="HK87" s="120"/>
      <c r="HL87" s="120"/>
      <c r="HM87" s="120"/>
      <c r="HN87" s="120"/>
      <c r="HO87" s="120"/>
      <c r="HP87" s="120"/>
      <c r="HQ87" s="120"/>
      <c r="HR87" s="120"/>
      <c r="HS87" s="120"/>
      <c r="HT87" s="120"/>
      <c r="HU87" s="120"/>
      <c r="HV87" s="120"/>
      <c r="HW87" s="120"/>
      <c r="HX87" s="120"/>
      <c r="HY87" s="120"/>
      <c r="HZ87" s="120"/>
      <c r="IA87" s="120"/>
      <c r="IB87" s="120"/>
      <c r="IC87" s="120"/>
      <c r="ID87" s="120"/>
      <c r="IE87" s="120"/>
      <c r="IF87" s="120"/>
      <c r="IG87" s="120"/>
      <c r="IH87" s="120"/>
      <c r="II87" s="120"/>
      <c r="IJ87" s="120"/>
      <c r="IK87" s="120"/>
      <c r="IL87" s="120"/>
    </row>
    <row r="88" spans="1:246" ht="12.75" customHeight="1" thickBot="1" thickTop="1">
      <c r="A88" s="675"/>
      <c r="B88" s="676"/>
      <c r="C88" s="677" t="s">
        <v>40</v>
      </c>
      <c r="D88" s="844">
        <v>0</v>
      </c>
      <c r="E88" s="845">
        <v>26000</v>
      </c>
      <c r="F88" s="845">
        <v>0</v>
      </c>
      <c r="G88" s="846">
        <v>70000</v>
      </c>
      <c r="H88" s="847">
        <v>96000</v>
      </c>
      <c r="I88" s="848">
        <v>58566</v>
      </c>
      <c r="J88" s="849">
        <v>37434</v>
      </c>
      <c r="K88" s="850">
        <v>1.6391763139022641</v>
      </c>
      <c r="L88" s="449"/>
      <c r="M88" s="450">
        <v>96000</v>
      </c>
      <c r="N88" s="450">
        <f t="shared" si="2"/>
        <v>0</v>
      </c>
      <c r="O88" s="120"/>
      <c r="P88" s="120"/>
      <c r="Q88" s="793"/>
      <c r="R88" s="793"/>
      <c r="S88" s="793"/>
      <c r="T88" s="793"/>
      <c r="U88" s="793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0"/>
      <c r="EF88" s="120"/>
      <c r="EG88" s="120"/>
      <c r="EH88" s="120"/>
      <c r="EI88" s="120"/>
      <c r="EJ88" s="120"/>
      <c r="EK88" s="120"/>
      <c r="EL88" s="120"/>
      <c r="EM88" s="120"/>
      <c r="EN88" s="120"/>
      <c r="EO88" s="120"/>
      <c r="EP88" s="120"/>
      <c r="EQ88" s="120"/>
      <c r="ER88" s="120"/>
      <c r="ES88" s="120"/>
      <c r="ET88" s="120"/>
      <c r="EU88" s="120"/>
      <c r="EV88" s="120"/>
      <c r="EW88" s="120"/>
      <c r="EX88" s="120"/>
      <c r="EY88" s="120"/>
      <c r="EZ88" s="120"/>
      <c r="FA88" s="120"/>
      <c r="FB88" s="120"/>
      <c r="FC88" s="120"/>
      <c r="FD88" s="120"/>
      <c r="FE88" s="120"/>
      <c r="FF88" s="120"/>
      <c r="FG88" s="120"/>
      <c r="FH88" s="120"/>
      <c r="FI88" s="120"/>
      <c r="FJ88" s="120"/>
      <c r="FK88" s="120"/>
      <c r="FL88" s="120"/>
      <c r="FM88" s="120"/>
      <c r="FN88" s="120"/>
      <c r="FO88" s="120"/>
      <c r="FP88" s="120"/>
      <c r="FQ88" s="120"/>
      <c r="FR88" s="120"/>
      <c r="FS88" s="120"/>
      <c r="FT88" s="120"/>
      <c r="FU88" s="120"/>
      <c r="FV88" s="120"/>
      <c r="FW88" s="120"/>
      <c r="FX88" s="120"/>
      <c r="FY88" s="120"/>
      <c r="FZ88" s="120"/>
      <c r="GA88" s="120"/>
      <c r="GB88" s="120"/>
      <c r="GC88" s="120"/>
      <c r="GD88" s="120"/>
      <c r="GE88" s="120"/>
      <c r="GF88" s="120"/>
      <c r="GG88" s="120"/>
      <c r="GH88" s="120"/>
      <c r="GI88" s="120"/>
      <c r="GJ88" s="120"/>
      <c r="GK88" s="120"/>
      <c r="GL88" s="120"/>
      <c r="GM88" s="120"/>
      <c r="GN88" s="120"/>
      <c r="GO88" s="120"/>
      <c r="GP88" s="120"/>
      <c r="GQ88" s="120"/>
      <c r="GR88" s="120"/>
      <c r="GS88" s="120"/>
      <c r="GT88" s="120"/>
      <c r="GU88" s="120"/>
      <c r="GV88" s="120"/>
      <c r="GW88" s="120"/>
      <c r="GX88" s="120"/>
      <c r="GY88" s="120"/>
      <c r="GZ88" s="120"/>
      <c r="HA88" s="120"/>
      <c r="HB88" s="120"/>
      <c r="HC88" s="120"/>
      <c r="HD88" s="120"/>
      <c r="HE88" s="120"/>
      <c r="HF88" s="120"/>
      <c r="HG88" s="120"/>
      <c r="HH88" s="120"/>
      <c r="HI88" s="120"/>
      <c r="HJ88" s="120"/>
      <c r="HK88" s="120"/>
      <c r="HL88" s="120"/>
      <c r="HM88" s="120"/>
      <c r="HN88" s="120"/>
      <c r="HO88" s="120"/>
      <c r="HP88" s="120"/>
      <c r="HQ88" s="120"/>
      <c r="HR88" s="120"/>
      <c r="HS88" s="120"/>
      <c r="HT88" s="120"/>
      <c r="HU88" s="120"/>
      <c r="HV88" s="120"/>
      <c r="HW88" s="120"/>
      <c r="HX88" s="120"/>
      <c r="HY88" s="120"/>
      <c r="HZ88" s="120"/>
      <c r="IA88" s="120"/>
      <c r="IB88" s="120"/>
      <c r="IC88" s="120"/>
      <c r="ID88" s="120"/>
      <c r="IE88" s="120"/>
      <c r="IF88" s="120"/>
      <c r="IG88" s="120"/>
      <c r="IH88" s="120"/>
      <c r="II88" s="120"/>
      <c r="IJ88" s="120"/>
      <c r="IK88" s="120"/>
      <c r="IL88" s="120"/>
    </row>
    <row r="89" spans="1:246" ht="12.75" customHeight="1">
      <c r="A89" s="483">
        <f>A87+1</f>
        <v>71</v>
      </c>
      <c r="B89" s="487" t="s">
        <v>359</v>
      </c>
      <c r="C89" s="808" t="s">
        <v>796</v>
      </c>
      <c r="D89" s="897">
        <v>0</v>
      </c>
      <c r="E89" s="898">
        <v>25000</v>
      </c>
      <c r="F89" s="898">
        <v>0</v>
      </c>
      <c r="G89" s="899">
        <v>0</v>
      </c>
      <c r="H89" s="900">
        <v>25000</v>
      </c>
      <c r="I89" s="901">
        <v>25000</v>
      </c>
      <c r="J89" s="902">
        <v>0</v>
      </c>
      <c r="K89" s="903">
        <v>1</v>
      </c>
      <c r="L89" s="212"/>
      <c r="M89" s="120">
        <v>25000</v>
      </c>
      <c r="N89" s="450">
        <f t="shared" si="2"/>
        <v>0</v>
      </c>
      <c r="O89" s="120"/>
      <c r="P89" s="120"/>
      <c r="Q89" s="793"/>
      <c r="R89" s="793"/>
      <c r="S89" s="793"/>
      <c r="T89" s="793"/>
      <c r="U89" s="793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0"/>
      <c r="EZ89" s="120"/>
      <c r="FA89" s="120"/>
      <c r="FB89" s="120"/>
      <c r="FC89" s="120"/>
      <c r="FD89" s="120"/>
      <c r="FE89" s="120"/>
      <c r="FF89" s="120"/>
      <c r="FG89" s="120"/>
      <c r="FH89" s="120"/>
      <c r="FI89" s="120"/>
      <c r="FJ89" s="120"/>
      <c r="FK89" s="120"/>
      <c r="FL89" s="120"/>
      <c r="FM89" s="120"/>
      <c r="FN89" s="120"/>
      <c r="FO89" s="120"/>
      <c r="FP89" s="120"/>
      <c r="FQ89" s="120"/>
      <c r="FR89" s="120"/>
      <c r="FS89" s="120"/>
      <c r="FT89" s="120"/>
      <c r="FU89" s="120"/>
      <c r="FV89" s="120"/>
      <c r="FW89" s="120"/>
      <c r="FX89" s="120"/>
      <c r="FY89" s="120"/>
      <c r="FZ89" s="120"/>
      <c r="GA89" s="120"/>
      <c r="GB89" s="120"/>
      <c r="GC89" s="120"/>
      <c r="GD89" s="120"/>
      <c r="GE89" s="120"/>
      <c r="GF89" s="120"/>
      <c r="GG89" s="120"/>
      <c r="GH89" s="120"/>
      <c r="GI89" s="120"/>
      <c r="GJ89" s="120"/>
      <c r="GK89" s="120"/>
      <c r="GL89" s="120"/>
      <c r="GM89" s="120"/>
      <c r="GN89" s="120"/>
      <c r="GO89" s="120"/>
      <c r="GP89" s="120"/>
      <c r="GQ89" s="120"/>
      <c r="GR89" s="120"/>
      <c r="GS89" s="120"/>
      <c r="GT89" s="120"/>
      <c r="GU89" s="120"/>
      <c r="GV89" s="120"/>
      <c r="GW89" s="120"/>
      <c r="GX89" s="120"/>
      <c r="GY89" s="120"/>
      <c r="GZ89" s="120"/>
      <c r="HA89" s="120"/>
      <c r="HB89" s="120"/>
      <c r="HC89" s="120"/>
      <c r="HD89" s="120"/>
      <c r="HE89" s="120"/>
      <c r="HF89" s="120"/>
      <c r="HG89" s="120"/>
      <c r="HH89" s="120"/>
      <c r="HI89" s="120"/>
      <c r="HJ89" s="120"/>
      <c r="HK89" s="120"/>
      <c r="HL89" s="120"/>
      <c r="HM89" s="120"/>
      <c r="HN89" s="120"/>
      <c r="HO89" s="120"/>
      <c r="HP89" s="120"/>
      <c r="HQ89" s="120"/>
      <c r="HR89" s="120"/>
      <c r="HS89" s="120"/>
      <c r="HT89" s="120"/>
      <c r="HU89" s="120"/>
      <c r="HV89" s="120"/>
      <c r="HW89" s="120"/>
      <c r="HX89" s="120"/>
      <c r="HY89" s="120"/>
      <c r="HZ89" s="120"/>
      <c r="IA89" s="120"/>
      <c r="IB89" s="120"/>
      <c r="IC89" s="120"/>
      <c r="ID89" s="120"/>
      <c r="IE89" s="120"/>
      <c r="IF89" s="120"/>
      <c r="IG89" s="120"/>
      <c r="IH89" s="120"/>
      <c r="II89" s="120"/>
      <c r="IJ89" s="120"/>
      <c r="IK89" s="120"/>
      <c r="IL89" s="120"/>
    </row>
    <row r="90" spans="1:246" ht="12.75" customHeight="1">
      <c r="A90" s="483">
        <f>A89+1</f>
        <v>72</v>
      </c>
      <c r="B90" s="489" t="s">
        <v>359</v>
      </c>
      <c r="C90" s="809" t="s">
        <v>797</v>
      </c>
      <c r="D90" s="837">
        <v>0</v>
      </c>
      <c r="E90" s="391">
        <v>0</v>
      </c>
      <c r="F90" s="391">
        <v>0</v>
      </c>
      <c r="G90" s="838">
        <v>35000</v>
      </c>
      <c r="H90" s="465">
        <v>35000</v>
      </c>
      <c r="I90" s="839">
        <v>30000</v>
      </c>
      <c r="J90" s="840">
        <v>5000</v>
      </c>
      <c r="K90" s="841">
        <v>1.1666666666666667</v>
      </c>
      <c r="L90" s="212"/>
      <c r="M90" s="120">
        <v>35000</v>
      </c>
      <c r="N90" s="450">
        <f t="shared" si="2"/>
        <v>0</v>
      </c>
      <c r="O90" s="120"/>
      <c r="P90" s="120"/>
      <c r="Q90" s="793"/>
      <c r="R90" s="793"/>
      <c r="S90" s="793"/>
      <c r="T90" s="793"/>
      <c r="U90" s="793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0"/>
      <c r="EF90" s="120"/>
      <c r="EG90" s="120"/>
      <c r="EH90" s="120"/>
      <c r="EI90" s="120"/>
      <c r="EJ90" s="120"/>
      <c r="EK90" s="120"/>
      <c r="EL90" s="120"/>
      <c r="EM90" s="120"/>
      <c r="EN90" s="120"/>
      <c r="EO90" s="120"/>
      <c r="EP90" s="120"/>
      <c r="EQ90" s="120"/>
      <c r="ER90" s="120"/>
      <c r="ES90" s="120"/>
      <c r="ET90" s="120"/>
      <c r="EU90" s="120"/>
      <c r="EV90" s="120"/>
      <c r="EW90" s="120"/>
      <c r="EX90" s="120"/>
      <c r="EY90" s="120"/>
      <c r="EZ90" s="120"/>
      <c r="FA90" s="120"/>
      <c r="FB90" s="120"/>
      <c r="FC90" s="120"/>
      <c r="FD90" s="120"/>
      <c r="FE90" s="120"/>
      <c r="FF90" s="120"/>
      <c r="FG90" s="120"/>
      <c r="FH90" s="120"/>
      <c r="FI90" s="120"/>
      <c r="FJ90" s="120"/>
      <c r="FK90" s="120"/>
      <c r="FL90" s="120"/>
      <c r="FM90" s="120"/>
      <c r="FN90" s="120"/>
      <c r="FO90" s="120"/>
      <c r="FP90" s="120"/>
      <c r="FQ90" s="120"/>
      <c r="FR90" s="120"/>
      <c r="FS90" s="120"/>
      <c r="FT90" s="120"/>
      <c r="FU90" s="120"/>
      <c r="FV90" s="120"/>
      <c r="FW90" s="120"/>
      <c r="FX90" s="120"/>
      <c r="FY90" s="120"/>
      <c r="FZ90" s="120"/>
      <c r="GA90" s="120"/>
      <c r="GB90" s="120"/>
      <c r="GC90" s="120"/>
      <c r="GD90" s="120"/>
      <c r="GE90" s="120"/>
      <c r="GF90" s="120"/>
      <c r="GG90" s="120"/>
      <c r="GH90" s="120"/>
      <c r="GI90" s="120"/>
      <c r="GJ90" s="120"/>
      <c r="GK90" s="120"/>
      <c r="GL90" s="120"/>
      <c r="GM90" s="120"/>
      <c r="GN90" s="120"/>
      <c r="GO90" s="120"/>
      <c r="GP90" s="120"/>
      <c r="GQ90" s="120"/>
      <c r="GR90" s="120"/>
      <c r="GS90" s="120"/>
      <c r="GT90" s="120"/>
      <c r="GU90" s="120"/>
      <c r="GV90" s="120"/>
      <c r="GW90" s="120"/>
      <c r="GX90" s="120"/>
      <c r="GY90" s="120"/>
      <c r="GZ90" s="120"/>
      <c r="HA90" s="120"/>
      <c r="HB90" s="120"/>
      <c r="HC90" s="120"/>
      <c r="HD90" s="120"/>
      <c r="HE90" s="120"/>
      <c r="HF90" s="120"/>
      <c r="HG90" s="120"/>
      <c r="HH90" s="120"/>
      <c r="HI90" s="120"/>
      <c r="HJ90" s="120"/>
      <c r="HK90" s="120"/>
      <c r="HL90" s="120"/>
      <c r="HM90" s="120"/>
      <c r="HN90" s="120"/>
      <c r="HO90" s="120"/>
      <c r="HP90" s="120"/>
      <c r="HQ90" s="120"/>
      <c r="HR90" s="120"/>
      <c r="HS90" s="120"/>
      <c r="HT90" s="120"/>
      <c r="HU90" s="120"/>
      <c r="HV90" s="120"/>
      <c r="HW90" s="120"/>
      <c r="HX90" s="120"/>
      <c r="HY90" s="120"/>
      <c r="HZ90" s="120"/>
      <c r="IA90" s="120"/>
      <c r="IB90" s="120"/>
      <c r="IC90" s="120"/>
      <c r="ID90" s="120"/>
      <c r="IE90" s="120"/>
      <c r="IF90" s="120"/>
      <c r="IG90" s="120"/>
      <c r="IH90" s="120"/>
      <c r="II90" s="120"/>
      <c r="IJ90" s="120"/>
      <c r="IK90" s="120"/>
      <c r="IL90" s="120"/>
    </row>
    <row r="91" spans="1:246" ht="12.75" customHeight="1" thickBot="1">
      <c r="A91" s="483">
        <f>A90+1</f>
        <v>73</v>
      </c>
      <c r="B91" s="490" t="s">
        <v>359</v>
      </c>
      <c r="C91" s="809" t="s">
        <v>918</v>
      </c>
      <c r="D91" s="851">
        <v>0</v>
      </c>
      <c r="E91" s="852">
        <v>10000</v>
      </c>
      <c r="F91" s="852">
        <v>0</v>
      </c>
      <c r="G91" s="853">
        <v>0</v>
      </c>
      <c r="H91" s="854">
        <v>10000</v>
      </c>
      <c r="I91" s="904">
        <v>10000</v>
      </c>
      <c r="J91" s="905">
        <v>0</v>
      </c>
      <c r="K91" s="906">
        <v>1</v>
      </c>
      <c r="L91" s="212"/>
      <c r="M91" s="120">
        <v>10000</v>
      </c>
      <c r="N91" s="450">
        <f t="shared" si="2"/>
        <v>0</v>
      </c>
      <c r="O91" s="120"/>
      <c r="P91" s="120"/>
      <c r="Q91" s="793"/>
      <c r="R91" s="793"/>
      <c r="S91" s="793"/>
      <c r="T91" s="793"/>
      <c r="U91" s="793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  <c r="EG91" s="120"/>
      <c r="EH91" s="120"/>
      <c r="EI91" s="120"/>
      <c r="EJ91" s="120"/>
      <c r="EK91" s="120"/>
      <c r="EL91" s="120"/>
      <c r="EM91" s="120"/>
      <c r="EN91" s="120"/>
      <c r="EO91" s="120"/>
      <c r="EP91" s="120"/>
      <c r="EQ91" s="120"/>
      <c r="ER91" s="120"/>
      <c r="ES91" s="120"/>
      <c r="ET91" s="120"/>
      <c r="EU91" s="120"/>
      <c r="EV91" s="120"/>
      <c r="EW91" s="120"/>
      <c r="EX91" s="120"/>
      <c r="EY91" s="120"/>
      <c r="EZ91" s="120"/>
      <c r="FA91" s="120"/>
      <c r="FB91" s="120"/>
      <c r="FC91" s="120"/>
      <c r="FD91" s="120"/>
      <c r="FE91" s="120"/>
      <c r="FF91" s="120"/>
      <c r="FG91" s="120"/>
      <c r="FH91" s="120"/>
      <c r="FI91" s="120"/>
      <c r="FJ91" s="120"/>
      <c r="FK91" s="120"/>
      <c r="FL91" s="120"/>
      <c r="FM91" s="120"/>
      <c r="FN91" s="120"/>
      <c r="FO91" s="120"/>
      <c r="FP91" s="120"/>
      <c r="FQ91" s="120"/>
      <c r="FR91" s="120"/>
      <c r="FS91" s="120"/>
      <c r="FT91" s="120"/>
      <c r="FU91" s="120"/>
      <c r="FV91" s="120"/>
      <c r="FW91" s="120"/>
      <c r="FX91" s="120"/>
      <c r="FY91" s="120"/>
      <c r="FZ91" s="120"/>
      <c r="GA91" s="120"/>
      <c r="GB91" s="120"/>
      <c r="GC91" s="120"/>
      <c r="GD91" s="120"/>
      <c r="GE91" s="120"/>
      <c r="GF91" s="120"/>
      <c r="GG91" s="120"/>
      <c r="GH91" s="120"/>
      <c r="GI91" s="120"/>
      <c r="GJ91" s="120"/>
      <c r="GK91" s="120"/>
      <c r="GL91" s="120"/>
      <c r="GM91" s="120"/>
      <c r="GN91" s="120"/>
      <c r="GO91" s="120"/>
      <c r="GP91" s="120"/>
      <c r="GQ91" s="120"/>
      <c r="GR91" s="120"/>
      <c r="GS91" s="120"/>
      <c r="GT91" s="120"/>
      <c r="GU91" s="120"/>
      <c r="GV91" s="120"/>
      <c r="GW91" s="120"/>
      <c r="GX91" s="120"/>
      <c r="GY91" s="120"/>
      <c r="GZ91" s="120"/>
      <c r="HA91" s="120"/>
      <c r="HB91" s="120"/>
      <c r="HC91" s="120"/>
      <c r="HD91" s="120"/>
      <c r="HE91" s="120"/>
      <c r="HF91" s="120"/>
      <c r="HG91" s="120"/>
      <c r="HH91" s="120"/>
      <c r="HI91" s="120"/>
      <c r="HJ91" s="120"/>
      <c r="HK91" s="120"/>
      <c r="HL91" s="120"/>
      <c r="HM91" s="120"/>
      <c r="HN91" s="120"/>
      <c r="HO91" s="120"/>
      <c r="HP91" s="120"/>
      <c r="HQ91" s="120"/>
      <c r="HR91" s="120"/>
      <c r="HS91" s="120"/>
      <c r="HT91" s="120"/>
      <c r="HU91" s="120"/>
      <c r="HV91" s="120"/>
      <c r="HW91" s="120"/>
      <c r="HX91" s="120"/>
      <c r="HY91" s="120"/>
      <c r="HZ91" s="120"/>
      <c r="IA91" s="120"/>
      <c r="IB91" s="120"/>
      <c r="IC91" s="120"/>
      <c r="ID91" s="120"/>
      <c r="IE91" s="120"/>
      <c r="IF91" s="120"/>
      <c r="IG91" s="120"/>
      <c r="IH91" s="120"/>
      <c r="II91" s="120"/>
      <c r="IJ91" s="120"/>
      <c r="IK91" s="120"/>
      <c r="IL91" s="120"/>
    </row>
    <row r="92" spans="1:246" ht="12.75" customHeight="1" thickBot="1" thickTop="1">
      <c r="A92" s="675"/>
      <c r="B92" s="676"/>
      <c r="C92" s="677" t="s">
        <v>40</v>
      </c>
      <c r="D92" s="844">
        <v>0</v>
      </c>
      <c r="E92" s="845">
        <v>35000</v>
      </c>
      <c r="F92" s="845">
        <v>0</v>
      </c>
      <c r="G92" s="846">
        <v>35000</v>
      </c>
      <c r="H92" s="847">
        <v>70000</v>
      </c>
      <c r="I92" s="848">
        <v>65000</v>
      </c>
      <c r="J92" s="849">
        <v>5000</v>
      </c>
      <c r="K92" s="850">
        <v>1.0769230769230769</v>
      </c>
      <c r="L92" s="449"/>
      <c r="M92" s="450">
        <v>70000</v>
      </c>
      <c r="N92" s="450">
        <f t="shared" si="2"/>
        <v>0</v>
      </c>
      <c r="O92" s="120"/>
      <c r="P92" s="120"/>
      <c r="Q92" s="793"/>
      <c r="R92" s="793"/>
      <c r="S92" s="793"/>
      <c r="T92" s="793"/>
      <c r="U92" s="793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  <c r="DX92" s="120"/>
      <c r="DY92" s="120"/>
      <c r="DZ92" s="120"/>
      <c r="EA92" s="120"/>
      <c r="EB92" s="120"/>
      <c r="EC92" s="120"/>
      <c r="ED92" s="120"/>
      <c r="EE92" s="120"/>
      <c r="EF92" s="120"/>
      <c r="EG92" s="120"/>
      <c r="EH92" s="120"/>
      <c r="EI92" s="120"/>
      <c r="EJ92" s="120"/>
      <c r="EK92" s="120"/>
      <c r="EL92" s="120"/>
      <c r="EM92" s="120"/>
      <c r="EN92" s="120"/>
      <c r="EO92" s="120"/>
      <c r="EP92" s="120"/>
      <c r="EQ92" s="120"/>
      <c r="ER92" s="120"/>
      <c r="ES92" s="120"/>
      <c r="ET92" s="120"/>
      <c r="EU92" s="120"/>
      <c r="EV92" s="120"/>
      <c r="EW92" s="120"/>
      <c r="EX92" s="120"/>
      <c r="EY92" s="120"/>
      <c r="EZ92" s="120"/>
      <c r="FA92" s="120"/>
      <c r="FB92" s="120"/>
      <c r="FC92" s="120"/>
      <c r="FD92" s="120"/>
      <c r="FE92" s="120"/>
      <c r="FF92" s="120"/>
      <c r="FG92" s="120"/>
      <c r="FH92" s="120"/>
      <c r="FI92" s="120"/>
      <c r="FJ92" s="120"/>
      <c r="FK92" s="120"/>
      <c r="FL92" s="120"/>
      <c r="FM92" s="120"/>
      <c r="FN92" s="120"/>
      <c r="FO92" s="120"/>
      <c r="FP92" s="120"/>
      <c r="FQ92" s="120"/>
      <c r="FR92" s="120"/>
      <c r="FS92" s="120"/>
      <c r="FT92" s="120"/>
      <c r="FU92" s="120"/>
      <c r="FV92" s="120"/>
      <c r="FW92" s="120"/>
      <c r="FX92" s="120"/>
      <c r="FY92" s="120"/>
      <c r="FZ92" s="120"/>
      <c r="GA92" s="120"/>
      <c r="GB92" s="120"/>
      <c r="GC92" s="120"/>
      <c r="GD92" s="120"/>
      <c r="GE92" s="120"/>
      <c r="GF92" s="120"/>
      <c r="GG92" s="120"/>
      <c r="GH92" s="120"/>
      <c r="GI92" s="120"/>
      <c r="GJ92" s="120"/>
      <c r="GK92" s="120"/>
      <c r="GL92" s="120"/>
      <c r="GM92" s="120"/>
      <c r="GN92" s="120"/>
      <c r="GO92" s="120"/>
      <c r="GP92" s="120"/>
      <c r="GQ92" s="120"/>
      <c r="GR92" s="120"/>
      <c r="GS92" s="120"/>
      <c r="GT92" s="120"/>
      <c r="GU92" s="120"/>
      <c r="GV92" s="120"/>
      <c r="GW92" s="120"/>
      <c r="GX92" s="120"/>
      <c r="GY92" s="120"/>
      <c r="GZ92" s="120"/>
      <c r="HA92" s="120"/>
      <c r="HB92" s="120"/>
      <c r="HC92" s="120"/>
      <c r="HD92" s="120"/>
      <c r="HE92" s="120"/>
      <c r="HF92" s="120"/>
      <c r="HG92" s="120"/>
      <c r="HH92" s="120"/>
      <c r="HI92" s="120"/>
      <c r="HJ92" s="120"/>
      <c r="HK92" s="120"/>
      <c r="HL92" s="120"/>
      <c r="HM92" s="120"/>
      <c r="HN92" s="120"/>
      <c r="HO92" s="120"/>
      <c r="HP92" s="120"/>
      <c r="HQ92" s="120"/>
      <c r="HR92" s="120"/>
      <c r="HS92" s="120"/>
      <c r="HT92" s="120"/>
      <c r="HU92" s="120"/>
      <c r="HV92" s="120"/>
      <c r="HW92" s="120"/>
      <c r="HX92" s="120"/>
      <c r="HY92" s="120"/>
      <c r="HZ92" s="120"/>
      <c r="IA92" s="120"/>
      <c r="IB92" s="120"/>
      <c r="IC92" s="120"/>
      <c r="ID92" s="120"/>
      <c r="IE92" s="120"/>
      <c r="IF92" s="120"/>
      <c r="IG92" s="120"/>
      <c r="IH92" s="120"/>
      <c r="II92" s="120"/>
      <c r="IJ92" s="120"/>
      <c r="IK92" s="120"/>
      <c r="IL92" s="120"/>
    </row>
    <row r="93" spans="1:246" ht="12.75" customHeight="1" thickBot="1">
      <c r="A93" s="483">
        <f>A91+1</f>
        <v>74</v>
      </c>
      <c r="B93" s="494" t="s">
        <v>360</v>
      </c>
      <c r="C93" s="505" t="s">
        <v>798</v>
      </c>
      <c r="D93" s="907">
        <v>0</v>
      </c>
      <c r="E93" s="908">
        <v>0</v>
      </c>
      <c r="F93" s="908">
        <v>0</v>
      </c>
      <c r="G93" s="909">
        <v>25000</v>
      </c>
      <c r="H93" s="910">
        <v>25000</v>
      </c>
      <c r="I93" s="911">
        <v>40000</v>
      </c>
      <c r="J93" s="912">
        <v>-15000</v>
      </c>
      <c r="K93" s="913">
        <v>0.625</v>
      </c>
      <c r="L93" s="212"/>
      <c r="M93" s="120">
        <v>25000</v>
      </c>
      <c r="N93" s="450">
        <f t="shared" si="2"/>
        <v>0</v>
      </c>
      <c r="O93" s="120"/>
      <c r="P93" s="120"/>
      <c r="Q93" s="793"/>
      <c r="R93" s="793"/>
      <c r="S93" s="793"/>
      <c r="T93" s="793"/>
      <c r="U93" s="793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  <c r="DT93" s="120"/>
      <c r="DU93" s="120"/>
      <c r="DV93" s="120"/>
      <c r="DW93" s="120"/>
      <c r="DX93" s="120"/>
      <c r="DY93" s="120"/>
      <c r="DZ93" s="120"/>
      <c r="EA93" s="120"/>
      <c r="EB93" s="120"/>
      <c r="EC93" s="120"/>
      <c r="ED93" s="120"/>
      <c r="EE93" s="120"/>
      <c r="EF93" s="120"/>
      <c r="EG93" s="120"/>
      <c r="EH93" s="120"/>
      <c r="EI93" s="120"/>
      <c r="EJ93" s="120"/>
      <c r="EK93" s="120"/>
      <c r="EL93" s="120"/>
      <c r="EM93" s="120"/>
      <c r="EN93" s="120"/>
      <c r="EO93" s="120"/>
      <c r="EP93" s="120"/>
      <c r="EQ93" s="120"/>
      <c r="ER93" s="120"/>
      <c r="ES93" s="120"/>
      <c r="ET93" s="120"/>
      <c r="EU93" s="120"/>
      <c r="EV93" s="120"/>
      <c r="EW93" s="120"/>
      <c r="EX93" s="120"/>
      <c r="EY93" s="120"/>
      <c r="EZ93" s="120"/>
      <c r="FA93" s="120"/>
      <c r="FB93" s="120"/>
      <c r="FC93" s="120"/>
      <c r="FD93" s="120"/>
      <c r="FE93" s="120"/>
      <c r="FF93" s="120"/>
      <c r="FG93" s="120"/>
      <c r="FH93" s="120"/>
      <c r="FI93" s="120"/>
      <c r="FJ93" s="120"/>
      <c r="FK93" s="120"/>
      <c r="FL93" s="120"/>
      <c r="FM93" s="120"/>
      <c r="FN93" s="120"/>
      <c r="FO93" s="120"/>
      <c r="FP93" s="120"/>
      <c r="FQ93" s="120"/>
      <c r="FR93" s="120"/>
      <c r="FS93" s="120"/>
      <c r="FT93" s="120"/>
      <c r="FU93" s="120"/>
      <c r="FV93" s="120"/>
      <c r="FW93" s="120"/>
      <c r="FX93" s="120"/>
      <c r="FY93" s="120"/>
      <c r="FZ93" s="120"/>
      <c r="GA93" s="120"/>
      <c r="GB93" s="120"/>
      <c r="GC93" s="120"/>
      <c r="GD93" s="120"/>
      <c r="GE93" s="120"/>
      <c r="GF93" s="120"/>
      <c r="GG93" s="120"/>
      <c r="GH93" s="120"/>
      <c r="GI93" s="120"/>
      <c r="GJ93" s="120"/>
      <c r="GK93" s="120"/>
      <c r="GL93" s="120"/>
      <c r="GM93" s="120"/>
      <c r="GN93" s="120"/>
      <c r="GO93" s="120"/>
      <c r="GP93" s="120"/>
      <c r="GQ93" s="120"/>
      <c r="GR93" s="120"/>
      <c r="GS93" s="120"/>
      <c r="GT93" s="120"/>
      <c r="GU93" s="120"/>
      <c r="GV93" s="120"/>
      <c r="GW93" s="120"/>
      <c r="GX93" s="120"/>
      <c r="GY93" s="120"/>
      <c r="GZ93" s="120"/>
      <c r="HA93" s="120"/>
      <c r="HB93" s="120"/>
      <c r="HC93" s="120"/>
      <c r="HD93" s="120"/>
      <c r="HE93" s="120"/>
      <c r="HF93" s="120"/>
      <c r="HG93" s="120"/>
      <c r="HH93" s="120"/>
      <c r="HI93" s="120"/>
      <c r="HJ93" s="120"/>
      <c r="HK93" s="120"/>
      <c r="HL93" s="120"/>
      <c r="HM93" s="120"/>
      <c r="HN93" s="120"/>
      <c r="HO93" s="120"/>
      <c r="HP93" s="120"/>
      <c r="HQ93" s="120"/>
      <c r="HR93" s="120"/>
      <c r="HS93" s="120"/>
      <c r="HT93" s="120"/>
      <c r="HU93" s="120"/>
      <c r="HV93" s="120"/>
      <c r="HW93" s="120"/>
      <c r="HX93" s="120"/>
      <c r="HY93" s="120"/>
      <c r="HZ93" s="120"/>
      <c r="IA93" s="120"/>
      <c r="IB93" s="120"/>
      <c r="IC93" s="120"/>
      <c r="ID93" s="120"/>
      <c r="IE93" s="120"/>
      <c r="IF93" s="120"/>
      <c r="IG93" s="120"/>
      <c r="IH93" s="120"/>
      <c r="II93" s="120"/>
      <c r="IJ93" s="120"/>
      <c r="IK93" s="120"/>
      <c r="IL93" s="120"/>
    </row>
    <row r="94" spans="1:246" ht="12.75" customHeight="1" thickBot="1" thickTop="1">
      <c r="A94" s="675"/>
      <c r="B94" s="676"/>
      <c r="C94" s="224" t="s">
        <v>40</v>
      </c>
      <c r="D94" s="844">
        <v>0</v>
      </c>
      <c r="E94" s="845">
        <v>0</v>
      </c>
      <c r="F94" s="845">
        <v>0</v>
      </c>
      <c r="G94" s="846">
        <v>25000</v>
      </c>
      <c r="H94" s="847">
        <v>25000</v>
      </c>
      <c r="I94" s="848">
        <v>40000</v>
      </c>
      <c r="J94" s="849">
        <v>-15000</v>
      </c>
      <c r="K94" s="850">
        <v>0.625</v>
      </c>
      <c r="L94" s="449"/>
      <c r="M94" s="450">
        <v>25000</v>
      </c>
      <c r="N94" s="450">
        <f t="shared" si="2"/>
        <v>0</v>
      </c>
      <c r="O94" s="120"/>
      <c r="P94" s="120"/>
      <c r="Q94" s="793"/>
      <c r="R94" s="793"/>
      <c r="S94" s="793"/>
      <c r="T94" s="793"/>
      <c r="U94" s="793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  <c r="DT94" s="120"/>
      <c r="DU94" s="120"/>
      <c r="DV94" s="120"/>
      <c r="DW94" s="120"/>
      <c r="DX94" s="120"/>
      <c r="DY94" s="120"/>
      <c r="DZ94" s="120"/>
      <c r="EA94" s="120"/>
      <c r="EB94" s="120"/>
      <c r="EC94" s="120"/>
      <c r="ED94" s="120"/>
      <c r="EE94" s="120"/>
      <c r="EF94" s="120"/>
      <c r="EG94" s="120"/>
      <c r="EH94" s="120"/>
      <c r="EI94" s="120"/>
      <c r="EJ94" s="120"/>
      <c r="EK94" s="120"/>
      <c r="EL94" s="120"/>
      <c r="EM94" s="120"/>
      <c r="EN94" s="120"/>
      <c r="EO94" s="120"/>
      <c r="EP94" s="120"/>
      <c r="EQ94" s="120"/>
      <c r="ER94" s="120"/>
      <c r="ES94" s="120"/>
      <c r="ET94" s="120"/>
      <c r="EU94" s="120"/>
      <c r="EV94" s="120"/>
      <c r="EW94" s="120"/>
      <c r="EX94" s="120"/>
      <c r="EY94" s="120"/>
      <c r="EZ94" s="120"/>
      <c r="FA94" s="120"/>
      <c r="FB94" s="120"/>
      <c r="FC94" s="120"/>
      <c r="FD94" s="120"/>
      <c r="FE94" s="120"/>
      <c r="FF94" s="120"/>
      <c r="FG94" s="120"/>
      <c r="FH94" s="120"/>
      <c r="FI94" s="120"/>
      <c r="FJ94" s="120"/>
      <c r="FK94" s="120"/>
      <c r="FL94" s="120"/>
      <c r="FM94" s="120"/>
      <c r="FN94" s="120"/>
      <c r="FO94" s="120"/>
      <c r="FP94" s="120"/>
      <c r="FQ94" s="120"/>
      <c r="FR94" s="120"/>
      <c r="FS94" s="120"/>
      <c r="FT94" s="120"/>
      <c r="FU94" s="120"/>
      <c r="FV94" s="120"/>
      <c r="FW94" s="120"/>
      <c r="FX94" s="120"/>
      <c r="FY94" s="120"/>
      <c r="FZ94" s="120"/>
      <c r="GA94" s="120"/>
      <c r="GB94" s="120"/>
      <c r="GC94" s="120"/>
      <c r="GD94" s="120"/>
      <c r="GE94" s="120"/>
      <c r="GF94" s="120"/>
      <c r="GG94" s="120"/>
      <c r="GH94" s="120"/>
      <c r="GI94" s="120"/>
      <c r="GJ94" s="120"/>
      <c r="GK94" s="120"/>
      <c r="GL94" s="120"/>
      <c r="GM94" s="120"/>
      <c r="GN94" s="120"/>
      <c r="GO94" s="120"/>
      <c r="GP94" s="120"/>
      <c r="GQ94" s="120"/>
      <c r="GR94" s="120"/>
      <c r="GS94" s="120"/>
      <c r="GT94" s="120"/>
      <c r="GU94" s="120"/>
      <c r="GV94" s="120"/>
      <c r="GW94" s="120"/>
      <c r="GX94" s="120"/>
      <c r="GY94" s="120"/>
      <c r="GZ94" s="120"/>
      <c r="HA94" s="120"/>
      <c r="HB94" s="120"/>
      <c r="HC94" s="120"/>
      <c r="HD94" s="120"/>
      <c r="HE94" s="120"/>
      <c r="HF94" s="120"/>
      <c r="HG94" s="120"/>
      <c r="HH94" s="120"/>
      <c r="HI94" s="120"/>
      <c r="HJ94" s="120"/>
      <c r="HK94" s="120"/>
      <c r="HL94" s="120"/>
      <c r="HM94" s="120"/>
      <c r="HN94" s="120"/>
      <c r="HO94" s="120"/>
      <c r="HP94" s="120"/>
      <c r="HQ94" s="120"/>
      <c r="HR94" s="120"/>
      <c r="HS94" s="120"/>
      <c r="HT94" s="120"/>
      <c r="HU94" s="120"/>
      <c r="HV94" s="120"/>
      <c r="HW94" s="120"/>
      <c r="HX94" s="120"/>
      <c r="HY94" s="120"/>
      <c r="HZ94" s="120"/>
      <c r="IA94" s="120"/>
      <c r="IB94" s="120"/>
      <c r="IC94" s="120"/>
      <c r="ID94" s="120"/>
      <c r="IE94" s="120"/>
      <c r="IF94" s="120"/>
      <c r="IG94" s="120"/>
      <c r="IH94" s="120"/>
      <c r="II94" s="120"/>
      <c r="IJ94" s="120"/>
      <c r="IK94" s="120"/>
      <c r="IL94" s="120"/>
    </row>
    <row r="95" spans="1:246" ht="12.75" customHeight="1">
      <c r="A95" s="483">
        <f>A93+1</f>
        <v>75</v>
      </c>
      <c r="B95" s="483" t="s">
        <v>361</v>
      </c>
      <c r="C95" s="404" t="s">
        <v>799</v>
      </c>
      <c r="D95" s="837">
        <v>49479</v>
      </c>
      <c r="E95" s="391">
        <v>0</v>
      </c>
      <c r="F95" s="391">
        <v>0</v>
      </c>
      <c r="G95" s="838">
        <v>0</v>
      </c>
      <c r="H95" s="465">
        <v>49479</v>
      </c>
      <c r="I95" s="839">
        <v>55053</v>
      </c>
      <c r="J95" s="840">
        <v>-5574</v>
      </c>
      <c r="K95" s="841">
        <v>0.8987521116015476</v>
      </c>
      <c r="L95" s="212"/>
      <c r="M95" s="120">
        <v>49479</v>
      </c>
      <c r="N95" s="450">
        <f t="shared" si="2"/>
        <v>0</v>
      </c>
      <c r="O95" s="120"/>
      <c r="P95" s="120"/>
      <c r="Q95" s="793"/>
      <c r="R95" s="793"/>
      <c r="S95" s="793"/>
      <c r="T95" s="793"/>
      <c r="U95" s="793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0"/>
      <c r="DR95" s="120"/>
      <c r="DS95" s="120"/>
      <c r="DT95" s="120"/>
      <c r="DU95" s="120"/>
      <c r="DV95" s="120"/>
      <c r="DW95" s="120"/>
      <c r="DX95" s="120"/>
      <c r="DY95" s="120"/>
      <c r="DZ95" s="120"/>
      <c r="EA95" s="120"/>
      <c r="EB95" s="120"/>
      <c r="EC95" s="120"/>
      <c r="ED95" s="120"/>
      <c r="EE95" s="120"/>
      <c r="EF95" s="120"/>
      <c r="EG95" s="120"/>
      <c r="EH95" s="120"/>
      <c r="EI95" s="120"/>
      <c r="EJ95" s="120"/>
      <c r="EK95" s="120"/>
      <c r="EL95" s="120"/>
      <c r="EM95" s="120"/>
      <c r="EN95" s="120"/>
      <c r="EO95" s="120"/>
      <c r="EP95" s="120"/>
      <c r="EQ95" s="120"/>
      <c r="ER95" s="120"/>
      <c r="ES95" s="120"/>
      <c r="ET95" s="120"/>
      <c r="EU95" s="120"/>
      <c r="EV95" s="120"/>
      <c r="EW95" s="120"/>
      <c r="EX95" s="120"/>
      <c r="EY95" s="120"/>
      <c r="EZ95" s="120"/>
      <c r="FA95" s="120"/>
      <c r="FB95" s="120"/>
      <c r="FC95" s="120"/>
      <c r="FD95" s="120"/>
      <c r="FE95" s="120"/>
      <c r="FF95" s="120"/>
      <c r="FG95" s="120"/>
      <c r="FH95" s="120"/>
      <c r="FI95" s="120"/>
      <c r="FJ95" s="120"/>
      <c r="FK95" s="120"/>
      <c r="FL95" s="120"/>
      <c r="FM95" s="120"/>
      <c r="FN95" s="120"/>
      <c r="FO95" s="120"/>
      <c r="FP95" s="120"/>
      <c r="FQ95" s="120"/>
      <c r="FR95" s="120"/>
      <c r="FS95" s="120"/>
      <c r="FT95" s="120"/>
      <c r="FU95" s="120"/>
      <c r="FV95" s="120"/>
      <c r="FW95" s="120"/>
      <c r="FX95" s="120"/>
      <c r="FY95" s="120"/>
      <c r="FZ95" s="120"/>
      <c r="GA95" s="120"/>
      <c r="GB95" s="120"/>
      <c r="GC95" s="120"/>
      <c r="GD95" s="120"/>
      <c r="GE95" s="120"/>
      <c r="GF95" s="120"/>
      <c r="GG95" s="120"/>
      <c r="GH95" s="120"/>
      <c r="GI95" s="120"/>
      <c r="GJ95" s="120"/>
      <c r="GK95" s="120"/>
      <c r="GL95" s="120"/>
      <c r="GM95" s="120"/>
      <c r="GN95" s="120"/>
      <c r="GO95" s="120"/>
      <c r="GP95" s="120"/>
      <c r="GQ95" s="120"/>
      <c r="GR95" s="120"/>
      <c r="GS95" s="120"/>
      <c r="GT95" s="120"/>
      <c r="GU95" s="120"/>
      <c r="GV95" s="120"/>
      <c r="GW95" s="120"/>
      <c r="GX95" s="120"/>
      <c r="GY95" s="120"/>
      <c r="GZ95" s="120"/>
      <c r="HA95" s="120"/>
      <c r="HB95" s="120"/>
      <c r="HC95" s="120"/>
      <c r="HD95" s="120"/>
      <c r="HE95" s="120"/>
      <c r="HF95" s="120"/>
      <c r="HG95" s="120"/>
      <c r="HH95" s="120"/>
      <c r="HI95" s="120"/>
      <c r="HJ95" s="120"/>
      <c r="HK95" s="120"/>
      <c r="HL95" s="120"/>
      <c r="HM95" s="120"/>
      <c r="HN95" s="120"/>
      <c r="HO95" s="120"/>
      <c r="HP95" s="120"/>
      <c r="HQ95" s="120"/>
      <c r="HR95" s="120"/>
      <c r="HS95" s="120"/>
      <c r="HT95" s="120"/>
      <c r="HU95" s="120"/>
      <c r="HV95" s="120"/>
      <c r="HW95" s="120"/>
      <c r="HX95" s="120"/>
      <c r="HY95" s="120"/>
      <c r="HZ95" s="120"/>
      <c r="IA95" s="120"/>
      <c r="IB95" s="120"/>
      <c r="IC95" s="120"/>
      <c r="ID95" s="120"/>
      <c r="IE95" s="120"/>
      <c r="IF95" s="120"/>
      <c r="IG95" s="120"/>
      <c r="IH95" s="120"/>
      <c r="II95" s="120"/>
      <c r="IJ95" s="120"/>
      <c r="IK95" s="120"/>
      <c r="IL95" s="120"/>
    </row>
    <row r="96" spans="1:246" ht="12.75" customHeight="1">
      <c r="A96" s="483">
        <f>A95+1</f>
        <v>76</v>
      </c>
      <c r="B96" s="483" t="s">
        <v>361</v>
      </c>
      <c r="C96" s="404" t="s">
        <v>800</v>
      </c>
      <c r="D96" s="914">
        <v>0</v>
      </c>
      <c r="E96" s="915">
        <v>0</v>
      </c>
      <c r="F96" s="915">
        <v>0</v>
      </c>
      <c r="G96" s="916">
        <v>20000</v>
      </c>
      <c r="H96" s="917">
        <v>20000</v>
      </c>
      <c r="I96" s="839">
        <v>10000</v>
      </c>
      <c r="J96" s="840">
        <v>10000</v>
      </c>
      <c r="K96" s="842">
        <v>2</v>
      </c>
      <c r="L96" s="212"/>
      <c r="M96" s="120">
        <v>20000</v>
      </c>
      <c r="N96" s="450">
        <f t="shared" si="2"/>
        <v>0</v>
      </c>
      <c r="O96" s="120"/>
      <c r="P96" s="120"/>
      <c r="Q96" s="793"/>
      <c r="R96" s="793"/>
      <c r="S96" s="793"/>
      <c r="T96" s="793"/>
      <c r="U96" s="793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120"/>
      <c r="DQ96" s="120"/>
      <c r="DR96" s="120"/>
      <c r="DS96" s="120"/>
      <c r="DT96" s="120"/>
      <c r="DU96" s="120"/>
      <c r="DV96" s="120"/>
      <c r="DW96" s="120"/>
      <c r="DX96" s="120"/>
      <c r="DY96" s="120"/>
      <c r="DZ96" s="120"/>
      <c r="EA96" s="120"/>
      <c r="EB96" s="120"/>
      <c r="EC96" s="120"/>
      <c r="ED96" s="120"/>
      <c r="EE96" s="120"/>
      <c r="EF96" s="120"/>
      <c r="EG96" s="120"/>
      <c r="EH96" s="120"/>
      <c r="EI96" s="120"/>
      <c r="EJ96" s="120"/>
      <c r="EK96" s="120"/>
      <c r="EL96" s="120"/>
      <c r="EM96" s="120"/>
      <c r="EN96" s="120"/>
      <c r="EO96" s="120"/>
      <c r="EP96" s="120"/>
      <c r="EQ96" s="120"/>
      <c r="ER96" s="120"/>
      <c r="ES96" s="120"/>
      <c r="ET96" s="120"/>
      <c r="EU96" s="120"/>
      <c r="EV96" s="120"/>
      <c r="EW96" s="120"/>
      <c r="EX96" s="120"/>
      <c r="EY96" s="120"/>
      <c r="EZ96" s="120"/>
      <c r="FA96" s="120"/>
      <c r="FB96" s="120"/>
      <c r="FC96" s="120"/>
      <c r="FD96" s="120"/>
      <c r="FE96" s="120"/>
      <c r="FF96" s="120"/>
      <c r="FG96" s="120"/>
      <c r="FH96" s="120"/>
      <c r="FI96" s="120"/>
      <c r="FJ96" s="120"/>
      <c r="FK96" s="120"/>
      <c r="FL96" s="120"/>
      <c r="FM96" s="120"/>
      <c r="FN96" s="120"/>
      <c r="FO96" s="120"/>
      <c r="FP96" s="120"/>
      <c r="FQ96" s="120"/>
      <c r="FR96" s="120"/>
      <c r="FS96" s="120"/>
      <c r="FT96" s="120"/>
      <c r="FU96" s="120"/>
      <c r="FV96" s="120"/>
      <c r="FW96" s="120"/>
      <c r="FX96" s="120"/>
      <c r="FY96" s="120"/>
      <c r="FZ96" s="120"/>
      <c r="GA96" s="120"/>
      <c r="GB96" s="120"/>
      <c r="GC96" s="120"/>
      <c r="GD96" s="120"/>
      <c r="GE96" s="120"/>
      <c r="GF96" s="120"/>
      <c r="GG96" s="120"/>
      <c r="GH96" s="120"/>
      <c r="GI96" s="120"/>
      <c r="GJ96" s="120"/>
      <c r="GK96" s="120"/>
      <c r="GL96" s="120"/>
      <c r="GM96" s="120"/>
      <c r="GN96" s="120"/>
      <c r="GO96" s="120"/>
      <c r="GP96" s="120"/>
      <c r="GQ96" s="120"/>
      <c r="GR96" s="120"/>
      <c r="GS96" s="120"/>
      <c r="GT96" s="120"/>
      <c r="GU96" s="120"/>
      <c r="GV96" s="120"/>
      <c r="GW96" s="120"/>
      <c r="GX96" s="120"/>
      <c r="GY96" s="120"/>
      <c r="GZ96" s="120"/>
      <c r="HA96" s="120"/>
      <c r="HB96" s="120"/>
      <c r="HC96" s="120"/>
      <c r="HD96" s="120"/>
      <c r="HE96" s="120"/>
      <c r="HF96" s="120"/>
      <c r="HG96" s="120"/>
      <c r="HH96" s="120"/>
      <c r="HI96" s="120"/>
      <c r="HJ96" s="120"/>
      <c r="HK96" s="120"/>
      <c r="HL96" s="120"/>
      <c r="HM96" s="120"/>
      <c r="HN96" s="120"/>
      <c r="HO96" s="120"/>
      <c r="HP96" s="120"/>
      <c r="HQ96" s="120"/>
      <c r="HR96" s="120"/>
      <c r="HS96" s="120"/>
      <c r="HT96" s="120"/>
      <c r="HU96" s="120"/>
      <c r="HV96" s="120"/>
      <c r="HW96" s="120"/>
      <c r="HX96" s="120"/>
      <c r="HY96" s="120"/>
      <c r="HZ96" s="120"/>
      <c r="IA96" s="120"/>
      <c r="IB96" s="120"/>
      <c r="IC96" s="120"/>
      <c r="ID96" s="120"/>
      <c r="IE96" s="120"/>
      <c r="IF96" s="120"/>
      <c r="IG96" s="120"/>
      <c r="IH96" s="120"/>
      <c r="II96" s="120"/>
      <c r="IJ96" s="120"/>
      <c r="IK96" s="120"/>
      <c r="IL96" s="120"/>
    </row>
    <row r="97" spans="1:246" ht="12.75" customHeight="1" thickBot="1">
      <c r="A97" s="483">
        <f>A96+1</f>
        <v>77</v>
      </c>
      <c r="B97" s="485" t="s">
        <v>361</v>
      </c>
      <c r="C97" s="404" t="s">
        <v>919</v>
      </c>
      <c r="D97" s="918">
        <v>6395</v>
      </c>
      <c r="E97" s="919">
        <v>0</v>
      </c>
      <c r="F97" s="919">
        <v>0</v>
      </c>
      <c r="G97" s="920">
        <v>0</v>
      </c>
      <c r="H97" s="921">
        <v>6395</v>
      </c>
      <c r="I97" s="904">
        <v>11107</v>
      </c>
      <c r="J97" s="856">
        <v>-4712</v>
      </c>
      <c r="K97" s="906">
        <v>0.5757630323219591</v>
      </c>
      <c r="L97" s="212"/>
      <c r="M97" s="120">
        <v>6395</v>
      </c>
      <c r="N97" s="450">
        <f t="shared" si="2"/>
        <v>0</v>
      </c>
      <c r="O97" s="120"/>
      <c r="P97" s="120"/>
      <c r="Q97" s="793"/>
      <c r="R97" s="793"/>
      <c r="S97" s="793"/>
      <c r="T97" s="793"/>
      <c r="U97" s="793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0"/>
      <c r="DQ97" s="120"/>
      <c r="DR97" s="120"/>
      <c r="DS97" s="120"/>
      <c r="DT97" s="120"/>
      <c r="DU97" s="120"/>
      <c r="DV97" s="120"/>
      <c r="DW97" s="120"/>
      <c r="DX97" s="120"/>
      <c r="DY97" s="120"/>
      <c r="DZ97" s="120"/>
      <c r="EA97" s="120"/>
      <c r="EB97" s="120"/>
      <c r="EC97" s="120"/>
      <c r="ED97" s="120"/>
      <c r="EE97" s="120"/>
      <c r="EF97" s="120"/>
      <c r="EG97" s="120"/>
      <c r="EH97" s="120"/>
      <c r="EI97" s="120"/>
      <c r="EJ97" s="120"/>
      <c r="EK97" s="120"/>
      <c r="EL97" s="120"/>
      <c r="EM97" s="120"/>
      <c r="EN97" s="120"/>
      <c r="EO97" s="120"/>
      <c r="EP97" s="120"/>
      <c r="EQ97" s="120"/>
      <c r="ER97" s="120"/>
      <c r="ES97" s="120"/>
      <c r="ET97" s="120"/>
      <c r="EU97" s="120"/>
      <c r="EV97" s="120"/>
      <c r="EW97" s="120"/>
      <c r="EX97" s="120"/>
      <c r="EY97" s="120"/>
      <c r="EZ97" s="120"/>
      <c r="FA97" s="120"/>
      <c r="FB97" s="120"/>
      <c r="FC97" s="120"/>
      <c r="FD97" s="120"/>
      <c r="FE97" s="120"/>
      <c r="FF97" s="120"/>
      <c r="FG97" s="120"/>
      <c r="FH97" s="120"/>
      <c r="FI97" s="120"/>
      <c r="FJ97" s="120"/>
      <c r="FK97" s="120"/>
      <c r="FL97" s="120"/>
      <c r="FM97" s="120"/>
      <c r="FN97" s="120"/>
      <c r="FO97" s="120"/>
      <c r="FP97" s="120"/>
      <c r="FQ97" s="120"/>
      <c r="FR97" s="120"/>
      <c r="FS97" s="120"/>
      <c r="FT97" s="120"/>
      <c r="FU97" s="120"/>
      <c r="FV97" s="120"/>
      <c r="FW97" s="120"/>
      <c r="FX97" s="120"/>
      <c r="FY97" s="120"/>
      <c r="FZ97" s="120"/>
      <c r="GA97" s="120"/>
      <c r="GB97" s="120"/>
      <c r="GC97" s="120"/>
      <c r="GD97" s="120"/>
      <c r="GE97" s="120"/>
      <c r="GF97" s="120"/>
      <c r="GG97" s="120"/>
      <c r="GH97" s="120"/>
      <c r="GI97" s="120"/>
      <c r="GJ97" s="120"/>
      <c r="GK97" s="120"/>
      <c r="GL97" s="120"/>
      <c r="GM97" s="120"/>
      <c r="GN97" s="120"/>
      <c r="GO97" s="120"/>
      <c r="GP97" s="120"/>
      <c r="GQ97" s="120"/>
      <c r="GR97" s="120"/>
      <c r="GS97" s="120"/>
      <c r="GT97" s="120"/>
      <c r="GU97" s="120"/>
      <c r="GV97" s="120"/>
      <c r="GW97" s="120"/>
      <c r="GX97" s="120"/>
      <c r="GY97" s="120"/>
      <c r="GZ97" s="120"/>
      <c r="HA97" s="120"/>
      <c r="HB97" s="120"/>
      <c r="HC97" s="120"/>
      <c r="HD97" s="120"/>
      <c r="HE97" s="120"/>
      <c r="HF97" s="120"/>
      <c r="HG97" s="120"/>
      <c r="HH97" s="120"/>
      <c r="HI97" s="120"/>
      <c r="HJ97" s="120"/>
      <c r="HK97" s="120"/>
      <c r="HL97" s="120"/>
      <c r="HM97" s="120"/>
      <c r="HN97" s="120"/>
      <c r="HO97" s="120"/>
      <c r="HP97" s="120"/>
      <c r="HQ97" s="120"/>
      <c r="HR97" s="120"/>
      <c r="HS97" s="120"/>
      <c r="HT97" s="120"/>
      <c r="HU97" s="120"/>
      <c r="HV97" s="120"/>
      <c r="HW97" s="120"/>
      <c r="HX97" s="120"/>
      <c r="HY97" s="120"/>
      <c r="HZ97" s="120"/>
      <c r="IA97" s="120"/>
      <c r="IB97" s="120"/>
      <c r="IC97" s="120"/>
      <c r="ID97" s="120"/>
      <c r="IE97" s="120"/>
      <c r="IF97" s="120"/>
      <c r="IG97" s="120"/>
      <c r="IH97" s="120"/>
      <c r="II97" s="120"/>
      <c r="IJ97" s="120"/>
      <c r="IK97" s="120"/>
      <c r="IL97" s="120"/>
    </row>
    <row r="98" spans="1:246" ht="12.75" customHeight="1" thickBot="1" thickTop="1">
      <c r="A98" s="675"/>
      <c r="B98" s="676"/>
      <c r="C98" s="677" t="s">
        <v>40</v>
      </c>
      <c r="D98" s="844">
        <v>55874</v>
      </c>
      <c r="E98" s="845">
        <v>0</v>
      </c>
      <c r="F98" s="845">
        <v>0</v>
      </c>
      <c r="G98" s="846">
        <v>20000</v>
      </c>
      <c r="H98" s="847">
        <v>75874</v>
      </c>
      <c r="I98" s="848">
        <v>76160</v>
      </c>
      <c r="J98" s="849">
        <v>-286</v>
      </c>
      <c r="K98" s="850">
        <v>0.9962447478991596</v>
      </c>
      <c r="L98" s="449"/>
      <c r="M98" s="450">
        <v>75874</v>
      </c>
      <c r="N98" s="450">
        <f t="shared" si="2"/>
        <v>0</v>
      </c>
      <c r="O98" s="120"/>
      <c r="P98" s="120"/>
      <c r="Q98" s="793"/>
      <c r="R98" s="793"/>
      <c r="S98" s="793"/>
      <c r="T98" s="793"/>
      <c r="U98" s="793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120"/>
      <c r="DQ98" s="120"/>
      <c r="DR98" s="120"/>
      <c r="DS98" s="120"/>
      <c r="DT98" s="120"/>
      <c r="DU98" s="120"/>
      <c r="DV98" s="120"/>
      <c r="DW98" s="120"/>
      <c r="DX98" s="120"/>
      <c r="DY98" s="120"/>
      <c r="DZ98" s="120"/>
      <c r="EA98" s="120"/>
      <c r="EB98" s="120"/>
      <c r="EC98" s="120"/>
      <c r="ED98" s="120"/>
      <c r="EE98" s="120"/>
      <c r="EF98" s="120"/>
      <c r="EG98" s="120"/>
      <c r="EH98" s="120"/>
      <c r="EI98" s="120"/>
      <c r="EJ98" s="120"/>
      <c r="EK98" s="120"/>
      <c r="EL98" s="120"/>
      <c r="EM98" s="120"/>
      <c r="EN98" s="120"/>
      <c r="EO98" s="120"/>
      <c r="EP98" s="120"/>
      <c r="EQ98" s="120"/>
      <c r="ER98" s="120"/>
      <c r="ES98" s="120"/>
      <c r="ET98" s="120"/>
      <c r="EU98" s="120"/>
      <c r="EV98" s="120"/>
      <c r="EW98" s="120"/>
      <c r="EX98" s="120"/>
      <c r="EY98" s="120"/>
      <c r="EZ98" s="120"/>
      <c r="FA98" s="120"/>
      <c r="FB98" s="120"/>
      <c r="FC98" s="120"/>
      <c r="FD98" s="120"/>
      <c r="FE98" s="120"/>
      <c r="FF98" s="120"/>
      <c r="FG98" s="120"/>
      <c r="FH98" s="120"/>
      <c r="FI98" s="120"/>
      <c r="FJ98" s="120"/>
      <c r="FK98" s="120"/>
      <c r="FL98" s="120"/>
      <c r="FM98" s="120"/>
      <c r="FN98" s="120"/>
      <c r="FO98" s="120"/>
      <c r="FP98" s="120"/>
      <c r="FQ98" s="120"/>
      <c r="FR98" s="120"/>
      <c r="FS98" s="120"/>
      <c r="FT98" s="120"/>
      <c r="FU98" s="120"/>
      <c r="FV98" s="120"/>
      <c r="FW98" s="120"/>
      <c r="FX98" s="120"/>
      <c r="FY98" s="120"/>
      <c r="FZ98" s="120"/>
      <c r="GA98" s="120"/>
      <c r="GB98" s="120"/>
      <c r="GC98" s="120"/>
      <c r="GD98" s="120"/>
      <c r="GE98" s="120"/>
      <c r="GF98" s="120"/>
      <c r="GG98" s="120"/>
      <c r="GH98" s="120"/>
      <c r="GI98" s="120"/>
      <c r="GJ98" s="120"/>
      <c r="GK98" s="120"/>
      <c r="GL98" s="120"/>
      <c r="GM98" s="120"/>
      <c r="GN98" s="120"/>
      <c r="GO98" s="120"/>
      <c r="GP98" s="120"/>
      <c r="GQ98" s="120"/>
      <c r="GR98" s="120"/>
      <c r="GS98" s="120"/>
      <c r="GT98" s="120"/>
      <c r="GU98" s="120"/>
      <c r="GV98" s="120"/>
      <c r="GW98" s="120"/>
      <c r="GX98" s="120"/>
      <c r="GY98" s="120"/>
      <c r="GZ98" s="120"/>
      <c r="HA98" s="120"/>
      <c r="HB98" s="120"/>
      <c r="HC98" s="120"/>
      <c r="HD98" s="120"/>
      <c r="HE98" s="120"/>
      <c r="HF98" s="120"/>
      <c r="HG98" s="120"/>
      <c r="HH98" s="120"/>
      <c r="HI98" s="120"/>
      <c r="HJ98" s="120"/>
      <c r="HK98" s="120"/>
      <c r="HL98" s="120"/>
      <c r="HM98" s="120"/>
      <c r="HN98" s="120"/>
      <c r="HO98" s="120"/>
      <c r="HP98" s="120"/>
      <c r="HQ98" s="120"/>
      <c r="HR98" s="120"/>
      <c r="HS98" s="120"/>
      <c r="HT98" s="120"/>
      <c r="HU98" s="120"/>
      <c r="HV98" s="120"/>
      <c r="HW98" s="120"/>
      <c r="HX98" s="120"/>
      <c r="HY98" s="120"/>
      <c r="HZ98" s="120"/>
      <c r="IA98" s="120"/>
      <c r="IB98" s="120"/>
      <c r="IC98" s="120"/>
      <c r="ID98" s="120"/>
      <c r="IE98" s="120"/>
      <c r="IF98" s="120"/>
      <c r="IG98" s="120"/>
      <c r="IH98" s="120"/>
      <c r="II98" s="120"/>
      <c r="IJ98" s="120"/>
      <c r="IK98" s="120"/>
      <c r="IL98" s="120"/>
    </row>
    <row r="99" spans="1:246" ht="12.75" customHeight="1">
      <c r="A99" s="483">
        <f>A97+1</f>
        <v>78</v>
      </c>
      <c r="B99" s="497" t="s">
        <v>362</v>
      </c>
      <c r="C99" s="401" t="s">
        <v>801</v>
      </c>
      <c r="D99" s="837">
        <v>0</v>
      </c>
      <c r="E99" s="391">
        <v>0</v>
      </c>
      <c r="F99" s="391">
        <v>0</v>
      </c>
      <c r="G99" s="838">
        <v>3300</v>
      </c>
      <c r="H99" s="465">
        <v>3300</v>
      </c>
      <c r="I99" s="839">
        <v>5000</v>
      </c>
      <c r="J99" s="840">
        <v>-1700</v>
      </c>
      <c r="K99" s="841">
        <v>0.66</v>
      </c>
      <c r="L99" s="212"/>
      <c r="M99" s="121">
        <v>3300</v>
      </c>
      <c r="N99" s="450">
        <f t="shared" si="2"/>
        <v>0</v>
      </c>
      <c r="O99" s="121"/>
      <c r="P99" s="121"/>
      <c r="Q99" s="795"/>
      <c r="R99" s="795"/>
      <c r="S99" s="795"/>
      <c r="T99" s="795"/>
      <c r="U99" s="795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  <c r="DK99" s="121"/>
      <c r="DL99" s="121"/>
      <c r="DM99" s="121"/>
      <c r="DN99" s="121"/>
      <c r="DO99" s="121"/>
      <c r="DP99" s="121"/>
      <c r="DQ99" s="121"/>
      <c r="DR99" s="121"/>
      <c r="DS99" s="121"/>
      <c r="DT99" s="121"/>
      <c r="DU99" s="121"/>
      <c r="DV99" s="121"/>
      <c r="DW99" s="121"/>
      <c r="DX99" s="121"/>
      <c r="DY99" s="121"/>
      <c r="DZ99" s="121"/>
      <c r="EA99" s="121"/>
      <c r="EB99" s="121"/>
      <c r="EC99" s="121"/>
      <c r="ED99" s="121"/>
      <c r="EE99" s="121"/>
      <c r="EF99" s="121"/>
      <c r="EG99" s="121"/>
      <c r="EH99" s="121"/>
      <c r="EI99" s="121"/>
      <c r="EJ99" s="121"/>
      <c r="EK99" s="121"/>
      <c r="EL99" s="121"/>
      <c r="EM99" s="121"/>
      <c r="EN99" s="121"/>
      <c r="EO99" s="121"/>
      <c r="EP99" s="121"/>
      <c r="EQ99" s="121"/>
      <c r="ER99" s="121"/>
      <c r="ES99" s="121"/>
      <c r="ET99" s="121"/>
      <c r="EU99" s="121"/>
      <c r="EV99" s="121"/>
      <c r="EW99" s="121"/>
      <c r="EX99" s="121"/>
      <c r="EY99" s="121"/>
      <c r="EZ99" s="121"/>
      <c r="FA99" s="121"/>
      <c r="FB99" s="121"/>
      <c r="FC99" s="121"/>
      <c r="FD99" s="121"/>
      <c r="FE99" s="121"/>
      <c r="FF99" s="121"/>
      <c r="FG99" s="121"/>
      <c r="FH99" s="121"/>
      <c r="FI99" s="121"/>
      <c r="FJ99" s="121"/>
      <c r="FK99" s="121"/>
      <c r="FL99" s="121"/>
      <c r="FM99" s="121"/>
      <c r="FN99" s="121"/>
      <c r="FO99" s="121"/>
      <c r="FP99" s="121"/>
      <c r="FQ99" s="121"/>
      <c r="FR99" s="121"/>
      <c r="FS99" s="121"/>
      <c r="FT99" s="121"/>
      <c r="FU99" s="121"/>
      <c r="FV99" s="121"/>
      <c r="FW99" s="121"/>
      <c r="FX99" s="121"/>
      <c r="FY99" s="121"/>
      <c r="FZ99" s="121"/>
      <c r="GA99" s="121"/>
      <c r="GB99" s="121"/>
      <c r="GC99" s="121"/>
      <c r="GD99" s="121"/>
      <c r="GE99" s="121"/>
      <c r="GF99" s="121"/>
      <c r="GG99" s="121"/>
      <c r="GH99" s="121"/>
      <c r="GI99" s="121"/>
      <c r="GJ99" s="121"/>
      <c r="GK99" s="121"/>
      <c r="GL99" s="121"/>
      <c r="GM99" s="121"/>
      <c r="GN99" s="121"/>
      <c r="GO99" s="121"/>
      <c r="GP99" s="121"/>
      <c r="GQ99" s="121"/>
      <c r="GR99" s="121"/>
      <c r="GS99" s="121"/>
      <c r="GT99" s="121"/>
      <c r="GU99" s="121"/>
      <c r="GV99" s="121"/>
      <c r="GW99" s="121"/>
      <c r="GX99" s="121"/>
      <c r="GY99" s="121"/>
      <c r="GZ99" s="121"/>
      <c r="HA99" s="121"/>
      <c r="HB99" s="121"/>
      <c r="HC99" s="121"/>
      <c r="HD99" s="121"/>
      <c r="HE99" s="121"/>
      <c r="HF99" s="121"/>
      <c r="HG99" s="121"/>
      <c r="HH99" s="121"/>
      <c r="HI99" s="121"/>
      <c r="HJ99" s="121"/>
      <c r="HK99" s="121"/>
      <c r="HL99" s="121"/>
      <c r="HM99" s="121"/>
      <c r="HN99" s="121"/>
      <c r="HO99" s="121"/>
      <c r="HP99" s="121"/>
      <c r="HQ99" s="121"/>
      <c r="HR99" s="121"/>
      <c r="HS99" s="121"/>
      <c r="HT99" s="121"/>
      <c r="HU99" s="121"/>
      <c r="HV99" s="121"/>
      <c r="HW99" s="121"/>
      <c r="HX99" s="121"/>
      <c r="HY99" s="121"/>
      <c r="HZ99" s="121"/>
      <c r="IA99" s="121"/>
      <c r="IB99" s="121"/>
      <c r="IC99" s="121"/>
      <c r="ID99" s="121"/>
      <c r="IE99" s="121"/>
      <c r="IF99" s="121"/>
      <c r="IG99" s="121"/>
      <c r="IH99" s="121"/>
      <c r="II99" s="121"/>
      <c r="IJ99" s="121"/>
      <c r="IK99" s="121"/>
      <c r="IL99" s="121"/>
    </row>
    <row r="100" spans="1:246" ht="12.75" customHeight="1">
      <c r="A100" s="483">
        <f>A99+1</f>
        <v>79</v>
      </c>
      <c r="B100" s="497" t="s">
        <v>362</v>
      </c>
      <c r="C100" s="401" t="s">
        <v>802</v>
      </c>
      <c r="D100" s="837">
        <v>0</v>
      </c>
      <c r="E100" s="391">
        <v>25000</v>
      </c>
      <c r="F100" s="391">
        <v>0</v>
      </c>
      <c r="G100" s="838">
        <v>0</v>
      </c>
      <c r="H100" s="465">
        <v>25000</v>
      </c>
      <c r="I100" s="839">
        <v>7500</v>
      </c>
      <c r="J100" s="840">
        <v>17500</v>
      </c>
      <c r="K100" s="841">
        <v>3.3333333333333335</v>
      </c>
      <c r="L100" s="212"/>
      <c r="M100" s="121">
        <v>25000</v>
      </c>
      <c r="N100" s="450">
        <f t="shared" si="2"/>
        <v>0</v>
      </c>
      <c r="O100" s="121"/>
      <c r="P100" s="121"/>
      <c r="Q100" s="795"/>
      <c r="R100" s="795"/>
      <c r="S100" s="795"/>
      <c r="T100" s="795"/>
      <c r="U100" s="795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  <c r="DK100" s="121"/>
      <c r="DL100" s="121"/>
      <c r="DM100" s="121"/>
      <c r="DN100" s="121"/>
      <c r="DO100" s="121"/>
      <c r="DP100" s="121"/>
      <c r="DQ100" s="121"/>
      <c r="DR100" s="121"/>
      <c r="DS100" s="121"/>
      <c r="DT100" s="121"/>
      <c r="DU100" s="121"/>
      <c r="DV100" s="121"/>
      <c r="DW100" s="121"/>
      <c r="DX100" s="121"/>
      <c r="DY100" s="121"/>
      <c r="DZ100" s="121"/>
      <c r="EA100" s="121"/>
      <c r="EB100" s="121"/>
      <c r="EC100" s="121"/>
      <c r="ED100" s="121"/>
      <c r="EE100" s="121"/>
      <c r="EF100" s="121"/>
      <c r="EG100" s="121"/>
      <c r="EH100" s="121"/>
      <c r="EI100" s="121"/>
      <c r="EJ100" s="121"/>
      <c r="EK100" s="121"/>
      <c r="EL100" s="121"/>
      <c r="EM100" s="121"/>
      <c r="EN100" s="121"/>
      <c r="EO100" s="121"/>
      <c r="EP100" s="121"/>
      <c r="EQ100" s="121"/>
      <c r="ER100" s="121"/>
      <c r="ES100" s="121"/>
      <c r="ET100" s="121"/>
      <c r="EU100" s="121"/>
      <c r="EV100" s="121"/>
      <c r="EW100" s="121"/>
      <c r="EX100" s="121"/>
      <c r="EY100" s="121"/>
      <c r="EZ100" s="121"/>
      <c r="FA100" s="121"/>
      <c r="FB100" s="121"/>
      <c r="FC100" s="121"/>
      <c r="FD100" s="121"/>
      <c r="FE100" s="121"/>
      <c r="FF100" s="121"/>
      <c r="FG100" s="121"/>
      <c r="FH100" s="121"/>
      <c r="FI100" s="121"/>
      <c r="FJ100" s="121"/>
      <c r="FK100" s="121"/>
      <c r="FL100" s="121"/>
      <c r="FM100" s="121"/>
      <c r="FN100" s="121"/>
      <c r="FO100" s="121"/>
      <c r="FP100" s="121"/>
      <c r="FQ100" s="121"/>
      <c r="FR100" s="121"/>
      <c r="FS100" s="121"/>
      <c r="FT100" s="121"/>
      <c r="FU100" s="121"/>
      <c r="FV100" s="121"/>
      <c r="FW100" s="121"/>
      <c r="FX100" s="121"/>
      <c r="FY100" s="121"/>
      <c r="FZ100" s="121"/>
      <c r="GA100" s="121"/>
      <c r="GB100" s="121"/>
      <c r="GC100" s="121"/>
      <c r="GD100" s="121"/>
      <c r="GE100" s="121"/>
      <c r="GF100" s="121"/>
      <c r="GG100" s="121"/>
      <c r="GH100" s="121"/>
      <c r="GI100" s="121"/>
      <c r="GJ100" s="121"/>
      <c r="GK100" s="121"/>
      <c r="GL100" s="121"/>
      <c r="GM100" s="121"/>
      <c r="GN100" s="121"/>
      <c r="GO100" s="121"/>
      <c r="GP100" s="121"/>
      <c r="GQ100" s="121"/>
      <c r="GR100" s="121"/>
      <c r="GS100" s="121"/>
      <c r="GT100" s="121"/>
      <c r="GU100" s="121"/>
      <c r="GV100" s="121"/>
      <c r="GW100" s="121"/>
      <c r="GX100" s="121"/>
      <c r="GY100" s="121"/>
      <c r="GZ100" s="121"/>
      <c r="HA100" s="121"/>
      <c r="HB100" s="121"/>
      <c r="HC100" s="121"/>
      <c r="HD100" s="121"/>
      <c r="HE100" s="121"/>
      <c r="HF100" s="121"/>
      <c r="HG100" s="121"/>
      <c r="HH100" s="121"/>
      <c r="HI100" s="121"/>
      <c r="HJ100" s="121"/>
      <c r="HK100" s="121"/>
      <c r="HL100" s="121"/>
      <c r="HM100" s="121"/>
      <c r="HN100" s="121"/>
      <c r="HO100" s="121"/>
      <c r="HP100" s="121"/>
      <c r="HQ100" s="121"/>
      <c r="HR100" s="121"/>
      <c r="HS100" s="121"/>
      <c r="HT100" s="121"/>
      <c r="HU100" s="121"/>
      <c r="HV100" s="121"/>
      <c r="HW100" s="121"/>
      <c r="HX100" s="121"/>
      <c r="HY100" s="121"/>
      <c r="HZ100" s="121"/>
      <c r="IA100" s="121"/>
      <c r="IB100" s="121"/>
      <c r="IC100" s="121"/>
      <c r="ID100" s="121"/>
      <c r="IE100" s="121"/>
      <c r="IF100" s="121"/>
      <c r="IG100" s="121"/>
      <c r="IH100" s="121"/>
      <c r="II100" s="121"/>
      <c r="IJ100" s="121"/>
      <c r="IK100" s="121"/>
      <c r="IL100" s="121"/>
    </row>
    <row r="101" spans="1:246" ht="12.75" customHeight="1">
      <c r="A101" s="483">
        <f>A100+1</f>
        <v>80</v>
      </c>
      <c r="B101" s="497" t="s">
        <v>362</v>
      </c>
      <c r="C101" s="401" t="s">
        <v>459</v>
      </c>
      <c r="D101" s="837">
        <v>0</v>
      </c>
      <c r="E101" s="391">
        <v>0</v>
      </c>
      <c r="F101" s="391">
        <v>0</v>
      </c>
      <c r="G101" s="838">
        <v>9200</v>
      </c>
      <c r="H101" s="465">
        <v>9200</v>
      </c>
      <c r="I101" s="839">
        <v>10000</v>
      </c>
      <c r="J101" s="840">
        <v>-800</v>
      </c>
      <c r="K101" s="841">
        <v>0.92</v>
      </c>
      <c r="L101" s="212"/>
      <c r="M101" s="121">
        <v>9200</v>
      </c>
      <c r="N101" s="450">
        <f t="shared" si="2"/>
        <v>0</v>
      </c>
      <c r="O101" s="121"/>
      <c r="P101" s="121"/>
      <c r="Q101" s="795"/>
      <c r="R101" s="795"/>
      <c r="S101" s="795"/>
      <c r="T101" s="795"/>
      <c r="U101" s="795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  <c r="DK101" s="121"/>
      <c r="DL101" s="121"/>
      <c r="DM101" s="121"/>
      <c r="DN101" s="121"/>
      <c r="DO101" s="121"/>
      <c r="DP101" s="121"/>
      <c r="DQ101" s="121"/>
      <c r="DR101" s="121"/>
      <c r="DS101" s="121"/>
      <c r="DT101" s="121"/>
      <c r="DU101" s="121"/>
      <c r="DV101" s="121"/>
      <c r="DW101" s="121"/>
      <c r="DX101" s="121"/>
      <c r="DY101" s="121"/>
      <c r="DZ101" s="121"/>
      <c r="EA101" s="121"/>
      <c r="EB101" s="121"/>
      <c r="EC101" s="121"/>
      <c r="ED101" s="121"/>
      <c r="EE101" s="121"/>
      <c r="EF101" s="121"/>
      <c r="EG101" s="121"/>
      <c r="EH101" s="121"/>
      <c r="EI101" s="121"/>
      <c r="EJ101" s="121"/>
      <c r="EK101" s="121"/>
      <c r="EL101" s="121"/>
      <c r="EM101" s="121"/>
      <c r="EN101" s="121"/>
      <c r="EO101" s="121"/>
      <c r="EP101" s="121"/>
      <c r="EQ101" s="121"/>
      <c r="ER101" s="121"/>
      <c r="ES101" s="121"/>
      <c r="ET101" s="121"/>
      <c r="EU101" s="121"/>
      <c r="EV101" s="121"/>
      <c r="EW101" s="121"/>
      <c r="EX101" s="121"/>
      <c r="EY101" s="121"/>
      <c r="EZ101" s="121"/>
      <c r="FA101" s="121"/>
      <c r="FB101" s="121"/>
      <c r="FC101" s="121"/>
      <c r="FD101" s="121"/>
      <c r="FE101" s="121"/>
      <c r="FF101" s="121"/>
      <c r="FG101" s="121"/>
      <c r="FH101" s="121"/>
      <c r="FI101" s="121"/>
      <c r="FJ101" s="121"/>
      <c r="FK101" s="121"/>
      <c r="FL101" s="121"/>
      <c r="FM101" s="121"/>
      <c r="FN101" s="121"/>
      <c r="FO101" s="121"/>
      <c r="FP101" s="121"/>
      <c r="FQ101" s="121"/>
      <c r="FR101" s="121"/>
      <c r="FS101" s="121"/>
      <c r="FT101" s="121"/>
      <c r="FU101" s="121"/>
      <c r="FV101" s="121"/>
      <c r="FW101" s="121"/>
      <c r="FX101" s="121"/>
      <c r="FY101" s="121"/>
      <c r="FZ101" s="121"/>
      <c r="GA101" s="121"/>
      <c r="GB101" s="121"/>
      <c r="GC101" s="121"/>
      <c r="GD101" s="121"/>
      <c r="GE101" s="121"/>
      <c r="GF101" s="121"/>
      <c r="GG101" s="121"/>
      <c r="GH101" s="121"/>
      <c r="GI101" s="121"/>
      <c r="GJ101" s="121"/>
      <c r="GK101" s="121"/>
      <c r="GL101" s="121"/>
      <c r="GM101" s="121"/>
      <c r="GN101" s="121"/>
      <c r="GO101" s="121"/>
      <c r="GP101" s="121"/>
      <c r="GQ101" s="121"/>
      <c r="GR101" s="121"/>
      <c r="GS101" s="121"/>
      <c r="GT101" s="121"/>
      <c r="GU101" s="121"/>
      <c r="GV101" s="121"/>
      <c r="GW101" s="121"/>
      <c r="GX101" s="121"/>
      <c r="GY101" s="121"/>
      <c r="GZ101" s="121"/>
      <c r="HA101" s="121"/>
      <c r="HB101" s="121"/>
      <c r="HC101" s="121"/>
      <c r="HD101" s="121"/>
      <c r="HE101" s="121"/>
      <c r="HF101" s="121"/>
      <c r="HG101" s="121"/>
      <c r="HH101" s="121"/>
      <c r="HI101" s="121"/>
      <c r="HJ101" s="121"/>
      <c r="HK101" s="121"/>
      <c r="HL101" s="121"/>
      <c r="HM101" s="121"/>
      <c r="HN101" s="121"/>
      <c r="HO101" s="121"/>
      <c r="HP101" s="121"/>
      <c r="HQ101" s="121"/>
      <c r="HR101" s="121"/>
      <c r="HS101" s="121"/>
      <c r="HT101" s="121"/>
      <c r="HU101" s="121"/>
      <c r="HV101" s="121"/>
      <c r="HW101" s="121"/>
      <c r="HX101" s="121"/>
      <c r="HY101" s="121"/>
      <c r="HZ101" s="121"/>
      <c r="IA101" s="121"/>
      <c r="IB101" s="121"/>
      <c r="IC101" s="121"/>
      <c r="ID101" s="121"/>
      <c r="IE101" s="121"/>
      <c r="IF101" s="121"/>
      <c r="IG101" s="121"/>
      <c r="IH101" s="121"/>
      <c r="II101" s="121"/>
      <c r="IJ101" s="121"/>
      <c r="IK101" s="121"/>
      <c r="IL101" s="121"/>
    </row>
    <row r="102" spans="1:246" ht="12.75" customHeight="1">
      <c r="A102" s="483">
        <f>A101+1</f>
        <v>81</v>
      </c>
      <c r="B102" s="497" t="s">
        <v>362</v>
      </c>
      <c r="C102" s="401" t="s">
        <v>920</v>
      </c>
      <c r="D102" s="837">
        <v>0</v>
      </c>
      <c r="E102" s="391">
        <v>38000</v>
      </c>
      <c r="F102" s="391">
        <v>0</v>
      </c>
      <c r="G102" s="838">
        <v>0</v>
      </c>
      <c r="H102" s="465">
        <v>38000</v>
      </c>
      <c r="I102" s="839">
        <v>37000</v>
      </c>
      <c r="J102" s="840">
        <v>1000</v>
      </c>
      <c r="K102" s="841">
        <v>1.027027027027027</v>
      </c>
      <c r="L102" s="212"/>
      <c r="M102" s="121">
        <v>38000</v>
      </c>
      <c r="N102" s="450">
        <f t="shared" si="2"/>
        <v>0</v>
      </c>
      <c r="O102" s="121"/>
      <c r="P102" s="121"/>
      <c r="Q102" s="795"/>
      <c r="R102" s="795"/>
      <c r="S102" s="795"/>
      <c r="T102" s="795"/>
      <c r="U102" s="795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  <c r="DK102" s="121"/>
      <c r="DL102" s="121"/>
      <c r="DM102" s="121"/>
      <c r="DN102" s="121"/>
      <c r="DO102" s="121"/>
      <c r="DP102" s="121"/>
      <c r="DQ102" s="121"/>
      <c r="DR102" s="121"/>
      <c r="DS102" s="121"/>
      <c r="DT102" s="121"/>
      <c r="DU102" s="121"/>
      <c r="DV102" s="121"/>
      <c r="DW102" s="121"/>
      <c r="DX102" s="121"/>
      <c r="DY102" s="121"/>
      <c r="DZ102" s="121"/>
      <c r="EA102" s="121"/>
      <c r="EB102" s="121"/>
      <c r="EC102" s="121"/>
      <c r="ED102" s="121"/>
      <c r="EE102" s="121"/>
      <c r="EF102" s="121"/>
      <c r="EG102" s="121"/>
      <c r="EH102" s="121"/>
      <c r="EI102" s="121"/>
      <c r="EJ102" s="121"/>
      <c r="EK102" s="121"/>
      <c r="EL102" s="121"/>
      <c r="EM102" s="121"/>
      <c r="EN102" s="121"/>
      <c r="EO102" s="121"/>
      <c r="EP102" s="121"/>
      <c r="EQ102" s="121"/>
      <c r="ER102" s="121"/>
      <c r="ES102" s="121"/>
      <c r="ET102" s="121"/>
      <c r="EU102" s="121"/>
      <c r="EV102" s="121"/>
      <c r="EW102" s="121"/>
      <c r="EX102" s="121"/>
      <c r="EY102" s="121"/>
      <c r="EZ102" s="121"/>
      <c r="FA102" s="121"/>
      <c r="FB102" s="121"/>
      <c r="FC102" s="121"/>
      <c r="FD102" s="121"/>
      <c r="FE102" s="121"/>
      <c r="FF102" s="121"/>
      <c r="FG102" s="121"/>
      <c r="FH102" s="121"/>
      <c r="FI102" s="121"/>
      <c r="FJ102" s="121"/>
      <c r="FK102" s="121"/>
      <c r="FL102" s="121"/>
      <c r="FM102" s="121"/>
      <c r="FN102" s="121"/>
      <c r="FO102" s="121"/>
      <c r="FP102" s="121"/>
      <c r="FQ102" s="121"/>
      <c r="FR102" s="121"/>
      <c r="FS102" s="121"/>
      <c r="FT102" s="121"/>
      <c r="FU102" s="121"/>
      <c r="FV102" s="121"/>
      <c r="FW102" s="121"/>
      <c r="FX102" s="121"/>
      <c r="FY102" s="121"/>
      <c r="FZ102" s="121"/>
      <c r="GA102" s="121"/>
      <c r="GB102" s="121"/>
      <c r="GC102" s="121"/>
      <c r="GD102" s="121"/>
      <c r="GE102" s="121"/>
      <c r="GF102" s="121"/>
      <c r="GG102" s="121"/>
      <c r="GH102" s="121"/>
      <c r="GI102" s="121"/>
      <c r="GJ102" s="121"/>
      <c r="GK102" s="121"/>
      <c r="GL102" s="121"/>
      <c r="GM102" s="121"/>
      <c r="GN102" s="121"/>
      <c r="GO102" s="121"/>
      <c r="GP102" s="121"/>
      <c r="GQ102" s="121"/>
      <c r="GR102" s="121"/>
      <c r="GS102" s="121"/>
      <c r="GT102" s="121"/>
      <c r="GU102" s="121"/>
      <c r="GV102" s="121"/>
      <c r="GW102" s="121"/>
      <c r="GX102" s="121"/>
      <c r="GY102" s="121"/>
      <c r="GZ102" s="121"/>
      <c r="HA102" s="121"/>
      <c r="HB102" s="121"/>
      <c r="HC102" s="121"/>
      <c r="HD102" s="121"/>
      <c r="HE102" s="121"/>
      <c r="HF102" s="121"/>
      <c r="HG102" s="121"/>
      <c r="HH102" s="121"/>
      <c r="HI102" s="121"/>
      <c r="HJ102" s="121"/>
      <c r="HK102" s="121"/>
      <c r="HL102" s="121"/>
      <c r="HM102" s="121"/>
      <c r="HN102" s="121"/>
      <c r="HO102" s="121"/>
      <c r="HP102" s="121"/>
      <c r="HQ102" s="121"/>
      <c r="HR102" s="121"/>
      <c r="HS102" s="121"/>
      <c r="HT102" s="121"/>
      <c r="HU102" s="121"/>
      <c r="HV102" s="121"/>
      <c r="HW102" s="121"/>
      <c r="HX102" s="121"/>
      <c r="HY102" s="121"/>
      <c r="HZ102" s="121"/>
      <c r="IA102" s="121"/>
      <c r="IB102" s="121"/>
      <c r="IC102" s="121"/>
      <c r="ID102" s="121"/>
      <c r="IE102" s="121"/>
      <c r="IF102" s="121"/>
      <c r="IG102" s="121"/>
      <c r="IH102" s="121"/>
      <c r="II102" s="121"/>
      <c r="IJ102" s="121"/>
      <c r="IK102" s="121"/>
      <c r="IL102" s="121"/>
    </row>
    <row r="103" spans="1:246" ht="12.75" customHeight="1">
      <c r="A103" s="483">
        <f>A102+1</f>
        <v>82</v>
      </c>
      <c r="B103" s="497" t="s">
        <v>362</v>
      </c>
      <c r="C103" s="401" t="s">
        <v>224</v>
      </c>
      <c r="D103" s="837">
        <v>0</v>
      </c>
      <c r="E103" s="391">
        <v>0</v>
      </c>
      <c r="F103" s="391">
        <v>0</v>
      </c>
      <c r="G103" s="838">
        <v>30000</v>
      </c>
      <c r="H103" s="465">
        <v>30000</v>
      </c>
      <c r="I103" s="839">
        <v>30000</v>
      </c>
      <c r="J103" s="840">
        <v>0</v>
      </c>
      <c r="K103" s="841">
        <v>1</v>
      </c>
      <c r="L103" s="212"/>
      <c r="M103" s="120">
        <v>30000</v>
      </c>
      <c r="N103" s="450">
        <f t="shared" si="2"/>
        <v>0</v>
      </c>
      <c r="O103" s="120"/>
      <c r="P103" s="120"/>
      <c r="Q103" s="793"/>
      <c r="R103" s="793"/>
      <c r="S103" s="793"/>
      <c r="T103" s="793"/>
      <c r="U103" s="793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  <c r="DX103" s="120"/>
      <c r="DY103" s="120"/>
      <c r="DZ103" s="120"/>
      <c r="EA103" s="120"/>
      <c r="EB103" s="120"/>
      <c r="EC103" s="120"/>
      <c r="ED103" s="120"/>
      <c r="EE103" s="120"/>
      <c r="EF103" s="120"/>
      <c r="EG103" s="120"/>
      <c r="EH103" s="120"/>
      <c r="EI103" s="120"/>
      <c r="EJ103" s="120"/>
      <c r="EK103" s="120"/>
      <c r="EL103" s="120"/>
      <c r="EM103" s="120"/>
      <c r="EN103" s="120"/>
      <c r="EO103" s="120"/>
      <c r="EP103" s="120"/>
      <c r="EQ103" s="120"/>
      <c r="ER103" s="120"/>
      <c r="ES103" s="120"/>
      <c r="ET103" s="120"/>
      <c r="EU103" s="120"/>
      <c r="EV103" s="120"/>
      <c r="EW103" s="120"/>
      <c r="EX103" s="120"/>
      <c r="EY103" s="120"/>
      <c r="EZ103" s="120"/>
      <c r="FA103" s="120"/>
      <c r="FB103" s="120"/>
      <c r="FC103" s="120"/>
      <c r="FD103" s="120"/>
      <c r="FE103" s="120"/>
      <c r="FF103" s="120"/>
      <c r="FG103" s="120"/>
      <c r="FH103" s="120"/>
      <c r="FI103" s="120"/>
      <c r="FJ103" s="120"/>
      <c r="FK103" s="120"/>
      <c r="FL103" s="120"/>
      <c r="FM103" s="120"/>
      <c r="FN103" s="120"/>
      <c r="FO103" s="120"/>
      <c r="FP103" s="120"/>
      <c r="FQ103" s="120"/>
      <c r="FR103" s="120"/>
      <c r="FS103" s="120"/>
      <c r="FT103" s="120"/>
      <c r="FU103" s="120"/>
      <c r="FV103" s="120"/>
      <c r="FW103" s="120"/>
      <c r="FX103" s="120"/>
      <c r="FY103" s="120"/>
      <c r="FZ103" s="120"/>
      <c r="GA103" s="120"/>
      <c r="GB103" s="120"/>
      <c r="GC103" s="120"/>
      <c r="GD103" s="120"/>
      <c r="GE103" s="120"/>
      <c r="GF103" s="120"/>
      <c r="GG103" s="120"/>
      <c r="GH103" s="120"/>
      <c r="GI103" s="120"/>
      <c r="GJ103" s="120"/>
      <c r="GK103" s="120"/>
      <c r="GL103" s="120"/>
      <c r="GM103" s="120"/>
      <c r="GN103" s="120"/>
      <c r="GO103" s="120"/>
      <c r="GP103" s="120"/>
      <c r="GQ103" s="120"/>
      <c r="GR103" s="120"/>
      <c r="GS103" s="120"/>
      <c r="GT103" s="120"/>
      <c r="GU103" s="120"/>
      <c r="GV103" s="120"/>
      <c r="GW103" s="120"/>
      <c r="GX103" s="120"/>
      <c r="GY103" s="120"/>
      <c r="GZ103" s="120"/>
      <c r="HA103" s="120"/>
      <c r="HB103" s="120"/>
      <c r="HC103" s="120"/>
      <c r="HD103" s="120"/>
      <c r="HE103" s="120"/>
      <c r="HF103" s="120"/>
      <c r="HG103" s="120"/>
      <c r="HH103" s="120"/>
      <c r="HI103" s="120"/>
      <c r="HJ103" s="120"/>
      <c r="HK103" s="120"/>
      <c r="HL103" s="120"/>
      <c r="HM103" s="120"/>
      <c r="HN103" s="120"/>
      <c r="HO103" s="120"/>
      <c r="HP103" s="120"/>
      <c r="HQ103" s="120"/>
      <c r="HR103" s="120"/>
      <c r="HS103" s="120"/>
      <c r="HT103" s="120"/>
      <c r="HU103" s="120"/>
      <c r="HV103" s="120"/>
      <c r="HW103" s="120"/>
      <c r="HX103" s="120"/>
      <c r="HY103" s="120"/>
      <c r="HZ103" s="120"/>
      <c r="IA103" s="120"/>
      <c r="IB103" s="120"/>
      <c r="IC103" s="120"/>
      <c r="ID103" s="120"/>
      <c r="IE103" s="120"/>
      <c r="IF103" s="120"/>
      <c r="IG103" s="120"/>
      <c r="IH103" s="120"/>
      <c r="II103" s="120"/>
      <c r="IJ103" s="120"/>
      <c r="IK103" s="120"/>
      <c r="IL103" s="120"/>
    </row>
    <row r="104" spans="1:246" ht="12.75" customHeight="1" thickBot="1">
      <c r="A104" s="483">
        <f>A103+1</f>
        <v>83</v>
      </c>
      <c r="B104" s="497" t="s">
        <v>362</v>
      </c>
      <c r="C104" s="401" t="s">
        <v>803</v>
      </c>
      <c r="D104" s="837">
        <v>0</v>
      </c>
      <c r="E104" s="391">
        <v>0</v>
      </c>
      <c r="F104" s="391">
        <v>35000</v>
      </c>
      <c r="G104" s="838">
        <v>0</v>
      </c>
      <c r="H104" s="465">
        <v>35000</v>
      </c>
      <c r="I104" s="839">
        <v>35000</v>
      </c>
      <c r="J104" s="840">
        <v>0</v>
      </c>
      <c r="K104" s="841">
        <v>1</v>
      </c>
      <c r="L104" s="212"/>
      <c r="M104" s="121">
        <v>35000</v>
      </c>
      <c r="N104" s="450">
        <f t="shared" si="2"/>
        <v>0</v>
      </c>
      <c r="O104" s="121"/>
      <c r="P104" s="121"/>
      <c r="Q104" s="795"/>
      <c r="R104" s="795"/>
      <c r="S104" s="795"/>
      <c r="T104" s="795"/>
      <c r="U104" s="795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  <c r="DK104" s="121"/>
      <c r="DL104" s="121"/>
      <c r="DM104" s="121"/>
      <c r="DN104" s="121"/>
      <c r="DO104" s="121"/>
      <c r="DP104" s="121"/>
      <c r="DQ104" s="121"/>
      <c r="DR104" s="121"/>
      <c r="DS104" s="121"/>
      <c r="DT104" s="121"/>
      <c r="DU104" s="121"/>
      <c r="DV104" s="121"/>
      <c r="DW104" s="121"/>
      <c r="DX104" s="121"/>
      <c r="DY104" s="121"/>
      <c r="DZ104" s="121"/>
      <c r="EA104" s="121"/>
      <c r="EB104" s="121"/>
      <c r="EC104" s="121"/>
      <c r="ED104" s="121"/>
      <c r="EE104" s="121"/>
      <c r="EF104" s="121"/>
      <c r="EG104" s="121"/>
      <c r="EH104" s="121"/>
      <c r="EI104" s="121"/>
      <c r="EJ104" s="121"/>
      <c r="EK104" s="121"/>
      <c r="EL104" s="121"/>
      <c r="EM104" s="121"/>
      <c r="EN104" s="121"/>
      <c r="EO104" s="121"/>
      <c r="EP104" s="121"/>
      <c r="EQ104" s="121"/>
      <c r="ER104" s="121"/>
      <c r="ES104" s="121"/>
      <c r="ET104" s="121"/>
      <c r="EU104" s="121"/>
      <c r="EV104" s="121"/>
      <c r="EW104" s="121"/>
      <c r="EX104" s="121"/>
      <c r="EY104" s="121"/>
      <c r="EZ104" s="121"/>
      <c r="FA104" s="121"/>
      <c r="FB104" s="121"/>
      <c r="FC104" s="121"/>
      <c r="FD104" s="121"/>
      <c r="FE104" s="121"/>
      <c r="FF104" s="121"/>
      <c r="FG104" s="121"/>
      <c r="FH104" s="121"/>
      <c r="FI104" s="121"/>
      <c r="FJ104" s="121"/>
      <c r="FK104" s="121"/>
      <c r="FL104" s="121"/>
      <c r="FM104" s="121"/>
      <c r="FN104" s="121"/>
      <c r="FO104" s="121"/>
      <c r="FP104" s="121"/>
      <c r="FQ104" s="121"/>
      <c r="FR104" s="121"/>
      <c r="FS104" s="121"/>
      <c r="FT104" s="121"/>
      <c r="FU104" s="121"/>
      <c r="FV104" s="121"/>
      <c r="FW104" s="121"/>
      <c r="FX104" s="121"/>
      <c r="FY104" s="121"/>
      <c r="FZ104" s="121"/>
      <c r="GA104" s="121"/>
      <c r="GB104" s="121"/>
      <c r="GC104" s="121"/>
      <c r="GD104" s="121"/>
      <c r="GE104" s="121"/>
      <c r="GF104" s="121"/>
      <c r="GG104" s="121"/>
      <c r="GH104" s="121"/>
      <c r="GI104" s="121"/>
      <c r="GJ104" s="121"/>
      <c r="GK104" s="121"/>
      <c r="GL104" s="121"/>
      <c r="GM104" s="121"/>
      <c r="GN104" s="121"/>
      <c r="GO104" s="121"/>
      <c r="GP104" s="121"/>
      <c r="GQ104" s="121"/>
      <c r="GR104" s="121"/>
      <c r="GS104" s="121"/>
      <c r="GT104" s="121"/>
      <c r="GU104" s="121"/>
      <c r="GV104" s="121"/>
      <c r="GW104" s="121"/>
      <c r="GX104" s="121"/>
      <c r="GY104" s="121"/>
      <c r="GZ104" s="121"/>
      <c r="HA104" s="121"/>
      <c r="HB104" s="121"/>
      <c r="HC104" s="121"/>
      <c r="HD104" s="121"/>
      <c r="HE104" s="121"/>
      <c r="HF104" s="121"/>
      <c r="HG104" s="121"/>
      <c r="HH104" s="121"/>
      <c r="HI104" s="121"/>
      <c r="HJ104" s="121"/>
      <c r="HK104" s="121"/>
      <c r="HL104" s="121"/>
      <c r="HM104" s="121"/>
      <c r="HN104" s="121"/>
      <c r="HO104" s="121"/>
      <c r="HP104" s="121"/>
      <c r="HQ104" s="121"/>
      <c r="HR104" s="121"/>
      <c r="HS104" s="121"/>
      <c r="HT104" s="121"/>
      <c r="HU104" s="121"/>
      <c r="HV104" s="121"/>
      <c r="HW104" s="121"/>
      <c r="HX104" s="121"/>
      <c r="HY104" s="121"/>
      <c r="HZ104" s="121"/>
      <c r="IA104" s="121"/>
      <c r="IB104" s="121"/>
      <c r="IC104" s="121"/>
      <c r="ID104" s="121"/>
      <c r="IE104" s="121"/>
      <c r="IF104" s="121"/>
      <c r="IG104" s="121"/>
      <c r="IH104" s="121"/>
      <c r="II104" s="121"/>
      <c r="IJ104" s="121"/>
      <c r="IK104" s="121"/>
      <c r="IL104" s="121"/>
    </row>
    <row r="105" spans="1:246" ht="12.75" customHeight="1" thickBot="1" thickTop="1">
      <c r="A105" s="675"/>
      <c r="B105" s="676"/>
      <c r="C105" s="677" t="s">
        <v>40</v>
      </c>
      <c r="D105" s="844">
        <v>0</v>
      </c>
      <c r="E105" s="845">
        <v>63000</v>
      </c>
      <c r="F105" s="845">
        <v>35000</v>
      </c>
      <c r="G105" s="846">
        <v>42500</v>
      </c>
      <c r="H105" s="847">
        <v>140500</v>
      </c>
      <c r="I105" s="848">
        <v>124500</v>
      </c>
      <c r="J105" s="849">
        <v>16000</v>
      </c>
      <c r="K105" s="850">
        <v>1.1285140562248996</v>
      </c>
      <c r="L105" s="449"/>
      <c r="M105" s="450">
        <v>140500</v>
      </c>
      <c r="N105" s="450">
        <f t="shared" si="2"/>
        <v>0</v>
      </c>
      <c r="O105" s="120"/>
      <c r="P105" s="120"/>
      <c r="Q105" s="793"/>
      <c r="R105" s="793"/>
      <c r="S105" s="793"/>
      <c r="T105" s="793"/>
      <c r="U105" s="793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0"/>
      <c r="CR105" s="120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0"/>
      <c r="DM105" s="120"/>
      <c r="DN105" s="120"/>
      <c r="DO105" s="120"/>
      <c r="DP105" s="120"/>
      <c r="DQ105" s="120"/>
      <c r="DR105" s="120"/>
      <c r="DS105" s="120"/>
      <c r="DT105" s="120"/>
      <c r="DU105" s="120"/>
      <c r="DV105" s="120"/>
      <c r="DW105" s="120"/>
      <c r="DX105" s="120"/>
      <c r="DY105" s="120"/>
      <c r="DZ105" s="120"/>
      <c r="EA105" s="120"/>
      <c r="EB105" s="120"/>
      <c r="EC105" s="120"/>
      <c r="ED105" s="120"/>
      <c r="EE105" s="120"/>
      <c r="EF105" s="120"/>
      <c r="EG105" s="120"/>
      <c r="EH105" s="120"/>
      <c r="EI105" s="120"/>
      <c r="EJ105" s="120"/>
      <c r="EK105" s="120"/>
      <c r="EL105" s="120"/>
      <c r="EM105" s="120"/>
      <c r="EN105" s="120"/>
      <c r="EO105" s="120"/>
      <c r="EP105" s="120"/>
      <c r="EQ105" s="120"/>
      <c r="ER105" s="120"/>
      <c r="ES105" s="120"/>
      <c r="ET105" s="120"/>
      <c r="EU105" s="120"/>
      <c r="EV105" s="120"/>
      <c r="EW105" s="120"/>
      <c r="EX105" s="120"/>
      <c r="EY105" s="120"/>
      <c r="EZ105" s="120"/>
      <c r="FA105" s="120"/>
      <c r="FB105" s="120"/>
      <c r="FC105" s="120"/>
      <c r="FD105" s="120"/>
      <c r="FE105" s="120"/>
      <c r="FF105" s="120"/>
      <c r="FG105" s="120"/>
      <c r="FH105" s="120"/>
      <c r="FI105" s="120"/>
      <c r="FJ105" s="120"/>
      <c r="FK105" s="120"/>
      <c r="FL105" s="120"/>
      <c r="FM105" s="120"/>
      <c r="FN105" s="120"/>
      <c r="FO105" s="120"/>
      <c r="FP105" s="120"/>
      <c r="FQ105" s="120"/>
      <c r="FR105" s="120"/>
      <c r="FS105" s="120"/>
      <c r="FT105" s="120"/>
      <c r="FU105" s="120"/>
      <c r="FV105" s="120"/>
      <c r="FW105" s="120"/>
      <c r="FX105" s="120"/>
      <c r="FY105" s="120"/>
      <c r="FZ105" s="120"/>
      <c r="GA105" s="120"/>
      <c r="GB105" s="120"/>
      <c r="GC105" s="120"/>
      <c r="GD105" s="120"/>
      <c r="GE105" s="120"/>
      <c r="GF105" s="120"/>
      <c r="GG105" s="120"/>
      <c r="GH105" s="120"/>
      <c r="GI105" s="120"/>
      <c r="GJ105" s="120"/>
      <c r="GK105" s="120"/>
      <c r="GL105" s="120"/>
      <c r="GM105" s="120"/>
      <c r="GN105" s="120"/>
      <c r="GO105" s="120"/>
      <c r="GP105" s="120"/>
      <c r="GQ105" s="120"/>
      <c r="GR105" s="120"/>
      <c r="GS105" s="120"/>
      <c r="GT105" s="120"/>
      <c r="GU105" s="120"/>
      <c r="GV105" s="120"/>
      <c r="GW105" s="120"/>
      <c r="GX105" s="120"/>
      <c r="GY105" s="120"/>
      <c r="GZ105" s="120"/>
      <c r="HA105" s="120"/>
      <c r="HB105" s="120"/>
      <c r="HC105" s="120"/>
      <c r="HD105" s="120"/>
      <c r="HE105" s="120"/>
      <c r="HF105" s="120"/>
      <c r="HG105" s="120"/>
      <c r="HH105" s="120"/>
      <c r="HI105" s="120"/>
      <c r="HJ105" s="120"/>
      <c r="HK105" s="120"/>
      <c r="HL105" s="120"/>
      <c r="HM105" s="120"/>
      <c r="HN105" s="120"/>
      <c r="HO105" s="120"/>
      <c r="HP105" s="120"/>
      <c r="HQ105" s="120"/>
      <c r="HR105" s="120"/>
      <c r="HS105" s="120"/>
      <c r="HT105" s="120"/>
      <c r="HU105" s="120"/>
      <c r="HV105" s="120"/>
      <c r="HW105" s="120"/>
      <c r="HX105" s="120"/>
      <c r="HY105" s="120"/>
      <c r="HZ105" s="120"/>
      <c r="IA105" s="120"/>
      <c r="IB105" s="120"/>
      <c r="IC105" s="120"/>
      <c r="ID105" s="120"/>
      <c r="IE105" s="120"/>
      <c r="IF105" s="120"/>
      <c r="IG105" s="120"/>
      <c r="IH105" s="120"/>
      <c r="II105" s="120"/>
      <c r="IJ105" s="120"/>
      <c r="IK105" s="120"/>
      <c r="IL105" s="120"/>
    </row>
    <row r="106" spans="1:246" ht="12.75" customHeight="1">
      <c r="A106" s="483">
        <f>A104+1</f>
        <v>84</v>
      </c>
      <c r="B106" s="498" t="s">
        <v>347</v>
      </c>
      <c r="C106" s="808" t="s">
        <v>804</v>
      </c>
      <c r="D106" s="863">
        <v>0</v>
      </c>
      <c r="E106" s="864">
        <v>0</v>
      </c>
      <c r="F106" s="864">
        <v>0</v>
      </c>
      <c r="G106" s="865">
        <v>5000</v>
      </c>
      <c r="H106" s="870">
        <v>5000</v>
      </c>
      <c r="I106" s="871">
        <v>5000</v>
      </c>
      <c r="J106" s="872">
        <v>0</v>
      </c>
      <c r="K106" s="922">
        <v>1</v>
      </c>
      <c r="L106" s="212"/>
      <c r="M106" s="120">
        <v>5000</v>
      </c>
      <c r="N106" s="450">
        <f t="shared" si="2"/>
        <v>0</v>
      </c>
      <c r="O106" s="120"/>
      <c r="P106" s="120"/>
      <c r="Q106" s="793"/>
      <c r="R106" s="793"/>
      <c r="S106" s="793"/>
      <c r="T106" s="793"/>
      <c r="U106" s="793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0"/>
      <c r="DT106" s="120"/>
      <c r="DU106" s="120"/>
      <c r="DV106" s="120"/>
      <c r="DW106" s="120"/>
      <c r="DX106" s="120"/>
      <c r="DY106" s="120"/>
      <c r="DZ106" s="120"/>
      <c r="EA106" s="120"/>
      <c r="EB106" s="120"/>
      <c r="EC106" s="120"/>
      <c r="ED106" s="120"/>
      <c r="EE106" s="120"/>
      <c r="EF106" s="120"/>
      <c r="EG106" s="120"/>
      <c r="EH106" s="120"/>
      <c r="EI106" s="120"/>
      <c r="EJ106" s="120"/>
      <c r="EK106" s="120"/>
      <c r="EL106" s="120"/>
      <c r="EM106" s="120"/>
      <c r="EN106" s="120"/>
      <c r="EO106" s="120"/>
      <c r="EP106" s="120"/>
      <c r="EQ106" s="120"/>
      <c r="ER106" s="120"/>
      <c r="ES106" s="120"/>
      <c r="ET106" s="120"/>
      <c r="EU106" s="120"/>
      <c r="EV106" s="120"/>
      <c r="EW106" s="120"/>
      <c r="EX106" s="120"/>
      <c r="EY106" s="120"/>
      <c r="EZ106" s="120"/>
      <c r="FA106" s="120"/>
      <c r="FB106" s="120"/>
      <c r="FC106" s="120"/>
      <c r="FD106" s="120"/>
      <c r="FE106" s="120"/>
      <c r="FF106" s="120"/>
      <c r="FG106" s="120"/>
      <c r="FH106" s="120"/>
      <c r="FI106" s="120"/>
      <c r="FJ106" s="120"/>
      <c r="FK106" s="120"/>
      <c r="FL106" s="120"/>
      <c r="FM106" s="120"/>
      <c r="FN106" s="120"/>
      <c r="FO106" s="120"/>
      <c r="FP106" s="120"/>
      <c r="FQ106" s="120"/>
      <c r="FR106" s="120"/>
      <c r="FS106" s="120"/>
      <c r="FT106" s="120"/>
      <c r="FU106" s="120"/>
      <c r="FV106" s="120"/>
      <c r="FW106" s="120"/>
      <c r="FX106" s="120"/>
      <c r="FY106" s="120"/>
      <c r="FZ106" s="120"/>
      <c r="GA106" s="120"/>
      <c r="GB106" s="120"/>
      <c r="GC106" s="120"/>
      <c r="GD106" s="120"/>
      <c r="GE106" s="120"/>
      <c r="GF106" s="120"/>
      <c r="GG106" s="120"/>
      <c r="GH106" s="120"/>
      <c r="GI106" s="120"/>
      <c r="GJ106" s="120"/>
      <c r="GK106" s="120"/>
      <c r="GL106" s="120"/>
      <c r="GM106" s="120"/>
      <c r="GN106" s="120"/>
      <c r="GO106" s="120"/>
      <c r="GP106" s="120"/>
      <c r="GQ106" s="120"/>
      <c r="GR106" s="120"/>
      <c r="GS106" s="120"/>
      <c r="GT106" s="120"/>
      <c r="GU106" s="120"/>
      <c r="GV106" s="120"/>
      <c r="GW106" s="120"/>
      <c r="GX106" s="120"/>
      <c r="GY106" s="120"/>
      <c r="GZ106" s="120"/>
      <c r="HA106" s="120"/>
      <c r="HB106" s="120"/>
      <c r="HC106" s="120"/>
      <c r="HD106" s="120"/>
      <c r="HE106" s="120"/>
      <c r="HF106" s="120"/>
      <c r="HG106" s="120"/>
      <c r="HH106" s="120"/>
      <c r="HI106" s="120"/>
      <c r="HJ106" s="120"/>
      <c r="HK106" s="120"/>
      <c r="HL106" s="120"/>
      <c r="HM106" s="120"/>
      <c r="HN106" s="120"/>
      <c r="HO106" s="120"/>
      <c r="HP106" s="120"/>
      <c r="HQ106" s="120"/>
      <c r="HR106" s="120"/>
      <c r="HS106" s="120"/>
      <c r="HT106" s="120"/>
      <c r="HU106" s="120"/>
      <c r="HV106" s="120"/>
      <c r="HW106" s="120"/>
      <c r="HX106" s="120"/>
      <c r="HY106" s="120"/>
      <c r="HZ106" s="120"/>
      <c r="IA106" s="120"/>
      <c r="IB106" s="120"/>
      <c r="IC106" s="120"/>
      <c r="ID106" s="120"/>
      <c r="IE106" s="120"/>
      <c r="IF106" s="120"/>
      <c r="IG106" s="120"/>
      <c r="IH106" s="120"/>
      <c r="II106" s="120"/>
      <c r="IJ106" s="120"/>
      <c r="IK106" s="120"/>
      <c r="IL106" s="120"/>
    </row>
    <row r="107" spans="1:246" ht="12.75" customHeight="1">
      <c r="A107" s="483">
        <f>A106+1</f>
        <v>85</v>
      </c>
      <c r="B107" s="499" t="s">
        <v>347</v>
      </c>
      <c r="C107" s="809" t="s">
        <v>805</v>
      </c>
      <c r="D107" s="837">
        <v>0</v>
      </c>
      <c r="E107" s="391">
        <v>0</v>
      </c>
      <c r="F107" s="391">
        <v>6000</v>
      </c>
      <c r="G107" s="838">
        <v>0</v>
      </c>
      <c r="H107" s="465">
        <v>6000</v>
      </c>
      <c r="I107" s="839">
        <v>6000</v>
      </c>
      <c r="J107" s="840">
        <v>0</v>
      </c>
      <c r="K107" s="923">
        <v>1</v>
      </c>
      <c r="L107" s="212"/>
      <c r="M107" s="120">
        <v>6000</v>
      </c>
      <c r="N107" s="450">
        <f t="shared" si="2"/>
        <v>0</v>
      </c>
      <c r="O107" s="120"/>
      <c r="P107" s="120"/>
      <c r="Q107" s="793"/>
      <c r="R107" s="793"/>
      <c r="S107" s="793"/>
      <c r="T107" s="793"/>
      <c r="U107" s="793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20"/>
      <c r="DI107" s="120"/>
      <c r="DJ107" s="120"/>
      <c r="DK107" s="120"/>
      <c r="DL107" s="120"/>
      <c r="DM107" s="120"/>
      <c r="DN107" s="120"/>
      <c r="DO107" s="120"/>
      <c r="DP107" s="120"/>
      <c r="DQ107" s="120"/>
      <c r="DR107" s="120"/>
      <c r="DS107" s="120"/>
      <c r="DT107" s="120"/>
      <c r="DU107" s="120"/>
      <c r="DV107" s="120"/>
      <c r="DW107" s="120"/>
      <c r="DX107" s="120"/>
      <c r="DY107" s="120"/>
      <c r="DZ107" s="120"/>
      <c r="EA107" s="120"/>
      <c r="EB107" s="120"/>
      <c r="EC107" s="120"/>
      <c r="ED107" s="120"/>
      <c r="EE107" s="120"/>
      <c r="EF107" s="120"/>
      <c r="EG107" s="120"/>
      <c r="EH107" s="120"/>
      <c r="EI107" s="120"/>
      <c r="EJ107" s="120"/>
      <c r="EK107" s="120"/>
      <c r="EL107" s="120"/>
      <c r="EM107" s="120"/>
      <c r="EN107" s="120"/>
      <c r="EO107" s="120"/>
      <c r="EP107" s="120"/>
      <c r="EQ107" s="120"/>
      <c r="ER107" s="120"/>
      <c r="ES107" s="120"/>
      <c r="ET107" s="120"/>
      <c r="EU107" s="120"/>
      <c r="EV107" s="120"/>
      <c r="EW107" s="120"/>
      <c r="EX107" s="120"/>
      <c r="EY107" s="120"/>
      <c r="EZ107" s="120"/>
      <c r="FA107" s="120"/>
      <c r="FB107" s="120"/>
      <c r="FC107" s="120"/>
      <c r="FD107" s="120"/>
      <c r="FE107" s="120"/>
      <c r="FF107" s="120"/>
      <c r="FG107" s="120"/>
      <c r="FH107" s="120"/>
      <c r="FI107" s="120"/>
      <c r="FJ107" s="120"/>
      <c r="FK107" s="120"/>
      <c r="FL107" s="120"/>
      <c r="FM107" s="120"/>
      <c r="FN107" s="120"/>
      <c r="FO107" s="120"/>
      <c r="FP107" s="120"/>
      <c r="FQ107" s="120"/>
      <c r="FR107" s="120"/>
      <c r="FS107" s="120"/>
      <c r="FT107" s="120"/>
      <c r="FU107" s="120"/>
      <c r="FV107" s="120"/>
      <c r="FW107" s="120"/>
      <c r="FX107" s="120"/>
      <c r="FY107" s="120"/>
      <c r="FZ107" s="120"/>
      <c r="GA107" s="120"/>
      <c r="GB107" s="120"/>
      <c r="GC107" s="120"/>
      <c r="GD107" s="120"/>
      <c r="GE107" s="120"/>
      <c r="GF107" s="120"/>
      <c r="GG107" s="120"/>
      <c r="GH107" s="120"/>
      <c r="GI107" s="120"/>
      <c r="GJ107" s="120"/>
      <c r="GK107" s="120"/>
      <c r="GL107" s="120"/>
      <c r="GM107" s="120"/>
      <c r="GN107" s="120"/>
      <c r="GO107" s="120"/>
      <c r="GP107" s="120"/>
      <c r="GQ107" s="120"/>
      <c r="GR107" s="120"/>
      <c r="GS107" s="120"/>
      <c r="GT107" s="120"/>
      <c r="GU107" s="120"/>
      <c r="GV107" s="120"/>
      <c r="GW107" s="120"/>
      <c r="GX107" s="120"/>
      <c r="GY107" s="120"/>
      <c r="GZ107" s="120"/>
      <c r="HA107" s="120"/>
      <c r="HB107" s="120"/>
      <c r="HC107" s="120"/>
      <c r="HD107" s="120"/>
      <c r="HE107" s="120"/>
      <c r="HF107" s="120"/>
      <c r="HG107" s="120"/>
      <c r="HH107" s="120"/>
      <c r="HI107" s="120"/>
      <c r="HJ107" s="120"/>
      <c r="HK107" s="120"/>
      <c r="HL107" s="120"/>
      <c r="HM107" s="120"/>
      <c r="HN107" s="120"/>
      <c r="HO107" s="120"/>
      <c r="HP107" s="120"/>
      <c r="HQ107" s="120"/>
      <c r="HR107" s="120"/>
      <c r="HS107" s="120"/>
      <c r="HT107" s="120"/>
      <c r="HU107" s="120"/>
      <c r="HV107" s="120"/>
      <c r="HW107" s="120"/>
      <c r="HX107" s="120"/>
      <c r="HY107" s="120"/>
      <c r="HZ107" s="120"/>
      <c r="IA107" s="120"/>
      <c r="IB107" s="120"/>
      <c r="IC107" s="120"/>
      <c r="ID107" s="120"/>
      <c r="IE107" s="120"/>
      <c r="IF107" s="120"/>
      <c r="IG107" s="120"/>
      <c r="IH107" s="120"/>
      <c r="II107" s="120"/>
      <c r="IJ107" s="120"/>
      <c r="IK107" s="120"/>
      <c r="IL107" s="120"/>
    </row>
    <row r="108" spans="1:246" ht="12.75" customHeight="1">
      <c r="A108" s="483">
        <f>A107+1</f>
        <v>86</v>
      </c>
      <c r="B108" s="499" t="s">
        <v>347</v>
      </c>
      <c r="C108" s="809" t="s">
        <v>806</v>
      </c>
      <c r="D108" s="837">
        <v>0</v>
      </c>
      <c r="E108" s="391">
        <v>0</v>
      </c>
      <c r="F108" s="391">
        <v>0</v>
      </c>
      <c r="G108" s="838">
        <v>25000</v>
      </c>
      <c r="H108" s="465">
        <v>25000</v>
      </c>
      <c r="I108" s="839">
        <v>25000</v>
      </c>
      <c r="J108" s="840">
        <v>0</v>
      </c>
      <c r="K108" s="841">
        <v>1</v>
      </c>
      <c r="L108" s="212"/>
      <c r="M108" s="120">
        <v>25000</v>
      </c>
      <c r="N108" s="450">
        <f t="shared" si="2"/>
        <v>0</v>
      </c>
      <c r="O108" s="120"/>
      <c r="P108" s="120"/>
      <c r="Q108" s="793"/>
      <c r="R108" s="793"/>
      <c r="S108" s="793"/>
      <c r="T108" s="793"/>
      <c r="U108" s="793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/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20"/>
      <c r="CQ108" s="120"/>
      <c r="CR108" s="120"/>
      <c r="CS108" s="120"/>
      <c r="CT108" s="120"/>
      <c r="CU108" s="120"/>
      <c r="CV108" s="120"/>
      <c r="CW108" s="120"/>
      <c r="CX108" s="120"/>
      <c r="CY108" s="120"/>
      <c r="CZ108" s="120"/>
      <c r="DA108" s="120"/>
      <c r="DB108" s="120"/>
      <c r="DC108" s="120"/>
      <c r="DD108" s="120"/>
      <c r="DE108" s="120"/>
      <c r="DF108" s="120"/>
      <c r="DG108" s="120"/>
      <c r="DH108" s="120"/>
      <c r="DI108" s="120"/>
      <c r="DJ108" s="120"/>
      <c r="DK108" s="120"/>
      <c r="DL108" s="120"/>
      <c r="DM108" s="120"/>
      <c r="DN108" s="120"/>
      <c r="DO108" s="120"/>
      <c r="DP108" s="120"/>
      <c r="DQ108" s="120"/>
      <c r="DR108" s="120"/>
      <c r="DS108" s="120"/>
      <c r="DT108" s="120"/>
      <c r="DU108" s="120"/>
      <c r="DV108" s="120"/>
      <c r="DW108" s="120"/>
      <c r="DX108" s="120"/>
      <c r="DY108" s="120"/>
      <c r="DZ108" s="120"/>
      <c r="EA108" s="120"/>
      <c r="EB108" s="120"/>
      <c r="EC108" s="120"/>
      <c r="ED108" s="120"/>
      <c r="EE108" s="120"/>
      <c r="EF108" s="120"/>
      <c r="EG108" s="120"/>
      <c r="EH108" s="120"/>
      <c r="EI108" s="120"/>
      <c r="EJ108" s="120"/>
      <c r="EK108" s="120"/>
      <c r="EL108" s="120"/>
      <c r="EM108" s="120"/>
      <c r="EN108" s="120"/>
      <c r="EO108" s="120"/>
      <c r="EP108" s="120"/>
      <c r="EQ108" s="120"/>
      <c r="ER108" s="120"/>
      <c r="ES108" s="120"/>
      <c r="ET108" s="120"/>
      <c r="EU108" s="120"/>
      <c r="EV108" s="120"/>
      <c r="EW108" s="120"/>
      <c r="EX108" s="120"/>
      <c r="EY108" s="120"/>
      <c r="EZ108" s="120"/>
      <c r="FA108" s="120"/>
      <c r="FB108" s="120"/>
      <c r="FC108" s="120"/>
      <c r="FD108" s="120"/>
      <c r="FE108" s="120"/>
      <c r="FF108" s="120"/>
      <c r="FG108" s="120"/>
      <c r="FH108" s="120"/>
      <c r="FI108" s="120"/>
      <c r="FJ108" s="120"/>
      <c r="FK108" s="120"/>
      <c r="FL108" s="120"/>
      <c r="FM108" s="120"/>
      <c r="FN108" s="120"/>
      <c r="FO108" s="120"/>
      <c r="FP108" s="120"/>
      <c r="FQ108" s="120"/>
      <c r="FR108" s="120"/>
      <c r="FS108" s="120"/>
      <c r="FT108" s="120"/>
      <c r="FU108" s="120"/>
      <c r="FV108" s="120"/>
      <c r="FW108" s="120"/>
      <c r="FX108" s="120"/>
      <c r="FY108" s="120"/>
      <c r="FZ108" s="120"/>
      <c r="GA108" s="120"/>
      <c r="GB108" s="120"/>
      <c r="GC108" s="120"/>
      <c r="GD108" s="120"/>
      <c r="GE108" s="120"/>
      <c r="GF108" s="120"/>
      <c r="GG108" s="120"/>
      <c r="GH108" s="120"/>
      <c r="GI108" s="120"/>
      <c r="GJ108" s="120"/>
      <c r="GK108" s="120"/>
      <c r="GL108" s="120"/>
      <c r="GM108" s="120"/>
      <c r="GN108" s="120"/>
      <c r="GO108" s="120"/>
      <c r="GP108" s="120"/>
      <c r="GQ108" s="120"/>
      <c r="GR108" s="120"/>
      <c r="GS108" s="120"/>
      <c r="GT108" s="120"/>
      <c r="GU108" s="120"/>
      <c r="GV108" s="120"/>
      <c r="GW108" s="120"/>
      <c r="GX108" s="120"/>
      <c r="GY108" s="120"/>
      <c r="GZ108" s="120"/>
      <c r="HA108" s="120"/>
      <c r="HB108" s="120"/>
      <c r="HC108" s="120"/>
      <c r="HD108" s="120"/>
      <c r="HE108" s="120"/>
      <c r="HF108" s="120"/>
      <c r="HG108" s="120"/>
      <c r="HH108" s="120"/>
      <c r="HI108" s="120"/>
      <c r="HJ108" s="120"/>
      <c r="HK108" s="120"/>
      <c r="HL108" s="120"/>
      <c r="HM108" s="120"/>
      <c r="HN108" s="120"/>
      <c r="HO108" s="120"/>
      <c r="HP108" s="120"/>
      <c r="HQ108" s="120"/>
      <c r="HR108" s="120"/>
      <c r="HS108" s="120"/>
      <c r="HT108" s="120"/>
      <c r="HU108" s="120"/>
      <c r="HV108" s="120"/>
      <c r="HW108" s="120"/>
      <c r="HX108" s="120"/>
      <c r="HY108" s="120"/>
      <c r="HZ108" s="120"/>
      <c r="IA108" s="120"/>
      <c r="IB108" s="120"/>
      <c r="IC108" s="120"/>
      <c r="ID108" s="120"/>
      <c r="IE108" s="120"/>
      <c r="IF108" s="120"/>
      <c r="IG108" s="120"/>
      <c r="IH108" s="120"/>
      <c r="II108" s="120"/>
      <c r="IJ108" s="120"/>
      <c r="IK108" s="120"/>
      <c r="IL108" s="120"/>
    </row>
    <row r="109" spans="1:246" ht="12.75" customHeight="1">
      <c r="A109" s="483">
        <f>A108+1</f>
        <v>87</v>
      </c>
      <c r="B109" s="499" t="s">
        <v>347</v>
      </c>
      <c r="C109" s="809" t="s">
        <v>769</v>
      </c>
      <c r="D109" s="837">
        <v>0</v>
      </c>
      <c r="E109" s="391">
        <v>0</v>
      </c>
      <c r="F109" s="391">
        <v>55000</v>
      </c>
      <c r="G109" s="838">
        <v>0</v>
      </c>
      <c r="H109" s="465">
        <v>55000</v>
      </c>
      <c r="I109" s="839">
        <v>50000</v>
      </c>
      <c r="J109" s="840">
        <v>5000</v>
      </c>
      <c r="K109" s="841">
        <v>1.1</v>
      </c>
      <c r="L109" s="212"/>
      <c r="M109" s="120">
        <v>55000</v>
      </c>
      <c r="N109" s="450">
        <f t="shared" si="2"/>
        <v>0</v>
      </c>
      <c r="O109" s="120"/>
      <c r="P109" s="120"/>
      <c r="Q109" s="793"/>
      <c r="R109" s="793"/>
      <c r="S109" s="793"/>
      <c r="T109" s="793"/>
      <c r="U109" s="793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120"/>
      <c r="DQ109" s="120"/>
      <c r="DR109" s="120"/>
      <c r="DS109" s="120"/>
      <c r="DT109" s="120"/>
      <c r="DU109" s="120"/>
      <c r="DV109" s="120"/>
      <c r="DW109" s="120"/>
      <c r="DX109" s="120"/>
      <c r="DY109" s="120"/>
      <c r="DZ109" s="120"/>
      <c r="EA109" s="120"/>
      <c r="EB109" s="120"/>
      <c r="EC109" s="120"/>
      <c r="ED109" s="120"/>
      <c r="EE109" s="120"/>
      <c r="EF109" s="120"/>
      <c r="EG109" s="120"/>
      <c r="EH109" s="120"/>
      <c r="EI109" s="120"/>
      <c r="EJ109" s="120"/>
      <c r="EK109" s="120"/>
      <c r="EL109" s="120"/>
      <c r="EM109" s="120"/>
      <c r="EN109" s="120"/>
      <c r="EO109" s="120"/>
      <c r="EP109" s="120"/>
      <c r="EQ109" s="120"/>
      <c r="ER109" s="120"/>
      <c r="ES109" s="120"/>
      <c r="ET109" s="120"/>
      <c r="EU109" s="120"/>
      <c r="EV109" s="120"/>
      <c r="EW109" s="120"/>
      <c r="EX109" s="120"/>
      <c r="EY109" s="120"/>
      <c r="EZ109" s="120"/>
      <c r="FA109" s="120"/>
      <c r="FB109" s="120"/>
      <c r="FC109" s="120"/>
      <c r="FD109" s="120"/>
      <c r="FE109" s="120"/>
      <c r="FF109" s="120"/>
      <c r="FG109" s="120"/>
      <c r="FH109" s="120"/>
      <c r="FI109" s="120"/>
      <c r="FJ109" s="120"/>
      <c r="FK109" s="120"/>
      <c r="FL109" s="120"/>
      <c r="FM109" s="120"/>
      <c r="FN109" s="120"/>
      <c r="FO109" s="120"/>
      <c r="FP109" s="120"/>
      <c r="FQ109" s="120"/>
      <c r="FR109" s="120"/>
      <c r="FS109" s="120"/>
      <c r="FT109" s="120"/>
      <c r="FU109" s="120"/>
      <c r="FV109" s="120"/>
      <c r="FW109" s="120"/>
      <c r="FX109" s="120"/>
      <c r="FY109" s="120"/>
      <c r="FZ109" s="120"/>
      <c r="GA109" s="120"/>
      <c r="GB109" s="120"/>
      <c r="GC109" s="120"/>
      <c r="GD109" s="120"/>
      <c r="GE109" s="120"/>
      <c r="GF109" s="120"/>
      <c r="GG109" s="120"/>
      <c r="GH109" s="120"/>
      <c r="GI109" s="120"/>
      <c r="GJ109" s="120"/>
      <c r="GK109" s="120"/>
      <c r="GL109" s="120"/>
      <c r="GM109" s="120"/>
      <c r="GN109" s="120"/>
      <c r="GO109" s="120"/>
      <c r="GP109" s="120"/>
      <c r="GQ109" s="120"/>
      <c r="GR109" s="120"/>
      <c r="GS109" s="120"/>
      <c r="GT109" s="120"/>
      <c r="GU109" s="120"/>
      <c r="GV109" s="120"/>
      <c r="GW109" s="120"/>
      <c r="GX109" s="120"/>
      <c r="GY109" s="120"/>
      <c r="GZ109" s="120"/>
      <c r="HA109" s="120"/>
      <c r="HB109" s="120"/>
      <c r="HC109" s="120"/>
      <c r="HD109" s="120"/>
      <c r="HE109" s="120"/>
      <c r="HF109" s="120"/>
      <c r="HG109" s="120"/>
      <c r="HH109" s="120"/>
      <c r="HI109" s="120"/>
      <c r="HJ109" s="120"/>
      <c r="HK109" s="120"/>
      <c r="HL109" s="120"/>
      <c r="HM109" s="120"/>
      <c r="HN109" s="120"/>
      <c r="HO109" s="120"/>
      <c r="HP109" s="120"/>
      <c r="HQ109" s="120"/>
      <c r="HR109" s="120"/>
      <c r="HS109" s="120"/>
      <c r="HT109" s="120"/>
      <c r="HU109" s="120"/>
      <c r="HV109" s="120"/>
      <c r="HW109" s="120"/>
      <c r="HX109" s="120"/>
      <c r="HY109" s="120"/>
      <c r="HZ109" s="120"/>
      <c r="IA109" s="120"/>
      <c r="IB109" s="120"/>
      <c r="IC109" s="120"/>
      <c r="ID109" s="120"/>
      <c r="IE109" s="120"/>
      <c r="IF109" s="120"/>
      <c r="IG109" s="120"/>
      <c r="IH109" s="120"/>
      <c r="II109" s="120"/>
      <c r="IJ109" s="120"/>
      <c r="IK109" s="120"/>
      <c r="IL109" s="120"/>
    </row>
    <row r="110" spans="1:246" ht="12.75" customHeight="1" thickBot="1">
      <c r="A110" s="483">
        <f>A109+1</f>
        <v>88</v>
      </c>
      <c r="B110" s="500" t="s">
        <v>347</v>
      </c>
      <c r="C110" s="809" t="s">
        <v>807</v>
      </c>
      <c r="D110" s="837">
        <v>0</v>
      </c>
      <c r="E110" s="391">
        <v>43000</v>
      </c>
      <c r="F110" s="391">
        <v>0</v>
      </c>
      <c r="G110" s="838">
        <v>0</v>
      </c>
      <c r="H110" s="465">
        <v>43000</v>
      </c>
      <c r="I110" s="839">
        <v>41000</v>
      </c>
      <c r="J110" s="840">
        <v>2000</v>
      </c>
      <c r="K110" s="841">
        <v>1.048780487804878</v>
      </c>
      <c r="L110" s="212"/>
      <c r="M110" s="120">
        <v>43000</v>
      </c>
      <c r="N110" s="450">
        <f t="shared" si="2"/>
        <v>0</v>
      </c>
      <c r="O110" s="120"/>
      <c r="P110" s="120"/>
      <c r="Q110" s="793"/>
      <c r="R110" s="793"/>
      <c r="S110" s="793"/>
      <c r="T110" s="793"/>
      <c r="U110" s="793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120"/>
      <c r="CG110" s="120"/>
      <c r="CH110" s="120"/>
      <c r="CI110" s="120"/>
      <c r="CJ110" s="120"/>
      <c r="CK110" s="120"/>
      <c r="CL110" s="120"/>
      <c r="CM110" s="120"/>
      <c r="CN110" s="120"/>
      <c r="CO110" s="120"/>
      <c r="CP110" s="120"/>
      <c r="CQ110" s="120"/>
      <c r="CR110" s="120"/>
      <c r="CS110" s="120"/>
      <c r="CT110" s="120"/>
      <c r="CU110" s="120"/>
      <c r="CV110" s="120"/>
      <c r="CW110" s="120"/>
      <c r="CX110" s="120"/>
      <c r="CY110" s="120"/>
      <c r="CZ110" s="120"/>
      <c r="DA110" s="120"/>
      <c r="DB110" s="120"/>
      <c r="DC110" s="120"/>
      <c r="DD110" s="120"/>
      <c r="DE110" s="120"/>
      <c r="DF110" s="120"/>
      <c r="DG110" s="120"/>
      <c r="DH110" s="120"/>
      <c r="DI110" s="120"/>
      <c r="DJ110" s="120"/>
      <c r="DK110" s="120"/>
      <c r="DL110" s="120"/>
      <c r="DM110" s="120"/>
      <c r="DN110" s="120"/>
      <c r="DO110" s="120"/>
      <c r="DP110" s="120"/>
      <c r="DQ110" s="120"/>
      <c r="DR110" s="120"/>
      <c r="DS110" s="120"/>
      <c r="DT110" s="120"/>
      <c r="DU110" s="120"/>
      <c r="DV110" s="120"/>
      <c r="DW110" s="120"/>
      <c r="DX110" s="120"/>
      <c r="DY110" s="120"/>
      <c r="DZ110" s="120"/>
      <c r="EA110" s="120"/>
      <c r="EB110" s="120"/>
      <c r="EC110" s="120"/>
      <c r="ED110" s="120"/>
      <c r="EE110" s="120"/>
      <c r="EF110" s="120"/>
      <c r="EG110" s="120"/>
      <c r="EH110" s="120"/>
      <c r="EI110" s="120"/>
      <c r="EJ110" s="120"/>
      <c r="EK110" s="120"/>
      <c r="EL110" s="120"/>
      <c r="EM110" s="120"/>
      <c r="EN110" s="120"/>
      <c r="EO110" s="120"/>
      <c r="EP110" s="120"/>
      <c r="EQ110" s="120"/>
      <c r="ER110" s="120"/>
      <c r="ES110" s="120"/>
      <c r="ET110" s="120"/>
      <c r="EU110" s="120"/>
      <c r="EV110" s="120"/>
      <c r="EW110" s="120"/>
      <c r="EX110" s="120"/>
      <c r="EY110" s="120"/>
      <c r="EZ110" s="120"/>
      <c r="FA110" s="120"/>
      <c r="FB110" s="120"/>
      <c r="FC110" s="120"/>
      <c r="FD110" s="120"/>
      <c r="FE110" s="120"/>
      <c r="FF110" s="120"/>
      <c r="FG110" s="120"/>
      <c r="FH110" s="120"/>
      <c r="FI110" s="120"/>
      <c r="FJ110" s="120"/>
      <c r="FK110" s="120"/>
      <c r="FL110" s="120"/>
      <c r="FM110" s="120"/>
      <c r="FN110" s="120"/>
      <c r="FO110" s="120"/>
      <c r="FP110" s="120"/>
      <c r="FQ110" s="120"/>
      <c r="FR110" s="120"/>
      <c r="FS110" s="120"/>
      <c r="FT110" s="120"/>
      <c r="FU110" s="120"/>
      <c r="FV110" s="120"/>
      <c r="FW110" s="120"/>
      <c r="FX110" s="120"/>
      <c r="FY110" s="120"/>
      <c r="FZ110" s="120"/>
      <c r="GA110" s="120"/>
      <c r="GB110" s="120"/>
      <c r="GC110" s="120"/>
      <c r="GD110" s="120"/>
      <c r="GE110" s="120"/>
      <c r="GF110" s="120"/>
      <c r="GG110" s="120"/>
      <c r="GH110" s="120"/>
      <c r="GI110" s="120"/>
      <c r="GJ110" s="120"/>
      <c r="GK110" s="120"/>
      <c r="GL110" s="120"/>
      <c r="GM110" s="120"/>
      <c r="GN110" s="120"/>
      <c r="GO110" s="120"/>
      <c r="GP110" s="120"/>
      <c r="GQ110" s="120"/>
      <c r="GR110" s="120"/>
      <c r="GS110" s="120"/>
      <c r="GT110" s="120"/>
      <c r="GU110" s="120"/>
      <c r="GV110" s="120"/>
      <c r="GW110" s="120"/>
      <c r="GX110" s="120"/>
      <c r="GY110" s="120"/>
      <c r="GZ110" s="120"/>
      <c r="HA110" s="120"/>
      <c r="HB110" s="120"/>
      <c r="HC110" s="120"/>
      <c r="HD110" s="120"/>
      <c r="HE110" s="120"/>
      <c r="HF110" s="120"/>
      <c r="HG110" s="120"/>
      <c r="HH110" s="120"/>
      <c r="HI110" s="120"/>
      <c r="HJ110" s="120"/>
      <c r="HK110" s="120"/>
      <c r="HL110" s="120"/>
      <c r="HM110" s="120"/>
      <c r="HN110" s="120"/>
      <c r="HO110" s="120"/>
      <c r="HP110" s="120"/>
      <c r="HQ110" s="120"/>
      <c r="HR110" s="120"/>
      <c r="HS110" s="120"/>
      <c r="HT110" s="120"/>
      <c r="HU110" s="120"/>
      <c r="HV110" s="120"/>
      <c r="HW110" s="120"/>
      <c r="HX110" s="120"/>
      <c r="HY110" s="120"/>
      <c r="HZ110" s="120"/>
      <c r="IA110" s="120"/>
      <c r="IB110" s="120"/>
      <c r="IC110" s="120"/>
      <c r="ID110" s="120"/>
      <c r="IE110" s="120"/>
      <c r="IF110" s="120"/>
      <c r="IG110" s="120"/>
      <c r="IH110" s="120"/>
      <c r="II110" s="120"/>
      <c r="IJ110" s="120"/>
      <c r="IK110" s="120"/>
      <c r="IL110" s="120"/>
    </row>
    <row r="111" spans="1:246" ht="12.75" customHeight="1" thickBot="1" thickTop="1">
      <c r="A111" s="675"/>
      <c r="B111" s="725"/>
      <c r="C111" s="677" t="s">
        <v>40</v>
      </c>
      <c r="D111" s="844">
        <v>0</v>
      </c>
      <c r="E111" s="845">
        <v>43000</v>
      </c>
      <c r="F111" s="845">
        <v>61000</v>
      </c>
      <c r="G111" s="846">
        <v>30000</v>
      </c>
      <c r="H111" s="847">
        <v>134000</v>
      </c>
      <c r="I111" s="848">
        <v>127000</v>
      </c>
      <c r="J111" s="849">
        <v>7000</v>
      </c>
      <c r="K111" s="850">
        <v>1.0551181102362204</v>
      </c>
      <c r="L111" s="449"/>
      <c r="M111" s="450">
        <v>134000</v>
      </c>
      <c r="N111" s="450">
        <f t="shared" si="2"/>
        <v>0</v>
      </c>
      <c r="O111" s="120"/>
      <c r="P111" s="120"/>
      <c r="Q111" s="793"/>
      <c r="R111" s="793"/>
      <c r="S111" s="793"/>
      <c r="T111" s="793"/>
      <c r="U111" s="793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20"/>
      <c r="EF111" s="120"/>
      <c r="EG111" s="120"/>
      <c r="EH111" s="120"/>
      <c r="EI111" s="120"/>
      <c r="EJ111" s="120"/>
      <c r="EK111" s="120"/>
      <c r="EL111" s="120"/>
      <c r="EM111" s="120"/>
      <c r="EN111" s="120"/>
      <c r="EO111" s="120"/>
      <c r="EP111" s="120"/>
      <c r="EQ111" s="120"/>
      <c r="ER111" s="120"/>
      <c r="ES111" s="120"/>
      <c r="ET111" s="120"/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0"/>
      <c r="FF111" s="120"/>
      <c r="FG111" s="120"/>
      <c r="FH111" s="120"/>
      <c r="FI111" s="120"/>
      <c r="FJ111" s="120"/>
      <c r="FK111" s="120"/>
      <c r="FL111" s="120"/>
      <c r="FM111" s="120"/>
      <c r="FN111" s="120"/>
      <c r="FO111" s="120"/>
      <c r="FP111" s="120"/>
      <c r="FQ111" s="120"/>
      <c r="FR111" s="120"/>
      <c r="FS111" s="120"/>
      <c r="FT111" s="120"/>
      <c r="FU111" s="120"/>
      <c r="FV111" s="120"/>
      <c r="FW111" s="120"/>
      <c r="FX111" s="120"/>
      <c r="FY111" s="120"/>
      <c r="FZ111" s="120"/>
      <c r="GA111" s="120"/>
      <c r="GB111" s="120"/>
      <c r="GC111" s="120"/>
      <c r="GD111" s="120"/>
      <c r="GE111" s="120"/>
      <c r="GF111" s="120"/>
      <c r="GG111" s="120"/>
      <c r="GH111" s="120"/>
      <c r="GI111" s="120"/>
      <c r="GJ111" s="120"/>
      <c r="GK111" s="120"/>
      <c r="GL111" s="120"/>
      <c r="GM111" s="120"/>
      <c r="GN111" s="120"/>
      <c r="GO111" s="120"/>
      <c r="GP111" s="120"/>
      <c r="GQ111" s="120"/>
      <c r="GR111" s="120"/>
      <c r="GS111" s="120"/>
      <c r="GT111" s="120"/>
      <c r="GU111" s="120"/>
      <c r="GV111" s="120"/>
      <c r="GW111" s="120"/>
      <c r="GX111" s="120"/>
      <c r="GY111" s="120"/>
      <c r="GZ111" s="120"/>
      <c r="HA111" s="120"/>
      <c r="HB111" s="120"/>
      <c r="HC111" s="120"/>
      <c r="HD111" s="120"/>
      <c r="HE111" s="120"/>
      <c r="HF111" s="120"/>
      <c r="HG111" s="120"/>
      <c r="HH111" s="120"/>
      <c r="HI111" s="120"/>
      <c r="HJ111" s="120"/>
      <c r="HK111" s="120"/>
      <c r="HL111" s="120"/>
      <c r="HM111" s="120"/>
      <c r="HN111" s="120"/>
      <c r="HO111" s="120"/>
      <c r="HP111" s="120"/>
      <c r="HQ111" s="120"/>
      <c r="HR111" s="120"/>
      <c r="HS111" s="120"/>
      <c r="HT111" s="120"/>
      <c r="HU111" s="120"/>
      <c r="HV111" s="120"/>
      <c r="HW111" s="120"/>
      <c r="HX111" s="120"/>
      <c r="HY111" s="120"/>
      <c r="HZ111" s="120"/>
      <c r="IA111" s="120"/>
      <c r="IB111" s="120"/>
      <c r="IC111" s="120"/>
      <c r="ID111" s="120"/>
      <c r="IE111" s="120"/>
      <c r="IF111" s="120"/>
      <c r="IG111" s="120"/>
      <c r="IH111" s="120"/>
      <c r="II111" s="120"/>
      <c r="IJ111" s="120"/>
      <c r="IK111" s="120"/>
      <c r="IL111" s="120"/>
    </row>
    <row r="112" spans="1:246" ht="12.75" customHeight="1">
      <c r="A112" s="483">
        <f>A110+1</f>
        <v>89</v>
      </c>
      <c r="B112" s="516" t="s">
        <v>363</v>
      </c>
      <c r="C112" s="401" t="s">
        <v>808</v>
      </c>
      <c r="D112" s="837">
        <v>0</v>
      </c>
      <c r="E112" s="391">
        <v>0</v>
      </c>
      <c r="F112" s="391">
        <v>0</v>
      </c>
      <c r="G112" s="838">
        <v>15000</v>
      </c>
      <c r="H112" s="465">
        <v>15000</v>
      </c>
      <c r="I112" s="839">
        <v>25000</v>
      </c>
      <c r="J112" s="840">
        <v>-10000</v>
      </c>
      <c r="K112" s="841">
        <v>0.6</v>
      </c>
      <c r="L112" s="212"/>
      <c r="M112" s="120">
        <v>15000</v>
      </c>
      <c r="N112" s="450">
        <f t="shared" si="2"/>
        <v>0</v>
      </c>
      <c r="O112" s="120"/>
      <c r="P112" s="120"/>
      <c r="Q112" s="793"/>
      <c r="R112" s="793"/>
      <c r="S112" s="793"/>
      <c r="T112" s="793"/>
      <c r="U112" s="793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  <c r="CQ112" s="120"/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0"/>
      <c r="DE112" s="120"/>
      <c r="DF112" s="120"/>
      <c r="DG112" s="120"/>
      <c r="DH112" s="120"/>
      <c r="DI112" s="120"/>
      <c r="DJ112" s="120"/>
      <c r="DK112" s="120"/>
      <c r="DL112" s="120"/>
      <c r="DM112" s="120"/>
      <c r="DN112" s="120"/>
      <c r="DO112" s="120"/>
      <c r="DP112" s="120"/>
      <c r="DQ112" s="120"/>
      <c r="DR112" s="120"/>
      <c r="DS112" s="120"/>
      <c r="DT112" s="120"/>
      <c r="DU112" s="120"/>
      <c r="DV112" s="120"/>
      <c r="DW112" s="120"/>
      <c r="DX112" s="120"/>
      <c r="DY112" s="120"/>
      <c r="DZ112" s="120"/>
      <c r="EA112" s="120"/>
      <c r="EB112" s="120"/>
      <c r="EC112" s="120"/>
      <c r="ED112" s="120"/>
      <c r="EE112" s="120"/>
      <c r="EF112" s="120"/>
      <c r="EG112" s="120"/>
      <c r="EH112" s="120"/>
      <c r="EI112" s="120"/>
      <c r="EJ112" s="120"/>
      <c r="EK112" s="120"/>
      <c r="EL112" s="120"/>
      <c r="EM112" s="120"/>
      <c r="EN112" s="120"/>
      <c r="EO112" s="120"/>
      <c r="EP112" s="120"/>
      <c r="EQ112" s="120"/>
      <c r="ER112" s="120"/>
      <c r="ES112" s="120"/>
      <c r="ET112" s="120"/>
      <c r="EU112" s="120"/>
      <c r="EV112" s="120"/>
      <c r="EW112" s="120"/>
      <c r="EX112" s="120"/>
      <c r="EY112" s="120"/>
      <c r="EZ112" s="120"/>
      <c r="FA112" s="120"/>
      <c r="FB112" s="120"/>
      <c r="FC112" s="120"/>
      <c r="FD112" s="120"/>
      <c r="FE112" s="120"/>
      <c r="FF112" s="120"/>
      <c r="FG112" s="120"/>
      <c r="FH112" s="120"/>
      <c r="FI112" s="120"/>
      <c r="FJ112" s="120"/>
      <c r="FK112" s="120"/>
      <c r="FL112" s="120"/>
      <c r="FM112" s="120"/>
      <c r="FN112" s="120"/>
      <c r="FO112" s="120"/>
      <c r="FP112" s="120"/>
      <c r="FQ112" s="120"/>
      <c r="FR112" s="120"/>
      <c r="FS112" s="120"/>
      <c r="FT112" s="120"/>
      <c r="FU112" s="120"/>
      <c r="FV112" s="120"/>
      <c r="FW112" s="120"/>
      <c r="FX112" s="120"/>
      <c r="FY112" s="120"/>
      <c r="FZ112" s="120"/>
      <c r="GA112" s="120"/>
      <c r="GB112" s="120"/>
      <c r="GC112" s="120"/>
      <c r="GD112" s="120"/>
      <c r="GE112" s="120"/>
      <c r="GF112" s="120"/>
      <c r="GG112" s="120"/>
      <c r="GH112" s="120"/>
      <c r="GI112" s="120"/>
      <c r="GJ112" s="120"/>
      <c r="GK112" s="120"/>
      <c r="GL112" s="120"/>
      <c r="GM112" s="120"/>
      <c r="GN112" s="120"/>
      <c r="GO112" s="120"/>
      <c r="GP112" s="120"/>
      <c r="GQ112" s="120"/>
      <c r="GR112" s="120"/>
      <c r="GS112" s="120"/>
      <c r="GT112" s="120"/>
      <c r="GU112" s="120"/>
      <c r="GV112" s="120"/>
      <c r="GW112" s="120"/>
      <c r="GX112" s="120"/>
      <c r="GY112" s="120"/>
      <c r="GZ112" s="120"/>
      <c r="HA112" s="120"/>
      <c r="HB112" s="120"/>
      <c r="HC112" s="120"/>
      <c r="HD112" s="120"/>
      <c r="HE112" s="120"/>
      <c r="HF112" s="120"/>
      <c r="HG112" s="120"/>
      <c r="HH112" s="120"/>
      <c r="HI112" s="120"/>
      <c r="HJ112" s="120"/>
      <c r="HK112" s="120"/>
      <c r="HL112" s="120"/>
      <c r="HM112" s="120"/>
      <c r="HN112" s="120"/>
      <c r="HO112" s="120"/>
      <c r="HP112" s="120"/>
      <c r="HQ112" s="120"/>
      <c r="HR112" s="120"/>
      <c r="HS112" s="120"/>
      <c r="HT112" s="120"/>
      <c r="HU112" s="120"/>
      <c r="HV112" s="120"/>
      <c r="HW112" s="120"/>
      <c r="HX112" s="120"/>
      <c r="HY112" s="120"/>
      <c r="HZ112" s="120"/>
      <c r="IA112" s="120"/>
      <c r="IB112" s="120"/>
      <c r="IC112" s="120"/>
      <c r="ID112" s="120"/>
      <c r="IE112" s="120"/>
      <c r="IF112" s="120"/>
      <c r="IG112" s="120"/>
      <c r="IH112" s="120"/>
      <c r="II112" s="120"/>
      <c r="IJ112" s="120"/>
      <c r="IK112" s="120"/>
      <c r="IL112" s="120"/>
    </row>
    <row r="113" spans="1:246" ht="12.75" customHeight="1" thickBot="1">
      <c r="A113" s="483">
        <f>A112+1</f>
        <v>90</v>
      </c>
      <c r="B113" s="486" t="s">
        <v>363</v>
      </c>
      <c r="C113" s="401" t="s">
        <v>809</v>
      </c>
      <c r="D113" s="837">
        <v>3000</v>
      </c>
      <c r="E113" s="391">
        <v>17000</v>
      </c>
      <c r="F113" s="391">
        <v>0</v>
      </c>
      <c r="G113" s="838">
        <v>0</v>
      </c>
      <c r="H113" s="465">
        <v>20000</v>
      </c>
      <c r="I113" s="839">
        <v>26000</v>
      </c>
      <c r="J113" s="840">
        <v>-6000</v>
      </c>
      <c r="K113" s="841">
        <v>0.7692307692307693</v>
      </c>
      <c r="L113" s="212"/>
      <c r="M113" s="120">
        <v>20000</v>
      </c>
      <c r="N113" s="450">
        <f t="shared" si="2"/>
        <v>0</v>
      </c>
      <c r="O113" s="120"/>
      <c r="P113" s="120"/>
      <c r="Q113" s="793"/>
      <c r="R113" s="793"/>
      <c r="S113" s="793"/>
      <c r="T113" s="793"/>
      <c r="U113" s="793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  <c r="EG113" s="120"/>
      <c r="EH113" s="120"/>
      <c r="EI113" s="120"/>
      <c r="EJ113" s="120"/>
      <c r="EK113" s="120"/>
      <c r="EL113" s="120"/>
      <c r="EM113" s="120"/>
      <c r="EN113" s="120"/>
      <c r="EO113" s="120"/>
      <c r="EP113" s="120"/>
      <c r="EQ113" s="120"/>
      <c r="ER113" s="120"/>
      <c r="ES113" s="120"/>
      <c r="ET113" s="120"/>
      <c r="EU113" s="120"/>
      <c r="EV113" s="120"/>
      <c r="EW113" s="120"/>
      <c r="EX113" s="120"/>
      <c r="EY113" s="120"/>
      <c r="EZ113" s="120"/>
      <c r="FA113" s="120"/>
      <c r="FB113" s="120"/>
      <c r="FC113" s="120"/>
      <c r="FD113" s="120"/>
      <c r="FE113" s="120"/>
      <c r="FF113" s="120"/>
      <c r="FG113" s="120"/>
      <c r="FH113" s="120"/>
      <c r="FI113" s="120"/>
      <c r="FJ113" s="120"/>
      <c r="FK113" s="120"/>
      <c r="FL113" s="120"/>
      <c r="FM113" s="120"/>
      <c r="FN113" s="120"/>
      <c r="FO113" s="120"/>
      <c r="FP113" s="120"/>
      <c r="FQ113" s="120"/>
      <c r="FR113" s="120"/>
      <c r="FS113" s="120"/>
      <c r="FT113" s="120"/>
      <c r="FU113" s="120"/>
      <c r="FV113" s="120"/>
      <c r="FW113" s="120"/>
      <c r="FX113" s="120"/>
      <c r="FY113" s="120"/>
      <c r="FZ113" s="120"/>
      <c r="GA113" s="120"/>
      <c r="GB113" s="120"/>
      <c r="GC113" s="120"/>
      <c r="GD113" s="120"/>
      <c r="GE113" s="120"/>
      <c r="GF113" s="120"/>
      <c r="GG113" s="120"/>
      <c r="GH113" s="120"/>
      <c r="GI113" s="120"/>
      <c r="GJ113" s="120"/>
      <c r="GK113" s="120"/>
      <c r="GL113" s="120"/>
      <c r="GM113" s="120"/>
      <c r="GN113" s="120"/>
      <c r="GO113" s="120"/>
      <c r="GP113" s="120"/>
      <c r="GQ113" s="120"/>
      <c r="GR113" s="120"/>
      <c r="GS113" s="120"/>
      <c r="GT113" s="120"/>
      <c r="GU113" s="120"/>
      <c r="GV113" s="120"/>
      <c r="GW113" s="120"/>
      <c r="GX113" s="120"/>
      <c r="GY113" s="120"/>
      <c r="GZ113" s="120"/>
      <c r="HA113" s="120"/>
      <c r="HB113" s="120"/>
      <c r="HC113" s="120"/>
      <c r="HD113" s="120"/>
      <c r="HE113" s="120"/>
      <c r="HF113" s="120"/>
      <c r="HG113" s="120"/>
      <c r="HH113" s="120"/>
      <c r="HI113" s="120"/>
      <c r="HJ113" s="120"/>
      <c r="HK113" s="120"/>
      <c r="HL113" s="120"/>
      <c r="HM113" s="120"/>
      <c r="HN113" s="120"/>
      <c r="HO113" s="120"/>
      <c r="HP113" s="120"/>
      <c r="HQ113" s="120"/>
      <c r="HR113" s="120"/>
      <c r="HS113" s="120"/>
      <c r="HT113" s="120"/>
      <c r="HU113" s="120"/>
      <c r="HV113" s="120"/>
      <c r="HW113" s="120"/>
      <c r="HX113" s="120"/>
      <c r="HY113" s="120"/>
      <c r="HZ113" s="120"/>
      <c r="IA113" s="120"/>
      <c r="IB113" s="120"/>
      <c r="IC113" s="120"/>
      <c r="ID113" s="120"/>
      <c r="IE113" s="120"/>
      <c r="IF113" s="120"/>
      <c r="IG113" s="120"/>
      <c r="IH113" s="120"/>
      <c r="II113" s="120"/>
      <c r="IJ113" s="120"/>
      <c r="IK113" s="120"/>
      <c r="IL113" s="120"/>
    </row>
    <row r="114" spans="1:246" ht="12.75" customHeight="1" thickBot="1" thickTop="1">
      <c r="A114" s="675"/>
      <c r="B114" s="208"/>
      <c r="C114" s="677" t="s">
        <v>40</v>
      </c>
      <c r="D114" s="844">
        <v>3000</v>
      </c>
      <c r="E114" s="845">
        <v>17000</v>
      </c>
      <c r="F114" s="845">
        <v>0</v>
      </c>
      <c r="G114" s="846">
        <v>15000</v>
      </c>
      <c r="H114" s="847">
        <v>35000</v>
      </c>
      <c r="I114" s="848">
        <v>51000</v>
      </c>
      <c r="J114" s="849">
        <v>-16000</v>
      </c>
      <c r="K114" s="850">
        <v>0.6862745098039216</v>
      </c>
      <c r="L114" s="449"/>
      <c r="M114" s="450">
        <v>35000</v>
      </c>
      <c r="N114" s="450">
        <f t="shared" si="2"/>
        <v>0</v>
      </c>
      <c r="O114" s="120"/>
      <c r="P114" s="120"/>
      <c r="Q114" s="793"/>
      <c r="R114" s="793"/>
      <c r="S114" s="793"/>
      <c r="T114" s="793"/>
      <c r="U114" s="793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120"/>
      <c r="CB114" s="120"/>
      <c r="CC114" s="120"/>
      <c r="CD114" s="120"/>
      <c r="CE114" s="120"/>
      <c r="CF114" s="120"/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20"/>
      <c r="CQ114" s="120"/>
      <c r="CR114" s="120"/>
      <c r="CS114" s="120"/>
      <c r="CT114" s="120"/>
      <c r="CU114" s="120"/>
      <c r="CV114" s="120"/>
      <c r="CW114" s="120"/>
      <c r="CX114" s="120"/>
      <c r="CY114" s="120"/>
      <c r="CZ114" s="120"/>
      <c r="DA114" s="120"/>
      <c r="DB114" s="120"/>
      <c r="DC114" s="120"/>
      <c r="DD114" s="120"/>
      <c r="DE114" s="120"/>
      <c r="DF114" s="120"/>
      <c r="DG114" s="120"/>
      <c r="DH114" s="120"/>
      <c r="DI114" s="120"/>
      <c r="DJ114" s="120"/>
      <c r="DK114" s="120"/>
      <c r="DL114" s="120"/>
      <c r="DM114" s="120"/>
      <c r="DN114" s="120"/>
      <c r="DO114" s="120"/>
      <c r="DP114" s="120"/>
      <c r="DQ114" s="120"/>
      <c r="DR114" s="120"/>
      <c r="DS114" s="120"/>
      <c r="DT114" s="120"/>
      <c r="DU114" s="120"/>
      <c r="DV114" s="120"/>
      <c r="DW114" s="120"/>
      <c r="DX114" s="120"/>
      <c r="DY114" s="120"/>
      <c r="DZ114" s="120"/>
      <c r="EA114" s="120"/>
      <c r="EB114" s="120"/>
      <c r="EC114" s="120"/>
      <c r="ED114" s="120"/>
      <c r="EE114" s="120"/>
      <c r="EF114" s="120"/>
      <c r="EG114" s="120"/>
      <c r="EH114" s="120"/>
      <c r="EI114" s="120"/>
      <c r="EJ114" s="120"/>
      <c r="EK114" s="120"/>
      <c r="EL114" s="120"/>
      <c r="EM114" s="120"/>
      <c r="EN114" s="120"/>
      <c r="EO114" s="120"/>
      <c r="EP114" s="120"/>
      <c r="EQ114" s="120"/>
      <c r="ER114" s="120"/>
      <c r="ES114" s="120"/>
      <c r="ET114" s="120"/>
      <c r="EU114" s="120"/>
      <c r="EV114" s="120"/>
      <c r="EW114" s="120"/>
      <c r="EX114" s="120"/>
      <c r="EY114" s="120"/>
      <c r="EZ114" s="120"/>
      <c r="FA114" s="120"/>
      <c r="FB114" s="120"/>
      <c r="FC114" s="120"/>
      <c r="FD114" s="120"/>
      <c r="FE114" s="120"/>
      <c r="FF114" s="120"/>
      <c r="FG114" s="120"/>
      <c r="FH114" s="120"/>
      <c r="FI114" s="120"/>
      <c r="FJ114" s="120"/>
      <c r="FK114" s="120"/>
      <c r="FL114" s="120"/>
      <c r="FM114" s="120"/>
      <c r="FN114" s="120"/>
      <c r="FO114" s="120"/>
      <c r="FP114" s="120"/>
      <c r="FQ114" s="120"/>
      <c r="FR114" s="120"/>
      <c r="FS114" s="120"/>
      <c r="FT114" s="120"/>
      <c r="FU114" s="120"/>
      <c r="FV114" s="120"/>
      <c r="FW114" s="120"/>
      <c r="FX114" s="120"/>
      <c r="FY114" s="120"/>
      <c r="FZ114" s="120"/>
      <c r="GA114" s="120"/>
      <c r="GB114" s="120"/>
      <c r="GC114" s="120"/>
      <c r="GD114" s="120"/>
      <c r="GE114" s="120"/>
      <c r="GF114" s="120"/>
      <c r="GG114" s="120"/>
      <c r="GH114" s="120"/>
      <c r="GI114" s="120"/>
      <c r="GJ114" s="120"/>
      <c r="GK114" s="120"/>
      <c r="GL114" s="120"/>
      <c r="GM114" s="120"/>
      <c r="GN114" s="120"/>
      <c r="GO114" s="120"/>
      <c r="GP114" s="120"/>
      <c r="GQ114" s="120"/>
      <c r="GR114" s="120"/>
      <c r="GS114" s="120"/>
      <c r="GT114" s="120"/>
      <c r="GU114" s="120"/>
      <c r="GV114" s="120"/>
      <c r="GW114" s="120"/>
      <c r="GX114" s="120"/>
      <c r="GY114" s="120"/>
      <c r="GZ114" s="120"/>
      <c r="HA114" s="120"/>
      <c r="HB114" s="120"/>
      <c r="HC114" s="120"/>
      <c r="HD114" s="120"/>
      <c r="HE114" s="120"/>
      <c r="HF114" s="120"/>
      <c r="HG114" s="120"/>
      <c r="HH114" s="120"/>
      <c r="HI114" s="120"/>
      <c r="HJ114" s="120"/>
      <c r="HK114" s="120"/>
      <c r="HL114" s="120"/>
      <c r="HM114" s="120"/>
      <c r="HN114" s="120"/>
      <c r="HO114" s="120"/>
      <c r="HP114" s="120"/>
      <c r="HQ114" s="120"/>
      <c r="HR114" s="120"/>
      <c r="HS114" s="120"/>
      <c r="HT114" s="120"/>
      <c r="HU114" s="120"/>
      <c r="HV114" s="120"/>
      <c r="HW114" s="120"/>
      <c r="HX114" s="120"/>
      <c r="HY114" s="120"/>
      <c r="HZ114" s="120"/>
      <c r="IA114" s="120"/>
      <c r="IB114" s="120"/>
      <c r="IC114" s="120"/>
      <c r="ID114" s="120"/>
      <c r="IE114" s="120"/>
      <c r="IF114" s="120"/>
      <c r="IG114" s="120"/>
      <c r="IH114" s="120"/>
      <c r="II114" s="120"/>
      <c r="IJ114" s="120"/>
      <c r="IK114" s="120"/>
      <c r="IL114" s="120"/>
    </row>
    <row r="115" spans="1:246" ht="12.75" customHeight="1" thickBot="1">
      <c r="A115" s="673"/>
      <c r="B115" s="444"/>
      <c r="C115" s="384" t="s">
        <v>79</v>
      </c>
      <c r="D115" s="874">
        <v>165874</v>
      </c>
      <c r="E115" s="875">
        <v>883610</v>
      </c>
      <c r="F115" s="875">
        <v>406000</v>
      </c>
      <c r="G115" s="876">
        <v>1268870</v>
      </c>
      <c r="H115" s="877">
        <v>2724354</v>
      </c>
      <c r="I115" s="878">
        <v>2399931</v>
      </c>
      <c r="J115" s="879">
        <v>324423</v>
      </c>
      <c r="K115" s="880">
        <v>1.1351801364289222</v>
      </c>
      <c r="L115" s="449"/>
      <c r="M115" s="450">
        <v>2724354</v>
      </c>
      <c r="N115" s="450">
        <f t="shared" si="2"/>
        <v>0</v>
      </c>
      <c r="O115" s="120"/>
      <c r="P115" s="120"/>
      <c r="Q115" s="793"/>
      <c r="R115" s="793"/>
      <c r="S115" s="793"/>
      <c r="T115" s="793"/>
      <c r="U115" s="793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  <c r="CA115" s="120"/>
      <c r="CB115" s="120"/>
      <c r="CC115" s="120"/>
      <c r="CD115" s="120"/>
      <c r="CE115" s="120"/>
      <c r="CF115" s="120"/>
      <c r="CG115" s="120"/>
      <c r="CH115" s="120"/>
      <c r="CI115" s="120"/>
      <c r="CJ115" s="120"/>
      <c r="CK115" s="120"/>
      <c r="CL115" s="120"/>
      <c r="CM115" s="120"/>
      <c r="CN115" s="120"/>
      <c r="CO115" s="120"/>
      <c r="CP115" s="120"/>
      <c r="CQ115" s="120"/>
      <c r="CR115" s="120"/>
      <c r="CS115" s="120"/>
      <c r="CT115" s="120"/>
      <c r="CU115" s="120"/>
      <c r="CV115" s="120"/>
      <c r="CW115" s="120"/>
      <c r="CX115" s="120"/>
      <c r="CY115" s="120"/>
      <c r="CZ115" s="120"/>
      <c r="DA115" s="120"/>
      <c r="DB115" s="120"/>
      <c r="DC115" s="120"/>
      <c r="DD115" s="120"/>
      <c r="DE115" s="120"/>
      <c r="DF115" s="120"/>
      <c r="DG115" s="120"/>
      <c r="DH115" s="120"/>
      <c r="DI115" s="120"/>
      <c r="DJ115" s="120"/>
      <c r="DK115" s="120"/>
      <c r="DL115" s="120"/>
      <c r="DM115" s="120"/>
      <c r="DN115" s="120"/>
      <c r="DO115" s="120"/>
      <c r="DP115" s="120"/>
      <c r="DQ115" s="120"/>
      <c r="DR115" s="120"/>
      <c r="DS115" s="120"/>
      <c r="DT115" s="120"/>
      <c r="DU115" s="120"/>
      <c r="DV115" s="120"/>
      <c r="DW115" s="120"/>
      <c r="DX115" s="120"/>
      <c r="DY115" s="120"/>
      <c r="DZ115" s="120"/>
      <c r="EA115" s="120"/>
      <c r="EB115" s="120"/>
      <c r="EC115" s="120"/>
      <c r="ED115" s="120"/>
      <c r="EE115" s="120"/>
      <c r="EF115" s="120"/>
      <c r="EG115" s="120"/>
      <c r="EH115" s="120"/>
      <c r="EI115" s="120"/>
      <c r="EJ115" s="120"/>
      <c r="EK115" s="120"/>
      <c r="EL115" s="120"/>
      <c r="EM115" s="120"/>
      <c r="EN115" s="120"/>
      <c r="EO115" s="120"/>
      <c r="EP115" s="120"/>
      <c r="EQ115" s="120"/>
      <c r="ER115" s="120"/>
      <c r="ES115" s="120"/>
      <c r="ET115" s="120"/>
      <c r="EU115" s="120"/>
      <c r="EV115" s="120"/>
      <c r="EW115" s="120"/>
      <c r="EX115" s="120"/>
      <c r="EY115" s="120"/>
      <c r="EZ115" s="120"/>
      <c r="FA115" s="120"/>
      <c r="FB115" s="120"/>
      <c r="FC115" s="120"/>
      <c r="FD115" s="120"/>
      <c r="FE115" s="120"/>
      <c r="FF115" s="120"/>
      <c r="FG115" s="120"/>
      <c r="FH115" s="120"/>
      <c r="FI115" s="120"/>
      <c r="FJ115" s="120"/>
      <c r="FK115" s="120"/>
      <c r="FL115" s="120"/>
      <c r="FM115" s="120"/>
      <c r="FN115" s="120"/>
      <c r="FO115" s="120"/>
      <c r="FP115" s="120"/>
      <c r="FQ115" s="120"/>
      <c r="FR115" s="120"/>
      <c r="FS115" s="120"/>
      <c r="FT115" s="120"/>
      <c r="FU115" s="120"/>
      <c r="FV115" s="120"/>
      <c r="FW115" s="120"/>
      <c r="FX115" s="120"/>
      <c r="FY115" s="120"/>
      <c r="FZ115" s="120"/>
      <c r="GA115" s="120"/>
      <c r="GB115" s="120"/>
      <c r="GC115" s="120"/>
      <c r="GD115" s="120"/>
      <c r="GE115" s="120"/>
      <c r="GF115" s="120"/>
      <c r="GG115" s="120"/>
      <c r="GH115" s="120"/>
      <c r="GI115" s="120"/>
      <c r="GJ115" s="120"/>
      <c r="GK115" s="120"/>
      <c r="GL115" s="120"/>
      <c r="GM115" s="120"/>
      <c r="GN115" s="120"/>
      <c r="GO115" s="120"/>
      <c r="GP115" s="120"/>
      <c r="GQ115" s="120"/>
      <c r="GR115" s="120"/>
      <c r="GS115" s="120"/>
      <c r="GT115" s="120"/>
      <c r="GU115" s="120"/>
      <c r="GV115" s="120"/>
      <c r="GW115" s="120"/>
      <c r="GX115" s="120"/>
      <c r="GY115" s="120"/>
      <c r="GZ115" s="120"/>
      <c r="HA115" s="120"/>
      <c r="HB115" s="120"/>
      <c r="HC115" s="120"/>
      <c r="HD115" s="120"/>
      <c r="HE115" s="120"/>
      <c r="HF115" s="120"/>
      <c r="HG115" s="120"/>
      <c r="HH115" s="120"/>
      <c r="HI115" s="120"/>
      <c r="HJ115" s="120"/>
      <c r="HK115" s="120"/>
      <c r="HL115" s="120"/>
      <c r="HM115" s="120"/>
      <c r="HN115" s="120"/>
      <c r="HO115" s="120"/>
      <c r="HP115" s="120"/>
      <c r="HQ115" s="120"/>
      <c r="HR115" s="120"/>
      <c r="HS115" s="120"/>
      <c r="HT115" s="120"/>
      <c r="HU115" s="120"/>
      <c r="HV115" s="120"/>
      <c r="HW115" s="120"/>
      <c r="HX115" s="120"/>
      <c r="HY115" s="120"/>
      <c r="HZ115" s="120"/>
      <c r="IA115" s="120"/>
      <c r="IB115" s="120"/>
      <c r="IC115" s="120"/>
      <c r="ID115" s="120"/>
      <c r="IE115" s="120"/>
      <c r="IF115" s="120"/>
      <c r="IG115" s="120"/>
      <c r="IH115" s="120"/>
      <c r="II115" s="120"/>
      <c r="IJ115" s="120"/>
      <c r="IK115" s="120"/>
      <c r="IL115" s="120"/>
    </row>
    <row r="116" spans="1:246" ht="12.75" customHeight="1">
      <c r="A116" s="483">
        <f>A113+1</f>
        <v>91</v>
      </c>
      <c r="B116" s="502" t="s">
        <v>337</v>
      </c>
      <c r="C116" s="401" t="s">
        <v>810</v>
      </c>
      <c r="D116" s="837">
        <v>0</v>
      </c>
      <c r="E116" s="391">
        <v>0</v>
      </c>
      <c r="F116" s="391">
        <v>0</v>
      </c>
      <c r="G116" s="838">
        <v>47000</v>
      </c>
      <c r="H116" s="465">
        <v>47000</v>
      </c>
      <c r="I116" s="839">
        <v>42000</v>
      </c>
      <c r="J116" s="840">
        <v>5000</v>
      </c>
      <c r="K116" s="841">
        <v>1.119047619047619</v>
      </c>
      <c r="L116" s="212"/>
      <c r="M116" s="120">
        <v>47000</v>
      </c>
      <c r="N116" s="450">
        <f t="shared" si="2"/>
        <v>0</v>
      </c>
      <c r="O116" s="120"/>
      <c r="P116" s="120"/>
      <c r="Q116" s="793"/>
      <c r="R116" s="793"/>
      <c r="S116" s="793"/>
      <c r="T116" s="793"/>
      <c r="U116" s="793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120"/>
      <c r="DQ116" s="120"/>
      <c r="DR116" s="120"/>
      <c r="DS116" s="120"/>
      <c r="DT116" s="120"/>
      <c r="DU116" s="120"/>
      <c r="DV116" s="120"/>
      <c r="DW116" s="120"/>
      <c r="DX116" s="120"/>
      <c r="DY116" s="120"/>
      <c r="DZ116" s="120"/>
      <c r="EA116" s="120"/>
      <c r="EB116" s="120"/>
      <c r="EC116" s="120"/>
      <c r="ED116" s="120"/>
      <c r="EE116" s="120"/>
      <c r="EF116" s="120"/>
      <c r="EG116" s="120"/>
      <c r="EH116" s="120"/>
      <c r="EI116" s="120"/>
      <c r="EJ116" s="120"/>
      <c r="EK116" s="120"/>
      <c r="EL116" s="120"/>
      <c r="EM116" s="120"/>
      <c r="EN116" s="120"/>
      <c r="EO116" s="120"/>
      <c r="EP116" s="120"/>
      <c r="EQ116" s="120"/>
      <c r="ER116" s="120"/>
      <c r="ES116" s="120"/>
      <c r="ET116" s="120"/>
      <c r="EU116" s="120"/>
      <c r="EV116" s="120"/>
      <c r="EW116" s="120"/>
      <c r="EX116" s="120"/>
      <c r="EY116" s="120"/>
      <c r="EZ116" s="120"/>
      <c r="FA116" s="120"/>
      <c r="FB116" s="120"/>
      <c r="FC116" s="120"/>
      <c r="FD116" s="120"/>
      <c r="FE116" s="120"/>
      <c r="FF116" s="120"/>
      <c r="FG116" s="120"/>
      <c r="FH116" s="120"/>
      <c r="FI116" s="120"/>
      <c r="FJ116" s="120"/>
      <c r="FK116" s="120"/>
      <c r="FL116" s="120"/>
      <c r="FM116" s="120"/>
      <c r="FN116" s="120"/>
      <c r="FO116" s="120"/>
      <c r="FP116" s="120"/>
      <c r="FQ116" s="120"/>
      <c r="FR116" s="120"/>
      <c r="FS116" s="120"/>
      <c r="FT116" s="120"/>
      <c r="FU116" s="120"/>
      <c r="FV116" s="120"/>
      <c r="FW116" s="120"/>
      <c r="FX116" s="120"/>
      <c r="FY116" s="120"/>
      <c r="FZ116" s="120"/>
      <c r="GA116" s="120"/>
      <c r="GB116" s="120"/>
      <c r="GC116" s="120"/>
      <c r="GD116" s="120"/>
      <c r="GE116" s="120"/>
      <c r="GF116" s="120"/>
      <c r="GG116" s="120"/>
      <c r="GH116" s="120"/>
      <c r="GI116" s="120"/>
      <c r="GJ116" s="120"/>
      <c r="GK116" s="120"/>
      <c r="GL116" s="120"/>
      <c r="GM116" s="120"/>
      <c r="GN116" s="120"/>
      <c r="GO116" s="120"/>
      <c r="GP116" s="120"/>
      <c r="GQ116" s="120"/>
      <c r="GR116" s="120"/>
      <c r="GS116" s="120"/>
      <c r="GT116" s="120"/>
      <c r="GU116" s="120"/>
      <c r="GV116" s="120"/>
      <c r="GW116" s="120"/>
      <c r="GX116" s="120"/>
      <c r="GY116" s="120"/>
      <c r="GZ116" s="120"/>
      <c r="HA116" s="120"/>
      <c r="HB116" s="120"/>
      <c r="HC116" s="120"/>
      <c r="HD116" s="120"/>
      <c r="HE116" s="120"/>
      <c r="HF116" s="120"/>
      <c r="HG116" s="120"/>
      <c r="HH116" s="120"/>
      <c r="HI116" s="120"/>
      <c r="HJ116" s="120"/>
      <c r="HK116" s="120"/>
      <c r="HL116" s="120"/>
      <c r="HM116" s="120"/>
      <c r="HN116" s="120"/>
      <c r="HO116" s="120"/>
      <c r="HP116" s="120"/>
      <c r="HQ116" s="120"/>
      <c r="HR116" s="120"/>
      <c r="HS116" s="120"/>
      <c r="HT116" s="120"/>
      <c r="HU116" s="120"/>
      <c r="HV116" s="120"/>
      <c r="HW116" s="120"/>
      <c r="HX116" s="120"/>
      <c r="HY116" s="120"/>
      <c r="HZ116" s="120"/>
      <c r="IA116" s="120"/>
      <c r="IB116" s="120"/>
      <c r="IC116" s="120"/>
      <c r="ID116" s="120"/>
      <c r="IE116" s="120"/>
      <c r="IF116" s="120"/>
      <c r="IG116" s="120"/>
      <c r="IH116" s="120"/>
      <c r="II116" s="120"/>
      <c r="IJ116" s="120"/>
      <c r="IK116" s="120"/>
      <c r="IL116" s="120"/>
    </row>
    <row r="117" spans="1:246" ht="12.75" customHeight="1">
      <c r="A117" s="483">
        <f>A116+1</f>
        <v>92</v>
      </c>
      <c r="B117" s="502" t="s">
        <v>337</v>
      </c>
      <c r="C117" s="401" t="s">
        <v>811</v>
      </c>
      <c r="D117" s="837">
        <v>0</v>
      </c>
      <c r="E117" s="391">
        <v>0</v>
      </c>
      <c r="F117" s="391">
        <v>35000</v>
      </c>
      <c r="G117" s="838">
        <v>0</v>
      </c>
      <c r="H117" s="465">
        <v>35000</v>
      </c>
      <c r="I117" s="839">
        <v>35000</v>
      </c>
      <c r="J117" s="840">
        <v>0</v>
      </c>
      <c r="K117" s="841">
        <v>1</v>
      </c>
      <c r="L117" s="212"/>
      <c r="M117" s="120">
        <v>35000</v>
      </c>
      <c r="N117" s="450">
        <f t="shared" si="2"/>
        <v>0</v>
      </c>
      <c r="O117" s="120"/>
      <c r="P117" s="120"/>
      <c r="Q117" s="793"/>
      <c r="R117" s="793"/>
      <c r="S117" s="793"/>
      <c r="T117" s="793"/>
      <c r="U117" s="793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20"/>
      <c r="BY117" s="120"/>
      <c r="BZ117" s="120"/>
      <c r="CA117" s="120"/>
      <c r="CB117" s="120"/>
      <c r="CC117" s="120"/>
      <c r="CD117" s="120"/>
      <c r="CE117" s="120"/>
      <c r="CF117" s="120"/>
      <c r="CG117" s="120"/>
      <c r="CH117" s="120"/>
      <c r="CI117" s="120"/>
      <c r="CJ117" s="120"/>
      <c r="CK117" s="120"/>
      <c r="CL117" s="120"/>
      <c r="CM117" s="120"/>
      <c r="CN117" s="120"/>
      <c r="CO117" s="120"/>
      <c r="CP117" s="120"/>
      <c r="CQ117" s="120"/>
      <c r="CR117" s="120"/>
      <c r="CS117" s="120"/>
      <c r="CT117" s="120"/>
      <c r="CU117" s="120"/>
      <c r="CV117" s="120"/>
      <c r="CW117" s="120"/>
      <c r="CX117" s="120"/>
      <c r="CY117" s="120"/>
      <c r="CZ117" s="120"/>
      <c r="DA117" s="120"/>
      <c r="DB117" s="120"/>
      <c r="DC117" s="120"/>
      <c r="DD117" s="120"/>
      <c r="DE117" s="120"/>
      <c r="DF117" s="120"/>
      <c r="DG117" s="120"/>
      <c r="DH117" s="120"/>
      <c r="DI117" s="120"/>
      <c r="DJ117" s="120"/>
      <c r="DK117" s="120"/>
      <c r="DL117" s="120"/>
      <c r="DM117" s="120"/>
      <c r="DN117" s="120"/>
      <c r="DO117" s="120"/>
      <c r="DP117" s="120"/>
      <c r="DQ117" s="120"/>
      <c r="DR117" s="120"/>
      <c r="DS117" s="120"/>
      <c r="DT117" s="120"/>
      <c r="DU117" s="120"/>
      <c r="DV117" s="120"/>
      <c r="DW117" s="120"/>
      <c r="DX117" s="120"/>
      <c r="DY117" s="120"/>
      <c r="DZ117" s="120"/>
      <c r="EA117" s="120"/>
      <c r="EB117" s="120"/>
      <c r="EC117" s="120"/>
      <c r="ED117" s="120"/>
      <c r="EE117" s="120"/>
      <c r="EF117" s="120"/>
      <c r="EG117" s="120"/>
      <c r="EH117" s="120"/>
      <c r="EI117" s="120"/>
      <c r="EJ117" s="120"/>
      <c r="EK117" s="120"/>
      <c r="EL117" s="120"/>
      <c r="EM117" s="120"/>
      <c r="EN117" s="120"/>
      <c r="EO117" s="120"/>
      <c r="EP117" s="120"/>
      <c r="EQ117" s="120"/>
      <c r="ER117" s="120"/>
      <c r="ES117" s="120"/>
      <c r="ET117" s="120"/>
      <c r="EU117" s="120"/>
      <c r="EV117" s="120"/>
      <c r="EW117" s="120"/>
      <c r="EX117" s="120"/>
      <c r="EY117" s="120"/>
      <c r="EZ117" s="120"/>
      <c r="FA117" s="120"/>
      <c r="FB117" s="120"/>
      <c r="FC117" s="120"/>
      <c r="FD117" s="120"/>
      <c r="FE117" s="120"/>
      <c r="FF117" s="120"/>
      <c r="FG117" s="120"/>
      <c r="FH117" s="120"/>
      <c r="FI117" s="120"/>
      <c r="FJ117" s="120"/>
      <c r="FK117" s="120"/>
      <c r="FL117" s="120"/>
      <c r="FM117" s="120"/>
      <c r="FN117" s="120"/>
      <c r="FO117" s="120"/>
      <c r="FP117" s="120"/>
      <c r="FQ117" s="120"/>
      <c r="FR117" s="120"/>
      <c r="FS117" s="120"/>
      <c r="FT117" s="120"/>
      <c r="FU117" s="120"/>
      <c r="FV117" s="120"/>
      <c r="FW117" s="120"/>
      <c r="FX117" s="120"/>
      <c r="FY117" s="120"/>
      <c r="FZ117" s="120"/>
      <c r="GA117" s="120"/>
      <c r="GB117" s="120"/>
      <c r="GC117" s="120"/>
      <c r="GD117" s="120"/>
      <c r="GE117" s="120"/>
      <c r="GF117" s="120"/>
      <c r="GG117" s="120"/>
      <c r="GH117" s="120"/>
      <c r="GI117" s="120"/>
      <c r="GJ117" s="120"/>
      <c r="GK117" s="120"/>
      <c r="GL117" s="120"/>
      <c r="GM117" s="120"/>
      <c r="GN117" s="120"/>
      <c r="GO117" s="120"/>
      <c r="GP117" s="120"/>
      <c r="GQ117" s="120"/>
      <c r="GR117" s="120"/>
      <c r="GS117" s="120"/>
      <c r="GT117" s="120"/>
      <c r="GU117" s="120"/>
      <c r="GV117" s="120"/>
      <c r="GW117" s="120"/>
      <c r="GX117" s="120"/>
      <c r="GY117" s="120"/>
      <c r="GZ117" s="120"/>
      <c r="HA117" s="120"/>
      <c r="HB117" s="120"/>
      <c r="HC117" s="120"/>
      <c r="HD117" s="120"/>
      <c r="HE117" s="120"/>
      <c r="HF117" s="120"/>
      <c r="HG117" s="120"/>
      <c r="HH117" s="120"/>
      <c r="HI117" s="120"/>
      <c r="HJ117" s="120"/>
      <c r="HK117" s="120"/>
      <c r="HL117" s="120"/>
      <c r="HM117" s="120"/>
      <c r="HN117" s="120"/>
      <c r="HO117" s="120"/>
      <c r="HP117" s="120"/>
      <c r="HQ117" s="120"/>
      <c r="HR117" s="120"/>
      <c r="HS117" s="120"/>
      <c r="HT117" s="120"/>
      <c r="HU117" s="120"/>
      <c r="HV117" s="120"/>
      <c r="HW117" s="120"/>
      <c r="HX117" s="120"/>
      <c r="HY117" s="120"/>
      <c r="HZ117" s="120"/>
      <c r="IA117" s="120"/>
      <c r="IB117" s="120"/>
      <c r="IC117" s="120"/>
      <c r="ID117" s="120"/>
      <c r="IE117" s="120"/>
      <c r="IF117" s="120"/>
      <c r="IG117" s="120"/>
      <c r="IH117" s="120"/>
      <c r="II117" s="120"/>
      <c r="IJ117" s="120"/>
      <c r="IK117" s="120"/>
      <c r="IL117" s="120"/>
    </row>
    <row r="118" spans="1:246" ht="12.75" customHeight="1" thickBot="1">
      <c r="A118" s="483">
        <f>A117+1</f>
        <v>93</v>
      </c>
      <c r="B118" s="491" t="s">
        <v>337</v>
      </c>
      <c r="C118" s="401" t="s">
        <v>812</v>
      </c>
      <c r="D118" s="889">
        <v>0</v>
      </c>
      <c r="E118" s="890">
        <v>0</v>
      </c>
      <c r="F118" s="890">
        <v>0</v>
      </c>
      <c r="G118" s="891">
        <v>20000</v>
      </c>
      <c r="H118" s="892">
        <v>20000</v>
      </c>
      <c r="I118" s="867">
        <v>7000</v>
      </c>
      <c r="J118" s="868">
        <v>13000</v>
      </c>
      <c r="K118" s="869">
        <v>2.857142857142857</v>
      </c>
      <c r="L118" s="212"/>
      <c r="M118" s="120">
        <v>20000</v>
      </c>
      <c r="N118" s="450">
        <f t="shared" si="2"/>
        <v>0</v>
      </c>
      <c r="O118" s="120"/>
      <c r="P118" s="120"/>
      <c r="Q118" s="793"/>
      <c r="R118" s="793"/>
      <c r="S118" s="793"/>
      <c r="T118" s="793"/>
      <c r="U118" s="793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120"/>
      <c r="CB118" s="120"/>
      <c r="CC118" s="120"/>
      <c r="CD118" s="120"/>
      <c r="CE118" s="120"/>
      <c r="CF118" s="120"/>
      <c r="CG118" s="120"/>
      <c r="CH118" s="120"/>
      <c r="CI118" s="120"/>
      <c r="CJ118" s="120"/>
      <c r="CK118" s="120"/>
      <c r="CL118" s="120"/>
      <c r="CM118" s="120"/>
      <c r="CN118" s="120"/>
      <c r="CO118" s="120"/>
      <c r="CP118" s="120"/>
      <c r="CQ118" s="120"/>
      <c r="CR118" s="120"/>
      <c r="CS118" s="120"/>
      <c r="CT118" s="120"/>
      <c r="CU118" s="120"/>
      <c r="CV118" s="120"/>
      <c r="CW118" s="120"/>
      <c r="CX118" s="120"/>
      <c r="CY118" s="120"/>
      <c r="CZ118" s="120"/>
      <c r="DA118" s="120"/>
      <c r="DB118" s="120"/>
      <c r="DC118" s="120"/>
      <c r="DD118" s="120"/>
      <c r="DE118" s="120"/>
      <c r="DF118" s="120"/>
      <c r="DG118" s="120"/>
      <c r="DH118" s="120"/>
      <c r="DI118" s="120"/>
      <c r="DJ118" s="120"/>
      <c r="DK118" s="120"/>
      <c r="DL118" s="120"/>
      <c r="DM118" s="120"/>
      <c r="DN118" s="120"/>
      <c r="DO118" s="120"/>
      <c r="DP118" s="120"/>
      <c r="DQ118" s="120"/>
      <c r="DR118" s="120"/>
      <c r="DS118" s="120"/>
      <c r="DT118" s="120"/>
      <c r="DU118" s="120"/>
      <c r="DV118" s="120"/>
      <c r="DW118" s="120"/>
      <c r="DX118" s="120"/>
      <c r="DY118" s="120"/>
      <c r="DZ118" s="120"/>
      <c r="EA118" s="120"/>
      <c r="EB118" s="120"/>
      <c r="EC118" s="120"/>
      <c r="ED118" s="120"/>
      <c r="EE118" s="120"/>
      <c r="EF118" s="120"/>
      <c r="EG118" s="120"/>
      <c r="EH118" s="120"/>
      <c r="EI118" s="120"/>
      <c r="EJ118" s="120"/>
      <c r="EK118" s="120"/>
      <c r="EL118" s="120"/>
      <c r="EM118" s="120"/>
      <c r="EN118" s="120"/>
      <c r="EO118" s="120"/>
      <c r="EP118" s="120"/>
      <c r="EQ118" s="120"/>
      <c r="ER118" s="120"/>
      <c r="ES118" s="120"/>
      <c r="ET118" s="120"/>
      <c r="EU118" s="120"/>
      <c r="EV118" s="120"/>
      <c r="EW118" s="120"/>
      <c r="EX118" s="120"/>
      <c r="EY118" s="120"/>
      <c r="EZ118" s="120"/>
      <c r="FA118" s="120"/>
      <c r="FB118" s="120"/>
      <c r="FC118" s="120"/>
      <c r="FD118" s="120"/>
      <c r="FE118" s="120"/>
      <c r="FF118" s="120"/>
      <c r="FG118" s="120"/>
      <c r="FH118" s="120"/>
      <c r="FI118" s="120"/>
      <c r="FJ118" s="120"/>
      <c r="FK118" s="120"/>
      <c r="FL118" s="120"/>
      <c r="FM118" s="120"/>
      <c r="FN118" s="120"/>
      <c r="FO118" s="120"/>
      <c r="FP118" s="120"/>
      <c r="FQ118" s="120"/>
      <c r="FR118" s="120"/>
      <c r="FS118" s="120"/>
      <c r="FT118" s="120"/>
      <c r="FU118" s="120"/>
      <c r="FV118" s="120"/>
      <c r="FW118" s="120"/>
      <c r="FX118" s="120"/>
      <c r="FY118" s="120"/>
      <c r="FZ118" s="120"/>
      <c r="GA118" s="120"/>
      <c r="GB118" s="120"/>
      <c r="GC118" s="120"/>
      <c r="GD118" s="120"/>
      <c r="GE118" s="120"/>
      <c r="GF118" s="120"/>
      <c r="GG118" s="120"/>
      <c r="GH118" s="120"/>
      <c r="GI118" s="120"/>
      <c r="GJ118" s="120"/>
      <c r="GK118" s="120"/>
      <c r="GL118" s="120"/>
      <c r="GM118" s="120"/>
      <c r="GN118" s="120"/>
      <c r="GO118" s="120"/>
      <c r="GP118" s="120"/>
      <c r="GQ118" s="120"/>
      <c r="GR118" s="120"/>
      <c r="GS118" s="120"/>
      <c r="GT118" s="120"/>
      <c r="GU118" s="120"/>
      <c r="GV118" s="120"/>
      <c r="GW118" s="120"/>
      <c r="GX118" s="120"/>
      <c r="GY118" s="120"/>
      <c r="GZ118" s="120"/>
      <c r="HA118" s="120"/>
      <c r="HB118" s="120"/>
      <c r="HC118" s="120"/>
      <c r="HD118" s="120"/>
      <c r="HE118" s="120"/>
      <c r="HF118" s="120"/>
      <c r="HG118" s="120"/>
      <c r="HH118" s="120"/>
      <c r="HI118" s="120"/>
      <c r="HJ118" s="120"/>
      <c r="HK118" s="120"/>
      <c r="HL118" s="120"/>
      <c r="HM118" s="120"/>
      <c r="HN118" s="120"/>
      <c r="HO118" s="120"/>
      <c r="HP118" s="120"/>
      <c r="HQ118" s="120"/>
      <c r="HR118" s="120"/>
      <c r="HS118" s="120"/>
      <c r="HT118" s="120"/>
      <c r="HU118" s="120"/>
      <c r="HV118" s="120"/>
      <c r="HW118" s="120"/>
      <c r="HX118" s="120"/>
      <c r="HY118" s="120"/>
      <c r="HZ118" s="120"/>
      <c r="IA118" s="120"/>
      <c r="IB118" s="120"/>
      <c r="IC118" s="120"/>
      <c r="ID118" s="120"/>
      <c r="IE118" s="120"/>
      <c r="IF118" s="120"/>
      <c r="IG118" s="120"/>
      <c r="IH118" s="120"/>
      <c r="II118" s="120"/>
      <c r="IJ118" s="120"/>
      <c r="IK118" s="120"/>
      <c r="IL118" s="120"/>
    </row>
    <row r="119" spans="1:246" ht="12.75" customHeight="1" thickBot="1" thickTop="1">
      <c r="A119" s="675"/>
      <c r="B119" s="456"/>
      <c r="C119" s="677" t="s">
        <v>40</v>
      </c>
      <c r="D119" s="844">
        <v>0</v>
      </c>
      <c r="E119" s="845">
        <v>0</v>
      </c>
      <c r="F119" s="845">
        <v>35000</v>
      </c>
      <c r="G119" s="846">
        <v>67000</v>
      </c>
      <c r="H119" s="847">
        <v>102000</v>
      </c>
      <c r="I119" s="848">
        <v>84000</v>
      </c>
      <c r="J119" s="849">
        <v>18000</v>
      </c>
      <c r="K119" s="850">
        <v>1.2142857142857142</v>
      </c>
      <c r="L119" s="449"/>
      <c r="M119" s="450">
        <v>102000</v>
      </c>
      <c r="N119" s="450">
        <f t="shared" si="2"/>
        <v>0</v>
      </c>
      <c r="O119" s="120"/>
      <c r="P119" s="120"/>
      <c r="Q119" s="793"/>
      <c r="R119" s="793"/>
      <c r="S119" s="793"/>
      <c r="T119" s="793"/>
      <c r="U119" s="793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20"/>
      <c r="CQ119" s="120"/>
      <c r="CR119" s="120"/>
      <c r="CS119" s="120"/>
      <c r="CT119" s="120"/>
      <c r="CU119" s="120"/>
      <c r="CV119" s="120"/>
      <c r="CW119" s="120"/>
      <c r="CX119" s="120"/>
      <c r="CY119" s="120"/>
      <c r="CZ119" s="120"/>
      <c r="DA119" s="120"/>
      <c r="DB119" s="120"/>
      <c r="DC119" s="120"/>
      <c r="DD119" s="120"/>
      <c r="DE119" s="120"/>
      <c r="DF119" s="120"/>
      <c r="DG119" s="120"/>
      <c r="DH119" s="120"/>
      <c r="DI119" s="120"/>
      <c r="DJ119" s="120"/>
      <c r="DK119" s="120"/>
      <c r="DL119" s="120"/>
      <c r="DM119" s="120"/>
      <c r="DN119" s="120"/>
      <c r="DO119" s="120"/>
      <c r="DP119" s="120"/>
      <c r="DQ119" s="120"/>
      <c r="DR119" s="120"/>
      <c r="DS119" s="120"/>
      <c r="DT119" s="120"/>
      <c r="DU119" s="120"/>
      <c r="DV119" s="120"/>
      <c r="DW119" s="120"/>
      <c r="DX119" s="120"/>
      <c r="DY119" s="120"/>
      <c r="DZ119" s="120"/>
      <c r="EA119" s="120"/>
      <c r="EB119" s="120"/>
      <c r="EC119" s="120"/>
      <c r="ED119" s="120"/>
      <c r="EE119" s="120"/>
      <c r="EF119" s="120"/>
      <c r="EG119" s="120"/>
      <c r="EH119" s="120"/>
      <c r="EI119" s="120"/>
      <c r="EJ119" s="120"/>
      <c r="EK119" s="120"/>
      <c r="EL119" s="120"/>
      <c r="EM119" s="120"/>
      <c r="EN119" s="120"/>
      <c r="EO119" s="120"/>
      <c r="EP119" s="120"/>
      <c r="EQ119" s="120"/>
      <c r="ER119" s="120"/>
      <c r="ES119" s="120"/>
      <c r="ET119" s="120"/>
      <c r="EU119" s="120"/>
      <c r="EV119" s="120"/>
      <c r="EW119" s="120"/>
      <c r="EX119" s="120"/>
      <c r="EY119" s="120"/>
      <c r="EZ119" s="120"/>
      <c r="FA119" s="120"/>
      <c r="FB119" s="120"/>
      <c r="FC119" s="120"/>
      <c r="FD119" s="120"/>
      <c r="FE119" s="120"/>
      <c r="FF119" s="120"/>
      <c r="FG119" s="120"/>
      <c r="FH119" s="120"/>
      <c r="FI119" s="120"/>
      <c r="FJ119" s="120"/>
      <c r="FK119" s="120"/>
      <c r="FL119" s="120"/>
      <c r="FM119" s="120"/>
      <c r="FN119" s="120"/>
      <c r="FO119" s="120"/>
      <c r="FP119" s="120"/>
      <c r="FQ119" s="120"/>
      <c r="FR119" s="120"/>
      <c r="FS119" s="120"/>
      <c r="FT119" s="120"/>
      <c r="FU119" s="120"/>
      <c r="FV119" s="120"/>
      <c r="FW119" s="120"/>
      <c r="FX119" s="120"/>
      <c r="FY119" s="120"/>
      <c r="FZ119" s="120"/>
      <c r="GA119" s="120"/>
      <c r="GB119" s="120"/>
      <c r="GC119" s="120"/>
      <c r="GD119" s="120"/>
      <c r="GE119" s="120"/>
      <c r="GF119" s="120"/>
      <c r="GG119" s="120"/>
      <c r="GH119" s="120"/>
      <c r="GI119" s="120"/>
      <c r="GJ119" s="120"/>
      <c r="GK119" s="120"/>
      <c r="GL119" s="120"/>
      <c r="GM119" s="120"/>
      <c r="GN119" s="120"/>
      <c r="GO119" s="120"/>
      <c r="GP119" s="120"/>
      <c r="GQ119" s="120"/>
      <c r="GR119" s="120"/>
      <c r="GS119" s="120"/>
      <c r="GT119" s="120"/>
      <c r="GU119" s="120"/>
      <c r="GV119" s="120"/>
      <c r="GW119" s="120"/>
      <c r="GX119" s="120"/>
      <c r="GY119" s="120"/>
      <c r="GZ119" s="120"/>
      <c r="HA119" s="120"/>
      <c r="HB119" s="120"/>
      <c r="HC119" s="120"/>
      <c r="HD119" s="120"/>
      <c r="HE119" s="120"/>
      <c r="HF119" s="120"/>
      <c r="HG119" s="120"/>
      <c r="HH119" s="120"/>
      <c r="HI119" s="120"/>
      <c r="HJ119" s="120"/>
      <c r="HK119" s="120"/>
      <c r="HL119" s="120"/>
      <c r="HM119" s="120"/>
      <c r="HN119" s="120"/>
      <c r="HO119" s="120"/>
      <c r="HP119" s="120"/>
      <c r="HQ119" s="120"/>
      <c r="HR119" s="120"/>
      <c r="HS119" s="120"/>
      <c r="HT119" s="120"/>
      <c r="HU119" s="120"/>
      <c r="HV119" s="120"/>
      <c r="HW119" s="120"/>
      <c r="HX119" s="120"/>
      <c r="HY119" s="120"/>
      <c r="HZ119" s="120"/>
      <c r="IA119" s="120"/>
      <c r="IB119" s="120"/>
      <c r="IC119" s="120"/>
      <c r="ID119" s="120"/>
      <c r="IE119" s="120"/>
      <c r="IF119" s="120"/>
      <c r="IG119" s="120"/>
      <c r="IH119" s="120"/>
      <c r="II119" s="120"/>
      <c r="IJ119" s="120"/>
      <c r="IK119" s="120"/>
      <c r="IL119" s="120"/>
    </row>
    <row r="120" spans="1:246" ht="12.75" customHeight="1">
      <c r="A120" s="483">
        <f>A118+1</f>
        <v>94</v>
      </c>
      <c r="B120" s="483" t="s">
        <v>365</v>
      </c>
      <c r="C120" s="401" t="s">
        <v>813</v>
      </c>
      <c r="D120" s="837">
        <v>0</v>
      </c>
      <c r="E120" s="391">
        <v>0</v>
      </c>
      <c r="F120" s="391">
        <v>0</v>
      </c>
      <c r="G120" s="838">
        <v>7500</v>
      </c>
      <c r="H120" s="465">
        <v>7500</v>
      </c>
      <c r="I120" s="839">
        <v>6000</v>
      </c>
      <c r="J120" s="840">
        <v>1500</v>
      </c>
      <c r="K120" s="841">
        <v>1.25</v>
      </c>
      <c r="L120" s="212"/>
      <c r="M120" s="120">
        <v>7500</v>
      </c>
      <c r="N120" s="450">
        <f t="shared" si="2"/>
        <v>0</v>
      </c>
      <c r="O120" s="120"/>
      <c r="P120" s="120"/>
      <c r="Q120" s="793"/>
      <c r="R120" s="793"/>
      <c r="S120" s="793"/>
      <c r="T120" s="793"/>
      <c r="U120" s="793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/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  <c r="CQ120" s="120"/>
      <c r="CR120" s="120"/>
      <c r="CS120" s="120"/>
      <c r="CT120" s="120"/>
      <c r="CU120" s="120"/>
      <c r="CV120" s="120"/>
      <c r="CW120" s="120"/>
      <c r="CX120" s="120"/>
      <c r="CY120" s="120"/>
      <c r="CZ120" s="120"/>
      <c r="DA120" s="120"/>
      <c r="DB120" s="120"/>
      <c r="DC120" s="120"/>
      <c r="DD120" s="120"/>
      <c r="DE120" s="120"/>
      <c r="DF120" s="120"/>
      <c r="DG120" s="120"/>
      <c r="DH120" s="120"/>
      <c r="DI120" s="120"/>
      <c r="DJ120" s="120"/>
      <c r="DK120" s="120"/>
      <c r="DL120" s="120"/>
      <c r="DM120" s="120"/>
      <c r="DN120" s="120"/>
      <c r="DO120" s="120"/>
      <c r="DP120" s="120"/>
      <c r="DQ120" s="120"/>
      <c r="DR120" s="120"/>
      <c r="DS120" s="120"/>
      <c r="DT120" s="120"/>
      <c r="DU120" s="120"/>
      <c r="DV120" s="120"/>
      <c r="DW120" s="120"/>
      <c r="DX120" s="120"/>
      <c r="DY120" s="120"/>
      <c r="DZ120" s="120"/>
      <c r="EA120" s="120"/>
      <c r="EB120" s="120"/>
      <c r="EC120" s="120"/>
      <c r="ED120" s="120"/>
      <c r="EE120" s="120"/>
      <c r="EF120" s="120"/>
      <c r="EG120" s="120"/>
      <c r="EH120" s="120"/>
      <c r="EI120" s="120"/>
      <c r="EJ120" s="120"/>
      <c r="EK120" s="120"/>
      <c r="EL120" s="120"/>
      <c r="EM120" s="120"/>
      <c r="EN120" s="120"/>
      <c r="EO120" s="120"/>
      <c r="EP120" s="120"/>
      <c r="EQ120" s="120"/>
      <c r="ER120" s="120"/>
      <c r="ES120" s="120"/>
      <c r="ET120" s="120"/>
      <c r="EU120" s="120"/>
      <c r="EV120" s="120"/>
      <c r="EW120" s="120"/>
      <c r="EX120" s="120"/>
      <c r="EY120" s="120"/>
      <c r="EZ120" s="120"/>
      <c r="FA120" s="120"/>
      <c r="FB120" s="120"/>
      <c r="FC120" s="120"/>
      <c r="FD120" s="120"/>
      <c r="FE120" s="120"/>
      <c r="FF120" s="120"/>
      <c r="FG120" s="120"/>
      <c r="FH120" s="120"/>
      <c r="FI120" s="120"/>
      <c r="FJ120" s="120"/>
      <c r="FK120" s="120"/>
      <c r="FL120" s="120"/>
      <c r="FM120" s="120"/>
      <c r="FN120" s="120"/>
      <c r="FO120" s="120"/>
      <c r="FP120" s="120"/>
      <c r="FQ120" s="120"/>
      <c r="FR120" s="120"/>
      <c r="FS120" s="120"/>
      <c r="FT120" s="120"/>
      <c r="FU120" s="120"/>
      <c r="FV120" s="120"/>
      <c r="FW120" s="120"/>
      <c r="FX120" s="120"/>
      <c r="FY120" s="120"/>
      <c r="FZ120" s="120"/>
      <c r="GA120" s="120"/>
      <c r="GB120" s="120"/>
      <c r="GC120" s="120"/>
      <c r="GD120" s="120"/>
      <c r="GE120" s="120"/>
      <c r="GF120" s="120"/>
      <c r="GG120" s="120"/>
      <c r="GH120" s="120"/>
      <c r="GI120" s="120"/>
      <c r="GJ120" s="120"/>
      <c r="GK120" s="120"/>
      <c r="GL120" s="120"/>
      <c r="GM120" s="120"/>
      <c r="GN120" s="120"/>
      <c r="GO120" s="120"/>
      <c r="GP120" s="120"/>
      <c r="GQ120" s="120"/>
      <c r="GR120" s="120"/>
      <c r="GS120" s="120"/>
      <c r="GT120" s="120"/>
      <c r="GU120" s="120"/>
      <c r="GV120" s="120"/>
      <c r="GW120" s="120"/>
      <c r="GX120" s="120"/>
      <c r="GY120" s="120"/>
      <c r="GZ120" s="120"/>
      <c r="HA120" s="120"/>
      <c r="HB120" s="120"/>
      <c r="HC120" s="120"/>
      <c r="HD120" s="120"/>
      <c r="HE120" s="120"/>
      <c r="HF120" s="120"/>
      <c r="HG120" s="120"/>
      <c r="HH120" s="120"/>
      <c r="HI120" s="120"/>
      <c r="HJ120" s="120"/>
      <c r="HK120" s="120"/>
      <c r="HL120" s="120"/>
      <c r="HM120" s="120"/>
      <c r="HN120" s="120"/>
      <c r="HO120" s="120"/>
      <c r="HP120" s="120"/>
      <c r="HQ120" s="120"/>
      <c r="HR120" s="120"/>
      <c r="HS120" s="120"/>
      <c r="HT120" s="120"/>
      <c r="HU120" s="120"/>
      <c r="HV120" s="120"/>
      <c r="HW120" s="120"/>
      <c r="HX120" s="120"/>
      <c r="HY120" s="120"/>
      <c r="HZ120" s="120"/>
      <c r="IA120" s="120"/>
      <c r="IB120" s="120"/>
      <c r="IC120" s="120"/>
      <c r="ID120" s="120"/>
      <c r="IE120" s="120"/>
      <c r="IF120" s="120"/>
      <c r="IG120" s="120"/>
      <c r="IH120" s="120"/>
      <c r="II120" s="120"/>
      <c r="IJ120" s="120"/>
      <c r="IK120" s="120"/>
      <c r="IL120" s="120"/>
    </row>
    <row r="121" spans="1:246" ht="12.75" customHeight="1" thickBot="1">
      <c r="A121" s="483">
        <f>A120+1</f>
        <v>95</v>
      </c>
      <c r="B121" s="486" t="s">
        <v>365</v>
      </c>
      <c r="C121" s="401" t="s">
        <v>814</v>
      </c>
      <c r="D121" s="889">
        <v>0</v>
      </c>
      <c r="E121" s="890">
        <v>0</v>
      </c>
      <c r="F121" s="890">
        <v>0</v>
      </c>
      <c r="G121" s="891">
        <v>0</v>
      </c>
      <c r="H121" s="892">
        <v>0</v>
      </c>
      <c r="I121" s="867">
        <v>10000</v>
      </c>
      <c r="J121" s="868">
        <v>-10000</v>
      </c>
      <c r="K121" s="869">
        <v>0</v>
      </c>
      <c r="L121" s="212"/>
      <c r="M121" s="120">
        <v>0</v>
      </c>
      <c r="N121" s="450">
        <f t="shared" si="2"/>
        <v>0</v>
      </c>
      <c r="O121" s="120"/>
      <c r="P121" s="120"/>
      <c r="Q121" s="793"/>
      <c r="R121" s="793"/>
      <c r="S121" s="793"/>
      <c r="T121" s="793"/>
      <c r="U121" s="793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/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20"/>
      <c r="CQ121" s="120"/>
      <c r="CR121" s="120"/>
      <c r="CS121" s="120"/>
      <c r="CT121" s="120"/>
      <c r="CU121" s="120"/>
      <c r="CV121" s="120"/>
      <c r="CW121" s="120"/>
      <c r="CX121" s="120"/>
      <c r="CY121" s="120"/>
      <c r="CZ121" s="120"/>
      <c r="DA121" s="120"/>
      <c r="DB121" s="120"/>
      <c r="DC121" s="120"/>
      <c r="DD121" s="120"/>
      <c r="DE121" s="120"/>
      <c r="DF121" s="120"/>
      <c r="DG121" s="120"/>
      <c r="DH121" s="120"/>
      <c r="DI121" s="120"/>
      <c r="DJ121" s="120"/>
      <c r="DK121" s="120"/>
      <c r="DL121" s="120"/>
      <c r="DM121" s="120"/>
      <c r="DN121" s="120"/>
      <c r="DO121" s="120"/>
      <c r="DP121" s="120"/>
      <c r="DQ121" s="120"/>
      <c r="DR121" s="120"/>
      <c r="DS121" s="120"/>
      <c r="DT121" s="120"/>
      <c r="DU121" s="120"/>
      <c r="DV121" s="120"/>
      <c r="DW121" s="120"/>
      <c r="DX121" s="120"/>
      <c r="DY121" s="120"/>
      <c r="DZ121" s="120"/>
      <c r="EA121" s="120"/>
      <c r="EB121" s="120"/>
      <c r="EC121" s="120"/>
      <c r="ED121" s="120"/>
      <c r="EE121" s="120"/>
      <c r="EF121" s="120"/>
      <c r="EG121" s="120"/>
      <c r="EH121" s="120"/>
      <c r="EI121" s="120"/>
      <c r="EJ121" s="120"/>
      <c r="EK121" s="120"/>
      <c r="EL121" s="120"/>
      <c r="EM121" s="120"/>
      <c r="EN121" s="120"/>
      <c r="EO121" s="120"/>
      <c r="EP121" s="120"/>
      <c r="EQ121" s="120"/>
      <c r="ER121" s="120"/>
      <c r="ES121" s="120"/>
      <c r="ET121" s="120"/>
      <c r="EU121" s="120"/>
      <c r="EV121" s="120"/>
      <c r="EW121" s="120"/>
      <c r="EX121" s="120"/>
      <c r="EY121" s="120"/>
      <c r="EZ121" s="120"/>
      <c r="FA121" s="120"/>
      <c r="FB121" s="120"/>
      <c r="FC121" s="120"/>
      <c r="FD121" s="120"/>
      <c r="FE121" s="120"/>
      <c r="FF121" s="120"/>
      <c r="FG121" s="120"/>
      <c r="FH121" s="120"/>
      <c r="FI121" s="120"/>
      <c r="FJ121" s="120"/>
      <c r="FK121" s="120"/>
      <c r="FL121" s="120"/>
      <c r="FM121" s="120"/>
      <c r="FN121" s="120"/>
      <c r="FO121" s="120"/>
      <c r="FP121" s="120"/>
      <c r="FQ121" s="120"/>
      <c r="FR121" s="120"/>
      <c r="FS121" s="120"/>
      <c r="FT121" s="120"/>
      <c r="FU121" s="120"/>
      <c r="FV121" s="120"/>
      <c r="FW121" s="120"/>
      <c r="FX121" s="120"/>
      <c r="FY121" s="120"/>
      <c r="FZ121" s="120"/>
      <c r="GA121" s="120"/>
      <c r="GB121" s="120"/>
      <c r="GC121" s="120"/>
      <c r="GD121" s="120"/>
      <c r="GE121" s="120"/>
      <c r="GF121" s="120"/>
      <c r="GG121" s="120"/>
      <c r="GH121" s="120"/>
      <c r="GI121" s="120"/>
      <c r="GJ121" s="120"/>
      <c r="GK121" s="120"/>
      <c r="GL121" s="120"/>
      <c r="GM121" s="120"/>
      <c r="GN121" s="120"/>
      <c r="GO121" s="120"/>
      <c r="GP121" s="120"/>
      <c r="GQ121" s="120"/>
      <c r="GR121" s="120"/>
      <c r="GS121" s="120"/>
      <c r="GT121" s="120"/>
      <c r="GU121" s="120"/>
      <c r="GV121" s="120"/>
      <c r="GW121" s="120"/>
      <c r="GX121" s="120"/>
      <c r="GY121" s="120"/>
      <c r="GZ121" s="120"/>
      <c r="HA121" s="120"/>
      <c r="HB121" s="120"/>
      <c r="HC121" s="120"/>
      <c r="HD121" s="120"/>
      <c r="HE121" s="120"/>
      <c r="HF121" s="120"/>
      <c r="HG121" s="120"/>
      <c r="HH121" s="120"/>
      <c r="HI121" s="120"/>
      <c r="HJ121" s="120"/>
      <c r="HK121" s="120"/>
      <c r="HL121" s="120"/>
      <c r="HM121" s="120"/>
      <c r="HN121" s="120"/>
      <c r="HO121" s="120"/>
      <c r="HP121" s="120"/>
      <c r="HQ121" s="120"/>
      <c r="HR121" s="120"/>
      <c r="HS121" s="120"/>
      <c r="HT121" s="120"/>
      <c r="HU121" s="120"/>
      <c r="HV121" s="120"/>
      <c r="HW121" s="120"/>
      <c r="HX121" s="120"/>
      <c r="HY121" s="120"/>
      <c r="HZ121" s="120"/>
      <c r="IA121" s="120"/>
      <c r="IB121" s="120"/>
      <c r="IC121" s="120"/>
      <c r="ID121" s="120"/>
      <c r="IE121" s="120"/>
      <c r="IF121" s="120"/>
      <c r="IG121" s="120"/>
      <c r="IH121" s="120"/>
      <c r="II121" s="120"/>
      <c r="IJ121" s="120"/>
      <c r="IK121" s="120"/>
      <c r="IL121" s="120"/>
    </row>
    <row r="122" spans="1:246" ht="12.75" customHeight="1" thickBot="1" thickTop="1">
      <c r="A122" s="675"/>
      <c r="B122" s="457"/>
      <c r="C122" s="677" t="s">
        <v>40</v>
      </c>
      <c r="D122" s="844">
        <v>0</v>
      </c>
      <c r="E122" s="845">
        <v>0</v>
      </c>
      <c r="F122" s="845">
        <v>0</v>
      </c>
      <c r="G122" s="846">
        <v>7500</v>
      </c>
      <c r="H122" s="847">
        <v>7500</v>
      </c>
      <c r="I122" s="848">
        <v>16000</v>
      </c>
      <c r="J122" s="849">
        <v>-8500</v>
      </c>
      <c r="K122" s="850">
        <v>0.46875</v>
      </c>
      <c r="L122" s="449"/>
      <c r="M122" s="450">
        <v>7500</v>
      </c>
      <c r="N122" s="450">
        <f t="shared" si="2"/>
        <v>0</v>
      </c>
      <c r="O122" s="120"/>
      <c r="P122" s="120"/>
      <c r="Q122" s="793"/>
      <c r="R122" s="793"/>
      <c r="S122" s="793"/>
      <c r="T122" s="793"/>
      <c r="U122" s="793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/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20"/>
      <c r="CQ122" s="120"/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120"/>
      <c r="DQ122" s="120"/>
      <c r="DR122" s="120"/>
      <c r="DS122" s="120"/>
      <c r="DT122" s="120"/>
      <c r="DU122" s="120"/>
      <c r="DV122" s="120"/>
      <c r="DW122" s="120"/>
      <c r="DX122" s="120"/>
      <c r="DY122" s="120"/>
      <c r="DZ122" s="120"/>
      <c r="EA122" s="120"/>
      <c r="EB122" s="120"/>
      <c r="EC122" s="120"/>
      <c r="ED122" s="120"/>
      <c r="EE122" s="120"/>
      <c r="EF122" s="120"/>
      <c r="EG122" s="120"/>
      <c r="EH122" s="120"/>
      <c r="EI122" s="120"/>
      <c r="EJ122" s="120"/>
      <c r="EK122" s="120"/>
      <c r="EL122" s="120"/>
      <c r="EM122" s="120"/>
      <c r="EN122" s="120"/>
      <c r="EO122" s="120"/>
      <c r="EP122" s="120"/>
      <c r="EQ122" s="120"/>
      <c r="ER122" s="120"/>
      <c r="ES122" s="120"/>
      <c r="ET122" s="120"/>
      <c r="EU122" s="120"/>
      <c r="EV122" s="120"/>
      <c r="EW122" s="120"/>
      <c r="EX122" s="120"/>
      <c r="EY122" s="120"/>
      <c r="EZ122" s="120"/>
      <c r="FA122" s="120"/>
      <c r="FB122" s="120"/>
      <c r="FC122" s="120"/>
      <c r="FD122" s="120"/>
      <c r="FE122" s="120"/>
      <c r="FF122" s="120"/>
      <c r="FG122" s="120"/>
      <c r="FH122" s="120"/>
      <c r="FI122" s="120"/>
      <c r="FJ122" s="120"/>
      <c r="FK122" s="120"/>
      <c r="FL122" s="120"/>
      <c r="FM122" s="120"/>
      <c r="FN122" s="120"/>
      <c r="FO122" s="120"/>
      <c r="FP122" s="120"/>
      <c r="FQ122" s="120"/>
      <c r="FR122" s="120"/>
      <c r="FS122" s="120"/>
      <c r="FT122" s="120"/>
      <c r="FU122" s="120"/>
      <c r="FV122" s="120"/>
      <c r="FW122" s="120"/>
      <c r="FX122" s="120"/>
      <c r="FY122" s="120"/>
      <c r="FZ122" s="120"/>
      <c r="GA122" s="120"/>
      <c r="GB122" s="120"/>
      <c r="GC122" s="120"/>
      <c r="GD122" s="120"/>
      <c r="GE122" s="120"/>
      <c r="GF122" s="120"/>
      <c r="GG122" s="120"/>
      <c r="GH122" s="120"/>
      <c r="GI122" s="120"/>
      <c r="GJ122" s="120"/>
      <c r="GK122" s="120"/>
      <c r="GL122" s="120"/>
      <c r="GM122" s="120"/>
      <c r="GN122" s="120"/>
      <c r="GO122" s="120"/>
      <c r="GP122" s="120"/>
      <c r="GQ122" s="120"/>
      <c r="GR122" s="120"/>
      <c r="GS122" s="120"/>
      <c r="GT122" s="120"/>
      <c r="GU122" s="120"/>
      <c r="GV122" s="120"/>
      <c r="GW122" s="120"/>
      <c r="GX122" s="120"/>
      <c r="GY122" s="120"/>
      <c r="GZ122" s="120"/>
      <c r="HA122" s="120"/>
      <c r="HB122" s="120"/>
      <c r="HC122" s="120"/>
      <c r="HD122" s="120"/>
      <c r="HE122" s="120"/>
      <c r="HF122" s="120"/>
      <c r="HG122" s="120"/>
      <c r="HH122" s="120"/>
      <c r="HI122" s="120"/>
      <c r="HJ122" s="120"/>
      <c r="HK122" s="120"/>
      <c r="HL122" s="120"/>
      <c r="HM122" s="120"/>
      <c r="HN122" s="120"/>
      <c r="HO122" s="120"/>
      <c r="HP122" s="120"/>
      <c r="HQ122" s="120"/>
      <c r="HR122" s="120"/>
      <c r="HS122" s="120"/>
      <c r="HT122" s="120"/>
      <c r="HU122" s="120"/>
      <c r="HV122" s="120"/>
      <c r="HW122" s="120"/>
      <c r="HX122" s="120"/>
      <c r="HY122" s="120"/>
      <c r="HZ122" s="120"/>
      <c r="IA122" s="120"/>
      <c r="IB122" s="120"/>
      <c r="IC122" s="120"/>
      <c r="ID122" s="120"/>
      <c r="IE122" s="120"/>
      <c r="IF122" s="120"/>
      <c r="IG122" s="120"/>
      <c r="IH122" s="120"/>
      <c r="II122" s="120"/>
      <c r="IJ122" s="120"/>
      <c r="IK122" s="120"/>
      <c r="IL122" s="120"/>
    </row>
    <row r="123" spans="1:246" ht="12.75" customHeight="1">
      <c r="A123" s="483">
        <f>A121+1</f>
        <v>96</v>
      </c>
      <c r="B123" s="481" t="s">
        <v>366</v>
      </c>
      <c r="C123" s="808" t="s">
        <v>815</v>
      </c>
      <c r="D123" s="924">
        <v>0</v>
      </c>
      <c r="E123" s="925">
        <v>0</v>
      </c>
      <c r="F123" s="925">
        <v>0</v>
      </c>
      <c r="G123" s="926">
        <v>25000</v>
      </c>
      <c r="H123" s="927">
        <v>25000</v>
      </c>
      <c r="I123" s="928">
        <v>18000</v>
      </c>
      <c r="J123" s="929">
        <v>7000</v>
      </c>
      <c r="K123" s="922">
        <v>1.3888888888888888</v>
      </c>
      <c r="L123" s="212"/>
      <c r="M123" s="120">
        <v>25000</v>
      </c>
      <c r="N123" s="450">
        <f t="shared" si="2"/>
        <v>0</v>
      </c>
      <c r="O123" s="120"/>
      <c r="P123" s="120"/>
      <c r="Q123" s="793"/>
      <c r="R123" s="793"/>
      <c r="S123" s="793"/>
      <c r="T123" s="793"/>
      <c r="U123" s="793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/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0"/>
      <c r="CU123" s="120"/>
      <c r="CV123" s="120"/>
      <c r="CW123" s="120"/>
      <c r="CX123" s="120"/>
      <c r="CY123" s="120"/>
      <c r="CZ123" s="120"/>
      <c r="DA123" s="120"/>
      <c r="DB123" s="120"/>
      <c r="DC123" s="120"/>
      <c r="DD123" s="120"/>
      <c r="DE123" s="120"/>
      <c r="DF123" s="120"/>
      <c r="DG123" s="120"/>
      <c r="DH123" s="120"/>
      <c r="DI123" s="120"/>
      <c r="DJ123" s="120"/>
      <c r="DK123" s="120"/>
      <c r="DL123" s="120"/>
      <c r="DM123" s="120"/>
      <c r="DN123" s="120"/>
      <c r="DO123" s="120"/>
      <c r="DP123" s="120"/>
      <c r="DQ123" s="120"/>
      <c r="DR123" s="120"/>
      <c r="DS123" s="120"/>
      <c r="DT123" s="120"/>
      <c r="DU123" s="120"/>
      <c r="DV123" s="120"/>
      <c r="DW123" s="120"/>
      <c r="DX123" s="120"/>
      <c r="DY123" s="120"/>
      <c r="DZ123" s="120"/>
      <c r="EA123" s="120"/>
      <c r="EB123" s="120"/>
      <c r="EC123" s="120"/>
      <c r="ED123" s="120"/>
      <c r="EE123" s="120"/>
      <c r="EF123" s="120"/>
      <c r="EG123" s="120"/>
      <c r="EH123" s="120"/>
      <c r="EI123" s="120"/>
      <c r="EJ123" s="120"/>
      <c r="EK123" s="120"/>
      <c r="EL123" s="120"/>
      <c r="EM123" s="120"/>
      <c r="EN123" s="120"/>
      <c r="EO123" s="120"/>
      <c r="EP123" s="120"/>
      <c r="EQ123" s="120"/>
      <c r="ER123" s="120"/>
      <c r="ES123" s="120"/>
      <c r="ET123" s="120"/>
      <c r="EU123" s="120"/>
      <c r="EV123" s="120"/>
      <c r="EW123" s="120"/>
      <c r="EX123" s="120"/>
      <c r="EY123" s="120"/>
      <c r="EZ123" s="120"/>
      <c r="FA123" s="120"/>
      <c r="FB123" s="120"/>
      <c r="FC123" s="120"/>
      <c r="FD123" s="120"/>
      <c r="FE123" s="120"/>
      <c r="FF123" s="120"/>
      <c r="FG123" s="120"/>
      <c r="FH123" s="120"/>
      <c r="FI123" s="120"/>
      <c r="FJ123" s="120"/>
      <c r="FK123" s="120"/>
      <c r="FL123" s="120"/>
      <c r="FM123" s="120"/>
      <c r="FN123" s="120"/>
      <c r="FO123" s="120"/>
      <c r="FP123" s="120"/>
      <c r="FQ123" s="120"/>
      <c r="FR123" s="120"/>
      <c r="FS123" s="120"/>
      <c r="FT123" s="120"/>
      <c r="FU123" s="120"/>
      <c r="FV123" s="120"/>
      <c r="FW123" s="120"/>
      <c r="FX123" s="120"/>
      <c r="FY123" s="120"/>
      <c r="FZ123" s="120"/>
      <c r="GA123" s="120"/>
      <c r="GB123" s="120"/>
      <c r="GC123" s="120"/>
      <c r="GD123" s="120"/>
      <c r="GE123" s="120"/>
      <c r="GF123" s="120"/>
      <c r="GG123" s="120"/>
      <c r="GH123" s="120"/>
      <c r="GI123" s="120"/>
      <c r="GJ123" s="120"/>
      <c r="GK123" s="120"/>
      <c r="GL123" s="120"/>
      <c r="GM123" s="120"/>
      <c r="GN123" s="120"/>
      <c r="GO123" s="120"/>
      <c r="GP123" s="120"/>
      <c r="GQ123" s="120"/>
      <c r="GR123" s="120"/>
      <c r="GS123" s="120"/>
      <c r="GT123" s="120"/>
      <c r="GU123" s="120"/>
      <c r="GV123" s="120"/>
      <c r="GW123" s="120"/>
      <c r="GX123" s="120"/>
      <c r="GY123" s="120"/>
      <c r="GZ123" s="120"/>
      <c r="HA123" s="120"/>
      <c r="HB123" s="120"/>
      <c r="HC123" s="120"/>
      <c r="HD123" s="120"/>
      <c r="HE123" s="120"/>
      <c r="HF123" s="120"/>
      <c r="HG123" s="120"/>
      <c r="HH123" s="120"/>
      <c r="HI123" s="120"/>
      <c r="HJ123" s="120"/>
      <c r="HK123" s="120"/>
      <c r="HL123" s="120"/>
      <c r="HM123" s="120"/>
      <c r="HN123" s="120"/>
      <c r="HO123" s="120"/>
      <c r="HP123" s="120"/>
      <c r="HQ123" s="120"/>
      <c r="HR123" s="120"/>
      <c r="HS123" s="120"/>
      <c r="HT123" s="120"/>
      <c r="HU123" s="120"/>
      <c r="HV123" s="120"/>
      <c r="HW123" s="120"/>
      <c r="HX123" s="120"/>
      <c r="HY123" s="120"/>
      <c r="HZ123" s="120"/>
      <c r="IA123" s="120"/>
      <c r="IB123" s="120"/>
      <c r="IC123" s="120"/>
      <c r="ID123" s="120"/>
      <c r="IE123" s="120"/>
      <c r="IF123" s="120"/>
      <c r="IG123" s="120"/>
      <c r="IH123" s="120"/>
      <c r="II123" s="120"/>
      <c r="IJ123" s="120"/>
      <c r="IK123" s="120"/>
      <c r="IL123" s="120"/>
    </row>
    <row r="124" spans="1:246" ht="12.75" customHeight="1" thickBot="1">
      <c r="A124" s="483">
        <f>A123+1</f>
        <v>97</v>
      </c>
      <c r="B124" s="486" t="s">
        <v>366</v>
      </c>
      <c r="C124" s="809" t="s">
        <v>460</v>
      </c>
      <c r="D124" s="851">
        <v>0</v>
      </c>
      <c r="E124" s="852">
        <v>0</v>
      </c>
      <c r="F124" s="852">
        <v>0</v>
      </c>
      <c r="G124" s="853">
        <v>10994</v>
      </c>
      <c r="H124" s="854">
        <v>10994</v>
      </c>
      <c r="I124" s="904">
        <v>0</v>
      </c>
      <c r="J124" s="856">
        <v>10994</v>
      </c>
      <c r="K124" s="906" t="e">
        <v>#DIV/0!</v>
      </c>
      <c r="L124" s="212"/>
      <c r="M124" s="120">
        <v>10994</v>
      </c>
      <c r="N124" s="450">
        <f t="shared" si="2"/>
        <v>0</v>
      </c>
      <c r="O124" s="120"/>
      <c r="P124" s="120"/>
      <c r="Q124" s="793"/>
      <c r="R124" s="793"/>
      <c r="S124" s="793"/>
      <c r="T124" s="793"/>
      <c r="U124" s="793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0"/>
      <c r="BD124" s="120"/>
      <c r="BE124" s="120"/>
      <c r="BF124" s="120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20"/>
      <c r="BS124" s="120"/>
      <c r="BT124" s="120"/>
      <c r="BU124" s="120"/>
      <c r="BV124" s="120"/>
      <c r="BW124" s="120"/>
      <c r="BX124" s="120"/>
      <c r="BY124" s="120"/>
      <c r="BZ124" s="120"/>
      <c r="CA124" s="120"/>
      <c r="CB124" s="120"/>
      <c r="CC124" s="120"/>
      <c r="CD124" s="120"/>
      <c r="CE124" s="120"/>
      <c r="CF124" s="120"/>
      <c r="CG124" s="120"/>
      <c r="CH124" s="120"/>
      <c r="CI124" s="120"/>
      <c r="CJ124" s="120"/>
      <c r="CK124" s="120"/>
      <c r="CL124" s="120"/>
      <c r="CM124" s="120"/>
      <c r="CN124" s="120"/>
      <c r="CO124" s="120"/>
      <c r="CP124" s="120"/>
      <c r="CQ124" s="120"/>
      <c r="CR124" s="120"/>
      <c r="CS124" s="120"/>
      <c r="CT124" s="120"/>
      <c r="CU124" s="120"/>
      <c r="CV124" s="120"/>
      <c r="CW124" s="120"/>
      <c r="CX124" s="120"/>
      <c r="CY124" s="120"/>
      <c r="CZ124" s="120"/>
      <c r="DA124" s="120"/>
      <c r="DB124" s="120"/>
      <c r="DC124" s="120"/>
      <c r="DD124" s="120"/>
      <c r="DE124" s="120"/>
      <c r="DF124" s="120"/>
      <c r="DG124" s="120"/>
      <c r="DH124" s="120"/>
      <c r="DI124" s="120"/>
      <c r="DJ124" s="120"/>
      <c r="DK124" s="120"/>
      <c r="DL124" s="120"/>
      <c r="DM124" s="120"/>
      <c r="DN124" s="120"/>
      <c r="DO124" s="120"/>
      <c r="DP124" s="120"/>
      <c r="DQ124" s="120"/>
      <c r="DR124" s="120"/>
      <c r="DS124" s="120"/>
      <c r="DT124" s="120"/>
      <c r="DU124" s="120"/>
      <c r="DV124" s="120"/>
      <c r="DW124" s="120"/>
      <c r="DX124" s="120"/>
      <c r="DY124" s="120"/>
      <c r="DZ124" s="120"/>
      <c r="EA124" s="120"/>
      <c r="EB124" s="120"/>
      <c r="EC124" s="120"/>
      <c r="ED124" s="120"/>
      <c r="EE124" s="120"/>
      <c r="EF124" s="120"/>
      <c r="EG124" s="120"/>
      <c r="EH124" s="120"/>
      <c r="EI124" s="120"/>
      <c r="EJ124" s="120"/>
      <c r="EK124" s="120"/>
      <c r="EL124" s="120"/>
      <c r="EM124" s="120"/>
      <c r="EN124" s="120"/>
      <c r="EO124" s="120"/>
      <c r="EP124" s="120"/>
      <c r="EQ124" s="120"/>
      <c r="ER124" s="120"/>
      <c r="ES124" s="120"/>
      <c r="ET124" s="120"/>
      <c r="EU124" s="120"/>
      <c r="EV124" s="120"/>
      <c r="EW124" s="120"/>
      <c r="EX124" s="120"/>
      <c r="EY124" s="120"/>
      <c r="EZ124" s="120"/>
      <c r="FA124" s="120"/>
      <c r="FB124" s="120"/>
      <c r="FC124" s="120"/>
      <c r="FD124" s="120"/>
      <c r="FE124" s="120"/>
      <c r="FF124" s="120"/>
      <c r="FG124" s="120"/>
      <c r="FH124" s="120"/>
      <c r="FI124" s="120"/>
      <c r="FJ124" s="120"/>
      <c r="FK124" s="120"/>
      <c r="FL124" s="120"/>
      <c r="FM124" s="120"/>
      <c r="FN124" s="120"/>
      <c r="FO124" s="120"/>
      <c r="FP124" s="120"/>
      <c r="FQ124" s="120"/>
      <c r="FR124" s="120"/>
      <c r="FS124" s="120"/>
      <c r="FT124" s="120"/>
      <c r="FU124" s="120"/>
      <c r="FV124" s="120"/>
      <c r="FW124" s="120"/>
      <c r="FX124" s="120"/>
      <c r="FY124" s="120"/>
      <c r="FZ124" s="120"/>
      <c r="GA124" s="120"/>
      <c r="GB124" s="120"/>
      <c r="GC124" s="120"/>
      <c r="GD124" s="120"/>
      <c r="GE124" s="120"/>
      <c r="GF124" s="120"/>
      <c r="GG124" s="120"/>
      <c r="GH124" s="120"/>
      <c r="GI124" s="120"/>
      <c r="GJ124" s="120"/>
      <c r="GK124" s="120"/>
      <c r="GL124" s="120"/>
      <c r="GM124" s="120"/>
      <c r="GN124" s="120"/>
      <c r="GO124" s="120"/>
      <c r="GP124" s="120"/>
      <c r="GQ124" s="120"/>
      <c r="GR124" s="120"/>
      <c r="GS124" s="120"/>
      <c r="GT124" s="120"/>
      <c r="GU124" s="120"/>
      <c r="GV124" s="120"/>
      <c r="GW124" s="120"/>
      <c r="GX124" s="120"/>
      <c r="GY124" s="120"/>
      <c r="GZ124" s="120"/>
      <c r="HA124" s="120"/>
      <c r="HB124" s="120"/>
      <c r="HC124" s="120"/>
      <c r="HD124" s="120"/>
      <c r="HE124" s="120"/>
      <c r="HF124" s="120"/>
      <c r="HG124" s="120"/>
      <c r="HH124" s="120"/>
      <c r="HI124" s="120"/>
      <c r="HJ124" s="120"/>
      <c r="HK124" s="120"/>
      <c r="HL124" s="120"/>
      <c r="HM124" s="120"/>
      <c r="HN124" s="120"/>
      <c r="HO124" s="120"/>
      <c r="HP124" s="120"/>
      <c r="HQ124" s="120"/>
      <c r="HR124" s="120"/>
      <c r="HS124" s="120"/>
      <c r="HT124" s="120"/>
      <c r="HU124" s="120"/>
      <c r="HV124" s="120"/>
      <c r="HW124" s="120"/>
      <c r="HX124" s="120"/>
      <c r="HY124" s="120"/>
      <c r="HZ124" s="120"/>
      <c r="IA124" s="120"/>
      <c r="IB124" s="120"/>
      <c r="IC124" s="120"/>
      <c r="ID124" s="120"/>
      <c r="IE124" s="120"/>
      <c r="IF124" s="120"/>
      <c r="IG124" s="120"/>
      <c r="IH124" s="120"/>
      <c r="II124" s="120"/>
      <c r="IJ124" s="120"/>
      <c r="IK124" s="120"/>
      <c r="IL124" s="120"/>
    </row>
    <row r="125" spans="1:246" ht="12.75" customHeight="1" thickBot="1" thickTop="1">
      <c r="A125" s="675"/>
      <c r="B125" s="456"/>
      <c r="C125" s="677" t="s">
        <v>40</v>
      </c>
      <c r="D125" s="844">
        <v>0</v>
      </c>
      <c r="E125" s="845">
        <v>0</v>
      </c>
      <c r="F125" s="845">
        <v>0</v>
      </c>
      <c r="G125" s="846">
        <v>35994</v>
      </c>
      <c r="H125" s="847">
        <v>35994</v>
      </c>
      <c r="I125" s="848">
        <v>18000</v>
      </c>
      <c r="J125" s="849">
        <v>17994</v>
      </c>
      <c r="K125" s="850">
        <v>1.9996666666666667</v>
      </c>
      <c r="L125" s="449"/>
      <c r="M125" s="450">
        <v>35994</v>
      </c>
      <c r="N125" s="450">
        <f t="shared" si="2"/>
        <v>0</v>
      </c>
      <c r="O125" s="120"/>
      <c r="P125" s="120"/>
      <c r="Q125" s="793"/>
      <c r="R125" s="793"/>
      <c r="S125" s="793"/>
      <c r="T125" s="793"/>
      <c r="U125" s="793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0"/>
      <c r="BV125" s="120"/>
      <c r="BW125" s="120"/>
      <c r="BX125" s="120"/>
      <c r="BY125" s="120"/>
      <c r="BZ125" s="120"/>
      <c r="CA125" s="120"/>
      <c r="CB125" s="120"/>
      <c r="CC125" s="120"/>
      <c r="CD125" s="120"/>
      <c r="CE125" s="120"/>
      <c r="CF125" s="120"/>
      <c r="CG125" s="120"/>
      <c r="CH125" s="120"/>
      <c r="CI125" s="120"/>
      <c r="CJ125" s="120"/>
      <c r="CK125" s="120"/>
      <c r="CL125" s="120"/>
      <c r="CM125" s="120"/>
      <c r="CN125" s="120"/>
      <c r="CO125" s="120"/>
      <c r="CP125" s="120"/>
      <c r="CQ125" s="120"/>
      <c r="CR125" s="120"/>
      <c r="CS125" s="120"/>
      <c r="CT125" s="120"/>
      <c r="CU125" s="120"/>
      <c r="CV125" s="120"/>
      <c r="CW125" s="120"/>
      <c r="CX125" s="120"/>
      <c r="CY125" s="120"/>
      <c r="CZ125" s="120"/>
      <c r="DA125" s="120"/>
      <c r="DB125" s="120"/>
      <c r="DC125" s="120"/>
      <c r="DD125" s="120"/>
      <c r="DE125" s="120"/>
      <c r="DF125" s="120"/>
      <c r="DG125" s="120"/>
      <c r="DH125" s="120"/>
      <c r="DI125" s="120"/>
      <c r="DJ125" s="120"/>
      <c r="DK125" s="120"/>
      <c r="DL125" s="120"/>
      <c r="DM125" s="120"/>
      <c r="DN125" s="120"/>
      <c r="DO125" s="120"/>
      <c r="DP125" s="120"/>
      <c r="DQ125" s="120"/>
      <c r="DR125" s="120"/>
      <c r="DS125" s="120"/>
      <c r="DT125" s="120"/>
      <c r="DU125" s="120"/>
      <c r="DV125" s="120"/>
      <c r="DW125" s="120"/>
      <c r="DX125" s="120"/>
      <c r="DY125" s="120"/>
      <c r="DZ125" s="120"/>
      <c r="EA125" s="120"/>
      <c r="EB125" s="120"/>
      <c r="EC125" s="120"/>
      <c r="ED125" s="120"/>
      <c r="EE125" s="120"/>
      <c r="EF125" s="120"/>
      <c r="EG125" s="120"/>
      <c r="EH125" s="120"/>
      <c r="EI125" s="120"/>
      <c r="EJ125" s="120"/>
      <c r="EK125" s="120"/>
      <c r="EL125" s="120"/>
      <c r="EM125" s="120"/>
      <c r="EN125" s="120"/>
      <c r="EO125" s="120"/>
      <c r="EP125" s="120"/>
      <c r="EQ125" s="120"/>
      <c r="ER125" s="120"/>
      <c r="ES125" s="120"/>
      <c r="ET125" s="120"/>
      <c r="EU125" s="120"/>
      <c r="EV125" s="120"/>
      <c r="EW125" s="120"/>
      <c r="EX125" s="120"/>
      <c r="EY125" s="120"/>
      <c r="EZ125" s="120"/>
      <c r="FA125" s="120"/>
      <c r="FB125" s="120"/>
      <c r="FC125" s="120"/>
      <c r="FD125" s="120"/>
      <c r="FE125" s="120"/>
      <c r="FF125" s="120"/>
      <c r="FG125" s="120"/>
      <c r="FH125" s="120"/>
      <c r="FI125" s="120"/>
      <c r="FJ125" s="120"/>
      <c r="FK125" s="120"/>
      <c r="FL125" s="120"/>
      <c r="FM125" s="120"/>
      <c r="FN125" s="120"/>
      <c r="FO125" s="120"/>
      <c r="FP125" s="120"/>
      <c r="FQ125" s="120"/>
      <c r="FR125" s="120"/>
      <c r="FS125" s="120"/>
      <c r="FT125" s="120"/>
      <c r="FU125" s="120"/>
      <c r="FV125" s="120"/>
      <c r="FW125" s="120"/>
      <c r="FX125" s="120"/>
      <c r="FY125" s="120"/>
      <c r="FZ125" s="120"/>
      <c r="GA125" s="120"/>
      <c r="GB125" s="120"/>
      <c r="GC125" s="120"/>
      <c r="GD125" s="120"/>
      <c r="GE125" s="120"/>
      <c r="GF125" s="120"/>
      <c r="GG125" s="120"/>
      <c r="GH125" s="120"/>
      <c r="GI125" s="120"/>
      <c r="GJ125" s="120"/>
      <c r="GK125" s="120"/>
      <c r="GL125" s="120"/>
      <c r="GM125" s="120"/>
      <c r="GN125" s="120"/>
      <c r="GO125" s="120"/>
      <c r="GP125" s="120"/>
      <c r="GQ125" s="120"/>
      <c r="GR125" s="120"/>
      <c r="GS125" s="120"/>
      <c r="GT125" s="120"/>
      <c r="GU125" s="120"/>
      <c r="GV125" s="120"/>
      <c r="GW125" s="120"/>
      <c r="GX125" s="120"/>
      <c r="GY125" s="120"/>
      <c r="GZ125" s="120"/>
      <c r="HA125" s="120"/>
      <c r="HB125" s="120"/>
      <c r="HC125" s="120"/>
      <c r="HD125" s="120"/>
      <c r="HE125" s="120"/>
      <c r="HF125" s="120"/>
      <c r="HG125" s="120"/>
      <c r="HH125" s="120"/>
      <c r="HI125" s="120"/>
      <c r="HJ125" s="120"/>
      <c r="HK125" s="120"/>
      <c r="HL125" s="120"/>
      <c r="HM125" s="120"/>
      <c r="HN125" s="120"/>
      <c r="HO125" s="120"/>
      <c r="HP125" s="120"/>
      <c r="HQ125" s="120"/>
      <c r="HR125" s="120"/>
      <c r="HS125" s="120"/>
      <c r="HT125" s="120"/>
      <c r="HU125" s="120"/>
      <c r="HV125" s="120"/>
      <c r="HW125" s="120"/>
      <c r="HX125" s="120"/>
      <c r="HY125" s="120"/>
      <c r="HZ125" s="120"/>
      <c r="IA125" s="120"/>
      <c r="IB125" s="120"/>
      <c r="IC125" s="120"/>
      <c r="ID125" s="120"/>
      <c r="IE125" s="120"/>
      <c r="IF125" s="120"/>
      <c r="IG125" s="120"/>
      <c r="IH125" s="120"/>
      <c r="II125" s="120"/>
      <c r="IJ125" s="120"/>
      <c r="IK125" s="120"/>
      <c r="IL125" s="120"/>
    </row>
    <row r="126" spans="1:246" ht="12.75" customHeight="1">
      <c r="A126" s="483">
        <f>A124+1</f>
        <v>98</v>
      </c>
      <c r="B126" s="694" t="s">
        <v>367</v>
      </c>
      <c r="C126" s="695" t="s">
        <v>816</v>
      </c>
      <c r="D126" s="837">
        <v>0</v>
      </c>
      <c r="E126" s="391">
        <v>0</v>
      </c>
      <c r="F126" s="391">
        <v>0</v>
      </c>
      <c r="G126" s="838">
        <v>14000</v>
      </c>
      <c r="H126" s="465">
        <v>14000</v>
      </c>
      <c r="I126" s="839">
        <v>13000</v>
      </c>
      <c r="J126" s="840">
        <v>1000</v>
      </c>
      <c r="K126" s="841">
        <v>1.0769230769230769</v>
      </c>
      <c r="L126" s="212"/>
      <c r="M126" s="120">
        <v>14000</v>
      </c>
      <c r="N126" s="450">
        <f t="shared" si="2"/>
        <v>0</v>
      </c>
      <c r="O126" s="120"/>
      <c r="P126" s="120"/>
      <c r="Q126" s="793"/>
      <c r="R126" s="793"/>
      <c r="S126" s="793"/>
      <c r="T126" s="793"/>
      <c r="U126" s="793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120"/>
      <c r="BC126" s="120"/>
      <c r="BD126" s="120"/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20"/>
      <c r="BS126" s="120"/>
      <c r="BT126" s="120"/>
      <c r="BU126" s="120"/>
      <c r="BV126" s="120"/>
      <c r="BW126" s="120"/>
      <c r="BX126" s="120"/>
      <c r="BY126" s="120"/>
      <c r="BZ126" s="120"/>
      <c r="CA126" s="120"/>
      <c r="CB126" s="120"/>
      <c r="CC126" s="120"/>
      <c r="CD126" s="120"/>
      <c r="CE126" s="120"/>
      <c r="CF126" s="120"/>
      <c r="CG126" s="120"/>
      <c r="CH126" s="120"/>
      <c r="CI126" s="120"/>
      <c r="CJ126" s="120"/>
      <c r="CK126" s="120"/>
      <c r="CL126" s="120"/>
      <c r="CM126" s="120"/>
      <c r="CN126" s="120"/>
      <c r="CO126" s="120"/>
      <c r="CP126" s="120"/>
      <c r="CQ126" s="120"/>
      <c r="CR126" s="120"/>
      <c r="CS126" s="120"/>
      <c r="CT126" s="120"/>
      <c r="CU126" s="120"/>
      <c r="CV126" s="120"/>
      <c r="CW126" s="120"/>
      <c r="CX126" s="120"/>
      <c r="CY126" s="120"/>
      <c r="CZ126" s="120"/>
      <c r="DA126" s="120"/>
      <c r="DB126" s="120"/>
      <c r="DC126" s="120"/>
      <c r="DD126" s="120"/>
      <c r="DE126" s="120"/>
      <c r="DF126" s="120"/>
      <c r="DG126" s="120"/>
      <c r="DH126" s="120"/>
      <c r="DI126" s="120"/>
      <c r="DJ126" s="120"/>
      <c r="DK126" s="120"/>
      <c r="DL126" s="120"/>
      <c r="DM126" s="120"/>
      <c r="DN126" s="120"/>
      <c r="DO126" s="120"/>
      <c r="DP126" s="120"/>
      <c r="DQ126" s="120"/>
      <c r="DR126" s="120"/>
      <c r="DS126" s="120"/>
      <c r="DT126" s="120"/>
      <c r="DU126" s="120"/>
      <c r="DV126" s="120"/>
      <c r="DW126" s="120"/>
      <c r="DX126" s="120"/>
      <c r="DY126" s="120"/>
      <c r="DZ126" s="120"/>
      <c r="EA126" s="120"/>
      <c r="EB126" s="120"/>
      <c r="EC126" s="120"/>
      <c r="ED126" s="120"/>
      <c r="EE126" s="120"/>
      <c r="EF126" s="120"/>
      <c r="EG126" s="120"/>
      <c r="EH126" s="120"/>
      <c r="EI126" s="120"/>
      <c r="EJ126" s="120"/>
      <c r="EK126" s="120"/>
      <c r="EL126" s="120"/>
      <c r="EM126" s="120"/>
      <c r="EN126" s="120"/>
      <c r="EO126" s="120"/>
      <c r="EP126" s="120"/>
      <c r="EQ126" s="120"/>
      <c r="ER126" s="120"/>
      <c r="ES126" s="120"/>
      <c r="ET126" s="120"/>
      <c r="EU126" s="120"/>
      <c r="EV126" s="120"/>
      <c r="EW126" s="120"/>
      <c r="EX126" s="120"/>
      <c r="EY126" s="120"/>
      <c r="EZ126" s="120"/>
      <c r="FA126" s="120"/>
      <c r="FB126" s="120"/>
      <c r="FC126" s="120"/>
      <c r="FD126" s="120"/>
      <c r="FE126" s="120"/>
      <c r="FF126" s="120"/>
      <c r="FG126" s="120"/>
      <c r="FH126" s="120"/>
      <c r="FI126" s="120"/>
      <c r="FJ126" s="120"/>
      <c r="FK126" s="120"/>
      <c r="FL126" s="120"/>
      <c r="FM126" s="120"/>
      <c r="FN126" s="120"/>
      <c r="FO126" s="120"/>
      <c r="FP126" s="120"/>
      <c r="FQ126" s="120"/>
      <c r="FR126" s="120"/>
      <c r="FS126" s="120"/>
      <c r="FT126" s="120"/>
      <c r="FU126" s="120"/>
      <c r="FV126" s="120"/>
      <c r="FW126" s="120"/>
      <c r="FX126" s="120"/>
      <c r="FY126" s="120"/>
      <c r="FZ126" s="120"/>
      <c r="GA126" s="120"/>
      <c r="GB126" s="120"/>
      <c r="GC126" s="120"/>
      <c r="GD126" s="120"/>
      <c r="GE126" s="120"/>
      <c r="GF126" s="120"/>
      <c r="GG126" s="120"/>
      <c r="GH126" s="120"/>
      <c r="GI126" s="120"/>
      <c r="GJ126" s="120"/>
      <c r="GK126" s="120"/>
      <c r="GL126" s="120"/>
      <c r="GM126" s="120"/>
      <c r="GN126" s="120"/>
      <c r="GO126" s="120"/>
      <c r="GP126" s="120"/>
      <c r="GQ126" s="120"/>
      <c r="GR126" s="120"/>
      <c r="GS126" s="120"/>
      <c r="GT126" s="120"/>
      <c r="GU126" s="120"/>
      <c r="GV126" s="120"/>
      <c r="GW126" s="120"/>
      <c r="GX126" s="120"/>
      <c r="GY126" s="120"/>
      <c r="GZ126" s="120"/>
      <c r="HA126" s="120"/>
      <c r="HB126" s="120"/>
      <c r="HC126" s="120"/>
      <c r="HD126" s="120"/>
      <c r="HE126" s="120"/>
      <c r="HF126" s="120"/>
      <c r="HG126" s="120"/>
      <c r="HH126" s="120"/>
      <c r="HI126" s="120"/>
      <c r="HJ126" s="120"/>
      <c r="HK126" s="120"/>
      <c r="HL126" s="120"/>
      <c r="HM126" s="120"/>
      <c r="HN126" s="120"/>
      <c r="HO126" s="120"/>
      <c r="HP126" s="120"/>
      <c r="HQ126" s="120"/>
      <c r="HR126" s="120"/>
      <c r="HS126" s="120"/>
      <c r="HT126" s="120"/>
      <c r="HU126" s="120"/>
      <c r="HV126" s="120"/>
      <c r="HW126" s="120"/>
      <c r="HX126" s="120"/>
      <c r="HY126" s="120"/>
      <c r="HZ126" s="120"/>
      <c r="IA126" s="120"/>
      <c r="IB126" s="120"/>
      <c r="IC126" s="120"/>
      <c r="ID126" s="120"/>
      <c r="IE126" s="120"/>
      <c r="IF126" s="120"/>
      <c r="IG126" s="120"/>
      <c r="IH126" s="120"/>
      <c r="II126" s="120"/>
      <c r="IJ126" s="120"/>
      <c r="IK126" s="120"/>
      <c r="IL126" s="120"/>
    </row>
    <row r="127" spans="1:246" ht="12.75" customHeight="1" thickBot="1">
      <c r="A127" s="483">
        <f>A126+1</f>
        <v>99</v>
      </c>
      <c r="B127" s="503" t="s">
        <v>367</v>
      </c>
      <c r="C127" s="695" t="s">
        <v>817</v>
      </c>
      <c r="D127" s="851">
        <v>0</v>
      </c>
      <c r="E127" s="852">
        <v>0</v>
      </c>
      <c r="F127" s="852">
        <v>43000</v>
      </c>
      <c r="G127" s="853">
        <v>0</v>
      </c>
      <c r="H127" s="854">
        <v>43000</v>
      </c>
      <c r="I127" s="855">
        <v>44000</v>
      </c>
      <c r="J127" s="856">
        <v>-1000</v>
      </c>
      <c r="K127" s="841">
        <v>0.9772727272727273</v>
      </c>
      <c r="L127" s="212"/>
      <c r="M127" s="120">
        <v>43000</v>
      </c>
      <c r="N127" s="450">
        <f t="shared" si="2"/>
        <v>0</v>
      </c>
      <c r="O127" s="120"/>
      <c r="P127" s="120"/>
      <c r="Q127" s="793"/>
      <c r="R127" s="793"/>
      <c r="S127" s="793"/>
      <c r="T127" s="793"/>
      <c r="U127" s="793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120"/>
      <c r="CB127" s="120"/>
      <c r="CC127" s="120"/>
      <c r="CD127" s="120"/>
      <c r="CE127" s="120"/>
      <c r="CF127" s="120"/>
      <c r="CG127" s="120"/>
      <c r="CH127" s="120"/>
      <c r="CI127" s="120"/>
      <c r="CJ127" s="120"/>
      <c r="CK127" s="120"/>
      <c r="CL127" s="120"/>
      <c r="CM127" s="120"/>
      <c r="CN127" s="120"/>
      <c r="CO127" s="120"/>
      <c r="CP127" s="120"/>
      <c r="CQ127" s="120"/>
      <c r="CR127" s="120"/>
      <c r="CS127" s="120"/>
      <c r="CT127" s="120"/>
      <c r="CU127" s="120"/>
      <c r="CV127" s="120"/>
      <c r="CW127" s="120"/>
      <c r="CX127" s="120"/>
      <c r="CY127" s="120"/>
      <c r="CZ127" s="120"/>
      <c r="DA127" s="120"/>
      <c r="DB127" s="120"/>
      <c r="DC127" s="120"/>
      <c r="DD127" s="120"/>
      <c r="DE127" s="120"/>
      <c r="DF127" s="120"/>
      <c r="DG127" s="120"/>
      <c r="DH127" s="120"/>
      <c r="DI127" s="120"/>
      <c r="DJ127" s="120"/>
      <c r="DK127" s="120"/>
      <c r="DL127" s="120"/>
      <c r="DM127" s="120"/>
      <c r="DN127" s="120"/>
      <c r="DO127" s="120"/>
      <c r="DP127" s="120"/>
      <c r="DQ127" s="120"/>
      <c r="DR127" s="120"/>
      <c r="DS127" s="120"/>
      <c r="DT127" s="120"/>
      <c r="DU127" s="120"/>
      <c r="DV127" s="120"/>
      <c r="DW127" s="120"/>
      <c r="DX127" s="120"/>
      <c r="DY127" s="120"/>
      <c r="DZ127" s="120"/>
      <c r="EA127" s="120"/>
      <c r="EB127" s="120"/>
      <c r="EC127" s="120"/>
      <c r="ED127" s="120"/>
      <c r="EE127" s="120"/>
      <c r="EF127" s="120"/>
      <c r="EG127" s="120"/>
      <c r="EH127" s="120"/>
      <c r="EI127" s="120"/>
      <c r="EJ127" s="120"/>
      <c r="EK127" s="120"/>
      <c r="EL127" s="120"/>
      <c r="EM127" s="120"/>
      <c r="EN127" s="120"/>
      <c r="EO127" s="120"/>
      <c r="EP127" s="120"/>
      <c r="EQ127" s="120"/>
      <c r="ER127" s="120"/>
      <c r="ES127" s="120"/>
      <c r="ET127" s="120"/>
      <c r="EU127" s="120"/>
      <c r="EV127" s="120"/>
      <c r="EW127" s="120"/>
      <c r="EX127" s="120"/>
      <c r="EY127" s="120"/>
      <c r="EZ127" s="120"/>
      <c r="FA127" s="120"/>
      <c r="FB127" s="120"/>
      <c r="FC127" s="120"/>
      <c r="FD127" s="120"/>
      <c r="FE127" s="120"/>
      <c r="FF127" s="120"/>
      <c r="FG127" s="120"/>
      <c r="FH127" s="120"/>
      <c r="FI127" s="120"/>
      <c r="FJ127" s="120"/>
      <c r="FK127" s="120"/>
      <c r="FL127" s="120"/>
      <c r="FM127" s="120"/>
      <c r="FN127" s="120"/>
      <c r="FO127" s="120"/>
      <c r="FP127" s="120"/>
      <c r="FQ127" s="120"/>
      <c r="FR127" s="120"/>
      <c r="FS127" s="120"/>
      <c r="FT127" s="120"/>
      <c r="FU127" s="120"/>
      <c r="FV127" s="120"/>
      <c r="FW127" s="120"/>
      <c r="FX127" s="120"/>
      <c r="FY127" s="120"/>
      <c r="FZ127" s="120"/>
      <c r="GA127" s="120"/>
      <c r="GB127" s="120"/>
      <c r="GC127" s="120"/>
      <c r="GD127" s="120"/>
      <c r="GE127" s="120"/>
      <c r="GF127" s="120"/>
      <c r="GG127" s="120"/>
      <c r="GH127" s="120"/>
      <c r="GI127" s="120"/>
      <c r="GJ127" s="120"/>
      <c r="GK127" s="120"/>
      <c r="GL127" s="120"/>
      <c r="GM127" s="120"/>
      <c r="GN127" s="120"/>
      <c r="GO127" s="120"/>
      <c r="GP127" s="120"/>
      <c r="GQ127" s="120"/>
      <c r="GR127" s="120"/>
      <c r="GS127" s="120"/>
      <c r="GT127" s="120"/>
      <c r="GU127" s="120"/>
      <c r="GV127" s="120"/>
      <c r="GW127" s="120"/>
      <c r="GX127" s="120"/>
      <c r="GY127" s="120"/>
      <c r="GZ127" s="120"/>
      <c r="HA127" s="120"/>
      <c r="HB127" s="120"/>
      <c r="HC127" s="120"/>
      <c r="HD127" s="120"/>
      <c r="HE127" s="120"/>
      <c r="HF127" s="120"/>
      <c r="HG127" s="120"/>
      <c r="HH127" s="120"/>
      <c r="HI127" s="120"/>
      <c r="HJ127" s="120"/>
      <c r="HK127" s="120"/>
      <c r="HL127" s="120"/>
      <c r="HM127" s="120"/>
      <c r="HN127" s="120"/>
      <c r="HO127" s="120"/>
      <c r="HP127" s="120"/>
      <c r="HQ127" s="120"/>
      <c r="HR127" s="120"/>
      <c r="HS127" s="120"/>
      <c r="HT127" s="120"/>
      <c r="HU127" s="120"/>
      <c r="HV127" s="120"/>
      <c r="HW127" s="120"/>
      <c r="HX127" s="120"/>
      <c r="HY127" s="120"/>
      <c r="HZ127" s="120"/>
      <c r="IA127" s="120"/>
      <c r="IB127" s="120"/>
      <c r="IC127" s="120"/>
      <c r="ID127" s="120"/>
      <c r="IE127" s="120"/>
      <c r="IF127" s="120"/>
      <c r="IG127" s="120"/>
      <c r="IH127" s="120"/>
      <c r="II127" s="120"/>
      <c r="IJ127" s="120"/>
      <c r="IK127" s="120"/>
      <c r="IL127" s="120"/>
    </row>
    <row r="128" spans="1:246" ht="12.75" customHeight="1" thickBot="1" thickTop="1">
      <c r="A128" s="675"/>
      <c r="B128" s="456"/>
      <c r="C128" s="677" t="s">
        <v>40</v>
      </c>
      <c r="D128" s="844">
        <v>0</v>
      </c>
      <c r="E128" s="845">
        <v>0</v>
      </c>
      <c r="F128" s="845">
        <v>43000</v>
      </c>
      <c r="G128" s="846">
        <v>14000</v>
      </c>
      <c r="H128" s="847">
        <v>57000</v>
      </c>
      <c r="I128" s="848">
        <v>57000</v>
      </c>
      <c r="J128" s="849">
        <v>0</v>
      </c>
      <c r="K128" s="850">
        <v>1</v>
      </c>
      <c r="L128" s="449"/>
      <c r="M128" s="450">
        <v>57000</v>
      </c>
      <c r="N128" s="450">
        <f t="shared" si="2"/>
        <v>0</v>
      </c>
      <c r="O128" s="120"/>
      <c r="P128" s="120"/>
      <c r="Q128" s="793"/>
      <c r="R128" s="793"/>
      <c r="S128" s="793"/>
      <c r="T128" s="793"/>
      <c r="U128" s="793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20"/>
      <c r="BS128" s="120"/>
      <c r="BT128" s="120"/>
      <c r="BU128" s="120"/>
      <c r="BV128" s="120"/>
      <c r="BW128" s="120"/>
      <c r="BX128" s="120"/>
      <c r="BY128" s="120"/>
      <c r="BZ128" s="120"/>
      <c r="CA128" s="120"/>
      <c r="CB128" s="120"/>
      <c r="CC128" s="120"/>
      <c r="CD128" s="120"/>
      <c r="CE128" s="120"/>
      <c r="CF128" s="120"/>
      <c r="CG128" s="120"/>
      <c r="CH128" s="120"/>
      <c r="CI128" s="120"/>
      <c r="CJ128" s="120"/>
      <c r="CK128" s="120"/>
      <c r="CL128" s="120"/>
      <c r="CM128" s="120"/>
      <c r="CN128" s="120"/>
      <c r="CO128" s="120"/>
      <c r="CP128" s="120"/>
      <c r="CQ128" s="120"/>
      <c r="CR128" s="120"/>
      <c r="CS128" s="120"/>
      <c r="CT128" s="120"/>
      <c r="CU128" s="120"/>
      <c r="CV128" s="120"/>
      <c r="CW128" s="120"/>
      <c r="CX128" s="120"/>
      <c r="CY128" s="120"/>
      <c r="CZ128" s="120"/>
      <c r="DA128" s="120"/>
      <c r="DB128" s="120"/>
      <c r="DC128" s="120"/>
      <c r="DD128" s="120"/>
      <c r="DE128" s="120"/>
      <c r="DF128" s="120"/>
      <c r="DG128" s="120"/>
      <c r="DH128" s="120"/>
      <c r="DI128" s="120"/>
      <c r="DJ128" s="120"/>
      <c r="DK128" s="120"/>
      <c r="DL128" s="120"/>
      <c r="DM128" s="120"/>
      <c r="DN128" s="120"/>
      <c r="DO128" s="120"/>
      <c r="DP128" s="120"/>
      <c r="DQ128" s="120"/>
      <c r="DR128" s="120"/>
      <c r="DS128" s="120"/>
      <c r="DT128" s="120"/>
      <c r="DU128" s="120"/>
      <c r="DV128" s="120"/>
      <c r="DW128" s="120"/>
      <c r="DX128" s="120"/>
      <c r="DY128" s="120"/>
      <c r="DZ128" s="120"/>
      <c r="EA128" s="120"/>
      <c r="EB128" s="120"/>
      <c r="EC128" s="120"/>
      <c r="ED128" s="120"/>
      <c r="EE128" s="120"/>
      <c r="EF128" s="120"/>
      <c r="EG128" s="120"/>
      <c r="EH128" s="120"/>
      <c r="EI128" s="120"/>
      <c r="EJ128" s="120"/>
      <c r="EK128" s="120"/>
      <c r="EL128" s="120"/>
      <c r="EM128" s="120"/>
      <c r="EN128" s="120"/>
      <c r="EO128" s="120"/>
      <c r="EP128" s="120"/>
      <c r="EQ128" s="120"/>
      <c r="ER128" s="120"/>
      <c r="ES128" s="120"/>
      <c r="ET128" s="120"/>
      <c r="EU128" s="120"/>
      <c r="EV128" s="120"/>
      <c r="EW128" s="120"/>
      <c r="EX128" s="120"/>
      <c r="EY128" s="120"/>
      <c r="EZ128" s="120"/>
      <c r="FA128" s="120"/>
      <c r="FB128" s="120"/>
      <c r="FC128" s="120"/>
      <c r="FD128" s="120"/>
      <c r="FE128" s="120"/>
      <c r="FF128" s="120"/>
      <c r="FG128" s="120"/>
      <c r="FH128" s="120"/>
      <c r="FI128" s="120"/>
      <c r="FJ128" s="120"/>
      <c r="FK128" s="120"/>
      <c r="FL128" s="120"/>
      <c r="FM128" s="120"/>
      <c r="FN128" s="120"/>
      <c r="FO128" s="120"/>
      <c r="FP128" s="120"/>
      <c r="FQ128" s="120"/>
      <c r="FR128" s="120"/>
      <c r="FS128" s="120"/>
      <c r="FT128" s="120"/>
      <c r="FU128" s="120"/>
      <c r="FV128" s="120"/>
      <c r="FW128" s="120"/>
      <c r="FX128" s="120"/>
      <c r="FY128" s="120"/>
      <c r="FZ128" s="120"/>
      <c r="GA128" s="120"/>
      <c r="GB128" s="120"/>
      <c r="GC128" s="120"/>
      <c r="GD128" s="120"/>
      <c r="GE128" s="120"/>
      <c r="GF128" s="120"/>
      <c r="GG128" s="120"/>
      <c r="GH128" s="120"/>
      <c r="GI128" s="120"/>
      <c r="GJ128" s="120"/>
      <c r="GK128" s="120"/>
      <c r="GL128" s="120"/>
      <c r="GM128" s="120"/>
      <c r="GN128" s="120"/>
      <c r="GO128" s="120"/>
      <c r="GP128" s="120"/>
      <c r="GQ128" s="120"/>
      <c r="GR128" s="120"/>
      <c r="GS128" s="120"/>
      <c r="GT128" s="120"/>
      <c r="GU128" s="120"/>
      <c r="GV128" s="120"/>
      <c r="GW128" s="120"/>
      <c r="GX128" s="120"/>
      <c r="GY128" s="120"/>
      <c r="GZ128" s="120"/>
      <c r="HA128" s="120"/>
      <c r="HB128" s="120"/>
      <c r="HC128" s="120"/>
      <c r="HD128" s="120"/>
      <c r="HE128" s="120"/>
      <c r="HF128" s="120"/>
      <c r="HG128" s="120"/>
      <c r="HH128" s="120"/>
      <c r="HI128" s="120"/>
      <c r="HJ128" s="120"/>
      <c r="HK128" s="120"/>
      <c r="HL128" s="120"/>
      <c r="HM128" s="120"/>
      <c r="HN128" s="120"/>
      <c r="HO128" s="120"/>
      <c r="HP128" s="120"/>
      <c r="HQ128" s="120"/>
      <c r="HR128" s="120"/>
      <c r="HS128" s="120"/>
      <c r="HT128" s="120"/>
      <c r="HU128" s="120"/>
      <c r="HV128" s="120"/>
      <c r="HW128" s="120"/>
      <c r="HX128" s="120"/>
      <c r="HY128" s="120"/>
      <c r="HZ128" s="120"/>
      <c r="IA128" s="120"/>
      <c r="IB128" s="120"/>
      <c r="IC128" s="120"/>
      <c r="ID128" s="120"/>
      <c r="IE128" s="120"/>
      <c r="IF128" s="120"/>
      <c r="IG128" s="120"/>
      <c r="IH128" s="120"/>
      <c r="II128" s="120"/>
      <c r="IJ128" s="120"/>
      <c r="IK128" s="120"/>
      <c r="IL128" s="120"/>
    </row>
    <row r="129" spans="1:246" ht="12.75" customHeight="1">
      <c r="A129" s="483">
        <f>A127+1</f>
        <v>100</v>
      </c>
      <c r="B129" s="483" t="s">
        <v>370</v>
      </c>
      <c r="C129" s="401" t="s">
        <v>818</v>
      </c>
      <c r="D129" s="837">
        <v>0</v>
      </c>
      <c r="E129" s="391">
        <v>0</v>
      </c>
      <c r="F129" s="391">
        <v>8500</v>
      </c>
      <c r="G129" s="838">
        <v>0</v>
      </c>
      <c r="H129" s="465">
        <v>8500</v>
      </c>
      <c r="I129" s="839">
        <v>7000</v>
      </c>
      <c r="J129" s="840">
        <v>1500</v>
      </c>
      <c r="K129" s="841">
        <v>1.2142857142857142</v>
      </c>
      <c r="L129" s="212"/>
      <c r="M129" s="120">
        <v>8500</v>
      </c>
      <c r="N129" s="450">
        <f t="shared" si="2"/>
        <v>0</v>
      </c>
      <c r="O129" s="120"/>
      <c r="P129" s="120"/>
      <c r="Q129" s="793"/>
      <c r="R129" s="793"/>
      <c r="S129" s="793"/>
      <c r="T129" s="793"/>
      <c r="U129" s="793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120"/>
      <c r="CB129" s="120"/>
      <c r="CC129" s="120"/>
      <c r="CD129" s="120"/>
      <c r="CE129" s="120"/>
      <c r="CF129" s="120"/>
      <c r="CG129" s="120"/>
      <c r="CH129" s="120"/>
      <c r="CI129" s="120"/>
      <c r="CJ129" s="120"/>
      <c r="CK129" s="120"/>
      <c r="CL129" s="120"/>
      <c r="CM129" s="120"/>
      <c r="CN129" s="120"/>
      <c r="CO129" s="120"/>
      <c r="CP129" s="120"/>
      <c r="CQ129" s="120"/>
      <c r="CR129" s="120"/>
      <c r="CS129" s="120"/>
      <c r="CT129" s="120"/>
      <c r="CU129" s="120"/>
      <c r="CV129" s="120"/>
      <c r="CW129" s="120"/>
      <c r="CX129" s="120"/>
      <c r="CY129" s="120"/>
      <c r="CZ129" s="120"/>
      <c r="DA129" s="120"/>
      <c r="DB129" s="120"/>
      <c r="DC129" s="120"/>
      <c r="DD129" s="120"/>
      <c r="DE129" s="120"/>
      <c r="DF129" s="120"/>
      <c r="DG129" s="120"/>
      <c r="DH129" s="120"/>
      <c r="DI129" s="120"/>
      <c r="DJ129" s="120"/>
      <c r="DK129" s="120"/>
      <c r="DL129" s="120"/>
      <c r="DM129" s="120"/>
      <c r="DN129" s="120"/>
      <c r="DO129" s="120"/>
      <c r="DP129" s="120"/>
      <c r="DQ129" s="120"/>
      <c r="DR129" s="120"/>
      <c r="DS129" s="120"/>
      <c r="DT129" s="120"/>
      <c r="DU129" s="120"/>
      <c r="DV129" s="120"/>
      <c r="DW129" s="120"/>
      <c r="DX129" s="120"/>
      <c r="DY129" s="120"/>
      <c r="DZ129" s="120"/>
      <c r="EA129" s="120"/>
      <c r="EB129" s="120"/>
      <c r="EC129" s="120"/>
      <c r="ED129" s="120"/>
      <c r="EE129" s="120"/>
      <c r="EF129" s="120"/>
      <c r="EG129" s="120"/>
      <c r="EH129" s="120"/>
      <c r="EI129" s="120"/>
      <c r="EJ129" s="120"/>
      <c r="EK129" s="120"/>
      <c r="EL129" s="120"/>
      <c r="EM129" s="120"/>
      <c r="EN129" s="120"/>
      <c r="EO129" s="120"/>
      <c r="EP129" s="120"/>
      <c r="EQ129" s="120"/>
      <c r="ER129" s="120"/>
      <c r="ES129" s="120"/>
      <c r="ET129" s="120"/>
      <c r="EU129" s="120"/>
      <c r="EV129" s="120"/>
      <c r="EW129" s="120"/>
      <c r="EX129" s="120"/>
      <c r="EY129" s="120"/>
      <c r="EZ129" s="120"/>
      <c r="FA129" s="120"/>
      <c r="FB129" s="120"/>
      <c r="FC129" s="120"/>
      <c r="FD129" s="120"/>
      <c r="FE129" s="120"/>
      <c r="FF129" s="120"/>
      <c r="FG129" s="120"/>
      <c r="FH129" s="120"/>
      <c r="FI129" s="120"/>
      <c r="FJ129" s="120"/>
      <c r="FK129" s="120"/>
      <c r="FL129" s="120"/>
      <c r="FM129" s="120"/>
      <c r="FN129" s="120"/>
      <c r="FO129" s="120"/>
      <c r="FP129" s="120"/>
      <c r="FQ129" s="120"/>
      <c r="FR129" s="120"/>
      <c r="FS129" s="120"/>
      <c r="FT129" s="120"/>
      <c r="FU129" s="120"/>
      <c r="FV129" s="120"/>
      <c r="FW129" s="120"/>
      <c r="FX129" s="120"/>
      <c r="FY129" s="120"/>
      <c r="FZ129" s="120"/>
      <c r="GA129" s="120"/>
      <c r="GB129" s="120"/>
      <c r="GC129" s="120"/>
      <c r="GD129" s="120"/>
      <c r="GE129" s="120"/>
      <c r="GF129" s="120"/>
      <c r="GG129" s="120"/>
      <c r="GH129" s="120"/>
      <c r="GI129" s="120"/>
      <c r="GJ129" s="120"/>
      <c r="GK129" s="120"/>
      <c r="GL129" s="120"/>
      <c r="GM129" s="120"/>
      <c r="GN129" s="120"/>
      <c r="GO129" s="120"/>
      <c r="GP129" s="120"/>
      <c r="GQ129" s="120"/>
      <c r="GR129" s="120"/>
      <c r="GS129" s="120"/>
      <c r="GT129" s="120"/>
      <c r="GU129" s="120"/>
      <c r="GV129" s="120"/>
      <c r="GW129" s="120"/>
      <c r="GX129" s="120"/>
      <c r="GY129" s="120"/>
      <c r="GZ129" s="120"/>
      <c r="HA129" s="120"/>
      <c r="HB129" s="120"/>
      <c r="HC129" s="120"/>
      <c r="HD129" s="120"/>
      <c r="HE129" s="120"/>
      <c r="HF129" s="120"/>
      <c r="HG129" s="120"/>
      <c r="HH129" s="120"/>
      <c r="HI129" s="120"/>
      <c r="HJ129" s="120"/>
      <c r="HK129" s="120"/>
      <c r="HL129" s="120"/>
      <c r="HM129" s="120"/>
      <c r="HN129" s="120"/>
      <c r="HO129" s="120"/>
      <c r="HP129" s="120"/>
      <c r="HQ129" s="120"/>
      <c r="HR129" s="120"/>
      <c r="HS129" s="120"/>
      <c r="HT129" s="120"/>
      <c r="HU129" s="120"/>
      <c r="HV129" s="120"/>
      <c r="HW129" s="120"/>
      <c r="HX129" s="120"/>
      <c r="HY129" s="120"/>
      <c r="HZ129" s="120"/>
      <c r="IA129" s="120"/>
      <c r="IB129" s="120"/>
      <c r="IC129" s="120"/>
      <c r="ID129" s="120"/>
      <c r="IE129" s="120"/>
      <c r="IF129" s="120"/>
      <c r="IG129" s="120"/>
      <c r="IH129" s="120"/>
      <c r="II129" s="120"/>
      <c r="IJ129" s="120"/>
      <c r="IK129" s="120"/>
      <c r="IL129" s="120"/>
    </row>
    <row r="130" spans="1:246" ht="12.75" customHeight="1">
      <c r="A130" s="483">
        <f>A129+1</f>
        <v>101</v>
      </c>
      <c r="B130" s="483" t="s">
        <v>370</v>
      </c>
      <c r="C130" s="401" t="s">
        <v>819</v>
      </c>
      <c r="D130" s="837">
        <v>0</v>
      </c>
      <c r="E130" s="391">
        <v>15000</v>
      </c>
      <c r="F130" s="391">
        <v>0</v>
      </c>
      <c r="G130" s="838">
        <v>0</v>
      </c>
      <c r="H130" s="465">
        <v>15000</v>
      </c>
      <c r="I130" s="839">
        <v>10000</v>
      </c>
      <c r="J130" s="840">
        <v>5000</v>
      </c>
      <c r="K130" s="841">
        <v>1.5</v>
      </c>
      <c r="L130" s="212"/>
      <c r="M130" s="120">
        <v>15000</v>
      </c>
      <c r="N130" s="450">
        <f t="shared" si="2"/>
        <v>0</v>
      </c>
      <c r="O130" s="120"/>
      <c r="P130" s="120"/>
      <c r="Q130" s="793"/>
      <c r="R130" s="793"/>
      <c r="S130" s="793"/>
      <c r="T130" s="793"/>
      <c r="U130" s="793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20"/>
      <c r="BS130" s="120"/>
      <c r="BT130" s="120"/>
      <c r="BU130" s="120"/>
      <c r="BV130" s="120"/>
      <c r="BW130" s="120"/>
      <c r="BX130" s="120"/>
      <c r="BY130" s="120"/>
      <c r="BZ130" s="120"/>
      <c r="CA130" s="120"/>
      <c r="CB130" s="120"/>
      <c r="CC130" s="120"/>
      <c r="CD130" s="120"/>
      <c r="CE130" s="120"/>
      <c r="CF130" s="120"/>
      <c r="CG130" s="120"/>
      <c r="CH130" s="120"/>
      <c r="CI130" s="120"/>
      <c r="CJ130" s="120"/>
      <c r="CK130" s="120"/>
      <c r="CL130" s="120"/>
      <c r="CM130" s="120"/>
      <c r="CN130" s="120"/>
      <c r="CO130" s="120"/>
      <c r="CP130" s="120"/>
      <c r="CQ130" s="120"/>
      <c r="CR130" s="120"/>
      <c r="CS130" s="120"/>
      <c r="CT130" s="120"/>
      <c r="CU130" s="120"/>
      <c r="CV130" s="120"/>
      <c r="CW130" s="120"/>
      <c r="CX130" s="120"/>
      <c r="CY130" s="120"/>
      <c r="CZ130" s="120"/>
      <c r="DA130" s="120"/>
      <c r="DB130" s="120"/>
      <c r="DC130" s="120"/>
      <c r="DD130" s="120"/>
      <c r="DE130" s="120"/>
      <c r="DF130" s="120"/>
      <c r="DG130" s="120"/>
      <c r="DH130" s="120"/>
      <c r="DI130" s="120"/>
      <c r="DJ130" s="120"/>
      <c r="DK130" s="120"/>
      <c r="DL130" s="120"/>
      <c r="DM130" s="120"/>
      <c r="DN130" s="120"/>
      <c r="DO130" s="120"/>
      <c r="DP130" s="120"/>
      <c r="DQ130" s="120"/>
      <c r="DR130" s="120"/>
      <c r="DS130" s="120"/>
      <c r="DT130" s="120"/>
      <c r="DU130" s="120"/>
      <c r="DV130" s="120"/>
      <c r="DW130" s="120"/>
      <c r="DX130" s="120"/>
      <c r="DY130" s="120"/>
      <c r="DZ130" s="120"/>
      <c r="EA130" s="120"/>
      <c r="EB130" s="120"/>
      <c r="EC130" s="120"/>
      <c r="ED130" s="120"/>
      <c r="EE130" s="120"/>
      <c r="EF130" s="120"/>
      <c r="EG130" s="120"/>
      <c r="EH130" s="120"/>
      <c r="EI130" s="120"/>
      <c r="EJ130" s="120"/>
      <c r="EK130" s="120"/>
      <c r="EL130" s="120"/>
      <c r="EM130" s="120"/>
      <c r="EN130" s="120"/>
      <c r="EO130" s="120"/>
      <c r="EP130" s="120"/>
      <c r="EQ130" s="120"/>
      <c r="ER130" s="120"/>
      <c r="ES130" s="120"/>
      <c r="ET130" s="120"/>
      <c r="EU130" s="120"/>
      <c r="EV130" s="120"/>
      <c r="EW130" s="120"/>
      <c r="EX130" s="120"/>
      <c r="EY130" s="120"/>
      <c r="EZ130" s="120"/>
      <c r="FA130" s="120"/>
      <c r="FB130" s="120"/>
      <c r="FC130" s="120"/>
      <c r="FD130" s="120"/>
      <c r="FE130" s="120"/>
      <c r="FF130" s="120"/>
      <c r="FG130" s="120"/>
      <c r="FH130" s="120"/>
      <c r="FI130" s="120"/>
      <c r="FJ130" s="120"/>
      <c r="FK130" s="120"/>
      <c r="FL130" s="120"/>
      <c r="FM130" s="120"/>
      <c r="FN130" s="120"/>
      <c r="FO130" s="120"/>
      <c r="FP130" s="120"/>
      <c r="FQ130" s="120"/>
      <c r="FR130" s="120"/>
      <c r="FS130" s="120"/>
      <c r="FT130" s="120"/>
      <c r="FU130" s="120"/>
      <c r="FV130" s="120"/>
      <c r="FW130" s="120"/>
      <c r="FX130" s="120"/>
      <c r="FY130" s="120"/>
      <c r="FZ130" s="120"/>
      <c r="GA130" s="120"/>
      <c r="GB130" s="120"/>
      <c r="GC130" s="120"/>
      <c r="GD130" s="120"/>
      <c r="GE130" s="120"/>
      <c r="GF130" s="120"/>
      <c r="GG130" s="120"/>
      <c r="GH130" s="120"/>
      <c r="GI130" s="120"/>
      <c r="GJ130" s="120"/>
      <c r="GK130" s="120"/>
      <c r="GL130" s="120"/>
      <c r="GM130" s="120"/>
      <c r="GN130" s="120"/>
      <c r="GO130" s="120"/>
      <c r="GP130" s="120"/>
      <c r="GQ130" s="120"/>
      <c r="GR130" s="120"/>
      <c r="GS130" s="120"/>
      <c r="GT130" s="120"/>
      <c r="GU130" s="120"/>
      <c r="GV130" s="120"/>
      <c r="GW130" s="120"/>
      <c r="GX130" s="120"/>
      <c r="GY130" s="120"/>
      <c r="GZ130" s="120"/>
      <c r="HA130" s="120"/>
      <c r="HB130" s="120"/>
      <c r="HC130" s="120"/>
      <c r="HD130" s="120"/>
      <c r="HE130" s="120"/>
      <c r="HF130" s="120"/>
      <c r="HG130" s="120"/>
      <c r="HH130" s="120"/>
      <c r="HI130" s="120"/>
      <c r="HJ130" s="120"/>
      <c r="HK130" s="120"/>
      <c r="HL130" s="120"/>
      <c r="HM130" s="120"/>
      <c r="HN130" s="120"/>
      <c r="HO130" s="120"/>
      <c r="HP130" s="120"/>
      <c r="HQ130" s="120"/>
      <c r="HR130" s="120"/>
      <c r="HS130" s="120"/>
      <c r="HT130" s="120"/>
      <c r="HU130" s="120"/>
      <c r="HV130" s="120"/>
      <c r="HW130" s="120"/>
      <c r="HX130" s="120"/>
      <c r="HY130" s="120"/>
      <c r="HZ130" s="120"/>
      <c r="IA130" s="120"/>
      <c r="IB130" s="120"/>
      <c r="IC130" s="120"/>
      <c r="ID130" s="120"/>
      <c r="IE130" s="120"/>
      <c r="IF130" s="120"/>
      <c r="IG130" s="120"/>
      <c r="IH130" s="120"/>
      <c r="II130" s="120"/>
      <c r="IJ130" s="120"/>
      <c r="IK130" s="120"/>
      <c r="IL130" s="120"/>
    </row>
    <row r="131" spans="1:246" ht="12.75" customHeight="1">
      <c r="A131" s="483">
        <f>A130+1</f>
        <v>102</v>
      </c>
      <c r="B131" s="483" t="s">
        <v>370</v>
      </c>
      <c r="C131" s="401" t="s">
        <v>820</v>
      </c>
      <c r="D131" s="837">
        <v>0</v>
      </c>
      <c r="E131" s="391">
        <v>0</v>
      </c>
      <c r="F131" s="391">
        <v>0</v>
      </c>
      <c r="G131" s="838">
        <v>22000</v>
      </c>
      <c r="H131" s="465">
        <v>22000</v>
      </c>
      <c r="I131" s="839">
        <v>22000</v>
      </c>
      <c r="J131" s="840">
        <v>0</v>
      </c>
      <c r="K131" s="841">
        <v>1</v>
      </c>
      <c r="L131" s="212"/>
      <c r="M131" s="120">
        <v>22000</v>
      </c>
      <c r="N131" s="450">
        <f t="shared" si="2"/>
        <v>0</v>
      </c>
      <c r="O131" s="120"/>
      <c r="P131" s="120"/>
      <c r="Q131" s="793"/>
      <c r="R131" s="793"/>
      <c r="S131" s="793"/>
      <c r="T131" s="793"/>
      <c r="U131" s="793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20"/>
      <c r="BS131" s="120"/>
      <c r="BT131" s="120"/>
      <c r="BU131" s="120"/>
      <c r="BV131" s="120"/>
      <c r="BW131" s="120"/>
      <c r="BX131" s="120"/>
      <c r="BY131" s="120"/>
      <c r="BZ131" s="120"/>
      <c r="CA131" s="120"/>
      <c r="CB131" s="120"/>
      <c r="CC131" s="120"/>
      <c r="CD131" s="120"/>
      <c r="CE131" s="120"/>
      <c r="CF131" s="120"/>
      <c r="CG131" s="120"/>
      <c r="CH131" s="120"/>
      <c r="CI131" s="120"/>
      <c r="CJ131" s="120"/>
      <c r="CK131" s="120"/>
      <c r="CL131" s="120"/>
      <c r="CM131" s="120"/>
      <c r="CN131" s="120"/>
      <c r="CO131" s="120"/>
      <c r="CP131" s="120"/>
      <c r="CQ131" s="120"/>
      <c r="CR131" s="120"/>
      <c r="CS131" s="120"/>
      <c r="CT131" s="120"/>
      <c r="CU131" s="120"/>
      <c r="CV131" s="120"/>
      <c r="CW131" s="120"/>
      <c r="CX131" s="120"/>
      <c r="CY131" s="120"/>
      <c r="CZ131" s="120"/>
      <c r="DA131" s="120"/>
      <c r="DB131" s="120"/>
      <c r="DC131" s="120"/>
      <c r="DD131" s="120"/>
      <c r="DE131" s="120"/>
      <c r="DF131" s="120"/>
      <c r="DG131" s="120"/>
      <c r="DH131" s="120"/>
      <c r="DI131" s="120"/>
      <c r="DJ131" s="120"/>
      <c r="DK131" s="120"/>
      <c r="DL131" s="120"/>
      <c r="DM131" s="120"/>
      <c r="DN131" s="120"/>
      <c r="DO131" s="120"/>
      <c r="DP131" s="120"/>
      <c r="DQ131" s="120"/>
      <c r="DR131" s="120"/>
      <c r="DS131" s="120"/>
      <c r="DT131" s="120"/>
      <c r="DU131" s="120"/>
      <c r="DV131" s="120"/>
      <c r="DW131" s="120"/>
      <c r="DX131" s="120"/>
      <c r="DY131" s="120"/>
      <c r="DZ131" s="120"/>
      <c r="EA131" s="120"/>
      <c r="EB131" s="120"/>
      <c r="EC131" s="120"/>
      <c r="ED131" s="120"/>
      <c r="EE131" s="120"/>
      <c r="EF131" s="120"/>
      <c r="EG131" s="120"/>
      <c r="EH131" s="120"/>
      <c r="EI131" s="120"/>
      <c r="EJ131" s="120"/>
      <c r="EK131" s="120"/>
      <c r="EL131" s="120"/>
      <c r="EM131" s="120"/>
      <c r="EN131" s="120"/>
      <c r="EO131" s="120"/>
      <c r="EP131" s="120"/>
      <c r="EQ131" s="120"/>
      <c r="ER131" s="120"/>
      <c r="ES131" s="120"/>
      <c r="ET131" s="120"/>
      <c r="EU131" s="120"/>
      <c r="EV131" s="120"/>
      <c r="EW131" s="120"/>
      <c r="EX131" s="120"/>
      <c r="EY131" s="120"/>
      <c r="EZ131" s="120"/>
      <c r="FA131" s="120"/>
      <c r="FB131" s="120"/>
      <c r="FC131" s="120"/>
      <c r="FD131" s="120"/>
      <c r="FE131" s="120"/>
      <c r="FF131" s="120"/>
      <c r="FG131" s="120"/>
      <c r="FH131" s="120"/>
      <c r="FI131" s="120"/>
      <c r="FJ131" s="120"/>
      <c r="FK131" s="120"/>
      <c r="FL131" s="120"/>
      <c r="FM131" s="120"/>
      <c r="FN131" s="120"/>
      <c r="FO131" s="120"/>
      <c r="FP131" s="120"/>
      <c r="FQ131" s="120"/>
      <c r="FR131" s="120"/>
      <c r="FS131" s="120"/>
      <c r="FT131" s="120"/>
      <c r="FU131" s="120"/>
      <c r="FV131" s="120"/>
      <c r="FW131" s="120"/>
      <c r="FX131" s="120"/>
      <c r="FY131" s="120"/>
      <c r="FZ131" s="120"/>
      <c r="GA131" s="120"/>
      <c r="GB131" s="120"/>
      <c r="GC131" s="120"/>
      <c r="GD131" s="120"/>
      <c r="GE131" s="120"/>
      <c r="GF131" s="120"/>
      <c r="GG131" s="120"/>
      <c r="GH131" s="120"/>
      <c r="GI131" s="120"/>
      <c r="GJ131" s="120"/>
      <c r="GK131" s="120"/>
      <c r="GL131" s="120"/>
      <c r="GM131" s="120"/>
      <c r="GN131" s="120"/>
      <c r="GO131" s="120"/>
      <c r="GP131" s="120"/>
      <c r="GQ131" s="120"/>
      <c r="GR131" s="120"/>
      <c r="GS131" s="120"/>
      <c r="GT131" s="120"/>
      <c r="GU131" s="120"/>
      <c r="GV131" s="120"/>
      <c r="GW131" s="120"/>
      <c r="GX131" s="120"/>
      <c r="GY131" s="120"/>
      <c r="GZ131" s="120"/>
      <c r="HA131" s="120"/>
      <c r="HB131" s="120"/>
      <c r="HC131" s="120"/>
      <c r="HD131" s="120"/>
      <c r="HE131" s="120"/>
      <c r="HF131" s="120"/>
      <c r="HG131" s="120"/>
      <c r="HH131" s="120"/>
      <c r="HI131" s="120"/>
      <c r="HJ131" s="120"/>
      <c r="HK131" s="120"/>
      <c r="HL131" s="120"/>
      <c r="HM131" s="120"/>
      <c r="HN131" s="120"/>
      <c r="HO131" s="120"/>
      <c r="HP131" s="120"/>
      <c r="HQ131" s="120"/>
      <c r="HR131" s="120"/>
      <c r="HS131" s="120"/>
      <c r="HT131" s="120"/>
      <c r="HU131" s="120"/>
      <c r="HV131" s="120"/>
      <c r="HW131" s="120"/>
      <c r="HX131" s="120"/>
      <c r="HY131" s="120"/>
      <c r="HZ131" s="120"/>
      <c r="IA131" s="120"/>
      <c r="IB131" s="120"/>
      <c r="IC131" s="120"/>
      <c r="ID131" s="120"/>
      <c r="IE131" s="120"/>
      <c r="IF131" s="120"/>
      <c r="IG131" s="120"/>
      <c r="IH131" s="120"/>
      <c r="II131" s="120"/>
      <c r="IJ131" s="120"/>
      <c r="IK131" s="120"/>
      <c r="IL131" s="120"/>
    </row>
    <row r="132" spans="1:246" ht="12.75" customHeight="1" thickBot="1">
      <c r="A132" s="483">
        <f>A131+1</f>
        <v>103</v>
      </c>
      <c r="B132" s="485" t="s">
        <v>370</v>
      </c>
      <c r="C132" s="401" t="s">
        <v>951</v>
      </c>
      <c r="D132" s="851"/>
      <c r="E132" s="852"/>
      <c r="F132" s="852"/>
      <c r="G132" s="853"/>
      <c r="H132" s="854">
        <v>0</v>
      </c>
      <c r="I132" s="855">
        <v>4000</v>
      </c>
      <c r="J132" s="856">
        <v>-4000</v>
      </c>
      <c r="K132" s="857">
        <v>0</v>
      </c>
      <c r="L132" s="212"/>
      <c r="M132" s="120">
        <v>0</v>
      </c>
      <c r="N132" s="450">
        <f aca="true" t="shared" si="3" ref="N132:N191">M132-H132</f>
        <v>0</v>
      </c>
      <c r="O132" s="120"/>
      <c r="P132" s="120"/>
      <c r="Q132" s="793"/>
      <c r="R132" s="793"/>
      <c r="S132" s="793"/>
      <c r="T132" s="793"/>
      <c r="U132" s="793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20"/>
      <c r="CC132" s="120"/>
      <c r="CD132" s="120"/>
      <c r="CE132" s="120"/>
      <c r="CF132" s="120"/>
      <c r="CG132" s="120"/>
      <c r="CH132" s="120"/>
      <c r="CI132" s="120"/>
      <c r="CJ132" s="120"/>
      <c r="CK132" s="120"/>
      <c r="CL132" s="120"/>
      <c r="CM132" s="120"/>
      <c r="CN132" s="120"/>
      <c r="CO132" s="120"/>
      <c r="CP132" s="120"/>
      <c r="CQ132" s="120"/>
      <c r="CR132" s="120"/>
      <c r="CS132" s="120"/>
      <c r="CT132" s="120"/>
      <c r="CU132" s="120"/>
      <c r="CV132" s="120"/>
      <c r="CW132" s="120"/>
      <c r="CX132" s="120"/>
      <c r="CY132" s="120"/>
      <c r="CZ132" s="120"/>
      <c r="DA132" s="120"/>
      <c r="DB132" s="120"/>
      <c r="DC132" s="120"/>
      <c r="DD132" s="120"/>
      <c r="DE132" s="120"/>
      <c r="DF132" s="120"/>
      <c r="DG132" s="120"/>
      <c r="DH132" s="120"/>
      <c r="DI132" s="120"/>
      <c r="DJ132" s="120"/>
      <c r="DK132" s="120"/>
      <c r="DL132" s="120"/>
      <c r="DM132" s="120"/>
      <c r="DN132" s="120"/>
      <c r="DO132" s="120"/>
      <c r="DP132" s="120"/>
      <c r="DQ132" s="120"/>
      <c r="DR132" s="120"/>
      <c r="DS132" s="120"/>
      <c r="DT132" s="120"/>
      <c r="DU132" s="120"/>
      <c r="DV132" s="120"/>
      <c r="DW132" s="120"/>
      <c r="DX132" s="120"/>
      <c r="DY132" s="120"/>
      <c r="DZ132" s="120"/>
      <c r="EA132" s="120"/>
      <c r="EB132" s="120"/>
      <c r="EC132" s="120"/>
      <c r="ED132" s="120"/>
      <c r="EE132" s="120"/>
      <c r="EF132" s="120"/>
      <c r="EG132" s="120"/>
      <c r="EH132" s="120"/>
      <c r="EI132" s="120"/>
      <c r="EJ132" s="120"/>
      <c r="EK132" s="120"/>
      <c r="EL132" s="120"/>
      <c r="EM132" s="120"/>
      <c r="EN132" s="120"/>
      <c r="EO132" s="120"/>
      <c r="EP132" s="120"/>
      <c r="EQ132" s="120"/>
      <c r="ER132" s="120"/>
      <c r="ES132" s="120"/>
      <c r="ET132" s="120"/>
      <c r="EU132" s="120"/>
      <c r="EV132" s="120"/>
      <c r="EW132" s="120"/>
      <c r="EX132" s="120"/>
      <c r="EY132" s="120"/>
      <c r="EZ132" s="120"/>
      <c r="FA132" s="120"/>
      <c r="FB132" s="120"/>
      <c r="FC132" s="120"/>
      <c r="FD132" s="120"/>
      <c r="FE132" s="120"/>
      <c r="FF132" s="120"/>
      <c r="FG132" s="120"/>
      <c r="FH132" s="120"/>
      <c r="FI132" s="120"/>
      <c r="FJ132" s="120"/>
      <c r="FK132" s="120"/>
      <c r="FL132" s="120"/>
      <c r="FM132" s="120"/>
      <c r="FN132" s="120"/>
      <c r="FO132" s="120"/>
      <c r="FP132" s="120"/>
      <c r="FQ132" s="120"/>
      <c r="FR132" s="120"/>
      <c r="FS132" s="120"/>
      <c r="FT132" s="120"/>
      <c r="FU132" s="120"/>
      <c r="FV132" s="120"/>
      <c r="FW132" s="120"/>
      <c r="FX132" s="120"/>
      <c r="FY132" s="120"/>
      <c r="FZ132" s="120"/>
      <c r="GA132" s="120"/>
      <c r="GB132" s="120"/>
      <c r="GC132" s="120"/>
      <c r="GD132" s="120"/>
      <c r="GE132" s="120"/>
      <c r="GF132" s="120"/>
      <c r="GG132" s="120"/>
      <c r="GH132" s="120"/>
      <c r="GI132" s="120"/>
      <c r="GJ132" s="120"/>
      <c r="GK132" s="120"/>
      <c r="GL132" s="120"/>
      <c r="GM132" s="120"/>
      <c r="GN132" s="120"/>
      <c r="GO132" s="120"/>
      <c r="GP132" s="120"/>
      <c r="GQ132" s="120"/>
      <c r="GR132" s="120"/>
      <c r="GS132" s="120"/>
      <c r="GT132" s="120"/>
      <c r="GU132" s="120"/>
      <c r="GV132" s="120"/>
      <c r="GW132" s="120"/>
      <c r="GX132" s="120"/>
      <c r="GY132" s="120"/>
      <c r="GZ132" s="120"/>
      <c r="HA132" s="120"/>
      <c r="HB132" s="120"/>
      <c r="HC132" s="120"/>
      <c r="HD132" s="120"/>
      <c r="HE132" s="120"/>
      <c r="HF132" s="120"/>
      <c r="HG132" s="120"/>
      <c r="HH132" s="120"/>
      <c r="HI132" s="120"/>
      <c r="HJ132" s="120"/>
      <c r="HK132" s="120"/>
      <c r="HL132" s="120"/>
      <c r="HM132" s="120"/>
      <c r="HN132" s="120"/>
      <c r="HO132" s="120"/>
      <c r="HP132" s="120"/>
      <c r="HQ132" s="120"/>
      <c r="HR132" s="120"/>
      <c r="HS132" s="120"/>
      <c r="HT132" s="120"/>
      <c r="HU132" s="120"/>
      <c r="HV132" s="120"/>
      <c r="HW132" s="120"/>
      <c r="HX132" s="120"/>
      <c r="HY132" s="120"/>
      <c r="HZ132" s="120"/>
      <c r="IA132" s="120"/>
      <c r="IB132" s="120"/>
      <c r="IC132" s="120"/>
      <c r="ID132" s="120"/>
      <c r="IE132" s="120"/>
      <c r="IF132" s="120"/>
      <c r="IG132" s="120"/>
      <c r="IH132" s="120"/>
      <c r="II132" s="120"/>
      <c r="IJ132" s="120"/>
      <c r="IK132" s="120"/>
      <c r="IL132" s="120"/>
    </row>
    <row r="133" spans="1:246" ht="12.75" customHeight="1" thickBot="1" thickTop="1">
      <c r="A133" s="483"/>
      <c r="B133" s="455"/>
      <c r="C133" s="677" t="s">
        <v>40</v>
      </c>
      <c r="D133" s="930">
        <v>0</v>
      </c>
      <c r="E133" s="931">
        <v>15000</v>
      </c>
      <c r="F133" s="931">
        <v>8500</v>
      </c>
      <c r="G133" s="932">
        <v>22000</v>
      </c>
      <c r="H133" s="933">
        <v>45500</v>
      </c>
      <c r="I133" s="934">
        <v>43000</v>
      </c>
      <c r="J133" s="935">
        <v>2500</v>
      </c>
      <c r="K133" s="936">
        <v>1.058139534883721</v>
      </c>
      <c r="L133" s="449"/>
      <c r="M133" s="450">
        <v>45500</v>
      </c>
      <c r="N133" s="450">
        <f t="shared" si="3"/>
        <v>0</v>
      </c>
      <c r="O133" s="120"/>
      <c r="P133" s="120"/>
      <c r="Q133" s="793"/>
      <c r="R133" s="793"/>
      <c r="S133" s="793"/>
      <c r="T133" s="793"/>
      <c r="U133" s="793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20"/>
      <c r="BS133" s="120"/>
      <c r="BT133" s="120"/>
      <c r="BU133" s="120"/>
      <c r="BV133" s="120"/>
      <c r="BW133" s="120"/>
      <c r="BX133" s="120"/>
      <c r="BY133" s="120"/>
      <c r="BZ133" s="120"/>
      <c r="CA133" s="120"/>
      <c r="CB133" s="120"/>
      <c r="CC133" s="120"/>
      <c r="CD133" s="120"/>
      <c r="CE133" s="120"/>
      <c r="CF133" s="120"/>
      <c r="CG133" s="120"/>
      <c r="CH133" s="120"/>
      <c r="CI133" s="120"/>
      <c r="CJ133" s="120"/>
      <c r="CK133" s="120"/>
      <c r="CL133" s="120"/>
      <c r="CM133" s="120"/>
      <c r="CN133" s="120"/>
      <c r="CO133" s="120"/>
      <c r="CP133" s="120"/>
      <c r="CQ133" s="120"/>
      <c r="CR133" s="120"/>
      <c r="CS133" s="120"/>
      <c r="CT133" s="120"/>
      <c r="CU133" s="120"/>
      <c r="CV133" s="120"/>
      <c r="CW133" s="120"/>
      <c r="CX133" s="120"/>
      <c r="CY133" s="120"/>
      <c r="CZ133" s="120"/>
      <c r="DA133" s="120"/>
      <c r="DB133" s="120"/>
      <c r="DC133" s="120"/>
      <c r="DD133" s="120"/>
      <c r="DE133" s="120"/>
      <c r="DF133" s="120"/>
      <c r="DG133" s="120"/>
      <c r="DH133" s="120"/>
      <c r="DI133" s="120"/>
      <c r="DJ133" s="120"/>
      <c r="DK133" s="120"/>
      <c r="DL133" s="120"/>
      <c r="DM133" s="120"/>
      <c r="DN133" s="120"/>
      <c r="DO133" s="120"/>
      <c r="DP133" s="120"/>
      <c r="DQ133" s="120"/>
      <c r="DR133" s="120"/>
      <c r="DS133" s="120"/>
      <c r="DT133" s="120"/>
      <c r="DU133" s="120"/>
      <c r="DV133" s="120"/>
      <c r="DW133" s="120"/>
      <c r="DX133" s="120"/>
      <c r="DY133" s="120"/>
      <c r="DZ133" s="120"/>
      <c r="EA133" s="120"/>
      <c r="EB133" s="120"/>
      <c r="EC133" s="120"/>
      <c r="ED133" s="120"/>
      <c r="EE133" s="120"/>
      <c r="EF133" s="120"/>
      <c r="EG133" s="120"/>
      <c r="EH133" s="120"/>
      <c r="EI133" s="120"/>
      <c r="EJ133" s="120"/>
      <c r="EK133" s="120"/>
      <c r="EL133" s="120"/>
      <c r="EM133" s="120"/>
      <c r="EN133" s="120"/>
      <c r="EO133" s="120"/>
      <c r="EP133" s="120"/>
      <c r="EQ133" s="120"/>
      <c r="ER133" s="120"/>
      <c r="ES133" s="120"/>
      <c r="ET133" s="120"/>
      <c r="EU133" s="120"/>
      <c r="EV133" s="120"/>
      <c r="EW133" s="120"/>
      <c r="EX133" s="120"/>
      <c r="EY133" s="120"/>
      <c r="EZ133" s="120"/>
      <c r="FA133" s="120"/>
      <c r="FB133" s="120"/>
      <c r="FC133" s="120"/>
      <c r="FD133" s="120"/>
      <c r="FE133" s="120"/>
      <c r="FF133" s="120"/>
      <c r="FG133" s="120"/>
      <c r="FH133" s="120"/>
      <c r="FI133" s="120"/>
      <c r="FJ133" s="120"/>
      <c r="FK133" s="120"/>
      <c r="FL133" s="120"/>
      <c r="FM133" s="120"/>
      <c r="FN133" s="120"/>
      <c r="FO133" s="120"/>
      <c r="FP133" s="120"/>
      <c r="FQ133" s="120"/>
      <c r="FR133" s="120"/>
      <c r="FS133" s="120"/>
      <c r="FT133" s="120"/>
      <c r="FU133" s="120"/>
      <c r="FV133" s="120"/>
      <c r="FW133" s="120"/>
      <c r="FX133" s="120"/>
      <c r="FY133" s="120"/>
      <c r="FZ133" s="120"/>
      <c r="GA133" s="120"/>
      <c r="GB133" s="120"/>
      <c r="GC133" s="120"/>
      <c r="GD133" s="120"/>
      <c r="GE133" s="120"/>
      <c r="GF133" s="120"/>
      <c r="GG133" s="120"/>
      <c r="GH133" s="120"/>
      <c r="GI133" s="120"/>
      <c r="GJ133" s="120"/>
      <c r="GK133" s="120"/>
      <c r="GL133" s="120"/>
      <c r="GM133" s="120"/>
      <c r="GN133" s="120"/>
      <c r="GO133" s="120"/>
      <c r="GP133" s="120"/>
      <c r="GQ133" s="120"/>
      <c r="GR133" s="120"/>
      <c r="GS133" s="120"/>
      <c r="GT133" s="120"/>
      <c r="GU133" s="120"/>
      <c r="GV133" s="120"/>
      <c r="GW133" s="120"/>
      <c r="GX133" s="120"/>
      <c r="GY133" s="120"/>
      <c r="GZ133" s="120"/>
      <c r="HA133" s="120"/>
      <c r="HB133" s="120"/>
      <c r="HC133" s="120"/>
      <c r="HD133" s="120"/>
      <c r="HE133" s="120"/>
      <c r="HF133" s="120"/>
      <c r="HG133" s="120"/>
      <c r="HH133" s="120"/>
      <c r="HI133" s="120"/>
      <c r="HJ133" s="120"/>
      <c r="HK133" s="120"/>
      <c r="HL133" s="120"/>
      <c r="HM133" s="120"/>
      <c r="HN133" s="120"/>
      <c r="HO133" s="120"/>
      <c r="HP133" s="120"/>
      <c r="HQ133" s="120"/>
      <c r="HR133" s="120"/>
      <c r="HS133" s="120"/>
      <c r="HT133" s="120"/>
      <c r="HU133" s="120"/>
      <c r="HV133" s="120"/>
      <c r="HW133" s="120"/>
      <c r="HX133" s="120"/>
      <c r="HY133" s="120"/>
      <c r="HZ133" s="120"/>
      <c r="IA133" s="120"/>
      <c r="IB133" s="120"/>
      <c r="IC133" s="120"/>
      <c r="ID133" s="120"/>
      <c r="IE133" s="120"/>
      <c r="IF133" s="120"/>
      <c r="IG133" s="120"/>
      <c r="IH133" s="120"/>
      <c r="II133" s="120"/>
      <c r="IJ133" s="120"/>
      <c r="IK133" s="120"/>
      <c r="IL133" s="120"/>
    </row>
    <row r="134" spans="1:246" ht="12.75" customHeight="1" thickBot="1">
      <c r="A134" s="483">
        <f>A132+1</f>
        <v>104</v>
      </c>
      <c r="B134" s="500" t="s">
        <v>372</v>
      </c>
      <c r="C134" s="403" t="s">
        <v>821</v>
      </c>
      <c r="D134" s="851">
        <v>0</v>
      </c>
      <c r="E134" s="852">
        <v>0</v>
      </c>
      <c r="F134" s="852">
        <v>15000</v>
      </c>
      <c r="G134" s="853">
        <v>0</v>
      </c>
      <c r="H134" s="854">
        <v>15000</v>
      </c>
      <c r="I134" s="855">
        <v>15000</v>
      </c>
      <c r="J134" s="856">
        <v>0</v>
      </c>
      <c r="K134" s="857">
        <v>1</v>
      </c>
      <c r="L134" s="212"/>
      <c r="M134" s="120">
        <v>15000</v>
      </c>
      <c r="N134" s="450">
        <f t="shared" si="3"/>
        <v>0</v>
      </c>
      <c r="O134" s="120"/>
      <c r="P134" s="120"/>
      <c r="Q134" s="793"/>
      <c r="R134" s="793"/>
      <c r="S134" s="793"/>
      <c r="T134" s="793"/>
      <c r="U134" s="793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  <c r="CB134" s="120"/>
      <c r="CC134" s="120"/>
      <c r="CD134" s="120"/>
      <c r="CE134" s="120"/>
      <c r="CF134" s="120"/>
      <c r="CG134" s="120"/>
      <c r="CH134" s="120"/>
      <c r="CI134" s="120"/>
      <c r="CJ134" s="120"/>
      <c r="CK134" s="120"/>
      <c r="CL134" s="120"/>
      <c r="CM134" s="120"/>
      <c r="CN134" s="120"/>
      <c r="CO134" s="120"/>
      <c r="CP134" s="120"/>
      <c r="CQ134" s="120"/>
      <c r="CR134" s="120"/>
      <c r="CS134" s="120"/>
      <c r="CT134" s="120"/>
      <c r="CU134" s="120"/>
      <c r="CV134" s="120"/>
      <c r="CW134" s="120"/>
      <c r="CX134" s="120"/>
      <c r="CY134" s="120"/>
      <c r="CZ134" s="120"/>
      <c r="DA134" s="120"/>
      <c r="DB134" s="120"/>
      <c r="DC134" s="120"/>
      <c r="DD134" s="120"/>
      <c r="DE134" s="120"/>
      <c r="DF134" s="120"/>
      <c r="DG134" s="120"/>
      <c r="DH134" s="120"/>
      <c r="DI134" s="120"/>
      <c r="DJ134" s="120"/>
      <c r="DK134" s="120"/>
      <c r="DL134" s="120"/>
      <c r="DM134" s="120"/>
      <c r="DN134" s="120"/>
      <c r="DO134" s="120"/>
      <c r="DP134" s="120"/>
      <c r="DQ134" s="120"/>
      <c r="DR134" s="120"/>
      <c r="DS134" s="120"/>
      <c r="DT134" s="120"/>
      <c r="DU134" s="120"/>
      <c r="DV134" s="120"/>
      <c r="DW134" s="120"/>
      <c r="DX134" s="120"/>
      <c r="DY134" s="120"/>
      <c r="DZ134" s="120"/>
      <c r="EA134" s="120"/>
      <c r="EB134" s="120"/>
      <c r="EC134" s="120"/>
      <c r="ED134" s="120"/>
      <c r="EE134" s="120"/>
      <c r="EF134" s="120"/>
      <c r="EG134" s="120"/>
      <c r="EH134" s="120"/>
      <c r="EI134" s="120"/>
      <c r="EJ134" s="120"/>
      <c r="EK134" s="120"/>
      <c r="EL134" s="120"/>
      <c r="EM134" s="120"/>
      <c r="EN134" s="120"/>
      <c r="EO134" s="120"/>
      <c r="EP134" s="120"/>
      <c r="EQ134" s="120"/>
      <c r="ER134" s="120"/>
      <c r="ES134" s="120"/>
      <c r="ET134" s="120"/>
      <c r="EU134" s="120"/>
      <c r="EV134" s="120"/>
      <c r="EW134" s="120"/>
      <c r="EX134" s="120"/>
      <c r="EY134" s="120"/>
      <c r="EZ134" s="120"/>
      <c r="FA134" s="120"/>
      <c r="FB134" s="120"/>
      <c r="FC134" s="120"/>
      <c r="FD134" s="120"/>
      <c r="FE134" s="120"/>
      <c r="FF134" s="120"/>
      <c r="FG134" s="120"/>
      <c r="FH134" s="120"/>
      <c r="FI134" s="120"/>
      <c r="FJ134" s="120"/>
      <c r="FK134" s="120"/>
      <c r="FL134" s="120"/>
      <c r="FM134" s="120"/>
      <c r="FN134" s="120"/>
      <c r="FO134" s="120"/>
      <c r="FP134" s="120"/>
      <c r="FQ134" s="120"/>
      <c r="FR134" s="120"/>
      <c r="FS134" s="120"/>
      <c r="FT134" s="120"/>
      <c r="FU134" s="120"/>
      <c r="FV134" s="120"/>
      <c r="FW134" s="120"/>
      <c r="FX134" s="120"/>
      <c r="FY134" s="120"/>
      <c r="FZ134" s="120"/>
      <c r="GA134" s="120"/>
      <c r="GB134" s="120"/>
      <c r="GC134" s="120"/>
      <c r="GD134" s="120"/>
      <c r="GE134" s="120"/>
      <c r="GF134" s="120"/>
      <c r="GG134" s="120"/>
      <c r="GH134" s="120"/>
      <c r="GI134" s="120"/>
      <c r="GJ134" s="120"/>
      <c r="GK134" s="120"/>
      <c r="GL134" s="120"/>
      <c r="GM134" s="120"/>
      <c r="GN134" s="120"/>
      <c r="GO134" s="120"/>
      <c r="GP134" s="120"/>
      <c r="GQ134" s="120"/>
      <c r="GR134" s="120"/>
      <c r="GS134" s="120"/>
      <c r="GT134" s="120"/>
      <c r="GU134" s="120"/>
      <c r="GV134" s="120"/>
      <c r="GW134" s="120"/>
      <c r="GX134" s="120"/>
      <c r="GY134" s="120"/>
      <c r="GZ134" s="120"/>
      <c r="HA134" s="120"/>
      <c r="HB134" s="120"/>
      <c r="HC134" s="120"/>
      <c r="HD134" s="120"/>
      <c r="HE134" s="120"/>
      <c r="HF134" s="120"/>
      <c r="HG134" s="120"/>
      <c r="HH134" s="120"/>
      <c r="HI134" s="120"/>
      <c r="HJ134" s="120"/>
      <c r="HK134" s="120"/>
      <c r="HL134" s="120"/>
      <c r="HM134" s="120"/>
      <c r="HN134" s="120"/>
      <c r="HO134" s="120"/>
      <c r="HP134" s="120"/>
      <c r="HQ134" s="120"/>
      <c r="HR134" s="120"/>
      <c r="HS134" s="120"/>
      <c r="HT134" s="120"/>
      <c r="HU134" s="120"/>
      <c r="HV134" s="120"/>
      <c r="HW134" s="120"/>
      <c r="HX134" s="120"/>
      <c r="HY134" s="120"/>
      <c r="HZ134" s="120"/>
      <c r="IA134" s="120"/>
      <c r="IB134" s="120"/>
      <c r="IC134" s="120"/>
      <c r="ID134" s="120"/>
      <c r="IE134" s="120"/>
      <c r="IF134" s="120"/>
      <c r="IG134" s="120"/>
      <c r="IH134" s="120"/>
      <c r="II134" s="120"/>
      <c r="IJ134" s="120"/>
      <c r="IK134" s="120"/>
      <c r="IL134" s="120"/>
    </row>
    <row r="135" spans="1:246" ht="12.75" customHeight="1" thickBot="1" thickTop="1">
      <c r="A135" s="675"/>
      <c r="B135" s="676"/>
      <c r="C135" s="677" t="s">
        <v>40</v>
      </c>
      <c r="D135" s="844">
        <v>0</v>
      </c>
      <c r="E135" s="845">
        <v>0</v>
      </c>
      <c r="F135" s="845">
        <v>15000</v>
      </c>
      <c r="G135" s="846">
        <v>0</v>
      </c>
      <c r="H135" s="847">
        <v>15000</v>
      </c>
      <c r="I135" s="848">
        <v>15000</v>
      </c>
      <c r="J135" s="849">
        <v>0</v>
      </c>
      <c r="K135" s="850">
        <v>1</v>
      </c>
      <c r="L135" s="449"/>
      <c r="M135" s="450">
        <v>15000</v>
      </c>
      <c r="N135" s="450">
        <f t="shared" si="3"/>
        <v>0</v>
      </c>
      <c r="O135" s="120"/>
      <c r="P135" s="120"/>
      <c r="Q135" s="793"/>
      <c r="R135" s="793"/>
      <c r="S135" s="793"/>
      <c r="T135" s="793"/>
      <c r="U135" s="793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20"/>
      <c r="BS135" s="120"/>
      <c r="BT135" s="120"/>
      <c r="BU135" s="120"/>
      <c r="BV135" s="120"/>
      <c r="BW135" s="120"/>
      <c r="BX135" s="120"/>
      <c r="BY135" s="120"/>
      <c r="BZ135" s="120"/>
      <c r="CA135" s="120"/>
      <c r="CB135" s="120"/>
      <c r="CC135" s="120"/>
      <c r="CD135" s="120"/>
      <c r="CE135" s="120"/>
      <c r="CF135" s="120"/>
      <c r="CG135" s="120"/>
      <c r="CH135" s="120"/>
      <c r="CI135" s="120"/>
      <c r="CJ135" s="120"/>
      <c r="CK135" s="120"/>
      <c r="CL135" s="120"/>
      <c r="CM135" s="120"/>
      <c r="CN135" s="120"/>
      <c r="CO135" s="120"/>
      <c r="CP135" s="120"/>
      <c r="CQ135" s="120"/>
      <c r="CR135" s="120"/>
      <c r="CS135" s="120"/>
      <c r="CT135" s="120"/>
      <c r="CU135" s="120"/>
      <c r="CV135" s="120"/>
      <c r="CW135" s="120"/>
      <c r="CX135" s="120"/>
      <c r="CY135" s="120"/>
      <c r="CZ135" s="120"/>
      <c r="DA135" s="120"/>
      <c r="DB135" s="120"/>
      <c r="DC135" s="120"/>
      <c r="DD135" s="120"/>
      <c r="DE135" s="120"/>
      <c r="DF135" s="120"/>
      <c r="DG135" s="120"/>
      <c r="DH135" s="120"/>
      <c r="DI135" s="120"/>
      <c r="DJ135" s="120"/>
      <c r="DK135" s="120"/>
      <c r="DL135" s="120"/>
      <c r="DM135" s="120"/>
      <c r="DN135" s="120"/>
      <c r="DO135" s="120"/>
      <c r="DP135" s="120"/>
      <c r="DQ135" s="120"/>
      <c r="DR135" s="120"/>
      <c r="DS135" s="120"/>
      <c r="DT135" s="120"/>
      <c r="DU135" s="120"/>
      <c r="DV135" s="120"/>
      <c r="DW135" s="120"/>
      <c r="DX135" s="120"/>
      <c r="DY135" s="120"/>
      <c r="DZ135" s="120"/>
      <c r="EA135" s="120"/>
      <c r="EB135" s="120"/>
      <c r="EC135" s="120"/>
      <c r="ED135" s="120"/>
      <c r="EE135" s="120"/>
      <c r="EF135" s="120"/>
      <c r="EG135" s="120"/>
      <c r="EH135" s="120"/>
      <c r="EI135" s="120"/>
      <c r="EJ135" s="120"/>
      <c r="EK135" s="120"/>
      <c r="EL135" s="120"/>
      <c r="EM135" s="120"/>
      <c r="EN135" s="120"/>
      <c r="EO135" s="120"/>
      <c r="EP135" s="120"/>
      <c r="EQ135" s="120"/>
      <c r="ER135" s="120"/>
      <c r="ES135" s="120"/>
      <c r="ET135" s="120"/>
      <c r="EU135" s="120"/>
      <c r="EV135" s="120"/>
      <c r="EW135" s="120"/>
      <c r="EX135" s="120"/>
      <c r="EY135" s="120"/>
      <c r="EZ135" s="120"/>
      <c r="FA135" s="120"/>
      <c r="FB135" s="120"/>
      <c r="FC135" s="120"/>
      <c r="FD135" s="120"/>
      <c r="FE135" s="120"/>
      <c r="FF135" s="120"/>
      <c r="FG135" s="120"/>
      <c r="FH135" s="120"/>
      <c r="FI135" s="120"/>
      <c r="FJ135" s="120"/>
      <c r="FK135" s="120"/>
      <c r="FL135" s="120"/>
      <c r="FM135" s="120"/>
      <c r="FN135" s="120"/>
      <c r="FO135" s="120"/>
      <c r="FP135" s="120"/>
      <c r="FQ135" s="120"/>
      <c r="FR135" s="120"/>
      <c r="FS135" s="120"/>
      <c r="FT135" s="120"/>
      <c r="FU135" s="120"/>
      <c r="FV135" s="120"/>
      <c r="FW135" s="120"/>
      <c r="FX135" s="120"/>
      <c r="FY135" s="120"/>
      <c r="FZ135" s="120"/>
      <c r="GA135" s="120"/>
      <c r="GB135" s="120"/>
      <c r="GC135" s="120"/>
      <c r="GD135" s="120"/>
      <c r="GE135" s="120"/>
      <c r="GF135" s="120"/>
      <c r="GG135" s="120"/>
      <c r="GH135" s="120"/>
      <c r="GI135" s="120"/>
      <c r="GJ135" s="120"/>
      <c r="GK135" s="120"/>
      <c r="GL135" s="120"/>
      <c r="GM135" s="120"/>
      <c r="GN135" s="120"/>
      <c r="GO135" s="120"/>
      <c r="GP135" s="120"/>
      <c r="GQ135" s="120"/>
      <c r="GR135" s="120"/>
      <c r="GS135" s="120"/>
      <c r="GT135" s="120"/>
      <c r="GU135" s="120"/>
      <c r="GV135" s="120"/>
      <c r="GW135" s="120"/>
      <c r="GX135" s="120"/>
      <c r="GY135" s="120"/>
      <c r="GZ135" s="120"/>
      <c r="HA135" s="120"/>
      <c r="HB135" s="120"/>
      <c r="HC135" s="120"/>
      <c r="HD135" s="120"/>
      <c r="HE135" s="120"/>
      <c r="HF135" s="120"/>
      <c r="HG135" s="120"/>
      <c r="HH135" s="120"/>
      <c r="HI135" s="120"/>
      <c r="HJ135" s="120"/>
      <c r="HK135" s="120"/>
      <c r="HL135" s="120"/>
      <c r="HM135" s="120"/>
      <c r="HN135" s="120"/>
      <c r="HO135" s="120"/>
      <c r="HP135" s="120"/>
      <c r="HQ135" s="120"/>
      <c r="HR135" s="120"/>
      <c r="HS135" s="120"/>
      <c r="HT135" s="120"/>
      <c r="HU135" s="120"/>
      <c r="HV135" s="120"/>
      <c r="HW135" s="120"/>
      <c r="HX135" s="120"/>
      <c r="HY135" s="120"/>
      <c r="HZ135" s="120"/>
      <c r="IA135" s="120"/>
      <c r="IB135" s="120"/>
      <c r="IC135" s="120"/>
      <c r="ID135" s="120"/>
      <c r="IE135" s="120"/>
      <c r="IF135" s="120"/>
      <c r="IG135" s="120"/>
      <c r="IH135" s="120"/>
      <c r="II135" s="120"/>
      <c r="IJ135" s="120"/>
      <c r="IK135" s="120"/>
      <c r="IL135" s="120"/>
    </row>
    <row r="136" spans="1:246" ht="12.75" customHeight="1">
      <c r="A136" s="483">
        <f>A134+1</f>
        <v>105</v>
      </c>
      <c r="B136" s="483" t="s">
        <v>373</v>
      </c>
      <c r="C136" s="401" t="s">
        <v>822</v>
      </c>
      <c r="D136" s="937">
        <v>0</v>
      </c>
      <c r="E136" s="938">
        <v>0</v>
      </c>
      <c r="F136" s="938">
        <v>0</v>
      </c>
      <c r="G136" s="939">
        <v>10000</v>
      </c>
      <c r="H136" s="940">
        <v>10000</v>
      </c>
      <c r="I136" s="839">
        <v>5000</v>
      </c>
      <c r="J136" s="840">
        <v>5000</v>
      </c>
      <c r="K136" s="841">
        <v>2</v>
      </c>
      <c r="L136" s="231"/>
      <c r="M136" s="120">
        <v>10000</v>
      </c>
      <c r="N136" s="450">
        <f t="shared" si="3"/>
        <v>0</v>
      </c>
      <c r="O136" s="120"/>
      <c r="P136" s="120"/>
      <c r="Q136" s="793"/>
      <c r="R136" s="793"/>
      <c r="S136" s="793"/>
      <c r="T136" s="793"/>
      <c r="U136" s="793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  <c r="BV136" s="120"/>
      <c r="BW136" s="120"/>
      <c r="BX136" s="120"/>
      <c r="BY136" s="120"/>
      <c r="BZ136" s="120"/>
      <c r="CA136" s="120"/>
      <c r="CB136" s="120"/>
      <c r="CC136" s="120"/>
      <c r="CD136" s="120"/>
      <c r="CE136" s="120"/>
      <c r="CF136" s="120"/>
      <c r="CG136" s="120"/>
      <c r="CH136" s="120"/>
      <c r="CI136" s="120"/>
      <c r="CJ136" s="120"/>
      <c r="CK136" s="120"/>
      <c r="CL136" s="120"/>
      <c r="CM136" s="120"/>
      <c r="CN136" s="120"/>
      <c r="CO136" s="120"/>
      <c r="CP136" s="120"/>
      <c r="CQ136" s="120"/>
      <c r="CR136" s="120"/>
      <c r="CS136" s="120"/>
      <c r="CT136" s="120"/>
      <c r="CU136" s="120"/>
      <c r="CV136" s="120"/>
      <c r="CW136" s="120"/>
      <c r="CX136" s="120"/>
      <c r="CY136" s="120"/>
      <c r="CZ136" s="120"/>
      <c r="DA136" s="120"/>
      <c r="DB136" s="120"/>
      <c r="DC136" s="120"/>
      <c r="DD136" s="120"/>
      <c r="DE136" s="120"/>
      <c r="DF136" s="120"/>
      <c r="DG136" s="120"/>
      <c r="DH136" s="120"/>
      <c r="DI136" s="120"/>
      <c r="DJ136" s="120"/>
      <c r="DK136" s="120"/>
      <c r="DL136" s="120"/>
      <c r="DM136" s="120"/>
      <c r="DN136" s="120"/>
      <c r="DO136" s="120"/>
      <c r="DP136" s="120"/>
      <c r="DQ136" s="120"/>
      <c r="DR136" s="120"/>
      <c r="DS136" s="120"/>
      <c r="DT136" s="120"/>
      <c r="DU136" s="120"/>
      <c r="DV136" s="120"/>
      <c r="DW136" s="120"/>
      <c r="DX136" s="120"/>
      <c r="DY136" s="120"/>
      <c r="DZ136" s="120"/>
      <c r="EA136" s="120"/>
      <c r="EB136" s="120"/>
      <c r="EC136" s="120"/>
      <c r="ED136" s="120"/>
      <c r="EE136" s="120"/>
      <c r="EF136" s="120"/>
      <c r="EG136" s="120"/>
      <c r="EH136" s="120"/>
      <c r="EI136" s="120"/>
      <c r="EJ136" s="120"/>
      <c r="EK136" s="120"/>
      <c r="EL136" s="120"/>
      <c r="EM136" s="120"/>
      <c r="EN136" s="120"/>
      <c r="EO136" s="120"/>
      <c r="EP136" s="120"/>
      <c r="EQ136" s="120"/>
      <c r="ER136" s="120"/>
      <c r="ES136" s="120"/>
      <c r="ET136" s="120"/>
      <c r="EU136" s="120"/>
      <c r="EV136" s="120"/>
      <c r="EW136" s="120"/>
      <c r="EX136" s="120"/>
      <c r="EY136" s="120"/>
      <c r="EZ136" s="120"/>
      <c r="FA136" s="120"/>
      <c r="FB136" s="120"/>
      <c r="FC136" s="120"/>
      <c r="FD136" s="120"/>
      <c r="FE136" s="120"/>
      <c r="FF136" s="120"/>
      <c r="FG136" s="120"/>
      <c r="FH136" s="120"/>
      <c r="FI136" s="120"/>
      <c r="FJ136" s="120"/>
      <c r="FK136" s="120"/>
      <c r="FL136" s="120"/>
      <c r="FM136" s="120"/>
      <c r="FN136" s="120"/>
      <c r="FO136" s="120"/>
      <c r="FP136" s="120"/>
      <c r="FQ136" s="120"/>
      <c r="FR136" s="120"/>
      <c r="FS136" s="120"/>
      <c r="FT136" s="120"/>
      <c r="FU136" s="120"/>
      <c r="FV136" s="120"/>
      <c r="FW136" s="120"/>
      <c r="FX136" s="120"/>
      <c r="FY136" s="120"/>
      <c r="FZ136" s="120"/>
      <c r="GA136" s="120"/>
      <c r="GB136" s="120"/>
      <c r="GC136" s="120"/>
      <c r="GD136" s="120"/>
      <c r="GE136" s="120"/>
      <c r="GF136" s="120"/>
      <c r="GG136" s="120"/>
      <c r="GH136" s="120"/>
      <c r="GI136" s="120"/>
      <c r="GJ136" s="120"/>
      <c r="GK136" s="120"/>
      <c r="GL136" s="120"/>
      <c r="GM136" s="120"/>
      <c r="GN136" s="120"/>
      <c r="GO136" s="120"/>
      <c r="GP136" s="120"/>
      <c r="GQ136" s="120"/>
      <c r="GR136" s="120"/>
      <c r="GS136" s="120"/>
      <c r="GT136" s="120"/>
      <c r="GU136" s="120"/>
      <c r="GV136" s="120"/>
      <c r="GW136" s="120"/>
      <c r="GX136" s="120"/>
      <c r="GY136" s="120"/>
      <c r="GZ136" s="120"/>
      <c r="HA136" s="120"/>
      <c r="HB136" s="120"/>
      <c r="HC136" s="120"/>
      <c r="HD136" s="120"/>
      <c r="HE136" s="120"/>
      <c r="HF136" s="120"/>
      <c r="HG136" s="120"/>
      <c r="HH136" s="120"/>
      <c r="HI136" s="120"/>
      <c r="HJ136" s="120"/>
      <c r="HK136" s="120"/>
      <c r="HL136" s="120"/>
      <c r="HM136" s="120"/>
      <c r="HN136" s="120"/>
      <c r="HO136" s="120"/>
      <c r="HP136" s="120"/>
      <c r="HQ136" s="120"/>
      <c r="HR136" s="120"/>
      <c r="HS136" s="120"/>
      <c r="HT136" s="120"/>
      <c r="HU136" s="120"/>
      <c r="HV136" s="120"/>
      <c r="HW136" s="120"/>
      <c r="HX136" s="120"/>
      <c r="HY136" s="120"/>
      <c r="HZ136" s="120"/>
      <c r="IA136" s="120"/>
      <c r="IB136" s="120"/>
      <c r="IC136" s="120"/>
      <c r="ID136" s="120"/>
      <c r="IE136" s="120"/>
      <c r="IF136" s="120"/>
      <c r="IG136" s="120"/>
      <c r="IH136" s="120"/>
      <c r="II136" s="120"/>
      <c r="IJ136" s="120"/>
      <c r="IK136" s="120"/>
      <c r="IL136" s="120"/>
    </row>
    <row r="137" spans="1:246" ht="12.75" customHeight="1">
      <c r="A137" s="483">
        <f aca="true" t="shared" si="4" ref="A137:A194">A136+1</f>
        <v>106</v>
      </c>
      <c r="B137" s="483" t="s">
        <v>373</v>
      </c>
      <c r="C137" s="401" t="s">
        <v>823</v>
      </c>
      <c r="D137" s="837">
        <v>0</v>
      </c>
      <c r="E137" s="391">
        <v>0</v>
      </c>
      <c r="F137" s="391">
        <v>11000</v>
      </c>
      <c r="G137" s="838">
        <v>0</v>
      </c>
      <c r="H137" s="465">
        <v>11000</v>
      </c>
      <c r="I137" s="839">
        <v>10000</v>
      </c>
      <c r="J137" s="840">
        <v>1000</v>
      </c>
      <c r="K137" s="841">
        <v>1.1</v>
      </c>
      <c r="L137" s="231"/>
      <c r="M137" s="120">
        <v>11000</v>
      </c>
      <c r="N137" s="450">
        <f t="shared" si="3"/>
        <v>0</v>
      </c>
      <c r="O137" s="120"/>
      <c r="P137" s="120"/>
      <c r="Q137" s="793"/>
      <c r="R137" s="793"/>
      <c r="S137" s="793"/>
      <c r="T137" s="793"/>
      <c r="U137" s="793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120"/>
      <c r="CB137" s="120"/>
      <c r="CC137" s="120"/>
      <c r="CD137" s="120"/>
      <c r="CE137" s="120"/>
      <c r="CF137" s="120"/>
      <c r="CG137" s="120"/>
      <c r="CH137" s="120"/>
      <c r="CI137" s="120"/>
      <c r="CJ137" s="120"/>
      <c r="CK137" s="120"/>
      <c r="CL137" s="120"/>
      <c r="CM137" s="120"/>
      <c r="CN137" s="120"/>
      <c r="CO137" s="120"/>
      <c r="CP137" s="120"/>
      <c r="CQ137" s="120"/>
      <c r="CR137" s="120"/>
      <c r="CS137" s="120"/>
      <c r="CT137" s="120"/>
      <c r="CU137" s="120"/>
      <c r="CV137" s="120"/>
      <c r="CW137" s="120"/>
      <c r="CX137" s="120"/>
      <c r="CY137" s="120"/>
      <c r="CZ137" s="120"/>
      <c r="DA137" s="120"/>
      <c r="DB137" s="120"/>
      <c r="DC137" s="120"/>
      <c r="DD137" s="120"/>
      <c r="DE137" s="120"/>
      <c r="DF137" s="120"/>
      <c r="DG137" s="120"/>
      <c r="DH137" s="120"/>
      <c r="DI137" s="120"/>
      <c r="DJ137" s="120"/>
      <c r="DK137" s="120"/>
      <c r="DL137" s="120"/>
      <c r="DM137" s="120"/>
      <c r="DN137" s="120"/>
      <c r="DO137" s="120"/>
      <c r="DP137" s="120"/>
      <c r="DQ137" s="120"/>
      <c r="DR137" s="120"/>
      <c r="DS137" s="120"/>
      <c r="DT137" s="120"/>
      <c r="DU137" s="120"/>
      <c r="DV137" s="120"/>
      <c r="DW137" s="120"/>
      <c r="DX137" s="120"/>
      <c r="DY137" s="120"/>
      <c r="DZ137" s="120"/>
      <c r="EA137" s="120"/>
      <c r="EB137" s="120"/>
      <c r="EC137" s="120"/>
      <c r="ED137" s="120"/>
      <c r="EE137" s="120"/>
      <c r="EF137" s="120"/>
      <c r="EG137" s="120"/>
      <c r="EH137" s="120"/>
      <c r="EI137" s="120"/>
      <c r="EJ137" s="120"/>
      <c r="EK137" s="120"/>
      <c r="EL137" s="120"/>
      <c r="EM137" s="120"/>
      <c r="EN137" s="120"/>
      <c r="EO137" s="120"/>
      <c r="EP137" s="120"/>
      <c r="EQ137" s="120"/>
      <c r="ER137" s="120"/>
      <c r="ES137" s="120"/>
      <c r="ET137" s="120"/>
      <c r="EU137" s="120"/>
      <c r="EV137" s="120"/>
      <c r="EW137" s="120"/>
      <c r="EX137" s="120"/>
      <c r="EY137" s="120"/>
      <c r="EZ137" s="120"/>
      <c r="FA137" s="120"/>
      <c r="FB137" s="120"/>
      <c r="FC137" s="120"/>
      <c r="FD137" s="120"/>
      <c r="FE137" s="120"/>
      <c r="FF137" s="120"/>
      <c r="FG137" s="120"/>
      <c r="FH137" s="120"/>
      <c r="FI137" s="120"/>
      <c r="FJ137" s="120"/>
      <c r="FK137" s="120"/>
      <c r="FL137" s="120"/>
      <c r="FM137" s="120"/>
      <c r="FN137" s="120"/>
      <c r="FO137" s="120"/>
      <c r="FP137" s="120"/>
      <c r="FQ137" s="120"/>
      <c r="FR137" s="120"/>
      <c r="FS137" s="120"/>
      <c r="FT137" s="120"/>
      <c r="FU137" s="120"/>
      <c r="FV137" s="120"/>
      <c r="FW137" s="120"/>
      <c r="FX137" s="120"/>
      <c r="FY137" s="120"/>
      <c r="FZ137" s="120"/>
      <c r="GA137" s="120"/>
      <c r="GB137" s="120"/>
      <c r="GC137" s="120"/>
      <c r="GD137" s="120"/>
      <c r="GE137" s="120"/>
      <c r="GF137" s="120"/>
      <c r="GG137" s="120"/>
      <c r="GH137" s="120"/>
      <c r="GI137" s="120"/>
      <c r="GJ137" s="120"/>
      <c r="GK137" s="120"/>
      <c r="GL137" s="120"/>
      <c r="GM137" s="120"/>
      <c r="GN137" s="120"/>
      <c r="GO137" s="120"/>
      <c r="GP137" s="120"/>
      <c r="GQ137" s="120"/>
      <c r="GR137" s="120"/>
      <c r="GS137" s="120"/>
      <c r="GT137" s="120"/>
      <c r="GU137" s="120"/>
      <c r="GV137" s="120"/>
      <c r="GW137" s="120"/>
      <c r="GX137" s="120"/>
      <c r="GY137" s="120"/>
      <c r="GZ137" s="120"/>
      <c r="HA137" s="120"/>
      <c r="HB137" s="120"/>
      <c r="HC137" s="120"/>
      <c r="HD137" s="120"/>
      <c r="HE137" s="120"/>
      <c r="HF137" s="120"/>
      <c r="HG137" s="120"/>
      <c r="HH137" s="120"/>
      <c r="HI137" s="120"/>
      <c r="HJ137" s="120"/>
      <c r="HK137" s="120"/>
      <c r="HL137" s="120"/>
      <c r="HM137" s="120"/>
      <c r="HN137" s="120"/>
      <c r="HO137" s="120"/>
      <c r="HP137" s="120"/>
      <c r="HQ137" s="120"/>
      <c r="HR137" s="120"/>
      <c r="HS137" s="120"/>
      <c r="HT137" s="120"/>
      <c r="HU137" s="120"/>
      <c r="HV137" s="120"/>
      <c r="HW137" s="120"/>
      <c r="HX137" s="120"/>
      <c r="HY137" s="120"/>
      <c r="HZ137" s="120"/>
      <c r="IA137" s="120"/>
      <c r="IB137" s="120"/>
      <c r="IC137" s="120"/>
      <c r="ID137" s="120"/>
      <c r="IE137" s="120"/>
      <c r="IF137" s="120"/>
      <c r="IG137" s="120"/>
      <c r="IH137" s="120"/>
      <c r="II137" s="120"/>
      <c r="IJ137" s="120"/>
      <c r="IK137" s="120"/>
      <c r="IL137" s="120"/>
    </row>
    <row r="138" spans="1:246" ht="12.75" customHeight="1">
      <c r="A138" s="483">
        <f t="shared" si="4"/>
        <v>107</v>
      </c>
      <c r="B138" s="483" t="s">
        <v>373</v>
      </c>
      <c r="C138" s="401" t="s">
        <v>824</v>
      </c>
      <c r="D138" s="837">
        <v>0</v>
      </c>
      <c r="E138" s="391">
        <v>10000</v>
      </c>
      <c r="F138" s="391">
        <v>0</v>
      </c>
      <c r="G138" s="838">
        <v>0</v>
      </c>
      <c r="H138" s="465">
        <v>10000</v>
      </c>
      <c r="I138" s="839">
        <v>14000</v>
      </c>
      <c r="J138" s="840">
        <v>-4000</v>
      </c>
      <c r="K138" s="841">
        <v>0.7142857142857143</v>
      </c>
      <c r="L138" s="231"/>
      <c r="M138" s="120">
        <v>10000</v>
      </c>
      <c r="N138" s="450">
        <f t="shared" si="3"/>
        <v>0</v>
      </c>
      <c r="O138" s="120"/>
      <c r="P138" s="120"/>
      <c r="Q138" s="793"/>
      <c r="R138" s="793"/>
      <c r="S138" s="793"/>
      <c r="T138" s="793"/>
      <c r="U138" s="793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/>
      <c r="CC138" s="120"/>
      <c r="CD138" s="120"/>
      <c r="CE138" s="120"/>
      <c r="CF138" s="120"/>
      <c r="CG138" s="120"/>
      <c r="CH138" s="120"/>
      <c r="CI138" s="120"/>
      <c r="CJ138" s="120"/>
      <c r="CK138" s="120"/>
      <c r="CL138" s="120"/>
      <c r="CM138" s="120"/>
      <c r="CN138" s="120"/>
      <c r="CO138" s="120"/>
      <c r="CP138" s="120"/>
      <c r="CQ138" s="120"/>
      <c r="CR138" s="120"/>
      <c r="CS138" s="120"/>
      <c r="CT138" s="120"/>
      <c r="CU138" s="120"/>
      <c r="CV138" s="120"/>
      <c r="CW138" s="120"/>
      <c r="CX138" s="120"/>
      <c r="CY138" s="120"/>
      <c r="CZ138" s="120"/>
      <c r="DA138" s="120"/>
      <c r="DB138" s="120"/>
      <c r="DC138" s="120"/>
      <c r="DD138" s="120"/>
      <c r="DE138" s="120"/>
      <c r="DF138" s="120"/>
      <c r="DG138" s="120"/>
      <c r="DH138" s="120"/>
      <c r="DI138" s="120"/>
      <c r="DJ138" s="120"/>
      <c r="DK138" s="120"/>
      <c r="DL138" s="120"/>
      <c r="DM138" s="120"/>
      <c r="DN138" s="120"/>
      <c r="DO138" s="120"/>
      <c r="DP138" s="120"/>
      <c r="DQ138" s="120"/>
      <c r="DR138" s="120"/>
      <c r="DS138" s="120"/>
      <c r="DT138" s="120"/>
      <c r="DU138" s="120"/>
      <c r="DV138" s="120"/>
      <c r="DW138" s="120"/>
      <c r="DX138" s="120"/>
      <c r="DY138" s="120"/>
      <c r="DZ138" s="120"/>
      <c r="EA138" s="120"/>
      <c r="EB138" s="120"/>
      <c r="EC138" s="120"/>
      <c r="ED138" s="120"/>
      <c r="EE138" s="120"/>
      <c r="EF138" s="120"/>
      <c r="EG138" s="120"/>
      <c r="EH138" s="120"/>
      <c r="EI138" s="120"/>
      <c r="EJ138" s="120"/>
      <c r="EK138" s="120"/>
      <c r="EL138" s="120"/>
      <c r="EM138" s="120"/>
      <c r="EN138" s="120"/>
      <c r="EO138" s="120"/>
      <c r="EP138" s="120"/>
      <c r="EQ138" s="120"/>
      <c r="ER138" s="120"/>
      <c r="ES138" s="120"/>
      <c r="ET138" s="120"/>
      <c r="EU138" s="120"/>
      <c r="EV138" s="120"/>
      <c r="EW138" s="120"/>
      <c r="EX138" s="120"/>
      <c r="EY138" s="120"/>
      <c r="EZ138" s="120"/>
      <c r="FA138" s="120"/>
      <c r="FB138" s="120"/>
      <c r="FC138" s="120"/>
      <c r="FD138" s="120"/>
      <c r="FE138" s="120"/>
      <c r="FF138" s="120"/>
      <c r="FG138" s="120"/>
      <c r="FH138" s="120"/>
      <c r="FI138" s="120"/>
      <c r="FJ138" s="120"/>
      <c r="FK138" s="120"/>
      <c r="FL138" s="120"/>
      <c r="FM138" s="120"/>
      <c r="FN138" s="120"/>
      <c r="FO138" s="120"/>
      <c r="FP138" s="120"/>
      <c r="FQ138" s="120"/>
      <c r="FR138" s="120"/>
      <c r="FS138" s="120"/>
      <c r="FT138" s="120"/>
      <c r="FU138" s="120"/>
      <c r="FV138" s="120"/>
      <c r="FW138" s="120"/>
      <c r="FX138" s="120"/>
      <c r="FY138" s="120"/>
      <c r="FZ138" s="120"/>
      <c r="GA138" s="120"/>
      <c r="GB138" s="120"/>
      <c r="GC138" s="120"/>
      <c r="GD138" s="120"/>
      <c r="GE138" s="120"/>
      <c r="GF138" s="120"/>
      <c r="GG138" s="120"/>
      <c r="GH138" s="120"/>
      <c r="GI138" s="120"/>
      <c r="GJ138" s="120"/>
      <c r="GK138" s="120"/>
      <c r="GL138" s="120"/>
      <c r="GM138" s="120"/>
      <c r="GN138" s="120"/>
      <c r="GO138" s="120"/>
      <c r="GP138" s="120"/>
      <c r="GQ138" s="120"/>
      <c r="GR138" s="120"/>
      <c r="GS138" s="120"/>
      <c r="GT138" s="120"/>
      <c r="GU138" s="120"/>
      <c r="GV138" s="120"/>
      <c r="GW138" s="120"/>
      <c r="GX138" s="120"/>
      <c r="GY138" s="120"/>
      <c r="GZ138" s="120"/>
      <c r="HA138" s="120"/>
      <c r="HB138" s="120"/>
      <c r="HC138" s="120"/>
      <c r="HD138" s="120"/>
      <c r="HE138" s="120"/>
      <c r="HF138" s="120"/>
      <c r="HG138" s="120"/>
      <c r="HH138" s="120"/>
      <c r="HI138" s="120"/>
      <c r="HJ138" s="120"/>
      <c r="HK138" s="120"/>
      <c r="HL138" s="120"/>
      <c r="HM138" s="120"/>
      <c r="HN138" s="120"/>
      <c r="HO138" s="120"/>
      <c r="HP138" s="120"/>
      <c r="HQ138" s="120"/>
      <c r="HR138" s="120"/>
      <c r="HS138" s="120"/>
      <c r="HT138" s="120"/>
      <c r="HU138" s="120"/>
      <c r="HV138" s="120"/>
      <c r="HW138" s="120"/>
      <c r="HX138" s="120"/>
      <c r="HY138" s="120"/>
      <c r="HZ138" s="120"/>
      <c r="IA138" s="120"/>
      <c r="IB138" s="120"/>
      <c r="IC138" s="120"/>
      <c r="ID138" s="120"/>
      <c r="IE138" s="120"/>
      <c r="IF138" s="120"/>
      <c r="IG138" s="120"/>
      <c r="IH138" s="120"/>
      <c r="II138" s="120"/>
      <c r="IJ138" s="120"/>
      <c r="IK138" s="120"/>
      <c r="IL138" s="120"/>
    </row>
    <row r="139" spans="1:246" ht="12.75" customHeight="1">
      <c r="A139" s="483">
        <f t="shared" si="4"/>
        <v>108</v>
      </c>
      <c r="B139" s="483" t="s">
        <v>373</v>
      </c>
      <c r="C139" s="401" t="s">
        <v>825</v>
      </c>
      <c r="D139" s="937">
        <v>0</v>
      </c>
      <c r="E139" s="938">
        <v>0</v>
      </c>
      <c r="F139" s="938">
        <v>53000</v>
      </c>
      <c r="G139" s="939">
        <v>0</v>
      </c>
      <c r="H139" s="940">
        <v>53000</v>
      </c>
      <c r="I139" s="839">
        <v>53000</v>
      </c>
      <c r="J139" s="840">
        <v>0</v>
      </c>
      <c r="K139" s="841">
        <v>1</v>
      </c>
      <c r="L139" s="231"/>
      <c r="M139" s="120">
        <v>53000</v>
      </c>
      <c r="N139" s="450">
        <f t="shared" si="3"/>
        <v>0</v>
      </c>
      <c r="O139" s="120"/>
      <c r="P139" s="120"/>
      <c r="Q139" s="793"/>
      <c r="R139" s="793"/>
      <c r="S139" s="793"/>
      <c r="T139" s="793"/>
      <c r="U139" s="793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20"/>
      <c r="BS139" s="120"/>
      <c r="BT139" s="120"/>
      <c r="BU139" s="120"/>
      <c r="BV139" s="120"/>
      <c r="BW139" s="120"/>
      <c r="BX139" s="120"/>
      <c r="BY139" s="120"/>
      <c r="BZ139" s="120"/>
      <c r="CA139" s="120"/>
      <c r="CB139" s="120"/>
      <c r="CC139" s="120"/>
      <c r="CD139" s="120"/>
      <c r="CE139" s="120"/>
      <c r="CF139" s="120"/>
      <c r="CG139" s="120"/>
      <c r="CH139" s="120"/>
      <c r="CI139" s="120"/>
      <c r="CJ139" s="120"/>
      <c r="CK139" s="120"/>
      <c r="CL139" s="120"/>
      <c r="CM139" s="120"/>
      <c r="CN139" s="120"/>
      <c r="CO139" s="120"/>
      <c r="CP139" s="120"/>
      <c r="CQ139" s="120"/>
      <c r="CR139" s="120"/>
      <c r="CS139" s="120"/>
      <c r="CT139" s="120"/>
      <c r="CU139" s="120"/>
      <c r="CV139" s="120"/>
      <c r="CW139" s="120"/>
      <c r="CX139" s="120"/>
      <c r="CY139" s="120"/>
      <c r="CZ139" s="120"/>
      <c r="DA139" s="120"/>
      <c r="DB139" s="120"/>
      <c r="DC139" s="120"/>
      <c r="DD139" s="120"/>
      <c r="DE139" s="120"/>
      <c r="DF139" s="120"/>
      <c r="DG139" s="120"/>
      <c r="DH139" s="120"/>
      <c r="DI139" s="120"/>
      <c r="DJ139" s="120"/>
      <c r="DK139" s="120"/>
      <c r="DL139" s="120"/>
      <c r="DM139" s="120"/>
      <c r="DN139" s="120"/>
      <c r="DO139" s="120"/>
      <c r="DP139" s="120"/>
      <c r="DQ139" s="120"/>
      <c r="DR139" s="120"/>
      <c r="DS139" s="120"/>
      <c r="DT139" s="120"/>
      <c r="DU139" s="120"/>
      <c r="DV139" s="120"/>
      <c r="DW139" s="120"/>
      <c r="DX139" s="120"/>
      <c r="DY139" s="120"/>
      <c r="DZ139" s="120"/>
      <c r="EA139" s="120"/>
      <c r="EB139" s="120"/>
      <c r="EC139" s="120"/>
      <c r="ED139" s="120"/>
      <c r="EE139" s="120"/>
      <c r="EF139" s="120"/>
      <c r="EG139" s="120"/>
      <c r="EH139" s="120"/>
      <c r="EI139" s="120"/>
      <c r="EJ139" s="120"/>
      <c r="EK139" s="120"/>
      <c r="EL139" s="120"/>
      <c r="EM139" s="120"/>
      <c r="EN139" s="120"/>
      <c r="EO139" s="120"/>
      <c r="EP139" s="120"/>
      <c r="EQ139" s="120"/>
      <c r="ER139" s="120"/>
      <c r="ES139" s="120"/>
      <c r="ET139" s="120"/>
      <c r="EU139" s="120"/>
      <c r="EV139" s="120"/>
      <c r="EW139" s="120"/>
      <c r="EX139" s="120"/>
      <c r="EY139" s="120"/>
      <c r="EZ139" s="120"/>
      <c r="FA139" s="120"/>
      <c r="FB139" s="120"/>
      <c r="FC139" s="120"/>
      <c r="FD139" s="120"/>
      <c r="FE139" s="120"/>
      <c r="FF139" s="120"/>
      <c r="FG139" s="120"/>
      <c r="FH139" s="120"/>
      <c r="FI139" s="120"/>
      <c r="FJ139" s="120"/>
      <c r="FK139" s="120"/>
      <c r="FL139" s="120"/>
      <c r="FM139" s="120"/>
      <c r="FN139" s="120"/>
      <c r="FO139" s="120"/>
      <c r="FP139" s="120"/>
      <c r="FQ139" s="120"/>
      <c r="FR139" s="120"/>
      <c r="FS139" s="120"/>
      <c r="FT139" s="120"/>
      <c r="FU139" s="120"/>
      <c r="FV139" s="120"/>
      <c r="FW139" s="120"/>
      <c r="FX139" s="120"/>
      <c r="FY139" s="120"/>
      <c r="FZ139" s="120"/>
      <c r="GA139" s="120"/>
      <c r="GB139" s="120"/>
      <c r="GC139" s="120"/>
      <c r="GD139" s="120"/>
      <c r="GE139" s="120"/>
      <c r="GF139" s="120"/>
      <c r="GG139" s="120"/>
      <c r="GH139" s="120"/>
      <c r="GI139" s="120"/>
      <c r="GJ139" s="120"/>
      <c r="GK139" s="120"/>
      <c r="GL139" s="120"/>
      <c r="GM139" s="120"/>
      <c r="GN139" s="120"/>
      <c r="GO139" s="120"/>
      <c r="GP139" s="120"/>
      <c r="GQ139" s="120"/>
      <c r="GR139" s="120"/>
      <c r="GS139" s="120"/>
      <c r="GT139" s="120"/>
      <c r="GU139" s="120"/>
      <c r="GV139" s="120"/>
      <c r="GW139" s="120"/>
      <c r="GX139" s="120"/>
      <c r="GY139" s="120"/>
      <c r="GZ139" s="120"/>
      <c r="HA139" s="120"/>
      <c r="HB139" s="120"/>
      <c r="HC139" s="120"/>
      <c r="HD139" s="120"/>
      <c r="HE139" s="120"/>
      <c r="HF139" s="120"/>
      <c r="HG139" s="120"/>
      <c r="HH139" s="120"/>
      <c r="HI139" s="120"/>
      <c r="HJ139" s="120"/>
      <c r="HK139" s="120"/>
      <c r="HL139" s="120"/>
      <c r="HM139" s="120"/>
      <c r="HN139" s="120"/>
      <c r="HO139" s="120"/>
      <c r="HP139" s="120"/>
      <c r="HQ139" s="120"/>
      <c r="HR139" s="120"/>
      <c r="HS139" s="120"/>
      <c r="HT139" s="120"/>
      <c r="HU139" s="120"/>
      <c r="HV139" s="120"/>
      <c r="HW139" s="120"/>
      <c r="HX139" s="120"/>
      <c r="HY139" s="120"/>
      <c r="HZ139" s="120"/>
      <c r="IA139" s="120"/>
      <c r="IB139" s="120"/>
      <c r="IC139" s="120"/>
      <c r="ID139" s="120"/>
      <c r="IE139" s="120"/>
      <c r="IF139" s="120"/>
      <c r="IG139" s="120"/>
      <c r="IH139" s="120"/>
      <c r="II139" s="120"/>
      <c r="IJ139" s="120"/>
      <c r="IK139" s="120"/>
      <c r="IL139" s="120"/>
    </row>
    <row r="140" spans="1:246" ht="12.75" customHeight="1">
      <c r="A140" s="483">
        <f t="shared" si="4"/>
        <v>109</v>
      </c>
      <c r="B140" s="483" t="s">
        <v>373</v>
      </c>
      <c r="C140" s="401" t="s">
        <v>826</v>
      </c>
      <c r="D140" s="837">
        <v>0</v>
      </c>
      <c r="E140" s="391">
        <v>95000</v>
      </c>
      <c r="F140" s="391">
        <v>0</v>
      </c>
      <c r="G140" s="838">
        <v>0</v>
      </c>
      <c r="H140" s="465">
        <v>95000</v>
      </c>
      <c r="I140" s="839">
        <v>95000</v>
      </c>
      <c r="J140" s="840">
        <v>0</v>
      </c>
      <c r="K140" s="841">
        <v>1</v>
      </c>
      <c r="L140" s="231"/>
      <c r="M140" s="120">
        <v>95000</v>
      </c>
      <c r="N140" s="450">
        <f t="shared" si="3"/>
        <v>0</v>
      </c>
      <c r="O140" s="120"/>
      <c r="P140" s="120"/>
      <c r="Q140" s="793"/>
      <c r="R140" s="793"/>
      <c r="S140" s="793"/>
      <c r="T140" s="793"/>
      <c r="U140" s="793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20"/>
      <c r="BS140" s="120"/>
      <c r="BT140" s="120"/>
      <c r="BU140" s="120"/>
      <c r="BV140" s="120"/>
      <c r="BW140" s="120"/>
      <c r="BX140" s="120"/>
      <c r="BY140" s="120"/>
      <c r="BZ140" s="120"/>
      <c r="CA140" s="120"/>
      <c r="CB140" s="120"/>
      <c r="CC140" s="120"/>
      <c r="CD140" s="120"/>
      <c r="CE140" s="120"/>
      <c r="CF140" s="120"/>
      <c r="CG140" s="120"/>
      <c r="CH140" s="120"/>
      <c r="CI140" s="120"/>
      <c r="CJ140" s="120"/>
      <c r="CK140" s="120"/>
      <c r="CL140" s="120"/>
      <c r="CM140" s="120"/>
      <c r="CN140" s="120"/>
      <c r="CO140" s="120"/>
      <c r="CP140" s="120"/>
      <c r="CQ140" s="120"/>
      <c r="CR140" s="120"/>
      <c r="CS140" s="120"/>
      <c r="CT140" s="120"/>
      <c r="CU140" s="120"/>
      <c r="CV140" s="120"/>
      <c r="CW140" s="120"/>
      <c r="CX140" s="120"/>
      <c r="CY140" s="120"/>
      <c r="CZ140" s="120"/>
      <c r="DA140" s="120"/>
      <c r="DB140" s="120"/>
      <c r="DC140" s="120"/>
      <c r="DD140" s="120"/>
      <c r="DE140" s="120"/>
      <c r="DF140" s="120"/>
      <c r="DG140" s="120"/>
      <c r="DH140" s="120"/>
      <c r="DI140" s="120"/>
      <c r="DJ140" s="120"/>
      <c r="DK140" s="120"/>
      <c r="DL140" s="120"/>
      <c r="DM140" s="120"/>
      <c r="DN140" s="120"/>
      <c r="DO140" s="120"/>
      <c r="DP140" s="120"/>
      <c r="DQ140" s="120"/>
      <c r="DR140" s="120"/>
      <c r="DS140" s="120"/>
      <c r="DT140" s="120"/>
      <c r="DU140" s="120"/>
      <c r="DV140" s="120"/>
      <c r="DW140" s="120"/>
      <c r="DX140" s="120"/>
      <c r="DY140" s="120"/>
      <c r="DZ140" s="120"/>
      <c r="EA140" s="120"/>
      <c r="EB140" s="120"/>
      <c r="EC140" s="120"/>
      <c r="ED140" s="120"/>
      <c r="EE140" s="120"/>
      <c r="EF140" s="120"/>
      <c r="EG140" s="120"/>
      <c r="EH140" s="120"/>
      <c r="EI140" s="120"/>
      <c r="EJ140" s="120"/>
      <c r="EK140" s="120"/>
      <c r="EL140" s="120"/>
      <c r="EM140" s="120"/>
      <c r="EN140" s="120"/>
      <c r="EO140" s="120"/>
      <c r="EP140" s="120"/>
      <c r="EQ140" s="120"/>
      <c r="ER140" s="120"/>
      <c r="ES140" s="120"/>
      <c r="ET140" s="120"/>
      <c r="EU140" s="120"/>
      <c r="EV140" s="120"/>
      <c r="EW140" s="120"/>
      <c r="EX140" s="120"/>
      <c r="EY140" s="120"/>
      <c r="EZ140" s="120"/>
      <c r="FA140" s="120"/>
      <c r="FB140" s="120"/>
      <c r="FC140" s="120"/>
      <c r="FD140" s="120"/>
      <c r="FE140" s="120"/>
      <c r="FF140" s="120"/>
      <c r="FG140" s="120"/>
      <c r="FH140" s="120"/>
      <c r="FI140" s="120"/>
      <c r="FJ140" s="120"/>
      <c r="FK140" s="120"/>
      <c r="FL140" s="120"/>
      <c r="FM140" s="120"/>
      <c r="FN140" s="120"/>
      <c r="FO140" s="120"/>
      <c r="FP140" s="120"/>
      <c r="FQ140" s="120"/>
      <c r="FR140" s="120"/>
      <c r="FS140" s="120"/>
      <c r="FT140" s="120"/>
      <c r="FU140" s="120"/>
      <c r="FV140" s="120"/>
      <c r="FW140" s="120"/>
      <c r="FX140" s="120"/>
      <c r="FY140" s="120"/>
      <c r="FZ140" s="120"/>
      <c r="GA140" s="120"/>
      <c r="GB140" s="120"/>
      <c r="GC140" s="120"/>
      <c r="GD140" s="120"/>
      <c r="GE140" s="120"/>
      <c r="GF140" s="120"/>
      <c r="GG140" s="120"/>
      <c r="GH140" s="120"/>
      <c r="GI140" s="120"/>
      <c r="GJ140" s="120"/>
      <c r="GK140" s="120"/>
      <c r="GL140" s="120"/>
      <c r="GM140" s="120"/>
      <c r="GN140" s="120"/>
      <c r="GO140" s="120"/>
      <c r="GP140" s="120"/>
      <c r="GQ140" s="120"/>
      <c r="GR140" s="120"/>
      <c r="GS140" s="120"/>
      <c r="GT140" s="120"/>
      <c r="GU140" s="120"/>
      <c r="GV140" s="120"/>
      <c r="GW140" s="120"/>
      <c r="GX140" s="120"/>
      <c r="GY140" s="120"/>
      <c r="GZ140" s="120"/>
      <c r="HA140" s="120"/>
      <c r="HB140" s="120"/>
      <c r="HC140" s="120"/>
      <c r="HD140" s="120"/>
      <c r="HE140" s="120"/>
      <c r="HF140" s="120"/>
      <c r="HG140" s="120"/>
      <c r="HH140" s="120"/>
      <c r="HI140" s="120"/>
      <c r="HJ140" s="120"/>
      <c r="HK140" s="120"/>
      <c r="HL140" s="120"/>
      <c r="HM140" s="120"/>
      <c r="HN140" s="120"/>
      <c r="HO140" s="120"/>
      <c r="HP140" s="120"/>
      <c r="HQ140" s="120"/>
      <c r="HR140" s="120"/>
      <c r="HS140" s="120"/>
      <c r="HT140" s="120"/>
      <c r="HU140" s="120"/>
      <c r="HV140" s="120"/>
      <c r="HW140" s="120"/>
      <c r="HX140" s="120"/>
      <c r="HY140" s="120"/>
      <c r="HZ140" s="120"/>
      <c r="IA140" s="120"/>
      <c r="IB140" s="120"/>
      <c r="IC140" s="120"/>
      <c r="ID140" s="120"/>
      <c r="IE140" s="120"/>
      <c r="IF140" s="120"/>
      <c r="IG140" s="120"/>
      <c r="IH140" s="120"/>
      <c r="II140" s="120"/>
      <c r="IJ140" s="120"/>
      <c r="IK140" s="120"/>
      <c r="IL140" s="120"/>
    </row>
    <row r="141" spans="1:246" ht="12.75" customHeight="1" thickBot="1">
      <c r="A141" s="483">
        <f t="shared" si="4"/>
        <v>110</v>
      </c>
      <c r="B141" s="483" t="s">
        <v>373</v>
      </c>
      <c r="C141" s="401" t="s">
        <v>827</v>
      </c>
      <c r="D141" s="937">
        <v>0</v>
      </c>
      <c r="E141" s="938">
        <v>0</v>
      </c>
      <c r="F141" s="938">
        <v>0</v>
      </c>
      <c r="G141" s="939">
        <v>260000</v>
      </c>
      <c r="H141" s="940">
        <v>260000</v>
      </c>
      <c r="I141" s="839">
        <v>260000</v>
      </c>
      <c r="J141" s="840">
        <v>0</v>
      </c>
      <c r="K141" s="841">
        <v>1</v>
      </c>
      <c r="L141" s="231">
        <v>9</v>
      </c>
      <c r="M141" s="120">
        <v>260000</v>
      </c>
      <c r="N141" s="450">
        <f t="shared" si="3"/>
        <v>0</v>
      </c>
      <c r="O141" s="120"/>
      <c r="P141" s="120"/>
      <c r="Q141" s="793"/>
      <c r="R141" s="793"/>
      <c r="S141" s="793"/>
      <c r="T141" s="793"/>
      <c r="U141" s="793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20"/>
      <c r="BS141" s="120"/>
      <c r="BT141" s="120"/>
      <c r="BU141" s="120"/>
      <c r="BV141" s="120"/>
      <c r="BW141" s="120"/>
      <c r="BX141" s="120"/>
      <c r="BY141" s="120"/>
      <c r="BZ141" s="120"/>
      <c r="CA141" s="120"/>
      <c r="CB141" s="120"/>
      <c r="CC141" s="120"/>
      <c r="CD141" s="120"/>
      <c r="CE141" s="120"/>
      <c r="CF141" s="120"/>
      <c r="CG141" s="120"/>
      <c r="CH141" s="120"/>
      <c r="CI141" s="120"/>
      <c r="CJ141" s="120"/>
      <c r="CK141" s="120"/>
      <c r="CL141" s="120"/>
      <c r="CM141" s="120"/>
      <c r="CN141" s="120"/>
      <c r="CO141" s="120"/>
      <c r="CP141" s="120"/>
      <c r="CQ141" s="120"/>
      <c r="CR141" s="120"/>
      <c r="CS141" s="120"/>
      <c r="CT141" s="120"/>
      <c r="CU141" s="120"/>
      <c r="CV141" s="120"/>
      <c r="CW141" s="120"/>
      <c r="CX141" s="120"/>
      <c r="CY141" s="120"/>
      <c r="CZ141" s="120"/>
      <c r="DA141" s="120"/>
      <c r="DB141" s="120"/>
      <c r="DC141" s="120"/>
      <c r="DD141" s="120"/>
      <c r="DE141" s="120"/>
      <c r="DF141" s="120"/>
      <c r="DG141" s="120"/>
      <c r="DH141" s="120"/>
      <c r="DI141" s="120"/>
      <c r="DJ141" s="120"/>
      <c r="DK141" s="120"/>
      <c r="DL141" s="120"/>
      <c r="DM141" s="120"/>
      <c r="DN141" s="120"/>
      <c r="DO141" s="120"/>
      <c r="DP141" s="120"/>
      <c r="DQ141" s="120"/>
      <c r="DR141" s="120"/>
      <c r="DS141" s="120"/>
      <c r="DT141" s="120"/>
      <c r="DU141" s="120"/>
      <c r="DV141" s="120"/>
      <c r="DW141" s="120"/>
      <c r="DX141" s="120"/>
      <c r="DY141" s="120"/>
      <c r="DZ141" s="120"/>
      <c r="EA141" s="120"/>
      <c r="EB141" s="120"/>
      <c r="EC141" s="120"/>
      <c r="ED141" s="120"/>
      <c r="EE141" s="120"/>
      <c r="EF141" s="120"/>
      <c r="EG141" s="120"/>
      <c r="EH141" s="120"/>
      <c r="EI141" s="120"/>
      <c r="EJ141" s="120"/>
      <c r="EK141" s="120"/>
      <c r="EL141" s="120"/>
      <c r="EM141" s="120"/>
      <c r="EN141" s="120"/>
      <c r="EO141" s="120"/>
      <c r="EP141" s="120"/>
      <c r="EQ141" s="120"/>
      <c r="ER141" s="120"/>
      <c r="ES141" s="120"/>
      <c r="ET141" s="120"/>
      <c r="EU141" s="120"/>
      <c r="EV141" s="120"/>
      <c r="EW141" s="120"/>
      <c r="EX141" s="120"/>
      <c r="EY141" s="120"/>
      <c r="EZ141" s="120"/>
      <c r="FA141" s="120"/>
      <c r="FB141" s="120"/>
      <c r="FC141" s="120"/>
      <c r="FD141" s="120"/>
      <c r="FE141" s="120"/>
      <c r="FF141" s="120"/>
      <c r="FG141" s="120"/>
      <c r="FH141" s="120"/>
      <c r="FI141" s="120"/>
      <c r="FJ141" s="120"/>
      <c r="FK141" s="120"/>
      <c r="FL141" s="120"/>
      <c r="FM141" s="120"/>
      <c r="FN141" s="120"/>
      <c r="FO141" s="120"/>
      <c r="FP141" s="120"/>
      <c r="FQ141" s="120"/>
      <c r="FR141" s="120"/>
      <c r="FS141" s="120"/>
      <c r="FT141" s="120"/>
      <c r="FU141" s="120"/>
      <c r="FV141" s="120"/>
      <c r="FW141" s="120"/>
      <c r="FX141" s="120"/>
      <c r="FY141" s="120"/>
      <c r="FZ141" s="120"/>
      <c r="GA141" s="120"/>
      <c r="GB141" s="120"/>
      <c r="GC141" s="120"/>
      <c r="GD141" s="120"/>
      <c r="GE141" s="120"/>
      <c r="GF141" s="120"/>
      <c r="GG141" s="120"/>
      <c r="GH141" s="120"/>
      <c r="GI141" s="120"/>
      <c r="GJ141" s="120"/>
      <c r="GK141" s="120"/>
      <c r="GL141" s="120"/>
      <c r="GM141" s="120"/>
      <c r="GN141" s="120"/>
      <c r="GO141" s="120"/>
      <c r="GP141" s="120"/>
      <c r="GQ141" s="120"/>
      <c r="GR141" s="120"/>
      <c r="GS141" s="120"/>
      <c r="GT141" s="120"/>
      <c r="GU141" s="120"/>
      <c r="GV141" s="120"/>
      <c r="GW141" s="120"/>
      <c r="GX141" s="120"/>
      <c r="GY141" s="120"/>
      <c r="GZ141" s="120"/>
      <c r="HA141" s="120"/>
      <c r="HB141" s="120"/>
      <c r="HC141" s="120"/>
      <c r="HD141" s="120"/>
      <c r="HE141" s="120"/>
      <c r="HF141" s="120"/>
      <c r="HG141" s="120"/>
      <c r="HH141" s="120"/>
      <c r="HI141" s="120"/>
      <c r="HJ141" s="120"/>
      <c r="HK141" s="120"/>
      <c r="HL141" s="120"/>
      <c r="HM141" s="120"/>
      <c r="HN141" s="120"/>
      <c r="HO141" s="120"/>
      <c r="HP141" s="120"/>
      <c r="HQ141" s="120"/>
      <c r="HR141" s="120"/>
      <c r="HS141" s="120"/>
      <c r="HT141" s="120"/>
      <c r="HU141" s="120"/>
      <c r="HV141" s="120"/>
      <c r="HW141" s="120"/>
      <c r="HX141" s="120"/>
      <c r="HY141" s="120"/>
      <c r="HZ141" s="120"/>
      <c r="IA141" s="120"/>
      <c r="IB141" s="120"/>
      <c r="IC141" s="120"/>
      <c r="ID141" s="120"/>
      <c r="IE141" s="120"/>
      <c r="IF141" s="120"/>
      <c r="IG141" s="120"/>
      <c r="IH141" s="120"/>
      <c r="II141" s="120"/>
      <c r="IJ141" s="120"/>
      <c r="IK141" s="120"/>
      <c r="IL141" s="120"/>
    </row>
    <row r="142" spans="1:246" ht="12.75" customHeight="1" thickBot="1" thickTop="1">
      <c r="A142" s="675"/>
      <c r="B142" s="214"/>
      <c r="C142" s="677" t="s">
        <v>40</v>
      </c>
      <c r="D142" s="844">
        <v>0</v>
      </c>
      <c r="E142" s="845">
        <v>105000</v>
      </c>
      <c r="F142" s="845">
        <v>64000</v>
      </c>
      <c r="G142" s="846">
        <v>270000</v>
      </c>
      <c r="H142" s="847">
        <v>439000</v>
      </c>
      <c r="I142" s="848">
        <v>437000</v>
      </c>
      <c r="J142" s="849">
        <v>2000</v>
      </c>
      <c r="K142" s="850">
        <v>1.0045766590389016</v>
      </c>
      <c r="L142" s="449"/>
      <c r="M142" s="450">
        <v>439000</v>
      </c>
      <c r="N142" s="450">
        <f t="shared" si="3"/>
        <v>0</v>
      </c>
      <c r="O142" s="120"/>
      <c r="P142" s="120"/>
      <c r="Q142" s="793"/>
      <c r="R142" s="793"/>
      <c r="S142" s="793"/>
      <c r="T142" s="793"/>
      <c r="U142" s="793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BS142" s="120"/>
      <c r="BT142" s="120"/>
      <c r="BU142" s="120"/>
      <c r="BV142" s="120"/>
      <c r="BW142" s="120"/>
      <c r="BX142" s="120"/>
      <c r="BY142" s="120"/>
      <c r="BZ142" s="120"/>
      <c r="CA142" s="120"/>
      <c r="CB142" s="120"/>
      <c r="CC142" s="120"/>
      <c r="CD142" s="120"/>
      <c r="CE142" s="120"/>
      <c r="CF142" s="120"/>
      <c r="CG142" s="120"/>
      <c r="CH142" s="120"/>
      <c r="CI142" s="120"/>
      <c r="CJ142" s="120"/>
      <c r="CK142" s="120"/>
      <c r="CL142" s="120"/>
      <c r="CM142" s="120"/>
      <c r="CN142" s="120"/>
      <c r="CO142" s="120"/>
      <c r="CP142" s="120"/>
      <c r="CQ142" s="120"/>
      <c r="CR142" s="120"/>
      <c r="CS142" s="120"/>
      <c r="CT142" s="120"/>
      <c r="CU142" s="120"/>
      <c r="CV142" s="120"/>
      <c r="CW142" s="120"/>
      <c r="CX142" s="120"/>
      <c r="CY142" s="120"/>
      <c r="CZ142" s="120"/>
      <c r="DA142" s="120"/>
      <c r="DB142" s="120"/>
      <c r="DC142" s="120"/>
      <c r="DD142" s="120"/>
      <c r="DE142" s="120"/>
      <c r="DF142" s="120"/>
      <c r="DG142" s="120"/>
      <c r="DH142" s="120"/>
      <c r="DI142" s="120"/>
      <c r="DJ142" s="120"/>
      <c r="DK142" s="120"/>
      <c r="DL142" s="120"/>
      <c r="DM142" s="120"/>
      <c r="DN142" s="120"/>
      <c r="DO142" s="120"/>
      <c r="DP142" s="120"/>
      <c r="DQ142" s="120"/>
      <c r="DR142" s="120"/>
      <c r="DS142" s="120"/>
      <c r="DT142" s="120"/>
      <c r="DU142" s="120"/>
      <c r="DV142" s="120"/>
      <c r="DW142" s="120"/>
      <c r="DX142" s="120"/>
      <c r="DY142" s="120"/>
      <c r="DZ142" s="120"/>
      <c r="EA142" s="120"/>
      <c r="EB142" s="120"/>
      <c r="EC142" s="120"/>
      <c r="ED142" s="120"/>
      <c r="EE142" s="120"/>
      <c r="EF142" s="120"/>
      <c r="EG142" s="120"/>
      <c r="EH142" s="120"/>
      <c r="EI142" s="120"/>
      <c r="EJ142" s="120"/>
      <c r="EK142" s="120"/>
      <c r="EL142" s="120"/>
      <c r="EM142" s="120"/>
      <c r="EN142" s="120"/>
      <c r="EO142" s="120"/>
      <c r="EP142" s="120"/>
      <c r="EQ142" s="120"/>
      <c r="ER142" s="120"/>
      <c r="ES142" s="120"/>
      <c r="ET142" s="120"/>
      <c r="EU142" s="120"/>
      <c r="EV142" s="120"/>
      <c r="EW142" s="120"/>
      <c r="EX142" s="120"/>
      <c r="EY142" s="120"/>
      <c r="EZ142" s="120"/>
      <c r="FA142" s="120"/>
      <c r="FB142" s="120"/>
      <c r="FC142" s="120"/>
      <c r="FD142" s="120"/>
      <c r="FE142" s="120"/>
      <c r="FF142" s="120"/>
      <c r="FG142" s="120"/>
      <c r="FH142" s="120"/>
      <c r="FI142" s="120"/>
      <c r="FJ142" s="120"/>
      <c r="FK142" s="120"/>
      <c r="FL142" s="120"/>
      <c r="FM142" s="120"/>
      <c r="FN142" s="120"/>
      <c r="FO142" s="120"/>
      <c r="FP142" s="120"/>
      <c r="FQ142" s="120"/>
      <c r="FR142" s="120"/>
      <c r="FS142" s="120"/>
      <c r="FT142" s="120"/>
      <c r="FU142" s="120"/>
      <c r="FV142" s="120"/>
      <c r="FW142" s="120"/>
      <c r="FX142" s="120"/>
      <c r="FY142" s="120"/>
      <c r="FZ142" s="120"/>
      <c r="GA142" s="120"/>
      <c r="GB142" s="120"/>
      <c r="GC142" s="120"/>
      <c r="GD142" s="120"/>
      <c r="GE142" s="120"/>
      <c r="GF142" s="120"/>
      <c r="GG142" s="120"/>
      <c r="GH142" s="120"/>
      <c r="GI142" s="120"/>
      <c r="GJ142" s="120"/>
      <c r="GK142" s="120"/>
      <c r="GL142" s="120"/>
      <c r="GM142" s="120"/>
      <c r="GN142" s="120"/>
      <c r="GO142" s="120"/>
      <c r="GP142" s="120"/>
      <c r="GQ142" s="120"/>
      <c r="GR142" s="120"/>
      <c r="GS142" s="120"/>
      <c r="GT142" s="120"/>
      <c r="GU142" s="120"/>
      <c r="GV142" s="120"/>
      <c r="GW142" s="120"/>
      <c r="GX142" s="120"/>
      <c r="GY142" s="120"/>
      <c r="GZ142" s="120"/>
      <c r="HA142" s="120"/>
      <c r="HB142" s="120"/>
      <c r="HC142" s="120"/>
      <c r="HD142" s="120"/>
      <c r="HE142" s="120"/>
      <c r="HF142" s="120"/>
      <c r="HG142" s="120"/>
      <c r="HH142" s="120"/>
      <c r="HI142" s="120"/>
      <c r="HJ142" s="120"/>
      <c r="HK142" s="120"/>
      <c r="HL142" s="120"/>
      <c r="HM142" s="120"/>
      <c r="HN142" s="120"/>
      <c r="HO142" s="120"/>
      <c r="HP142" s="120"/>
      <c r="HQ142" s="120"/>
      <c r="HR142" s="120"/>
      <c r="HS142" s="120"/>
      <c r="HT142" s="120"/>
      <c r="HU142" s="120"/>
      <c r="HV142" s="120"/>
      <c r="HW142" s="120"/>
      <c r="HX142" s="120"/>
      <c r="HY142" s="120"/>
      <c r="HZ142" s="120"/>
      <c r="IA142" s="120"/>
      <c r="IB142" s="120"/>
      <c r="IC142" s="120"/>
      <c r="ID142" s="120"/>
      <c r="IE142" s="120"/>
      <c r="IF142" s="120"/>
      <c r="IG142" s="120"/>
      <c r="IH142" s="120"/>
      <c r="II142" s="120"/>
      <c r="IJ142" s="120"/>
      <c r="IK142" s="120"/>
      <c r="IL142" s="120"/>
    </row>
    <row r="143" spans="1:246" ht="12.75" customHeight="1">
      <c r="A143" s="483">
        <v>111</v>
      </c>
      <c r="B143" s="499" t="s">
        <v>375</v>
      </c>
      <c r="C143" s="401" t="s">
        <v>828</v>
      </c>
      <c r="D143" s="837">
        <v>0</v>
      </c>
      <c r="E143" s="391">
        <v>8000</v>
      </c>
      <c r="F143" s="391">
        <v>0</v>
      </c>
      <c r="G143" s="838">
        <v>0</v>
      </c>
      <c r="H143" s="465">
        <v>8000</v>
      </c>
      <c r="I143" s="839">
        <v>9000</v>
      </c>
      <c r="J143" s="840">
        <v>-1000</v>
      </c>
      <c r="K143" s="841">
        <v>0.8888888888888888</v>
      </c>
      <c r="L143" s="212"/>
      <c r="M143" s="120">
        <v>8000</v>
      </c>
      <c r="N143" s="450">
        <f t="shared" si="3"/>
        <v>0</v>
      </c>
      <c r="O143" s="120"/>
      <c r="P143" s="120"/>
      <c r="Q143" s="793"/>
      <c r="R143" s="793"/>
      <c r="S143" s="793"/>
      <c r="T143" s="793"/>
      <c r="U143" s="793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20"/>
      <c r="BX143" s="120"/>
      <c r="BY143" s="120"/>
      <c r="BZ143" s="120"/>
      <c r="CA143" s="120"/>
      <c r="CB143" s="120"/>
      <c r="CC143" s="120"/>
      <c r="CD143" s="120"/>
      <c r="CE143" s="120"/>
      <c r="CF143" s="120"/>
      <c r="CG143" s="120"/>
      <c r="CH143" s="120"/>
      <c r="CI143" s="120"/>
      <c r="CJ143" s="120"/>
      <c r="CK143" s="120"/>
      <c r="CL143" s="120"/>
      <c r="CM143" s="120"/>
      <c r="CN143" s="120"/>
      <c r="CO143" s="120"/>
      <c r="CP143" s="120"/>
      <c r="CQ143" s="120"/>
      <c r="CR143" s="120"/>
      <c r="CS143" s="120"/>
      <c r="CT143" s="120"/>
      <c r="CU143" s="120"/>
      <c r="CV143" s="120"/>
      <c r="CW143" s="120"/>
      <c r="CX143" s="120"/>
      <c r="CY143" s="120"/>
      <c r="CZ143" s="120"/>
      <c r="DA143" s="120"/>
      <c r="DB143" s="120"/>
      <c r="DC143" s="120"/>
      <c r="DD143" s="120"/>
      <c r="DE143" s="120"/>
      <c r="DF143" s="120"/>
      <c r="DG143" s="120"/>
      <c r="DH143" s="120"/>
      <c r="DI143" s="120"/>
      <c r="DJ143" s="120"/>
      <c r="DK143" s="120"/>
      <c r="DL143" s="120"/>
      <c r="DM143" s="120"/>
      <c r="DN143" s="120"/>
      <c r="DO143" s="120"/>
      <c r="DP143" s="120"/>
      <c r="DQ143" s="120"/>
      <c r="DR143" s="120"/>
      <c r="DS143" s="120"/>
      <c r="DT143" s="120"/>
      <c r="DU143" s="120"/>
      <c r="DV143" s="120"/>
      <c r="DW143" s="120"/>
      <c r="DX143" s="120"/>
      <c r="DY143" s="120"/>
      <c r="DZ143" s="120"/>
      <c r="EA143" s="120"/>
      <c r="EB143" s="120"/>
      <c r="EC143" s="120"/>
      <c r="ED143" s="120"/>
      <c r="EE143" s="120"/>
      <c r="EF143" s="120"/>
      <c r="EG143" s="120"/>
      <c r="EH143" s="120"/>
      <c r="EI143" s="120"/>
      <c r="EJ143" s="120"/>
      <c r="EK143" s="120"/>
      <c r="EL143" s="120"/>
      <c r="EM143" s="120"/>
      <c r="EN143" s="120"/>
      <c r="EO143" s="120"/>
      <c r="EP143" s="120"/>
      <c r="EQ143" s="120"/>
      <c r="ER143" s="120"/>
      <c r="ES143" s="120"/>
      <c r="ET143" s="120"/>
      <c r="EU143" s="120"/>
      <c r="EV143" s="120"/>
      <c r="EW143" s="120"/>
      <c r="EX143" s="120"/>
      <c r="EY143" s="120"/>
      <c r="EZ143" s="120"/>
      <c r="FA143" s="120"/>
      <c r="FB143" s="120"/>
      <c r="FC143" s="120"/>
      <c r="FD143" s="120"/>
      <c r="FE143" s="120"/>
      <c r="FF143" s="120"/>
      <c r="FG143" s="120"/>
      <c r="FH143" s="120"/>
      <c r="FI143" s="120"/>
      <c r="FJ143" s="120"/>
      <c r="FK143" s="120"/>
      <c r="FL143" s="120"/>
      <c r="FM143" s="120"/>
      <c r="FN143" s="120"/>
      <c r="FO143" s="120"/>
      <c r="FP143" s="120"/>
      <c r="FQ143" s="120"/>
      <c r="FR143" s="120"/>
      <c r="FS143" s="120"/>
      <c r="FT143" s="120"/>
      <c r="FU143" s="120"/>
      <c r="FV143" s="120"/>
      <c r="FW143" s="120"/>
      <c r="FX143" s="120"/>
      <c r="FY143" s="120"/>
      <c r="FZ143" s="120"/>
      <c r="GA143" s="120"/>
      <c r="GB143" s="120"/>
      <c r="GC143" s="120"/>
      <c r="GD143" s="120"/>
      <c r="GE143" s="120"/>
      <c r="GF143" s="120"/>
      <c r="GG143" s="120"/>
      <c r="GH143" s="120"/>
      <c r="GI143" s="120"/>
      <c r="GJ143" s="120"/>
      <c r="GK143" s="120"/>
      <c r="GL143" s="120"/>
      <c r="GM143" s="120"/>
      <c r="GN143" s="120"/>
      <c r="GO143" s="120"/>
      <c r="GP143" s="120"/>
      <c r="GQ143" s="120"/>
      <c r="GR143" s="120"/>
      <c r="GS143" s="120"/>
      <c r="GT143" s="120"/>
      <c r="GU143" s="120"/>
      <c r="GV143" s="120"/>
      <c r="GW143" s="120"/>
      <c r="GX143" s="120"/>
      <c r="GY143" s="120"/>
      <c r="GZ143" s="120"/>
      <c r="HA143" s="120"/>
      <c r="HB143" s="120"/>
      <c r="HC143" s="120"/>
      <c r="HD143" s="120"/>
      <c r="HE143" s="120"/>
      <c r="HF143" s="120"/>
      <c r="HG143" s="120"/>
      <c r="HH143" s="120"/>
      <c r="HI143" s="120"/>
      <c r="HJ143" s="120"/>
      <c r="HK143" s="120"/>
      <c r="HL143" s="120"/>
      <c r="HM143" s="120"/>
      <c r="HN143" s="120"/>
      <c r="HO143" s="120"/>
      <c r="HP143" s="120"/>
      <c r="HQ143" s="120"/>
      <c r="HR143" s="120"/>
      <c r="HS143" s="120"/>
      <c r="HT143" s="120"/>
      <c r="HU143" s="120"/>
      <c r="HV143" s="120"/>
      <c r="HW143" s="120"/>
      <c r="HX143" s="120"/>
      <c r="HY143" s="120"/>
      <c r="HZ143" s="120"/>
      <c r="IA143" s="120"/>
      <c r="IB143" s="120"/>
      <c r="IC143" s="120"/>
      <c r="ID143" s="120"/>
      <c r="IE143" s="120"/>
      <c r="IF143" s="120"/>
      <c r="IG143" s="120"/>
      <c r="IH143" s="120"/>
      <c r="II143" s="120"/>
      <c r="IJ143" s="120"/>
      <c r="IK143" s="120"/>
      <c r="IL143" s="120"/>
    </row>
    <row r="144" spans="1:246" ht="12.75" customHeight="1">
      <c r="A144" s="483">
        <f t="shared" si="4"/>
        <v>112</v>
      </c>
      <c r="B144" s="499" t="s">
        <v>375</v>
      </c>
      <c r="C144" s="401" t="s">
        <v>829</v>
      </c>
      <c r="D144" s="837">
        <v>25000</v>
      </c>
      <c r="E144" s="391">
        <v>0</v>
      </c>
      <c r="F144" s="391">
        <v>0</v>
      </c>
      <c r="G144" s="838">
        <v>0</v>
      </c>
      <c r="H144" s="465">
        <v>25000</v>
      </c>
      <c r="I144" s="839">
        <v>24000</v>
      </c>
      <c r="J144" s="840">
        <v>1000</v>
      </c>
      <c r="K144" s="841">
        <v>1.0416666666666667</v>
      </c>
      <c r="L144" s="212"/>
      <c r="M144" s="120">
        <v>25000</v>
      </c>
      <c r="N144" s="450">
        <f t="shared" si="3"/>
        <v>0</v>
      </c>
      <c r="O144" s="120"/>
      <c r="P144" s="120"/>
      <c r="Q144" s="793"/>
      <c r="R144" s="793"/>
      <c r="S144" s="793"/>
      <c r="T144" s="793"/>
      <c r="U144" s="793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20"/>
      <c r="BS144" s="120"/>
      <c r="BT144" s="120"/>
      <c r="BU144" s="120"/>
      <c r="BV144" s="120"/>
      <c r="BW144" s="120"/>
      <c r="BX144" s="120"/>
      <c r="BY144" s="120"/>
      <c r="BZ144" s="120"/>
      <c r="CA144" s="120"/>
      <c r="CB144" s="120"/>
      <c r="CC144" s="120"/>
      <c r="CD144" s="120"/>
      <c r="CE144" s="120"/>
      <c r="CF144" s="120"/>
      <c r="CG144" s="120"/>
      <c r="CH144" s="120"/>
      <c r="CI144" s="120"/>
      <c r="CJ144" s="120"/>
      <c r="CK144" s="120"/>
      <c r="CL144" s="120"/>
      <c r="CM144" s="120"/>
      <c r="CN144" s="120"/>
      <c r="CO144" s="120"/>
      <c r="CP144" s="120"/>
      <c r="CQ144" s="120"/>
      <c r="CR144" s="120"/>
      <c r="CS144" s="120"/>
      <c r="CT144" s="120"/>
      <c r="CU144" s="120"/>
      <c r="CV144" s="120"/>
      <c r="CW144" s="120"/>
      <c r="CX144" s="120"/>
      <c r="CY144" s="120"/>
      <c r="CZ144" s="120"/>
      <c r="DA144" s="120"/>
      <c r="DB144" s="120"/>
      <c r="DC144" s="120"/>
      <c r="DD144" s="120"/>
      <c r="DE144" s="120"/>
      <c r="DF144" s="120"/>
      <c r="DG144" s="120"/>
      <c r="DH144" s="120"/>
      <c r="DI144" s="120"/>
      <c r="DJ144" s="120"/>
      <c r="DK144" s="120"/>
      <c r="DL144" s="120"/>
      <c r="DM144" s="120"/>
      <c r="DN144" s="120"/>
      <c r="DO144" s="120"/>
      <c r="DP144" s="120"/>
      <c r="DQ144" s="120"/>
      <c r="DR144" s="120"/>
      <c r="DS144" s="120"/>
      <c r="DT144" s="120"/>
      <c r="DU144" s="120"/>
      <c r="DV144" s="120"/>
      <c r="DW144" s="120"/>
      <c r="DX144" s="120"/>
      <c r="DY144" s="120"/>
      <c r="DZ144" s="120"/>
      <c r="EA144" s="120"/>
      <c r="EB144" s="120"/>
      <c r="EC144" s="120"/>
      <c r="ED144" s="120"/>
      <c r="EE144" s="120"/>
      <c r="EF144" s="120"/>
      <c r="EG144" s="120"/>
      <c r="EH144" s="120"/>
      <c r="EI144" s="120"/>
      <c r="EJ144" s="120"/>
      <c r="EK144" s="120"/>
      <c r="EL144" s="120"/>
      <c r="EM144" s="120"/>
      <c r="EN144" s="120"/>
      <c r="EO144" s="120"/>
      <c r="EP144" s="120"/>
      <c r="EQ144" s="120"/>
      <c r="ER144" s="120"/>
      <c r="ES144" s="120"/>
      <c r="ET144" s="120"/>
      <c r="EU144" s="120"/>
      <c r="EV144" s="120"/>
      <c r="EW144" s="120"/>
      <c r="EX144" s="120"/>
      <c r="EY144" s="120"/>
      <c r="EZ144" s="120"/>
      <c r="FA144" s="120"/>
      <c r="FB144" s="120"/>
      <c r="FC144" s="120"/>
      <c r="FD144" s="120"/>
      <c r="FE144" s="120"/>
      <c r="FF144" s="120"/>
      <c r="FG144" s="120"/>
      <c r="FH144" s="120"/>
      <c r="FI144" s="120"/>
      <c r="FJ144" s="120"/>
      <c r="FK144" s="120"/>
      <c r="FL144" s="120"/>
      <c r="FM144" s="120"/>
      <c r="FN144" s="120"/>
      <c r="FO144" s="120"/>
      <c r="FP144" s="120"/>
      <c r="FQ144" s="120"/>
      <c r="FR144" s="120"/>
      <c r="FS144" s="120"/>
      <c r="FT144" s="120"/>
      <c r="FU144" s="120"/>
      <c r="FV144" s="120"/>
      <c r="FW144" s="120"/>
      <c r="FX144" s="120"/>
      <c r="FY144" s="120"/>
      <c r="FZ144" s="120"/>
      <c r="GA144" s="120"/>
      <c r="GB144" s="120"/>
      <c r="GC144" s="120"/>
      <c r="GD144" s="120"/>
      <c r="GE144" s="120"/>
      <c r="GF144" s="120"/>
      <c r="GG144" s="120"/>
      <c r="GH144" s="120"/>
      <c r="GI144" s="120"/>
      <c r="GJ144" s="120"/>
      <c r="GK144" s="120"/>
      <c r="GL144" s="120"/>
      <c r="GM144" s="120"/>
      <c r="GN144" s="120"/>
      <c r="GO144" s="120"/>
      <c r="GP144" s="120"/>
      <c r="GQ144" s="120"/>
      <c r="GR144" s="120"/>
      <c r="GS144" s="120"/>
      <c r="GT144" s="120"/>
      <c r="GU144" s="120"/>
      <c r="GV144" s="120"/>
      <c r="GW144" s="120"/>
      <c r="GX144" s="120"/>
      <c r="GY144" s="120"/>
      <c r="GZ144" s="120"/>
      <c r="HA144" s="120"/>
      <c r="HB144" s="120"/>
      <c r="HC144" s="120"/>
      <c r="HD144" s="120"/>
      <c r="HE144" s="120"/>
      <c r="HF144" s="120"/>
      <c r="HG144" s="120"/>
      <c r="HH144" s="120"/>
      <c r="HI144" s="120"/>
      <c r="HJ144" s="120"/>
      <c r="HK144" s="120"/>
      <c r="HL144" s="120"/>
      <c r="HM144" s="120"/>
      <c r="HN144" s="120"/>
      <c r="HO144" s="120"/>
      <c r="HP144" s="120"/>
      <c r="HQ144" s="120"/>
      <c r="HR144" s="120"/>
      <c r="HS144" s="120"/>
      <c r="HT144" s="120"/>
      <c r="HU144" s="120"/>
      <c r="HV144" s="120"/>
      <c r="HW144" s="120"/>
      <c r="HX144" s="120"/>
      <c r="HY144" s="120"/>
      <c r="HZ144" s="120"/>
      <c r="IA144" s="120"/>
      <c r="IB144" s="120"/>
      <c r="IC144" s="120"/>
      <c r="ID144" s="120"/>
      <c r="IE144" s="120"/>
      <c r="IF144" s="120"/>
      <c r="IG144" s="120"/>
      <c r="IH144" s="120"/>
      <c r="II144" s="120"/>
      <c r="IJ144" s="120"/>
      <c r="IK144" s="120"/>
      <c r="IL144" s="120"/>
    </row>
    <row r="145" spans="1:246" ht="12.75" customHeight="1">
      <c r="A145" s="483">
        <f t="shared" si="4"/>
        <v>113</v>
      </c>
      <c r="B145" s="499" t="s">
        <v>375</v>
      </c>
      <c r="C145" s="401" t="s">
        <v>830</v>
      </c>
      <c r="D145" s="837">
        <v>0</v>
      </c>
      <c r="E145" s="391">
        <v>0</v>
      </c>
      <c r="F145" s="391">
        <v>10000</v>
      </c>
      <c r="G145" s="838">
        <v>0</v>
      </c>
      <c r="H145" s="465">
        <v>10000</v>
      </c>
      <c r="I145" s="839">
        <v>10000</v>
      </c>
      <c r="J145" s="840">
        <v>0</v>
      </c>
      <c r="K145" s="841">
        <v>1</v>
      </c>
      <c r="L145" s="212"/>
      <c r="M145" s="120">
        <v>10000</v>
      </c>
      <c r="N145" s="450">
        <f t="shared" si="3"/>
        <v>0</v>
      </c>
      <c r="O145" s="120"/>
      <c r="P145" s="120"/>
      <c r="Q145" s="793"/>
      <c r="R145" s="793"/>
      <c r="S145" s="793"/>
      <c r="T145" s="793"/>
      <c r="U145" s="793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20"/>
      <c r="BS145" s="120"/>
      <c r="BT145" s="120"/>
      <c r="BU145" s="120"/>
      <c r="BV145" s="120"/>
      <c r="BW145" s="120"/>
      <c r="BX145" s="120"/>
      <c r="BY145" s="120"/>
      <c r="BZ145" s="120"/>
      <c r="CA145" s="120"/>
      <c r="CB145" s="120"/>
      <c r="CC145" s="120"/>
      <c r="CD145" s="120"/>
      <c r="CE145" s="120"/>
      <c r="CF145" s="120"/>
      <c r="CG145" s="120"/>
      <c r="CH145" s="120"/>
      <c r="CI145" s="120"/>
      <c r="CJ145" s="120"/>
      <c r="CK145" s="120"/>
      <c r="CL145" s="120"/>
      <c r="CM145" s="120"/>
      <c r="CN145" s="120"/>
      <c r="CO145" s="120"/>
      <c r="CP145" s="120"/>
      <c r="CQ145" s="120"/>
      <c r="CR145" s="120"/>
      <c r="CS145" s="120"/>
      <c r="CT145" s="120"/>
      <c r="CU145" s="120"/>
      <c r="CV145" s="120"/>
      <c r="CW145" s="120"/>
      <c r="CX145" s="120"/>
      <c r="CY145" s="120"/>
      <c r="CZ145" s="120"/>
      <c r="DA145" s="120"/>
      <c r="DB145" s="120"/>
      <c r="DC145" s="120"/>
      <c r="DD145" s="120"/>
      <c r="DE145" s="120"/>
      <c r="DF145" s="120"/>
      <c r="DG145" s="120"/>
      <c r="DH145" s="120"/>
      <c r="DI145" s="120"/>
      <c r="DJ145" s="120"/>
      <c r="DK145" s="120"/>
      <c r="DL145" s="120"/>
      <c r="DM145" s="120"/>
      <c r="DN145" s="120"/>
      <c r="DO145" s="120"/>
      <c r="DP145" s="120"/>
      <c r="DQ145" s="120"/>
      <c r="DR145" s="120"/>
      <c r="DS145" s="120"/>
      <c r="DT145" s="120"/>
      <c r="DU145" s="120"/>
      <c r="DV145" s="120"/>
      <c r="DW145" s="120"/>
      <c r="DX145" s="120"/>
      <c r="DY145" s="120"/>
      <c r="DZ145" s="120"/>
      <c r="EA145" s="120"/>
      <c r="EB145" s="120"/>
      <c r="EC145" s="120"/>
      <c r="ED145" s="120"/>
      <c r="EE145" s="120"/>
      <c r="EF145" s="120"/>
      <c r="EG145" s="120"/>
      <c r="EH145" s="120"/>
      <c r="EI145" s="120"/>
      <c r="EJ145" s="120"/>
      <c r="EK145" s="120"/>
      <c r="EL145" s="120"/>
      <c r="EM145" s="120"/>
      <c r="EN145" s="120"/>
      <c r="EO145" s="120"/>
      <c r="EP145" s="120"/>
      <c r="EQ145" s="120"/>
      <c r="ER145" s="120"/>
      <c r="ES145" s="120"/>
      <c r="ET145" s="120"/>
      <c r="EU145" s="120"/>
      <c r="EV145" s="120"/>
      <c r="EW145" s="120"/>
      <c r="EX145" s="120"/>
      <c r="EY145" s="120"/>
      <c r="EZ145" s="120"/>
      <c r="FA145" s="120"/>
      <c r="FB145" s="120"/>
      <c r="FC145" s="120"/>
      <c r="FD145" s="120"/>
      <c r="FE145" s="120"/>
      <c r="FF145" s="120"/>
      <c r="FG145" s="120"/>
      <c r="FH145" s="120"/>
      <c r="FI145" s="120"/>
      <c r="FJ145" s="120"/>
      <c r="FK145" s="120"/>
      <c r="FL145" s="120"/>
      <c r="FM145" s="120"/>
      <c r="FN145" s="120"/>
      <c r="FO145" s="120"/>
      <c r="FP145" s="120"/>
      <c r="FQ145" s="120"/>
      <c r="FR145" s="120"/>
      <c r="FS145" s="120"/>
      <c r="FT145" s="120"/>
      <c r="FU145" s="120"/>
      <c r="FV145" s="120"/>
      <c r="FW145" s="120"/>
      <c r="FX145" s="120"/>
      <c r="FY145" s="120"/>
      <c r="FZ145" s="120"/>
      <c r="GA145" s="120"/>
      <c r="GB145" s="120"/>
      <c r="GC145" s="120"/>
      <c r="GD145" s="120"/>
      <c r="GE145" s="120"/>
      <c r="GF145" s="120"/>
      <c r="GG145" s="120"/>
      <c r="GH145" s="120"/>
      <c r="GI145" s="120"/>
      <c r="GJ145" s="120"/>
      <c r="GK145" s="120"/>
      <c r="GL145" s="120"/>
      <c r="GM145" s="120"/>
      <c r="GN145" s="120"/>
      <c r="GO145" s="120"/>
      <c r="GP145" s="120"/>
      <c r="GQ145" s="120"/>
      <c r="GR145" s="120"/>
      <c r="GS145" s="120"/>
      <c r="GT145" s="120"/>
      <c r="GU145" s="120"/>
      <c r="GV145" s="120"/>
      <c r="GW145" s="120"/>
      <c r="GX145" s="120"/>
      <c r="GY145" s="120"/>
      <c r="GZ145" s="120"/>
      <c r="HA145" s="120"/>
      <c r="HB145" s="120"/>
      <c r="HC145" s="120"/>
      <c r="HD145" s="120"/>
      <c r="HE145" s="120"/>
      <c r="HF145" s="120"/>
      <c r="HG145" s="120"/>
      <c r="HH145" s="120"/>
      <c r="HI145" s="120"/>
      <c r="HJ145" s="120"/>
      <c r="HK145" s="120"/>
      <c r="HL145" s="120"/>
      <c r="HM145" s="120"/>
      <c r="HN145" s="120"/>
      <c r="HO145" s="120"/>
      <c r="HP145" s="120"/>
      <c r="HQ145" s="120"/>
      <c r="HR145" s="120"/>
      <c r="HS145" s="120"/>
      <c r="HT145" s="120"/>
      <c r="HU145" s="120"/>
      <c r="HV145" s="120"/>
      <c r="HW145" s="120"/>
      <c r="HX145" s="120"/>
      <c r="HY145" s="120"/>
      <c r="HZ145" s="120"/>
      <c r="IA145" s="120"/>
      <c r="IB145" s="120"/>
      <c r="IC145" s="120"/>
      <c r="ID145" s="120"/>
      <c r="IE145" s="120"/>
      <c r="IF145" s="120"/>
      <c r="IG145" s="120"/>
      <c r="IH145" s="120"/>
      <c r="II145" s="120"/>
      <c r="IJ145" s="120"/>
      <c r="IK145" s="120"/>
      <c r="IL145" s="120"/>
    </row>
    <row r="146" spans="1:246" ht="12.75" customHeight="1">
      <c r="A146" s="483">
        <f t="shared" si="4"/>
        <v>114</v>
      </c>
      <c r="B146" s="499" t="s">
        <v>375</v>
      </c>
      <c r="C146" s="401" t="s">
        <v>234</v>
      </c>
      <c r="D146" s="837">
        <v>0</v>
      </c>
      <c r="E146" s="391">
        <v>1000</v>
      </c>
      <c r="F146" s="391">
        <v>0</v>
      </c>
      <c r="G146" s="838">
        <v>5000</v>
      </c>
      <c r="H146" s="465">
        <v>6000</v>
      </c>
      <c r="I146" s="839">
        <v>8000</v>
      </c>
      <c r="J146" s="840">
        <v>-2000</v>
      </c>
      <c r="K146" s="841">
        <v>0.75</v>
      </c>
      <c r="L146" s="212"/>
      <c r="M146" s="120">
        <v>6000</v>
      </c>
      <c r="N146" s="450">
        <f t="shared" si="3"/>
        <v>0</v>
      </c>
      <c r="O146" s="120"/>
      <c r="P146" s="120"/>
      <c r="Q146" s="793"/>
      <c r="R146" s="793"/>
      <c r="S146" s="793"/>
      <c r="T146" s="793"/>
      <c r="U146" s="793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BS146" s="120"/>
      <c r="BT146" s="120"/>
      <c r="BU146" s="120"/>
      <c r="BV146" s="120"/>
      <c r="BW146" s="120"/>
      <c r="BX146" s="120"/>
      <c r="BY146" s="120"/>
      <c r="BZ146" s="120"/>
      <c r="CA146" s="120"/>
      <c r="CB146" s="120"/>
      <c r="CC146" s="120"/>
      <c r="CD146" s="120"/>
      <c r="CE146" s="120"/>
      <c r="CF146" s="120"/>
      <c r="CG146" s="120"/>
      <c r="CH146" s="120"/>
      <c r="CI146" s="120"/>
      <c r="CJ146" s="120"/>
      <c r="CK146" s="120"/>
      <c r="CL146" s="120"/>
      <c r="CM146" s="120"/>
      <c r="CN146" s="120"/>
      <c r="CO146" s="120"/>
      <c r="CP146" s="120"/>
      <c r="CQ146" s="120"/>
      <c r="CR146" s="120"/>
      <c r="CS146" s="120"/>
      <c r="CT146" s="120"/>
      <c r="CU146" s="120"/>
      <c r="CV146" s="120"/>
      <c r="CW146" s="120"/>
      <c r="CX146" s="120"/>
      <c r="CY146" s="120"/>
      <c r="CZ146" s="120"/>
      <c r="DA146" s="120"/>
      <c r="DB146" s="120"/>
      <c r="DC146" s="120"/>
      <c r="DD146" s="120"/>
      <c r="DE146" s="120"/>
      <c r="DF146" s="120"/>
      <c r="DG146" s="120"/>
      <c r="DH146" s="120"/>
      <c r="DI146" s="120"/>
      <c r="DJ146" s="120"/>
      <c r="DK146" s="120"/>
      <c r="DL146" s="120"/>
      <c r="DM146" s="120"/>
      <c r="DN146" s="120"/>
      <c r="DO146" s="120"/>
      <c r="DP146" s="120"/>
      <c r="DQ146" s="120"/>
      <c r="DR146" s="120"/>
      <c r="DS146" s="120"/>
      <c r="DT146" s="120"/>
      <c r="DU146" s="120"/>
      <c r="DV146" s="120"/>
      <c r="DW146" s="120"/>
      <c r="DX146" s="120"/>
      <c r="DY146" s="120"/>
      <c r="DZ146" s="120"/>
      <c r="EA146" s="120"/>
      <c r="EB146" s="120"/>
      <c r="EC146" s="120"/>
      <c r="ED146" s="120"/>
      <c r="EE146" s="120"/>
      <c r="EF146" s="120"/>
      <c r="EG146" s="120"/>
      <c r="EH146" s="120"/>
      <c r="EI146" s="120"/>
      <c r="EJ146" s="120"/>
      <c r="EK146" s="120"/>
      <c r="EL146" s="120"/>
      <c r="EM146" s="120"/>
      <c r="EN146" s="120"/>
      <c r="EO146" s="120"/>
      <c r="EP146" s="120"/>
      <c r="EQ146" s="120"/>
      <c r="ER146" s="120"/>
      <c r="ES146" s="120"/>
      <c r="ET146" s="120"/>
      <c r="EU146" s="120"/>
      <c r="EV146" s="120"/>
      <c r="EW146" s="120"/>
      <c r="EX146" s="120"/>
      <c r="EY146" s="120"/>
      <c r="EZ146" s="120"/>
      <c r="FA146" s="120"/>
      <c r="FB146" s="120"/>
      <c r="FC146" s="120"/>
      <c r="FD146" s="120"/>
      <c r="FE146" s="120"/>
      <c r="FF146" s="120"/>
      <c r="FG146" s="120"/>
      <c r="FH146" s="120"/>
      <c r="FI146" s="120"/>
      <c r="FJ146" s="120"/>
      <c r="FK146" s="120"/>
      <c r="FL146" s="120"/>
      <c r="FM146" s="120"/>
      <c r="FN146" s="120"/>
      <c r="FO146" s="120"/>
      <c r="FP146" s="120"/>
      <c r="FQ146" s="120"/>
      <c r="FR146" s="120"/>
      <c r="FS146" s="120"/>
      <c r="FT146" s="120"/>
      <c r="FU146" s="120"/>
      <c r="FV146" s="120"/>
      <c r="FW146" s="120"/>
      <c r="FX146" s="120"/>
      <c r="FY146" s="120"/>
      <c r="FZ146" s="120"/>
      <c r="GA146" s="120"/>
      <c r="GB146" s="120"/>
      <c r="GC146" s="120"/>
      <c r="GD146" s="120"/>
      <c r="GE146" s="120"/>
      <c r="GF146" s="120"/>
      <c r="GG146" s="120"/>
      <c r="GH146" s="120"/>
      <c r="GI146" s="120"/>
      <c r="GJ146" s="120"/>
      <c r="GK146" s="120"/>
      <c r="GL146" s="120"/>
      <c r="GM146" s="120"/>
      <c r="GN146" s="120"/>
      <c r="GO146" s="120"/>
      <c r="GP146" s="120"/>
      <c r="GQ146" s="120"/>
      <c r="GR146" s="120"/>
      <c r="GS146" s="120"/>
      <c r="GT146" s="120"/>
      <c r="GU146" s="120"/>
      <c r="GV146" s="120"/>
      <c r="GW146" s="120"/>
      <c r="GX146" s="120"/>
      <c r="GY146" s="120"/>
      <c r="GZ146" s="120"/>
      <c r="HA146" s="120"/>
      <c r="HB146" s="120"/>
      <c r="HC146" s="120"/>
      <c r="HD146" s="120"/>
      <c r="HE146" s="120"/>
      <c r="HF146" s="120"/>
      <c r="HG146" s="120"/>
      <c r="HH146" s="120"/>
      <c r="HI146" s="120"/>
      <c r="HJ146" s="120"/>
      <c r="HK146" s="120"/>
      <c r="HL146" s="120"/>
      <c r="HM146" s="120"/>
      <c r="HN146" s="120"/>
      <c r="HO146" s="120"/>
      <c r="HP146" s="120"/>
      <c r="HQ146" s="120"/>
      <c r="HR146" s="120"/>
      <c r="HS146" s="120"/>
      <c r="HT146" s="120"/>
      <c r="HU146" s="120"/>
      <c r="HV146" s="120"/>
      <c r="HW146" s="120"/>
      <c r="HX146" s="120"/>
      <c r="HY146" s="120"/>
      <c r="HZ146" s="120"/>
      <c r="IA146" s="120"/>
      <c r="IB146" s="120"/>
      <c r="IC146" s="120"/>
      <c r="ID146" s="120"/>
      <c r="IE146" s="120"/>
      <c r="IF146" s="120"/>
      <c r="IG146" s="120"/>
      <c r="IH146" s="120"/>
      <c r="II146" s="120"/>
      <c r="IJ146" s="120"/>
      <c r="IK146" s="120"/>
      <c r="IL146" s="120"/>
    </row>
    <row r="147" spans="1:246" ht="12.75" customHeight="1">
      <c r="A147" s="483">
        <f t="shared" si="4"/>
        <v>115</v>
      </c>
      <c r="B147" s="499" t="s">
        <v>375</v>
      </c>
      <c r="C147" s="401" t="s">
        <v>831</v>
      </c>
      <c r="D147" s="837">
        <v>0</v>
      </c>
      <c r="E147" s="391">
        <v>0</v>
      </c>
      <c r="F147" s="391">
        <v>0</v>
      </c>
      <c r="G147" s="838">
        <v>28000</v>
      </c>
      <c r="H147" s="465">
        <v>28000</v>
      </c>
      <c r="I147" s="839">
        <v>28000</v>
      </c>
      <c r="J147" s="840">
        <v>0</v>
      </c>
      <c r="K147" s="841">
        <v>1</v>
      </c>
      <c r="L147" s="212"/>
      <c r="M147" s="120">
        <v>28000</v>
      </c>
      <c r="N147" s="450">
        <f t="shared" si="3"/>
        <v>0</v>
      </c>
      <c r="O147" s="120"/>
      <c r="P147" s="120"/>
      <c r="Q147" s="793"/>
      <c r="R147" s="793"/>
      <c r="S147" s="793"/>
      <c r="T147" s="793"/>
      <c r="U147" s="793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20"/>
      <c r="BS147" s="120"/>
      <c r="BT147" s="120"/>
      <c r="BU147" s="120"/>
      <c r="BV147" s="120"/>
      <c r="BW147" s="120"/>
      <c r="BX147" s="120"/>
      <c r="BY147" s="120"/>
      <c r="BZ147" s="120"/>
      <c r="CA147" s="120"/>
      <c r="CB147" s="120"/>
      <c r="CC147" s="120"/>
      <c r="CD147" s="120"/>
      <c r="CE147" s="120"/>
      <c r="CF147" s="120"/>
      <c r="CG147" s="120"/>
      <c r="CH147" s="120"/>
      <c r="CI147" s="120"/>
      <c r="CJ147" s="120"/>
      <c r="CK147" s="120"/>
      <c r="CL147" s="120"/>
      <c r="CM147" s="120"/>
      <c r="CN147" s="120"/>
      <c r="CO147" s="120"/>
      <c r="CP147" s="120"/>
      <c r="CQ147" s="120"/>
      <c r="CR147" s="120"/>
      <c r="CS147" s="120"/>
      <c r="CT147" s="120"/>
      <c r="CU147" s="120"/>
      <c r="CV147" s="120"/>
      <c r="CW147" s="120"/>
      <c r="CX147" s="120"/>
      <c r="CY147" s="120"/>
      <c r="CZ147" s="120"/>
      <c r="DA147" s="120"/>
      <c r="DB147" s="120"/>
      <c r="DC147" s="120"/>
      <c r="DD147" s="120"/>
      <c r="DE147" s="120"/>
      <c r="DF147" s="120"/>
      <c r="DG147" s="120"/>
      <c r="DH147" s="120"/>
      <c r="DI147" s="120"/>
      <c r="DJ147" s="120"/>
      <c r="DK147" s="120"/>
      <c r="DL147" s="120"/>
      <c r="DM147" s="120"/>
      <c r="DN147" s="120"/>
      <c r="DO147" s="120"/>
      <c r="DP147" s="120"/>
      <c r="DQ147" s="120"/>
      <c r="DR147" s="120"/>
      <c r="DS147" s="120"/>
      <c r="DT147" s="120"/>
      <c r="DU147" s="120"/>
      <c r="DV147" s="120"/>
      <c r="DW147" s="120"/>
      <c r="DX147" s="120"/>
      <c r="DY147" s="120"/>
      <c r="DZ147" s="120"/>
      <c r="EA147" s="120"/>
      <c r="EB147" s="120"/>
      <c r="EC147" s="120"/>
      <c r="ED147" s="120"/>
      <c r="EE147" s="120"/>
      <c r="EF147" s="120"/>
      <c r="EG147" s="120"/>
      <c r="EH147" s="120"/>
      <c r="EI147" s="120"/>
      <c r="EJ147" s="120"/>
      <c r="EK147" s="120"/>
      <c r="EL147" s="120"/>
      <c r="EM147" s="120"/>
      <c r="EN147" s="120"/>
      <c r="EO147" s="120"/>
      <c r="EP147" s="120"/>
      <c r="EQ147" s="120"/>
      <c r="ER147" s="120"/>
      <c r="ES147" s="120"/>
      <c r="ET147" s="120"/>
      <c r="EU147" s="120"/>
      <c r="EV147" s="120"/>
      <c r="EW147" s="120"/>
      <c r="EX147" s="120"/>
      <c r="EY147" s="120"/>
      <c r="EZ147" s="120"/>
      <c r="FA147" s="120"/>
      <c r="FB147" s="120"/>
      <c r="FC147" s="120"/>
      <c r="FD147" s="120"/>
      <c r="FE147" s="120"/>
      <c r="FF147" s="120"/>
      <c r="FG147" s="120"/>
      <c r="FH147" s="120"/>
      <c r="FI147" s="120"/>
      <c r="FJ147" s="120"/>
      <c r="FK147" s="120"/>
      <c r="FL147" s="120"/>
      <c r="FM147" s="120"/>
      <c r="FN147" s="120"/>
      <c r="FO147" s="120"/>
      <c r="FP147" s="120"/>
      <c r="FQ147" s="120"/>
      <c r="FR147" s="120"/>
      <c r="FS147" s="120"/>
      <c r="FT147" s="120"/>
      <c r="FU147" s="120"/>
      <c r="FV147" s="120"/>
      <c r="FW147" s="120"/>
      <c r="FX147" s="120"/>
      <c r="FY147" s="120"/>
      <c r="FZ147" s="120"/>
      <c r="GA147" s="120"/>
      <c r="GB147" s="120"/>
      <c r="GC147" s="120"/>
      <c r="GD147" s="120"/>
      <c r="GE147" s="120"/>
      <c r="GF147" s="120"/>
      <c r="GG147" s="120"/>
      <c r="GH147" s="120"/>
      <c r="GI147" s="120"/>
      <c r="GJ147" s="120"/>
      <c r="GK147" s="120"/>
      <c r="GL147" s="120"/>
      <c r="GM147" s="120"/>
      <c r="GN147" s="120"/>
      <c r="GO147" s="120"/>
      <c r="GP147" s="120"/>
      <c r="GQ147" s="120"/>
      <c r="GR147" s="120"/>
      <c r="GS147" s="120"/>
      <c r="GT147" s="120"/>
      <c r="GU147" s="120"/>
      <c r="GV147" s="120"/>
      <c r="GW147" s="120"/>
      <c r="GX147" s="120"/>
      <c r="GY147" s="120"/>
      <c r="GZ147" s="120"/>
      <c r="HA147" s="120"/>
      <c r="HB147" s="120"/>
      <c r="HC147" s="120"/>
      <c r="HD147" s="120"/>
      <c r="HE147" s="120"/>
      <c r="HF147" s="120"/>
      <c r="HG147" s="120"/>
      <c r="HH147" s="120"/>
      <c r="HI147" s="120"/>
      <c r="HJ147" s="120"/>
      <c r="HK147" s="120"/>
      <c r="HL147" s="120"/>
      <c r="HM147" s="120"/>
      <c r="HN147" s="120"/>
      <c r="HO147" s="120"/>
      <c r="HP147" s="120"/>
      <c r="HQ147" s="120"/>
      <c r="HR147" s="120"/>
      <c r="HS147" s="120"/>
      <c r="HT147" s="120"/>
      <c r="HU147" s="120"/>
      <c r="HV147" s="120"/>
      <c r="HW147" s="120"/>
      <c r="HX147" s="120"/>
      <c r="HY147" s="120"/>
      <c r="HZ147" s="120"/>
      <c r="IA147" s="120"/>
      <c r="IB147" s="120"/>
      <c r="IC147" s="120"/>
      <c r="ID147" s="120"/>
      <c r="IE147" s="120"/>
      <c r="IF147" s="120"/>
      <c r="IG147" s="120"/>
      <c r="IH147" s="120"/>
      <c r="II147" s="120"/>
      <c r="IJ147" s="120"/>
      <c r="IK147" s="120"/>
      <c r="IL147" s="120"/>
    </row>
    <row r="148" spans="1:246" ht="12.75" customHeight="1">
      <c r="A148" s="483">
        <f t="shared" si="4"/>
        <v>116</v>
      </c>
      <c r="B148" s="499" t="s">
        <v>375</v>
      </c>
      <c r="C148" s="401" t="s">
        <v>832</v>
      </c>
      <c r="D148" s="837">
        <v>0</v>
      </c>
      <c r="E148" s="391">
        <v>0</v>
      </c>
      <c r="F148" s="391">
        <v>20000</v>
      </c>
      <c r="G148" s="838">
        <v>0</v>
      </c>
      <c r="H148" s="465">
        <v>20000</v>
      </c>
      <c r="I148" s="839">
        <v>20000</v>
      </c>
      <c r="J148" s="840">
        <v>0</v>
      </c>
      <c r="K148" s="842">
        <v>1</v>
      </c>
      <c r="L148" s="212"/>
      <c r="M148" s="120">
        <v>20000</v>
      </c>
      <c r="N148" s="450">
        <f t="shared" si="3"/>
        <v>0</v>
      </c>
      <c r="O148" s="120"/>
      <c r="P148" s="120"/>
      <c r="Q148" s="793"/>
      <c r="R148" s="793"/>
      <c r="S148" s="793"/>
      <c r="T148" s="793"/>
      <c r="U148" s="793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  <c r="BV148" s="120"/>
      <c r="BW148" s="120"/>
      <c r="BX148" s="120"/>
      <c r="BY148" s="120"/>
      <c r="BZ148" s="120"/>
      <c r="CA148" s="120"/>
      <c r="CB148" s="120"/>
      <c r="CC148" s="120"/>
      <c r="CD148" s="120"/>
      <c r="CE148" s="120"/>
      <c r="CF148" s="120"/>
      <c r="CG148" s="120"/>
      <c r="CH148" s="120"/>
      <c r="CI148" s="120"/>
      <c r="CJ148" s="120"/>
      <c r="CK148" s="120"/>
      <c r="CL148" s="120"/>
      <c r="CM148" s="120"/>
      <c r="CN148" s="120"/>
      <c r="CO148" s="120"/>
      <c r="CP148" s="120"/>
      <c r="CQ148" s="120"/>
      <c r="CR148" s="120"/>
      <c r="CS148" s="120"/>
      <c r="CT148" s="120"/>
      <c r="CU148" s="120"/>
      <c r="CV148" s="120"/>
      <c r="CW148" s="120"/>
      <c r="CX148" s="120"/>
      <c r="CY148" s="120"/>
      <c r="CZ148" s="120"/>
      <c r="DA148" s="120"/>
      <c r="DB148" s="120"/>
      <c r="DC148" s="120"/>
      <c r="DD148" s="120"/>
      <c r="DE148" s="120"/>
      <c r="DF148" s="120"/>
      <c r="DG148" s="120"/>
      <c r="DH148" s="120"/>
      <c r="DI148" s="120"/>
      <c r="DJ148" s="120"/>
      <c r="DK148" s="120"/>
      <c r="DL148" s="120"/>
      <c r="DM148" s="120"/>
      <c r="DN148" s="120"/>
      <c r="DO148" s="120"/>
      <c r="DP148" s="120"/>
      <c r="DQ148" s="120"/>
      <c r="DR148" s="120"/>
      <c r="DS148" s="120"/>
      <c r="DT148" s="120"/>
      <c r="DU148" s="120"/>
      <c r="DV148" s="120"/>
      <c r="DW148" s="120"/>
      <c r="DX148" s="120"/>
      <c r="DY148" s="120"/>
      <c r="DZ148" s="120"/>
      <c r="EA148" s="120"/>
      <c r="EB148" s="120"/>
      <c r="EC148" s="120"/>
      <c r="ED148" s="120"/>
      <c r="EE148" s="120"/>
      <c r="EF148" s="120"/>
      <c r="EG148" s="120"/>
      <c r="EH148" s="120"/>
      <c r="EI148" s="120"/>
      <c r="EJ148" s="120"/>
      <c r="EK148" s="120"/>
      <c r="EL148" s="120"/>
      <c r="EM148" s="120"/>
      <c r="EN148" s="120"/>
      <c r="EO148" s="120"/>
      <c r="EP148" s="120"/>
      <c r="EQ148" s="120"/>
      <c r="ER148" s="120"/>
      <c r="ES148" s="120"/>
      <c r="ET148" s="120"/>
      <c r="EU148" s="120"/>
      <c r="EV148" s="120"/>
      <c r="EW148" s="120"/>
      <c r="EX148" s="120"/>
      <c r="EY148" s="120"/>
      <c r="EZ148" s="120"/>
      <c r="FA148" s="120"/>
      <c r="FB148" s="120"/>
      <c r="FC148" s="120"/>
      <c r="FD148" s="120"/>
      <c r="FE148" s="120"/>
      <c r="FF148" s="120"/>
      <c r="FG148" s="120"/>
      <c r="FH148" s="120"/>
      <c r="FI148" s="120"/>
      <c r="FJ148" s="120"/>
      <c r="FK148" s="120"/>
      <c r="FL148" s="120"/>
      <c r="FM148" s="120"/>
      <c r="FN148" s="120"/>
      <c r="FO148" s="120"/>
      <c r="FP148" s="120"/>
      <c r="FQ148" s="120"/>
      <c r="FR148" s="120"/>
      <c r="FS148" s="120"/>
      <c r="FT148" s="120"/>
      <c r="FU148" s="120"/>
      <c r="FV148" s="120"/>
      <c r="FW148" s="120"/>
      <c r="FX148" s="120"/>
      <c r="FY148" s="120"/>
      <c r="FZ148" s="120"/>
      <c r="GA148" s="120"/>
      <c r="GB148" s="120"/>
      <c r="GC148" s="120"/>
      <c r="GD148" s="120"/>
      <c r="GE148" s="120"/>
      <c r="GF148" s="120"/>
      <c r="GG148" s="120"/>
      <c r="GH148" s="120"/>
      <c r="GI148" s="120"/>
      <c r="GJ148" s="120"/>
      <c r="GK148" s="120"/>
      <c r="GL148" s="120"/>
      <c r="GM148" s="120"/>
      <c r="GN148" s="120"/>
      <c r="GO148" s="120"/>
      <c r="GP148" s="120"/>
      <c r="GQ148" s="120"/>
      <c r="GR148" s="120"/>
      <c r="GS148" s="120"/>
      <c r="GT148" s="120"/>
      <c r="GU148" s="120"/>
      <c r="GV148" s="120"/>
      <c r="GW148" s="120"/>
      <c r="GX148" s="120"/>
      <c r="GY148" s="120"/>
      <c r="GZ148" s="120"/>
      <c r="HA148" s="120"/>
      <c r="HB148" s="120"/>
      <c r="HC148" s="120"/>
      <c r="HD148" s="120"/>
      <c r="HE148" s="120"/>
      <c r="HF148" s="120"/>
      <c r="HG148" s="120"/>
      <c r="HH148" s="120"/>
      <c r="HI148" s="120"/>
      <c r="HJ148" s="120"/>
      <c r="HK148" s="120"/>
      <c r="HL148" s="120"/>
      <c r="HM148" s="120"/>
      <c r="HN148" s="120"/>
      <c r="HO148" s="120"/>
      <c r="HP148" s="120"/>
      <c r="HQ148" s="120"/>
      <c r="HR148" s="120"/>
      <c r="HS148" s="120"/>
      <c r="HT148" s="120"/>
      <c r="HU148" s="120"/>
      <c r="HV148" s="120"/>
      <c r="HW148" s="120"/>
      <c r="HX148" s="120"/>
      <c r="HY148" s="120"/>
      <c r="HZ148" s="120"/>
      <c r="IA148" s="120"/>
      <c r="IB148" s="120"/>
      <c r="IC148" s="120"/>
      <c r="ID148" s="120"/>
      <c r="IE148" s="120"/>
      <c r="IF148" s="120"/>
      <c r="IG148" s="120"/>
      <c r="IH148" s="120"/>
      <c r="II148" s="120"/>
      <c r="IJ148" s="120"/>
      <c r="IK148" s="120"/>
      <c r="IL148" s="120"/>
    </row>
    <row r="149" spans="1:246" ht="12.75" customHeight="1">
      <c r="A149" s="483">
        <f t="shared" si="4"/>
        <v>117</v>
      </c>
      <c r="B149" s="499" t="s">
        <v>375</v>
      </c>
      <c r="C149" s="401" t="s">
        <v>833</v>
      </c>
      <c r="D149" s="837">
        <v>0</v>
      </c>
      <c r="E149" s="391">
        <v>15000</v>
      </c>
      <c r="F149" s="391">
        <v>0</v>
      </c>
      <c r="G149" s="838">
        <v>0</v>
      </c>
      <c r="H149" s="465">
        <v>15000</v>
      </c>
      <c r="I149" s="839">
        <v>30000</v>
      </c>
      <c r="J149" s="840">
        <v>-15000</v>
      </c>
      <c r="K149" s="841">
        <v>0.5</v>
      </c>
      <c r="L149" s="212"/>
      <c r="M149" s="120">
        <v>15000</v>
      </c>
      <c r="N149" s="450">
        <f t="shared" si="3"/>
        <v>0</v>
      </c>
      <c r="O149" s="120"/>
      <c r="P149" s="120"/>
      <c r="Q149" s="793"/>
      <c r="R149" s="793"/>
      <c r="S149" s="793"/>
      <c r="T149" s="793"/>
      <c r="U149" s="793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120"/>
      <c r="CH149" s="120"/>
      <c r="CI149" s="120"/>
      <c r="CJ149" s="120"/>
      <c r="CK149" s="120"/>
      <c r="CL149" s="120"/>
      <c r="CM149" s="120"/>
      <c r="CN149" s="120"/>
      <c r="CO149" s="120"/>
      <c r="CP149" s="120"/>
      <c r="CQ149" s="120"/>
      <c r="CR149" s="120"/>
      <c r="CS149" s="120"/>
      <c r="CT149" s="120"/>
      <c r="CU149" s="120"/>
      <c r="CV149" s="120"/>
      <c r="CW149" s="120"/>
      <c r="CX149" s="120"/>
      <c r="CY149" s="120"/>
      <c r="CZ149" s="120"/>
      <c r="DA149" s="120"/>
      <c r="DB149" s="120"/>
      <c r="DC149" s="120"/>
      <c r="DD149" s="120"/>
      <c r="DE149" s="120"/>
      <c r="DF149" s="120"/>
      <c r="DG149" s="120"/>
      <c r="DH149" s="120"/>
      <c r="DI149" s="120"/>
      <c r="DJ149" s="120"/>
      <c r="DK149" s="120"/>
      <c r="DL149" s="120"/>
      <c r="DM149" s="120"/>
      <c r="DN149" s="120"/>
      <c r="DO149" s="120"/>
      <c r="DP149" s="120"/>
      <c r="DQ149" s="120"/>
      <c r="DR149" s="120"/>
      <c r="DS149" s="120"/>
      <c r="DT149" s="120"/>
      <c r="DU149" s="120"/>
      <c r="DV149" s="120"/>
      <c r="DW149" s="120"/>
      <c r="DX149" s="120"/>
      <c r="DY149" s="120"/>
      <c r="DZ149" s="120"/>
      <c r="EA149" s="120"/>
      <c r="EB149" s="120"/>
      <c r="EC149" s="120"/>
      <c r="ED149" s="120"/>
      <c r="EE149" s="120"/>
      <c r="EF149" s="120"/>
      <c r="EG149" s="120"/>
      <c r="EH149" s="120"/>
      <c r="EI149" s="120"/>
      <c r="EJ149" s="120"/>
      <c r="EK149" s="120"/>
      <c r="EL149" s="120"/>
      <c r="EM149" s="120"/>
      <c r="EN149" s="120"/>
      <c r="EO149" s="120"/>
      <c r="EP149" s="120"/>
      <c r="EQ149" s="120"/>
      <c r="ER149" s="120"/>
      <c r="ES149" s="120"/>
      <c r="ET149" s="120"/>
      <c r="EU149" s="120"/>
      <c r="EV149" s="120"/>
      <c r="EW149" s="120"/>
      <c r="EX149" s="120"/>
      <c r="EY149" s="120"/>
      <c r="EZ149" s="120"/>
      <c r="FA149" s="120"/>
      <c r="FB149" s="120"/>
      <c r="FC149" s="120"/>
      <c r="FD149" s="120"/>
      <c r="FE149" s="120"/>
      <c r="FF149" s="120"/>
      <c r="FG149" s="120"/>
      <c r="FH149" s="120"/>
      <c r="FI149" s="120"/>
      <c r="FJ149" s="120"/>
      <c r="FK149" s="120"/>
      <c r="FL149" s="120"/>
      <c r="FM149" s="120"/>
      <c r="FN149" s="120"/>
      <c r="FO149" s="120"/>
      <c r="FP149" s="120"/>
      <c r="FQ149" s="120"/>
      <c r="FR149" s="120"/>
      <c r="FS149" s="120"/>
      <c r="FT149" s="120"/>
      <c r="FU149" s="120"/>
      <c r="FV149" s="120"/>
      <c r="FW149" s="120"/>
      <c r="FX149" s="120"/>
      <c r="FY149" s="120"/>
      <c r="FZ149" s="120"/>
      <c r="GA149" s="120"/>
      <c r="GB149" s="120"/>
      <c r="GC149" s="120"/>
      <c r="GD149" s="120"/>
      <c r="GE149" s="120"/>
      <c r="GF149" s="120"/>
      <c r="GG149" s="120"/>
      <c r="GH149" s="120"/>
      <c r="GI149" s="120"/>
      <c r="GJ149" s="120"/>
      <c r="GK149" s="120"/>
      <c r="GL149" s="120"/>
      <c r="GM149" s="120"/>
      <c r="GN149" s="120"/>
      <c r="GO149" s="120"/>
      <c r="GP149" s="120"/>
      <c r="GQ149" s="120"/>
      <c r="GR149" s="120"/>
      <c r="GS149" s="120"/>
      <c r="GT149" s="120"/>
      <c r="GU149" s="120"/>
      <c r="GV149" s="120"/>
      <c r="GW149" s="120"/>
      <c r="GX149" s="120"/>
      <c r="GY149" s="120"/>
      <c r="GZ149" s="120"/>
      <c r="HA149" s="120"/>
      <c r="HB149" s="120"/>
      <c r="HC149" s="120"/>
      <c r="HD149" s="120"/>
      <c r="HE149" s="120"/>
      <c r="HF149" s="120"/>
      <c r="HG149" s="120"/>
      <c r="HH149" s="120"/>
      <c r="HI149" s="120"/>
      <c r="HJ149" s="120"/>
      <c r="HK149" s="120"/>
      <c r="HL149" s="120"/>
      <c r="HM149" s="120"/>
      <c r="HN149" s="120"/>
      <c r="HO149" s="120"/>
      <c r="HP149" s="120"/>
      <c r="HQ149" s="120"/>
      <c r="HR149" s="120"/>
      <c r="HS149" s="120"/>
      <c r="HT149" s="120"/>
      <c r="HU149" s="120"/>
      <c r="HV149" s="120"/>
      <c r="HW149" s="120"/>
      <c r="HX149" s="120"/>
      <c r="HY149" s="120"/>
      <c r="HZ149" s="120"/>
      <c r="IA149" s="120"/>
      <c r="IB149" s="120"/>
      <c r="IC149" s="120"/>
      <c r="ID149" s="120"/>
      <c r="IE149" s="120"/>
      <c r="IF149" s="120"/>
      <c r="IG149" s="120"/>
      <c r="IH149" s="120"/>
      <c r="II149" s="120"/>
      <c r="IJ149" s="120"/>
      <c r="IK149" s="120"/>
      <c r="IL149" s="120"/>
    </row>
    <row r="150" spans="1:246" ht="12.75" customHeight="1">
      <c r="A150" s="483">
        <f t="shared" si="4"/>
        <v>118</v>
      </c>
      <c r="B150" s="499" t="s">
        <v>375</v>
      </c>
      <c r="C150" s="401" t="s">
        <v>834</v>
      </c>
      <c r="D150" s="837">
        <v>0</v>
      </c>
      <c r="E150" s="391">
        <v>44300</v>
      </c>
      <c r="F150" s="391">
        <v>0</v>
      </c>
      <c r="G150" s="838">
        <v>0</v>
      </c>
      <c r="H150" s="465">
        <v>44300</v>
      </c>
      <c r="I150" s="839">
        <v>60000</v>
      </c>
      <c r="J150" s="840">
        <v>-15700</v>
      </c>
      <c r="K150" s="841">
        <v>0.7383333333333333</v>
      </c>
      <c r="L150" s="212"/>
      <c r="M150" s="120">
        <v>44300</v>
      </c>
      <c r="N150" s="450">
        <f t="shared" si="3"/>
        <v>0</v>
      </c>
      <c r="O150" s="120"/>
      <c r="P150" s="120"/>
      <c r="Q150" s="793"/>
      <c r="R150" s="793"/>
      <c r="S150" s="793"/>
      <c r="T150" s="793"/>
      <c r="U150" s="793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0"/>
      <c r="BZ150" s="120"/>
      <c r="CA150" s="120"/>
      <c r="CB150" s="120"/>
      <c r="CC150" s="120"/>
      <c r="CD150" s="120"/>
      <c r="CE150" s="120"/>
      <c r="CF150" s="120"/>
      <c r="CG150" s="120"/>
      <c r="CH150" s="120"/>
      <c r="CI150" s="120"/>
      <c r="CJ150" s="120"/>
      <c r="CK150" s="120"/>
      <c r="CL150" s="120"/>
      <c r="CM150" s="120"/>
      <c r="CN150" s="120"/>
      <c r="CO150" s="120"/>
      <c r="CP150" s="120"/>
      <c r="CQ150" s="120"/>
      <c r="CR150" s="120"/>
      <c r="CS150" s="120"/>
      <c r="CT150" s="120"/>
      <c r="CU150" s="120"/>
      <c r="CV150" s="120"/>
      <c r="CW150" s="120"/>
      <c r="CX150" s="120"/>
      <c r="CY150" s="120"/>
      <c r="CZ150" s="120"/>
      <c r="DA150" s="120"/>
      <c r="DB150" s="120"/>
      <c r="DC150" s="120"/>
      <c r="DD150" s="120"/>
      <c r="DE150" s="120"/>
      <c r="DF150" s="120"/>
      <c r="DG150" s="120"/>
      <c r="DH150" s="120"/>
      <c r="DI150" s="120"/>
      <c r="DJ150" s="120"/>
      <c r="DK150" s="120"/>
      <c r="DL150" s="120"/>
      <c r="DM150" s="120"/>
      <c r="DN150" s="120"/>
      <c r="DO150" s="120"/>
      <c r="DP150" s="120"/>
      <c r="DQ150" s="120"/>
      <c r="DR150" s="120"/>
      <c r="DS150" s="120"/>
      <c r="DT150" s="120"/>
      <c r="DU150" s="120"/>
      <c r="DV150" s="120"/>
      <c r="DW150" s="120"/>
      <c r="DX150" s="120"/>
      <c r="DY150" s="120"/>
      <c r="DZ150" s="120"/>
      <c r="EA150" s="120"/>
      <c r="EB150" s="120"/>
      <c r="EC150" s="120"/>
      <c r="ED150" s="120"/>
      <c r="EE150" s="120"/>
      <c r="EF150" s="120"/>
      <c r="EG150" s="120"/>
      <c r="EH150" s="120"/>
      <c r="EI150" s="120"/>
      <c r="EJ150" s="120"/>
      <c r="EK150" s="120"/>
      <c r="EL150" s="120"/>
      <c r="EM150" s="120"/>
      <c r="EN150" s="120"/>
      <c r="EO150" s="120"/>
      <c r="EP150" s="120"/>
      <c r="EQ150" s="120"/>
      <c r="ER150" s="120"/>
      <c r="ES150" s="120"/>
      <c r="ET150" s="120"/>
      <c r="EU150" s="120"/>
      <c r="EV150" s="120"/>
      <c r="EW150" s="120"/>
      <c r="EX150" s="120"/>
      <c r="EY150" s="120"/>
      <c r="EZ150" s="120"/>
      <c r="FA150" s="120"/>
      <c r="FB150" s="120"/>
      <c r="FC150" s="120"/>
      <c r="FD150" s="120"/>
      <c r="FE150" s="120"/>
      <c r="FF150" s="120"/>
      <c r="FG150" s="120"/>
      <c r="FH150" s="120"/>
      <c r="FI150" s="120"/>
      <c r="FJ150" s="120"/>
      <c r="FK150" s="120"/>
      <c r="FL150" s="120"/>
      <c r="FM150" s="120"/>
      <c r="FN150" s="120"/>
      <c r="FO150" s="120"/>
      <c r="FP150" s="120"/>
      <c r="FQ150" s="120"/>
      <c r="FR150" s="120"/>
      <c r="FS150" s="120"/>
      <c r="FT150" s="120"/>
      <c r="FU150" s="120"/>
      <c r="FV150" s="120"/>
      <c r="FW150" s="120"/>
      <c r="FX150" s="120"/>
      <c r="FY150" s="120"/>
      <c r="FZ150" s="120"/>
      <c r="GA150" s="120"/>
      <c r="GB150" s="120"/>
      <c r="GC150" s="120"/>
      <c r="GD150" s="120"/>
      <c r="GE150" s="120"/>
      <c r="GF150" s="120"/>
      <c r="GG150" s="120"/>
      <c r="GH150" s="120"/>
      <c r="GI150" s="120"/>
      <c r="GJ150" s="120"/>
      <c r="GK150" s="120"/>
      <c r="GL150" s="120"/>
      <c r="GM150" s="120"/>
      <c r="GN150" s="120"/>
      <c r="GO150" s="120"/>
      <c r="GP150" s="120"/>
      <c r="GQ150" s="120"/>
      <c r="GR150" s="120"/>
      <c r="GS150" s="120"/>
      <c r="GT150" s="120"/>
      <c r="GU150" s="120"/>
      <c r="GV150" s="120"/>
      <c r="GW150" s="120"/>
      <c r="GX150" s="120"/>
      <c r="GY150" s="120"/>
      <c r="GZ150" s="120"/>
      <c r="HA150" s="120"/>
      <c r="HB150" s="120"/>
      <c r="HC150" s="120"/>
      <c r="HD150" s="120"/>
      <c r="HE150" s="120"/>
      <c r="HF150" s="120"/>
      <c r="HG150" s="120"/>
      <c r="HH150" s="120"/>
      <c r="HI150" s="120"/>
      <c r="HJ150" s="120"/>
      <c r="HK150" s="120"/>
      <c r="HL150" s="120"/>
      <c r="HM150" s="120"/>
      <c r="HN150" s="120"/>
      <c r="HO150" s="120"/>
      <c r="HP150" s="120"/>
      <c r="HQ150" s="120"/>
      <c r="HR150" s="120"/>
      <c r="HS150" s="120"/>
      <c r="HT150" s="120"/>
      <c r="HU150" s="120"/>
      <c r="HV150" s="120"/>
      <c r="HW150" s="120"/>
      <c r="HX150" s="120"/>
      <c r="HY150" s="120"/>
      <c r="HZ150" s="120"/>
      <c r="IA150" s="120"/>
      <c r="IB150" s="120"/>
      <c r="IC150" s="120"/>
      <c r="ID150" s="120"/>
      <c r="IE150" s="120"/>
      <c r="IF150" s="120"/>
      <c r="IG150" s="120"/>
      <c r="IH150" s="120"/>
      <c r="II150" s="120"/>
      <c r="IJ150" s="120"/>
      <c r="IK150" s="120"/>
      <c r="IL150" s="120"/>
    </row>
    <row r="151" spans="1:246" ht="12.75" customHeight="1">
      <c r="A151" s="483">
        <f t="shared" si="4"/>
        <v>119</v>
      </c>
      <c r="B151" s="499" t="s">
        <v>375</v>
      </c>
      <c r="C151" s="401" t="s">
        <v>835</v>
      </c>
      <c r="D151" s="837">
        <v>0</v>
      </c>
      <c r="E151" s="391">
        <v>0</v>
      </c>
      <c r="F151" s="391">
        <v>0</v>
      </c>
      <c r="G151" s="838">
        <v>60000</v>
      </c>
      <c r="H151" s="465">
        <v>60000</v>
      </c>
      <c r="I151" s="839">
        <v>45000</v>
      </c>
      <c r="J151" s="840">
        <v>15000</v>
      </c>
      <c r="K151" s="841">
        <v>1.3333333333333333</v>
      </c>
      <c r="L151" s="212"/>
      <c r="M151" s="120">
        <v>60000</v>
      </c>
      <c r="N151" s="450">
        <f t="shared" si="3"/>
        <v>0</v>
      </c>
      <c r="O151" s="120"/>
      <c r="P151" s="120"/>
      <c r="Q151" s="793"/>
      <c r="R151" s="793"/>
      <c r="S151" s="793"/>
      <c r="T151" s="793"/>
      <c r="U151" s="793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20"/>
      <c r="BS151" s="120"/>
      <c r="BT151" s="120"/>
      <c r="BU151" s="120"/>
      <c r="BV151" s="120"/>
      <c r="BW151" s="120"/>
      <c r="BX151" s="120"/>
      <c r="BY151" s="120"/>
      <c r="BZ151" s="120"/>
      <c r="CA151" s="120"/>
      <c r="CB151" s="120"/>
      <c r="CC151" s="120"/>
      <c r="CD151" s="120"/>
      <c r="CE151" s="120"/>
      <c r="CF151" s="120"/>
      <c r="CG151" s="120"/>
      <c r="CH151" s="120"/>
      <c r="CI151" s="120"/>
      <c r="CJ151" s="120"/>
      <c r="CK151" s="120"/>
      <c r="CL151" s="120"/>
      <c r="CM151" s="120"/>
      <c r="CN151" s="120"/>
      <c r="CO151" s="120"/>
      <c r="CP151" s="120"/>
      <c r="CQ151" s="120"/>
      <c r="CR151" s="120"/>
      <c r="CS151" s="120"/>
      <c r="CT151" s="120"/>
      <c r="CU151" s="120"/>
      <c r="CV151" s="120"/>
      <c r="CW151" s="120"/>
      <c r="CX151" s="120"/>
      <c r="CY151" s="120"/>
      <c r="CZ151" s="120"/>
      <c r="DA151" s="120"/>
      <c r="DB151" s="120"/>
      <c r="DC151" s="120"/>
      <c r="DD151" s="120"/>
      <c r="DE151" s="120"/>
      <c r="DF151" s="120"/>
      <c r="DG151" s="120"/>
      <c r="DH151" s="120"/>
      <c r="DI151" s="120"/>
      <c r="DJ151" s="120"/>
      <c r="DK151" s="120"/>
      <c r="DL151" s="120"/>
      <c r="DM151" s="120"/>
      <c r="DN151" s="120"/>
      <c r="DO151" s="120"/>
      <c r="DP151" s="120"/>
      <c r="DQ151" s="120"/>
      <c r="DR151" s="120"/>
      <c r="DS151" s="120"/>
      <c r="DT151" s="120"/>
      <c r="DU151" s="120"/>
      <c r="DV151" s="120"/>
      <c r="DW151" s="120"/>
      <c r="DX151" s="120"/>
      <c r="DY151" s="120"/>
      <c r="DZ151" s="120"/>
      <c r="EA151" s="120"/>
      <c r="EB151" s="120"/>
      <c r="EC151" s="120"/>
      <c r="ED151" s="120"/>
      <c r="EE151" s="120"/>
      <c r="EF151" s="120"/>
      <c r="EG151" s="120"/>
      <c r="EH151" s="120"/>
      <c r="EI151" s="120"/>
      <c r="EJ151" s="120"/>
      <c r="EK151" s="120"/>
      <c r="EL151" s="120"/>
      <c r="EM151" s="120"/>
      <c r="EN151" s="120"/>
      <c r="EO151" s="120"/>
      <c r="EP151" s="120"/>
      <c r="EQ151" s="120"/>
      <c r="ER151" s="120"/>
      <c r="ES151" s="120"/>
      <c r="ET151" s="120"/>
      <c r="EU151" s="120"/>
      <c r="EV151" s="120"/>
      <c r="EW151" s="120"/>
      <c r="EX151" s="120"/>
      <c r="EY151" s="120"/>
      <c r="EZ151" s="120"/>
      <c r="FA151" s="120"/>
      <c r="FB151" s="120"/>
      <c r="FC151" s="120"/>
      <c r="FD151" s="120"/>
      <c r="FE151" s="120"/>
      <c r="FF151" s="120"/>
      <c r="FG151" s="120"/>
      <c r="FH151" s="120"/>
      <c r="FI151" s="120"/>
      <c r="FJ151" s="120"/>
      <c r="FK151" s="120"/>
      <c r="FL151" s="120"/>
      <c r="FM151" s="120"/>
      <c r="FN151" s="120"/>
      <c r="FO151" s="120"/>
      <c r="FP151" s="120"/>
      <c r="FQ151" s="120"/>
      <c r="FR151" s="120"/>
      <c r="FS151" s="120"/>
      <c r="FT151" s="120"/>
      <c r="FU151" s="120"/>
      <c r="FV151" s="120"/>
      <c r="FW151" s="120"/>
      <c r="FX151" s="120"/>
      <c r="FY151" s="120"/>
      <c r="FZ151" s="120"/>
      <c r="GA151" s="120"/>
      <c r="GB151" s="120"/>
      <c r="GC151" s="120"/>
      <c r="GD151" s="120"/>
      <c r="GE151" s="120"/>
      <c r="GF151" s="120"/>
      <c r="GG151" s="120"/>
      <c r="GH151" s="120"/>
      <c r="GI151" s="120"/>
      <c r="GJ151" s="120"/>
      <c r="GK151" s="120"/>
      <c r="GL151" s="120"/>
      <c r="GM151" s="120"/>
      <c r="GN151" s="120"/>
      <c r="GO151" s="120"/>
      <c r="GP151" s="120"/>
      <c r="GQ151" s="120"/>
      <c r="GR151" s="120"/>
      <c r="GS151" s="120"/>
      <c r="GT151" s="120"/>
      <c r="GU151" s="120"/>
      <c r="GV151" s="120"/>
      <c r="GW151" s="120"/>
      <c r="GX151" s="120"/>
      <c r="GY151" s="120"/>
      <c r="GZ151" s="120"/>
      <c r="HA151" s="120"/>
      <c r="HB151" s="120"/>
      <c r="HC151" s="120"/>
      <c r="HD151" s="120"/>
      <c r="HE151" s="120"/>
      <c r="HF151" s="120"/>
      <c r="HG151" s="120"/>
      <c r="HH151" s="120"/>
      <c r="HI151" s="120"/>
      <c r="HJ151" s="120"/>
      <c r="HK151" s="120"/>
      <c r="HL151" s="120"/>
      <c r="HM151" s="120"/>
      <c r="HN151" s="120"/>
      <c r="HO151" s="120"/>
      <c r="HP151" s="120"/>
      <c r="HQ151" s="120"/>
      <c r="HR151" s="120"/>
      <c r="HS151" s="120"/>
      <c r="HT151" s="120"/>
      <c r="HU151" s="120"/>
      <c r="HV151" s="120"/>
      <c r="HW151" s="120"/>
      <c r="HX151" s="120"/>
      <c r="HY151" s="120"/>
      <c r="HZ151" s="120"/>
      <c r="IA151" s="120"/>
      <c r="IB151" s="120"/>
      <c r="IC151" s="120"/>
      <c r="ID151" s="120"/>
      <c r="IE151" s="120"/>
      <c r="IF151" s="120"/>
      <c r="IG151" s="120"/>
      <c r="IH151" s="120"/>
      <c r="II151" s="120"/>
      <c r="IJ151" s="120"/>
      <c r="IK151" s="120"/>
      <c r="IL151" s="120"/>
    </row>
    <row r="152" spans="1:246" ht="12.75" customHeight="1">
      <c r="A152" s="483">
        <f t="shared" si="4"/>
        <v>120</v>
      </c>
      <c r="B152" s="499" t="s">
        <v>375</v>
      </c>
      <c r="C152" s="401" t="s">
        <v>836</v>
      </c>
      <c r="D152" s="837">
        <v>0</v>
      </c>
      <c r="E152" s="391">
        <v>0</v>
      </c>
      <c r="F152" s="391">
        <v>0</v>
      </c>
      <c r="G152" s="838">
        <v>80000</v>
      </c>
      <c r="H152" s="465">
        <v>80000</v>
      </c>
      <c r="I152" s="839">
        <v>90000</v>
      </c>
      <c r="J152" s="840">
        <v>-10000</v>
      </c>
      <c r="K152" s="841">
        <v>0.8888888888888888</v>
      </c>
      <c r="L152" s="212"/>
      <c r="M152" s="120">
        <v>80000</v>
      </c>
      <c r="N152" s="450">
        <f t="shared" si="3"/>
        <v>0</v>
      </c>
      <c r="O152" s="120"/>
      <c r="P152" s="120"/>
      <c r="Q152" s="793"/>
      <c r="R152" s="793"/>
      <c r="S152" s="793"/>
      <c r="T152" s="793"/>
      <c r="U152" s="793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20"/>
      <c r="BS152" s="120"/>
      <c r="BT152" s="120"/>
      <c r="BU152" s="120"/>
      <c r="BV152" s="120"/>
      <c r="BW152" s="120"/>
      <c r="BX152" s="120"/>
      <c r="BY152" s="120"/>
      <c r="BZ152" s="120"/>
      <c r="CA152" s="120"/>
      <c r="CB152" s="120"/>
      <c r="CC152" s="120"/>
      <c r="CD152" s="120"/>
      <c r="CE152" s="120"/>
      <c r="CF152" s="120"/>
      <c r="CG152" s="120"/>
      <c r="CH152" s="120"/>
      <c r="CI152" s="120"/>
      <c r="CJ152" s="120"/>
      <c r="CK152" s="120"/>
      <c r="CL152" s="120"/>
      <c r="CM152" s="120"/>
      <c r="CN152" s="120"/>
      <c r="CO152" s="120"/>
      <c r="CP152" s="120"/>
      <c r="CQ152" s="120"/>
      <c r="CR152" s="120"/>
      <c r="CS152" s="120"/>
      <c r="CT152" s="120"/>
      <c r="CU152" s="120"/>
      <c r="CV152" s="120"/>
      <c r="CW152" s="120"/>
      <c r="CX152" s="120"/>
      <c r="CY152" s="120"/>
      <c r="CZ152" s="120"/>
      <c r="DA152" s="120"/>
      <c r="DB152" s="120"/>
      <c r="DC152" s="120"/>
      <c r="DD152" s="120"/>
      <c r="DE152" s="120"/>
      <c r="DF152" s="120"/>
      <c r="DG152" s="120"/>
      <c r="DH152" s="120"/>
      <c r="DI152" s="120"/>
      <c r="DJ152" s="120"/>
      <c r="DK152" s="120"/>
      <c r="DL152" s="120"/>
      <c r="DM152" s="120"/>
      <c r="DN152" s="120"/>
      <c r="DO152" s="120"/>
      <c r="DP152" s="120"/>
      <c r="DQ152" s="120"/>
      <c r="DR152" s="120"/>
      <c r="DS152" s="120"/>
      <c r="DT152" s="120"/>
      <c r="DU152" s="120"/>
      <c r="DV152" s="120"/>
      <c r="DW152" s="120"/>
      <c r="DX152" s="120"/>
      <c r="DY152" s="120"/>
      <c r="DZ152" s="120"/>
      <c r="EA152" s="120"/>
      <c r="EB152" s="120"/>
      <c r="EC152" s="120"/>
      <c r="ED152" s="120"/>
      <c r="EE152" s="120"/>
      <c r="EF152" s="120"/>
      <c r="EG152" s="120"/>
      <c r="EH152" s="120"/>
      <c r="EI152" s="120"/>
      <c r="EJ152" s="120"/>
      <c r="EK152" s="120"/>
      <c r="EL152" s="120"/>
      <c r="EM152" s="120"/>
      <c r="EN152" s="120"/>
      <c r="EO152" s="120"/>
      <c r="EP152" s="120"/>
      <c r="EQ152" s="120"/>
      <c r="ER152" s="120"/>
      <c r="ES152" s="120"/>
      <c r="ET152" s="120"/>
      <c r="EU152" s="120"/>
      <c r="EV152" s="120"/>
      <c r="EW152" s="120"/>
      <c r="EX152" s="120"/>
      <c r="EY152" s="120"/>
      <c r="EZ152" s="120"/>
      <c r="FA152" s="120"/>
      <c r="FB152" s="120"/>
      <c r="FC152" s="120"/>
      <c r="FD152" s="120"/>
      <c r="FE152" s="120"/>
      <c r="FF152" s="120"/>
      <c r="FG152" s="120"/>
      <c r="FH152" s="120"/>
      <c r="FI152" s="120"/>
      <c r="FJ152" s="120"/>
      <c r="FK152" s="120"/>
      <c r="FL152" s="120"/>
      <c r="FM152" s="120"/>
      <c r="FN152" s="120"/>
      <c r="FO152" s="120"/>
      <c r="FP152" s="120"/>
      <c r="FQ152" s="120"/>
      <c r="FR152" s="120"/>
      <c r="FS152" s="120"/>
      <c r="FT152" s="120"/>
      <c r="FU152" s="120"/>
      <c r="FV152" s="120"/>
      <c r="FW152" s="120"/>
      <c r="FX152" s="120"/>
      <c r="FY152" s="120"/>
      <c r="FZ152" s="120"/>
      <c r="GA152" s="120"/>
      <c r="GB152" s="120"/>
      <c r="GC152" s="120"/>
      <c r="GD152" s="120"/>
      <c r="GE152" s="120"/>
      <c r="GF152" s="120"/>
      <c r="GG152" s="120"/>
      <c r="GH152" s="120"/>
      <c r="GI152" s="120"/>
      <c r="GJ152" s="120"/>
      <c r="GK152" s="120"/>
      <c r="GL152" s="120"/>
      <c r="GM152" s="120"/>
      <c r="GN152" s="120"/>
      <c r="GO152" s="120"/>
      <c r="GP152" s="120"/>
      <c r="GQ152" s="120"/>
      <c r="GR152" s="120"/>
      <c r="GS152" s="120"/>
      <c r="GT152" s="120"/>
      <c r="GU152" s="120"/>
      <c r="GV152" s="120"/>
      <c r="GW152" s="120"/>
      <c r="GX152" s="120"/>
      <c r="GY152" s="120"/>
      <c r="GZ152" s="120"/>
      <c r="HA152" s="120"/>
      <c r="HB152" s="120"/>
      <c r="HC152" s="120"/>
      <c r="HD152" s="120"/>
      <c r="HE152" s="120"/>
      <c r="HF152" s="120"/>
      <c r="HG152" s="120"/>
      <c r="HH152" s="120"/>
      <c r="HI152" s="120"/>
      <c r="HJ152" s="120"/>
      <c r="HK152" s="120"/>
      <c r="HL152" s="120"/>
      <c r="HM152" s="120"/>
      <c r="HN152" s="120"/>
      <c r="HO152" s="120"/>
      <c r="HP152" s="120"/>
      <c r="HQ152" s="120"/>
      <c r="HR152" s="120"/>
      <c r="HS152" s="120"/>
      <c r="HT152" s="120"/>
      <c r="HU152" s="120"/>
      <c r="HV152" s="120"/>
      <c r="HW152" s="120"/>
      <c r="HX152" s="120"/>
      <c r="HY152" s="120"/>
      <c r="HZ152" s="120"/>
      <c r="IA152" s="120"/>
      <c r="IB152" s="120"/>
      <c r="IC152" s="120"/>
      <c r="ID152" s="120"/>
      <c r="IE152" s="120"/>
      <c r="IF152" s="120"/>
      <c r="IG152" s="120"/>
      <c r="IH152" s="120"/>
      <c r="II152" s="120"/>
      <c r="IJ152" s="120"/>
      <c r="IK152" s="120"/>
      <c r="IL152" s="120"/>
    </row>
    <row r="153" spans="1:246" ht="12.75" customHeight="1" thickBot="1">
      <c r="A153" s="483">
        <f t="shared" si="4"/>
        <v>121</v>
      </c>
      <c r="B153" s="383" t="s">
        <v>375</v>
      </c>
      <c r="C153" s="401" t="s">
        <v>837</v>
      </c>
      <c r="D153" s="837">
        <v>40000</v>
      </c>
      <c r="E153" s="391">
        <v>0</v>
      </c>
      <c r="F153" s="391">
        <v>0</v>
      </c>
      <c r="G153" s="838">
        <v>0</v>
      </c>
      <c r="H153" s="465">
        <v>40000</v>
      </c>
      <c r="I153" s="843">
        <v>40000</v>
      </c>
      <c r="J153" s="840">
        <v>0</v>
      </c>
      <c r="K153" s="842">
        <v>1</v>
      </c>
      <c r="L153" s="212"/>
      <c r="M153" s="120">
        <v>40000</v>
      </c>
      <c r="N153" s="450">
        <f t="shared" si="3"/>
        <v>0</v>
      </c>
      <c r="O153" s="120"/>
      <c r="P153" s="120"/>
      <c r="Q153" s="793"/>
      <c r="R153" s="793"/>
      <c r="S153" s="793"/>
      <c r="T153" s="793"/>
      <c r="U153" s="793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20"/>
      <c r="BS153" s="120"/>
      <c r="BT153" s="120"/>
      <c r="BU153" s="120"/>
      <c r="BV153" s="120"/>
      <c r="BW153" s="120"/>
      <c r="BX153" s="120"/>
      <c r="BY153" s="120"/>
      <c r="BZ153" s="120"/>
      <c r="CA153" s="120"/>
      <c r="CB153" s="120"/>
      <c r="CC153" s="120"/>
      <c r="CD153" s="120"/>
      <c r="CE153" s="120"/>
      <c r="CF153" s="120"/>
      <c r="CG153" s="120"/>
      <c r="CH153" s="120"/>
      <c r="CI153" s="120"/>
      <c r="CJ153" s="120"/>
      <c r="CK153" s="120"/>
      <c r="CL153" s="120"/>
      <c r="CM153" s="120"/>
      <c r="CN153" s="120"/>
      <c r="CO153" s="120"/>
      <c r="CP153" s="120"/>
      <c r="CQ153" s="120"/>
      <c r="CR153" s="120"/>
      <c r="CS153" s="120"/>
      <c r="CT153" s="120"/>
      <c r="CU153" s="120"/>
      <c r="CV153" s="120"/>
      <c r="CW153" s="120"/>
      <c r="CX153" s="120"/>
      <c r="CY153" s="120"/>
      <c r="CZ153" s="120"/>
      <c r="DA153" s="120"/>
      <c r="DB153" s="120"/>
      <c r="DC153" s="120"/>
      <c r="DD153" s="120"/>
      <c r="DE153" s="120"/>
      <c r="DF153" s="120"/>
      <c r="DG153" s="120"/>
      <c r="DH153" s="120"/>
      <c r="DI153" s="120"/>
      <c r="DJ153" s="120"/>
      <c r="DK153" s="120"/>
      <c r="DL153" s="120"/>
      <c r="DM153" s="120"/>
      <c r="DN153" s="120"/>
      <c r="DO153" s="120"/>
      <c r="DP153" s="120"/>
      <c r="DQ153" s="120"/>
      <c r="DR153" s="120"/>
      <c r="DS153" s="120"/>
      <c r="DT153" s="120"/>
      <c r="DU153" s="120"/>
      <c r="DV153" s="120"/>
      <c r="DW153" s="120"/>
      <c r="DX153" s="120"/>
      <c r="DY153" s="120"/>
      <c r="DZ153" s="120"/>
      <c r="EA153" s="120"/>
      <c r="EB153" s="120"/>
      <c r="EC153" s="120"/>
      <c r="ED153" s="120"/>
      <c r="EE153" s="120"/>
      <c r="EF153" s="120"/>
      <c r="EG153" s="120"/>
      <c r="EH153" s="120"/>
      <c r="EI153" s="120"/>
      <c r="EJ153" s="120"/>
      <c r="EK153" s="120"/>
      <c r="EL153" s="120"/>
      <c r="EM153" s="120"/>
      <c r="EN153" s="120"/>
      <c r="EO153" s="120"/>
      <c r="EP153" s="120"/>
      <c r="EQ153" s="120"/>
      <c r="ER153" s="120"/>
      <c r="ES153" s="120"/>
      <c r="ET153" s="120"/>
      <c r="EU153" s="120"/>
      <c r="EV153" s="120"/>
      <c r="EW153" s="120"/>
      <c r="EX153" s="120"/>
      <c r="EY153" s="120"/>
      <c r="EZ153" s="120"/>
      <c r="FA153" s="120"/>
      <c r="FB153" s="120"/>
      <c r="FC153" s="120"/>
      <c r="FD153" s="120"/>
      <c r="FE153" s="120"/>
      <c r="FF153" s="120"/>
      <c r="FG153" s="120"/>
      <c r="FH153" s="120"/>
      <c r="FI153" s="120"/>
      <c r="FJ153" s="120"/>
      <c r="FK153" s="120"/>
      <c r="FL153" s="120"/>
      <c r="FM153" s="120"/>
      <c r="FN153" s="120"/>
      <c r="FO153" s="120"/>
      <c r="FP153" s="120"/>
      <c r="FQ153" s="120"/>
      <c r="FR153" s="120"/>
      <c r="FS153" s="120"/>
      <c r="FT153" s="120"/>
      <c r="FU153" s="120"/>
      <c r="FV153" s="120"/>
      <c r="FW153" s="120"/>
      <c r="FX153" s="120"/>
      <c r="FY153" s="120"/>
      <c r="FZ153" s="120"/>
      <c r="GA153" s="120"/>
      <c r="GB153" s="120"/>
      <c r="GC153" s="120"/>
      <c r="GD153" s="120"/>
      <c r="GE153" s="120"/>
      <c r="GF153" s="120"/>
      <c r="GG153" s="120"/>
      <c r="GH153" s="120"/>
      <c r="GI153" s="120"/>
      <c r="GJ153" s="120"/>
      <c r="GK153" s="120"/>
      <c r="GL153" s="120"/>
      <c r="GM153" s="120"/>
      <c r="GN153" s="120"/>
      <c r="GO153" s="120"/>
      <c r="GP153" s="120"/>
      <c r="GQ153" s="120"/>
      <c r="GR153" s="120"/>
      <c r="GS153" s="120"/>
      <c r="GT153" s="120"/>
      <c r="GU153" s="120"/>
      <c r="GV153" s="120"/>
      <c r="GW153" s="120"/>
      <c r="GX153" s="120"/>
      <c r="GY153" s="120"/>
      <c r="GZ153" s="120"/>
      <c r="HA153" s="120"/>
      <c r="HB153" s="120"/>
      <c r="HC153" s="120"/>
      <c r="HD153" s="120"/>
      <c r="HE153" s="120"/>
      <c r="HF153" s="120"/>
      <c r="HG153" s="120"/>
      <c r="HH153" s="120"/>
      <c r="HI153" s="120"/>
      <c r="HJ153" s="120"/>
      <c r="HK153" s="120"/>
      <c r="HL153" s="120"/>
      <c r="HM153" s="120"/>
      <c r="HN153" s="120"/>
      <c r="HO153" s="120"/>
      <c r="HP153" s="120"/>
      <c r="HQ153" s="120"/>
      <c r="HR153" s="120"/>
      <c r="HS153" s="120"/>
      <c r="HT153" s="120"/>
      <c r="HU153" s="120"/>
      <c r="HV153" s="120"/>
      <c r="HW153" s="120"/>
      <c r="HX153" s="120"/>
      <c r="HY153" s="120"/>
      <c r="HZ153" s="120"/>
      <c r="IA153" s="120"/>
      <c r="IB153" s="120"/>
      <c r="IC153" s="120"/>
      <c r="ID153" s="120"/>
      <c r="IE153" s="120"/>
      <c r="IF153" s="120"/>
      <c r="IG153" s="120"/>
      <c r="IH153" s="120"/>
      <c r="II153" s="120"/>
      <c r="IJ153" s="120"/>
      <c r="IK153" s="120"/>
      <c r="IL153" s="120"/>
    </row>
    <row r="154" spans="1:246" ht="12.75" customHeight="1" thickBot="1" thickTop="1">
      <c r="A154" s="675"/>
      <c r="B154" s="676"/>
      <c r="C154" s="677" t="s">
        <v>40</v>
      </c>
      <c r="D154" s="844">
        <v>65000</v>
      </c>
      <c r="E154" s="845">
        <v>68300</v>
      </c>
      <c r="F154" s="845">
        <v>30000</v>
      </c>
      <c r="G154" s="846">
        <v>173000</v>
      </c>
      <c r="H154" s="847">
        <v>336300</v>
      </c>
      <c r="I154" s="848">
        <v>364000</v>
      </c>
      <c r="J154" s="849">
        <v>-27700</v>
      </c>
      <c r="K154" s="850">
        <v>0.923901098901099</v>
      </c>
      <c r="L154" s="449"/>
      <c r="M154" s="450">
        <v>336300</v>
      </c>
      <c r="N154" s="450">
        <f t="shared" si="3"/>
        <v>0</v>
      </c>
      <c r="O154" s="120"/>
      <c r="P154" s="120"/>
      <c r="Q154" s="793"/>
      <c r="R154" s="793"/>
      <c r="S154" s="793"/>
      <c r="T154" s="793"/>
      <c r="U154" s="793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20"/>
      <c r="BS154" s="120"/>
      <c r="BT154" s="120"/>
      <c r="BU154" s="120"/>
      <c r="BV154" s="120"/>
      <c r="BW154" s="120"/>
      <c r="BX154" s="120"/>
      <c r="BY154" s="120"/>
      <c r="BZ154" s="120"/>
      <c r="CA154" s="120"/>
      <c r="CB154" s="120"/>
      <c r="CC154" s="120"/>
      <c r="CD154" s="120"/>
      <c r="CE154" s="120"/>
      <c r="CF154" s="120"/>
      <c r="CG154" s="120"/>
      <c r="CH154" s="120"/>
      <c r="CI154" s="120"/>
      <c r="CJ154" s="120"/>
      <c r="CK154" s="120"/>
      <c r="CL154" s="120"/>
      <c r="CM154" s="120"/>
      <c r="CN154" s="120"/>
      <c r="CO154" s="120"/>
      <c r="CP154" s="120"/>
      <c r="CQ154" s="120"/>
      <c r="CR154" s="120"/>
      <c r="CS154" s="120"/>
      <c r="CT154" s="120"/>
      <c r="CU154" s="120"/>
      <c r="CV154" s="120"/>
      <c r="CW154" s="120"/>
      <c r="CX154" s="120"/>
      <c r="CY154" s="120"/>
      <c r="CZ154" s="120"/>
      <c r="DA154" s="120"/>
      <c r="DB154" s="120"/>
      <c r="DC154" s="120"/>
      <c r="DD154" s="120"/>
      <c r="DE154" s="120"/>
      <c r="DF154" s="120"/>
      <c r="DG154" s="120"/>
      <c r="DH154" s="120"/>
      <c r="DI154" s="120"/>
      <c r="DJ154" s="120"/>
      <c r="DK154" s="120"/>
      <c r="DL154" s="120"/>
      <c r="DM154" s="120"/>
      <c r="DN154" s="120"/>
      <c r="DO154" s="120"/>
      <c r="DP154" s="120"/>
      <c r="DQ154" s="120"/>
      <c r="DR154" s="120"/>
      <c r="DS154" s="120"/>
      <c r="DT154" s="120"/>
      <c r="DU154" s="120"/>
      <c r="DV154" s="120"/>
      <c r="DW154" s="120"/>
      <c r="DX154" s="120"/>
      <c r="DY154" s="120"/>
      <c r="DZ154" s="120"/>
      <c r="EA154" s="120"/>
      <c r="EB154" s="120"/>
      <c r="EC154" s="120"/>
      <c r="ED154" s="120"/>
      <c r="EE154" s="120"/>
      <c r="EF154" s="120"/>
      <c r="EG154" s="120"/>
      <c r="EH154" s="120"/>
      <c r="EI154" s="120"/>
      <c r="EJ154" s="120"/>
      <c r="EK154" s="120"/>
      <c r="EL154" s="120"/>
      <c r="EM154" s="120"/>
      <c r="EN154" s="120"/>
      <c r="EO154" s="120"/>
      <c r="EP154" s="120"/>
      <c r="EQ154" s="120"/>
      <c r="ER154" s="120"/>
      <c r="ES154" s="120"/>
      <c r="ET154" s="120"/>
      <c r="EU154" s="120"/>
      <c r="EV154" s="120"/>
      <c r="EW154" s="120"/>
      <c r="EX154" s="120"/>
      <c r="EY154" s="120"/>
      <c r="EZ154" s="120"/>
      <c r="FA154" s="120"/>
      <c r="FB154" s="120"/>
      <c r="FC154" s="120"/>
      <c r="FD154" s="120"/>
      <c r="FE154" s="120"/>
      <c r="FF154" s="120"/>
      <c r="FG154" s="120"/>
      <c r="FH154" s="120"/>
      <c r="FI154" s="120"/>
      <c r="FJ154" s="120"/>
      <c r="FK154" s="120"/>
      <c r="FL154" s="120"/>
      <c r="FM154" s="120"/>
      <c r="FN154" s="120"/>
      <c r="FO154" s="120"/>
      <c r="FP154" s="120"/>
      <c r="FQ154" s="120"/>
      <c r="FR154" s="120"/>
      <c r="FS154" s="120"/>
      <c r="FT154" s="120"/>
      <c r="FU154" s="120"/>
      <c r="FV154" s="120"/>
      <c r="FW154" s="120"/>
      <c r="FX154" s="120"/>
      <c r="FY154" s="120"/>
      <c r="FZ154" s="120"/>
      <c r="GA154" s="120"/>
      <c r="GB154" s="120"/>
      <c r="GC154" s="120"/>
      <c r="GD154" s="120"/>
      <c r="GE154" s="120"/>
      <c r="GF154" s="120"/>
      <c r="GG154" s="120"/>
      <c r="GH154" s="120"/>
      <c r="GI154" s="120"/>
      <c r="GJ154" s="120"/>
      <c r="GK154" s="120"/>
      <c r="GL154" s="120"/>
      <c r="GM154" s="120"/>
      <c r="GN154" s="120"/>
      <c r="GO154" s="120"/>
      <c r="GP154" s="120"/>
      <c r="GQ154" s="120"/>
      <c r="GR154" s="120"/>
      <c r="GS154" s="120"/>
      <c r="GT154" s="120"/>
      <c r="GU154" s="120"/>
      <c r="GV154" s="120"/>
      <c r="GW154" s="120"/>
      <c r="GX154" s="120"/>
      <c r="GY154" s="120"/>
      <c r="GZ154" s="120"/>
      <c r="HA154" s="120"/>
      <c r="HB154" s="120"/>
      <c r="HC154" s="120"/>
      <c r="HD154" s="120"/>
      <c r="HE154" s="120"/>
      <c r="HF154" s="120"/>
      <c r="HG154" s="120"/>
      <c r="HH154" s="120"/>
      <c r="HI154" s="120"/>
      <c r="HJ154" s="120"/>
      <c r="HK154" s="120"/>
      <c r="HL154" s="120"/>
      <c r="HM154" s="120"/>
      <c r="HN154" s="120"/>
      <c r="HO154" s="120"/>
      <c r="HP154" s="120"/>
      <c r="HQ154" s="120"/>
      <c r="HR154" s="120"/>
      <c r="HS154" s="120"/>
      <c r="HT154" s="120"/>
      <c r="HU154" s="120"/>
      <c r="HV154" s="120"/>
      <c r="HW154" s="120"/>
      <c r="HX154" s="120"/>
      <c r="HY154" s="120"/>
      <c r="HZ154" s="120"/>
      <c r="IA154" s="120"/>
      <c r="IB154" s="120"/>
      <c r="IC154" s="120"/>
      <c r="ID154" s="120"/>
      <c r="IE154" s="120"/>
      <c r="IF154" s="120"/>
      <c r="IG154" s="120"/>
      <c r="IH154" s="120"/>
      <c r="II154" s="120"/>
      <c r="IJ154" s="120"/>
      <c r="IK154" s="120"/>
      <c r="IL154" s="120"/>
    </row>
    <row r="155" spans="1:246" ht="12.75" customHeight="1">
      <c r="A155" s="483">
        <f>A153+1</f>
        <v>122</v>
      </c>
      <c r="B155" s="696" t="s">
        <v>376</v>
      </c>
      <c r="C155" s="697" t="s">
        <v>838</v>
      </c>
      <c r="D155" s="837">
        <v>10500</v>
      </c>
      <c r="E155" s="391">
        <v>0</v>
      </c>
      <c r="F155" s="391">
        <v>0</v>
      </c>
      <c r="G155" s="838">
        <v>0</v>
      </c>
      <c r="H155" s="941">
        <v>10500</v>
      </c>
      <c r="I155" s="839">
        <v>11000</v>
      </c>
      <c r="J155" s="840">
        <v>-500</v>
      </c>
      <c r="K155" s="841">
        <v>0.9545454545454546</v>
      </c>
      <c r="L155" s="232"/>
      <c r="M155" s="120">
        <v>10500</v>
      </c>
      <c r="N155" s="450">
        <f t="shared" si="3"/>
        <v>0</v>
      </c>
      <c r="O155" s="120"/>
      <c r="P155" s="120"/>
      <c r="Q155" s="793"/>
      <c r="R155" s="793"/>
      <c r="S155" s="793"/>
      <c r="T155" s="793"/>
      <c r="U155" s="793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20"/>
      <c r="BS155" s="120"/>
      <c r="BT155" s="120"/>
      <c r="BU155" s="120"/>
      <c r="BV155" s="120"/>
      <c r="BW155" s="120"/>
      <c r="BX155" s="120"/>
      <c r="BY155" s="120"/>
      <c r="BZ155" s="120"/>
      <c r="CA155" s="120"/>
      <c r="CB155" s="120"/>
      <c r="CC155" s="120"/>
      <c r="CD155" s="120"/>
      <c r="CE155" s="120"/>
      <c r="CF155" s="120"/>
      <c r="CG155" s="120"/>
      <c r="CH155" s="120"/>
      <c r="CI155" s="120"/>
      <c r="CJ155" s="120"/>
      <c r="CK155" s="120"/>
      <c r="CL155" s="120"/>
      <c r="CM155" s="120"/>
      <c r="CN155" s="120"/>
      <c r="CO155" s="120"/>
      <c r="CP155" s="120"/>
      <c r="CQ155" s="120"/>
      <c r="CR155" s="120"/>
      <c r="CS155" s="120"/>
      <c r="CT155" s="120"/>
      <c r="CU155" s="120"/>
      <c r="CV155" s="120"/>
      <c r="CW155" s="120"/>
      <c r="CX155" s="120"/>
      <c r="CY155" s="120"/>
      <c r="CZ155" s="120"/>
      <c r="DA155" s="120"/>
      <c r="DB155" s="120"/>
      <c r="DC155" s="120"/>
      <c r="DD155" s="120"/>
      <c r="DE155" s="120"/>
      <c r="DF155" s="120"/>
      <c r="DG155" s="120"/>
      <c r="DH155" s="120"/>
      <c r="DI155" s="120"/>
      <c r="DJ155" s="120"/>
      <c r="DK155" s="120"/>
      <c r="DL155" s="120"/>
      <c r="DM155" s="120"/>
      <c r="DN155" s="120"/>
      <c r="DO155" s="120"/>
      <c r="DP155" s="120"/>
      <c r="DQ155" s="120"/>
      <c r="DR155" s="120"/>
      <c r="DS155" s="120"/>
      <c r="DT155" s="120"/>
      <c r="DU155" s="120"/>
      <c r="DV155" s="120"/>
      <c r="DW155" s="120"/>
      <c r="DX155" s="120"/>
      <c r="DY155" s="120"/>
      <c r="DZ155" s="120"/>
      <c r="EA155" s="120"/>
      <c r="EB155" s="120"/>
      <c r="EC155" s="120"/>
      <c r="ED155" s="120"/>
      <c r="EE155" s="120"/>
      <c r="EF155" s="120"/>
      <c r="EG155" s="120"/>
      <c r="EH155" s="120"/>
      <c r="EI155" s="120"/>
      <c r="EJ155" s="120"/>
      <c r="EK155" s="120"/>
      <c r="EL155" s="120"/>
      <c r="EM155" s="120"/>
      <c r="EN155" s="120"/>
      <c r="EO155" s="120"/>
      <c r="EP155" s="120"/>
      <c r="EQ155" s="120"/>
      <c r="ER155" s="120"/>
      <c r="ES155" s="120"/>
      <c r="ET155" s="120"/>
      <c r="EU155" s="120"/>
      <c r="EV155" s="120"/>
      <c r="EW155" s="120"/>
      <c r="EX155" s="120"/>
      <c r="EY155" s="120"/>
      <c r="EZ155" s="120"/>
      <c r="FA155" s="120"/>
      <c r="FB155" s="120"/>
      <c r="FC155" s="120"/>
      <c r="FD155" s="120"/>
      <c r="FE155" s="120"/>
      <c r="FF155" s="120"/>
      <c r="FG155" s="120"/>
      <c r="FH155" s="120"/>
      <c r="FI155" s="120"/>
      <c r="FJ155" s="120"/>
      <c r="FK155" s="120"/>
      <c r="FL155" s="120"/>
      <c r="FM155" s="120"/>
      <c r="FN155" s="120"/>
      <c r="FO155" s="120"/>
      <c r="FP155" s="120"/>
      <c r="FQ155" s="120"/>
      <c r="FR155" s="120"/>
      <c r="FS155" s="120"/>
      <c r="FT155" s="120"/>
      <c r="FU155" s="120"/>
      <c r="FV155" s="120"/>
      <c r="FW155" s="120"/>
      <c r="FX155" s="120"/>
      <c r="FY155" s="120"/>
      <c r="FZ155" s="120"/>
      <c r="GA155" s="120"/>
      <c r="GB155" s="120"/>
      <c r="GC155" s="120"/>
      <c r="GD155" s="120"/>
      <c r="GE155" s="120"/>
      <c r="GF155" s="120"/>
      <c r="GG155" s="120"/>
      <c r="GH155" s="120"/>
      <c r="GI155" s="120"/>
      <c r="GJ155" s="120"/>
      <c r="GK155" s="120"/>
      <c r="GL155" s="120"/>
      <c r="GM155" s="120"/>
      <c r="GN155" s="120"/>
      <c r="GO155" s="120"/>
      <c r="GP155" s="120"/>
      <c r="GQ155" s="120"/>
      <c r="GR155" s="120"/>
      <c r="GS155" s="120"/>
      <c r="GT155" s="120"/>
      <c r="GU155" s="120"/>
      <c r="GV155" s="120"/>
      <c r="GW155" s="120"/>
      <c r="GX155" s="120"/>
      <c r="GY155" s="120"/>
      <c r="GZ155" s="120"/>
      <c r="HA155" s="120"/>
      <c r="HB155" s="120"/>
      <c r="HC155" s="120"/>
      <c r="HD155" s="120"/>
      <c r="HE155" s="120"/>
      <c r="HF155" s="120"/>
      <c r="HG155" s="120"/>
      <c r="HH155" s="120"/>
      <c r="HI155" s="120"/>
      <c r="HJ155" s="120"/>
      <c r="HK155" s="120"/>
      <c r="HL155" s="120"/>
      <c r="HM155" s="120"/>
      <c r="HN155" s="120"/>
      <c r="HO155" s="120"/>
      <c r="HP155" s="120"/>
      <c r="HQ155" s="120"/>
      <c r="HR155" s="120"/>
      <c r="HS155" s="120"/>
      <c r="HT155" s="120"/>
      <c r="HU155" s="120"/>
      <c r="HV155" s="120"/>
      <c r="HW155" s="120"/>
      <c r="HX155" s="120"/>
      <c r="HY155" s="120"/>
      <c r="HZ155" s="120"/>
      <c r="IA155" s="120"/>
      <c r="IB155" s="120"/>
      <c r="IC155" s="120"/>
      <c r="ID155" s="120"/>
      <c r="IE155" s="120"/>
      <c r="IF155" s="120"/>
      <c r="IG155" s="120"/>
      <c r="IH155" s="120"/>
      <c r="II155" s="120"/>
      <c r="IJ155" s="120"/>
      <c r="IK155" s="120"/>
      <c r="IL155" s="120"/>
    </row>
    <row r="156" spans="1:246" ht="12.75" customHeight="1">
      <c r="A156" s="483">
        <f t="shared" si="4"/>
        <v>123</v>
      </c>
      <c r="B156" s="499" t="s">
        <v>376</v>
      </c>
      <c r="C156" s="697" t="s">
        <v>839</v>
      </c>
      <c r="D156" s="837">
        <v>0</v>
      </c>
      <c r="E156" s="391">
        <v>0</v>
      </c>
      <c r="F156" s="391">
        <v>25000</v>
      </c>
      <c r="G156" s="838">
        <v>0</v>
      </c>
      <c r="H156" s="465">
        <v>25000</v>
      </c>
      <c r="I156" s="839">
        <v>25000</v>
      </c>
      <c r="J156" s="840">
        <v>0</v>
      </c>
      <c r="K156" s="841">
        <v>1</v>
      </c>
      <c r="L156" s="232"/>
      <c r="M156" s="120">
        <v>25000</v>
      </c>
      <c r="N156" s="450">
        <f t="shared" si="3"/>
        <v>0</v>
      </c>
      <c r="O156" s="120"/>
      <c r="P156" s="120"/>
      <c r="Q156" s="793"/>
      <c r="R156" s="793"/>
      <c r="S156" s="793"/>
      <c r="T156" s="793"/>
      <c r="U156" s="793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20"/>
      <c r="BS156" s="120"/>
      <c r="BT156" s="120"/>
      <c r="BU156" s="120"/>
      <c r="BV156" s="120"/>
      <c r="BW156" s="120"/>
      <c r="BX156" s="120"/>
      <c r="BY156" s="120"/>
      <c r="BZ156" s="120"/>
      <c r="CA156" s="120"/>
      <c r="CB156" s="120"/>
      <c r="CC156" s="120"/>
      <c r="CD156" s="120"/>
      <c r="CE156" s="120"/>
      <c r="CF156" s="120"/>
      <c r="CG156" s="120"/>
      <c r="CH156" s="120"/>
      <c r="CI156" s="120"/>
      <c r="CJ156" s="120"/>
      <c r="CK156" s="120"/>
      <c r="CL156" s="120"/>
      <c r="CM156" s="120"/>
      <c r="CN156" s="120"/>
      <c r="CO156" s="120"/>
      <c r="CP156" s="120"/>
      <c r="CQ156" s="120"/>
      <c r="CR156" s="120"/>
      <c r="CS156" s="120"/>
      <c r="CT156" s="120"/>
      <c r="CU156" s="120"/>
      <c r="CV156" s="120"/>
      <c r="CW156" s="120"/>
      <c r="CX156" s="120"/>
      <c r="CY156" s="120"/>
      <c r="CZ156" s="120"/>
      <c r="DA156" s="120"/>
      <c r="DB156" s="120"/>
      <c r="DC156" s="120"/>
      <c r="DD156" s="120"/>
      <c r="DE156" s="120"/>
      <c r="DF156" s="120"/>
      <c r="DG156" s="120"/>
      <c r="DH156" s="120"/>
      <c r="DI156" s="120"/>
      <c r="DJ156" s="120"/>
      <c r="DK156" s="120"/>
      <c r="DL156" s="120"/>
      <c r="DM156" s="120"/>
      <c r="DN156" s="120"/>
      <c r="DO156" s="120"/>
      <c r="DP156" s="120"/>
      <c r="DQ156" s="120"/>
      <c r="DR156" s="120"/>
      <c r="DS156" s="120"/>
      <c r="DT156" s="120"/>
      <c r="DU156" s="120"/>
      <c r="DV156" s="120"/>
      <c r="DW156" s="120"/>
      <c r="DX156" s="120"/>
      <c r="DY156" s="120"/>
      <c r="DZ156" s="120"/>
      <c r="EA156" s="120"/>
      <c r="EB156" s="120"/>
      <c r="EC156" s="120"/>
      <c r="ED156" s="120"/>
      <c r="EE156" s="120"/>
      <c r="EF156" s="120"/>
      <c r="EG156" s="120"/>
      <c r="EH156" s="120"/>
      <c r="EI156" s="120"/>
      <c r="EJ156" s="120"/>
      <c r="EK156" s="120"/>
      <c r="EL156" s="120"/>
      <c r="EM156" s="120"/>
      <c r="EN156" s="120"/>
      <c r="EO156" s="120"/>
      <c r="EP156" s="120"/>
      <c r="EQ156" s="120"/>
      <c r="ER156" s="120"/>
      <c r="ES156" s="120"/>
      <c r="ET156" s="120"/>
      <c r="EU156" s="120"/>
      <c r="EV156" s="120"/>
      <c r="EW156" s="120"/>
      <c r="EX156" s="120"/>
      <c r="EY156" s="120"/>
      <c r="EZ156" s="120"/>
      <c r="FA156" s="120"/>
      <c r="FB156" s="120"/>
      <c r="FC156" s="120"/>
      <c r="FD156" s="120"/>
      <c r="FE156" s="120"/>
      <c r="FF156" s="120"/>
      <c r="FG156" s="120"/>
      <c r="FH156" s="120"/>
      <c r="FI156" s="120"/>
      <c r="FJ156" s="120"/>
      <c r="FK156" s="120"/>
      <c r="FL156" s="120"/>
      <c r="FM156" s="120"/>
      <c r="FN156" s="120"/>
      <c r="FO156" s="120"/>
      <c r="FP156" s="120"/>
      <c r="FQ156" s="120"/>
      <c r="FR156" s="120"/>
      <c r="FS156" s="120"/>
      <c r="FT156" s="120"/>
      <c r="FU156" s="120"/>
      <c r="FV156" s="120"/>
      <c r="FW156" s="120"/>
      <c r="FX156" s="120"/>
      <c r="FY156" s="120"/>
      <c r="FZ156" s="120"/>
      <c r="GA156" s="120"/>
      <c r="GB156" s="120"/>
      <c r="GC156" s="120"/>
      <c r="GD156" s="120"/>
      <c r="GE156" s="120"/>
      <c r="GF156" s="120"/>
      <c r="GG156" s="120"/>
      <c r="GH156" s="120"/>
      <c r="GI156" s="120"/>
      <c r="GJ156" s="120"/>
      <c r="GK156" s="120"/>
      <c r="GL156" s="120"/>
      <c r="GM156" s="120"/>
      <c r="GN156" s="120"/>
      <c r="GO156" s="120"/>
      <c r="GP156" s="120"/>
      <c r="GQ156" s="120"/>
      <c r="GR156" s="120"/>
      <c r="GS156" s="120"/>
      <c r="GT156" s="120"/>
      <c r="GU156" s="120"/>
      <c r="GV156" s="120"/>
      <c r="GW156" s="120"/>
      <c r="GX156" s="120"/>
      <c r="GY156" s="120"/>
      <c r="GZ156" s="120"/>
      <c r="HA156" s="120"/>
      <c r="HB156" s="120"/>
      <c r="HC156" s="120"/>
      <c r="HD156" s="120"/>
      <c r="HE156" s="120"/>
      <c r="HF156" s="120"/>
      <c r="HG156" s="120"/>
      <c r="HH156" s="120"/>
      <c r="HI156" s="120"/>
      <c r="HJ156" s="120"/>
      <c r="HK156" s="120"/>
      <c r="HL156" s="120"/>
      <c r="HM156" s="120"/>
      <c r="HN156" s="120"/>
      <c r="HO156" s="120"/>
      <c r="HP156" s="120"/>
      <c r="HQ156" s="120"/>
      <c r="HR156" s="120"/>
      <c r="HS156" s="120"/>
      <c r="HT156" s="120"/>
      <c r="HU156" s="120"/>
      <c r="HV156" s="120"/>
      <c r="HW156" s="120"/>
      <c r="HX156" s="120"/>
      <c r="HY156" s="120"/>
      <c r="HZ156" s="120"/>
      <c r="IA156" s="120"/>
      <c r="IB156" s="120"/>
      <c r="IC156" s="120"/>
      <c r="ID156" s="120"/>
      <c r="IE156" s="120"/>
      <c r="IF156" s="120"/>
      <c r="IG156" s="120"/>
      <c r="IH156" s="120"/>
      <c r="II156" s="120"/>
      <c r="IJ156" s="120"/>
      <c r="IK156" s="120"/>
      <c r="IL156" s="120"/>
    </row>
    <row r="157" spans="1:246" ht="12.75" customHeight="1">
      <c r="A157" s="483">
        <f t="shared" si="4"/>
        <v>124</v>
      </c>
      <c r="B157" s="499" t="s">
        <v>376</v>
      </c>
      <c r="C157" s="697" t="s">
        <v>840</v>
      </c>
      <c r="D157" s="837">
        <v>0</v>
      </c>
      <c r="E157" s="391">
        <v>0</v>
      </c>
      <c r="F157" s="391">
        <v>80000</v>
      </c>
      <c r="G157" s="838">
        <v>0</v>
      </c>
      <c r="H157" s="465">
        <v>80000</v>
      </c>
      <c r="I157" s="839">
        <v>75900</v>
      </c>
      <c r="J157" s="840">
        <v>4100</v>
      </c>
      <c r="K157" s="841">
        <v>1.0540184453227932</v>
      </c>
      <c r="L157" s="232"/>
      <c r="M157" s="120">
        <v>80000</v>
      </c>
      <c r="N157" s="450">
        <f t="shared" si="3"/>
        <v>0</v>
      </c>
      <c r="O157" s="120"/>
      <c r="P157" s="120"/>
      <c r="Q157" s="793"/>
      <c r="R157" s="793"/>
      <c r="S157" s="793"/>
      <c r="T157" s="793"/>
      <c r="U157" s="793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20"/>
      <c r="BS157" s="120"/>
      <c r="BT157" s="120"/>
      <c r="BU157" s="120"/>
      <c r="BV157" s="120"/>
      <c r="BW157" s="120"/>
      <c r="BX157" s="120"/>
      <c r="BY157" s="120"/>
      <c r="BZ157" s="120"/>
      <c r="CA157" s="120"/>
      <c r="CB157" s="120"/>
      <c r="CC157" s="120"/>
      <c r="CD157" s="120"/>
      <c r="CE157" s="120"/>
      <c r="CF157" s="120"/>
      <c r="CG157" s="120"/>
      <c r="CH157" s="120"/>
      <c r="CI157" s="120"/>
      <c r="CJ157" s="120"/>
      <c r="CK157" s="120"/>
      <c r="CL157" s="120"/>
      <c r="CM157" s="120"/>
      <c r="CN157" s="120"/>
      <c r="CO157" s="120"/>
      <c r="CP157" s="120"/>
      <c r="CQ157" s="120"/>
      <c r="CR157" s="120"/>
      <c r="CS157" s="120"/>
      <c r="CT157" s="120"/>
      <c r="CU157" s="120"/>
      <c r="CV157" s="120"/>
      <c r="CW157" s="120"/>
      <c r="CX157" s="120"/>
      <c r="CY157" s="120"/>
      <c r="CZ157" s="120"/>
      <c r="DA157" s="120"/>
      <c r="DB157" s="120"/>
      <c r="DC157" s="120"/>
      <c r="DD157" s="120"/>
      <c r="DE157" s="120"/>
      <c r="DF157" s="120"/>
      <c r="DG157" s="120"/>
      <c r="DH157" s="120"/>
      <c r="DI157" s="120"/>
      <c r="DJ157" s="120"/>
      <c r="DK157" s="120"/>
      <c r="DL157" s="120"/>
      <c r="DM157" s="120"/>
      <c r="DN157" s="120"/>
      <c r="DO157" s="120"/>
      <c r="DP157" s="120"/>
      <c r="DQ157" s="120"/>
      <c r="DR157" s="120"/>
      <c r="DS157" s="120"/>
      <c r="DT157" s="120"/>
      <c r="DU157" s="120"/>
      <c r="DV157" s="120"/>
      <c r="DW157" s="120"/>
      <c r="DX157" s="120"/>
      <c r="DY157" s="120"/>
      <c r="DZ157" s="120"/>
      <c r="EA157" s="120"/>
      <c r="EB157" s="120"/>
      <c r="EC157" s="120"/>
      <c r="ED157" s="120"/>
      <c r="EE157" s="120"/>
      <c r="EF157" s="120"/>
      <c r="EG157" s="120"/>
      <c r="EH157" s="120"/>
      <c r="EI157" s="120"/>
      <c r="EJ157" s="120"/>
      <c r="EK157" s="120"/>
      <c r="EL157" s="120"/>
      <c r="EM157" s="120"/>
      <c r="EN157" s="120"/>
      <c r="EO157" s="120"/>
      <c r="EP157" s="120"/>
      <c r="EQ157" s="120"/>
      <c r="ER157" s="120"/>
      <c r="ES157" s="120"/>
      <c r="ET157" s="120"/>
      <c r="EU157" s="120"/>
      <c r="EV157" s="120"/>
      <c r="EW157" s="120"/>
      <c r="EX157" s="120"/>
      <c r="EY157" s="120"/>
      <c r="EZ157" s="120"/>
      <c r="FA157" s="120"/>
      <c r="FB157" s="120"/>
      <c r="FC157" s="120"/>
      <c r="FD157" s="120"/>
      <c r="FE157" s="120"/>
      <c r="FF157" s="120"/>
      <c r="FG157" s="120"/>
      <c r="FH157" s="120"/>
      <c r="FI157" s="120"/>
      <c r="FJ157" s="120"/>
      <c r="FK157" s="120"/>
      <c r="FL157" s="120"/>
      <c r="FM157" s="120"/>
      <c r="FN157" s="120"/>
      <c r="FO157" s="120"/>
      <c r="FP157" s="120"/>
      <c r="FQ157" s="120"/>
      <c r="FR157" s="120"/>
      <c r="FS157" s="120"/>
      <c r="FT157" s="120"/>
      <c r="FU157" s="120"/>
      <c r="FV157" s="120"/>
      <c r="FW157" s="120"/>
      <c r="FX157" s="120"/>
      <c r="FY157" s="120"/>
      <c r="FZ157" s="120"/>
      <c r="GA157" s="120"/>
      <c r="GB157" s="120"/>
      <c r="GC157" s="120"/>
      <c r="GD157" s="120"/>
      <c r="GE157" s="120"/>
      <c r="GF157" s="120"/>
      <c r="GG157" s="120"/>
      <c r="GH157" s="120"/>
      <c r="GI157" s="120"/>
      <c r="GJ157" s="120"/>
      <c r="GK157" s="120"/>
      <c r="GL157" s="120"/>
      <c r="GM157" s="120"/>
      <c r="GN157" s="120"/>
      <c r="GO157" s="120"/>
      <c r="GP157" s="120"/>
      <c r="GQ157" s="120"/>
      <c r="GR157" s="120"/>
      <c r="GS157" s="120"/>
      <c r="GT157" s="120"/>
      <c r="GU157" s="120"/>
      <c r="GV157" s="120"/>
      <c r="GW157" s="120"/>
      <c r="GX157" s="120"/>
      <c r="GY157" s="120"/>
      <c r="GZ157" s="120"/>
      <c r="HA157" s="120"/>
      <c r="HB157" s="120"/>
      <c r="HC157" s="120"/>
      <c r="HD157" s="120"/>
      <c r="HE157" s="120"/>
      <c r="HF157" s="120"/>
      <c r="HG157" s="120"/>
      <c r="HH157" s="120"/>
      <c r="HI157" s="120"/>
      <c r="HJ157" s="120"/>
      <c r="HK157" s="120"/>
      <c r="HL157" s="120"/>
      <c r="HM157" s="120"/>
      <c r="HN157" s="120"/>
      <c r="HO157" s="120"/>
      <c r="HP157" s="120"/>
      <c r="HQ157" s="120"/>
      <c r="HR157" s="120"/>
      <c r="HS157" s="120"/>
      <c r="HT157" s="120"/>
      <c r="HU157" s="120"/>
      <c r="HV157" s="120"/>
      <c r="HW157" s="120"/>
      <c r="HX157" s="120"/>
      <c r="HY157" s="120"/>
      <c r="HZ157" s="120"/>
      <c r="IA157" s="120"/>
      <c r="IB157" s="120"/>
      <c r="IC157" s="120"/>
      <c r="ID157" s="120"/>
      <c r="IE157" s="120"/>
      <c r="IF157" s="120"/>
      <c r="IG157" s="120"/>
      <c r="IH157" s="120"/>
      <c r="II157" s="120"/>
      <c r="IJ157" s="120"/>
      <c r="IK157" s="120"/>
      <c r="IL157" s="120"/>
    </row>
    <row r="158" spans="1:246" ht="12.75" customHeight="1">
      <c r="A158" s="483">
        <f t="shared" si="4"/>
        <v>125</v>
      </c>
      <c r="B158" s="499" t="s">
        <v>376</v>
      </c>
      <c r="C158" s="697" t="s">
        <v>247</v>
      </c>
      <c r="D158" s="837">
        <v>0</v>
      </c>
      <c r="E158" s="391">
        <v>0</v>
      </c>
      <c r="F158" s="391">
        <v>290700</v>
      </c>
      <c r="G158" s="838">
        <v>0</v>
      </c>
      <c r="H158" s="465">
        <v>290700</v>
      </c>
      <c r="I158" s="839">
        <v>295500</v>
      </c>
      <c r="J158" s="840">
        <v>-4800</v>
      </c>
      <c r="K158" s="841">
        <v>0.983756345177665</v>
      </c>
      <c r="L158" s="232">
        <v>5</v>
      </c>
      <c r="M158" s="120">
        <v>290700</v>
      </c>
      <c r="N158" s="450">
        <f t="shared" si="3"/>
        <v>0</v>
      </c>
      <c r="O158" s="120"/>
      <c r="P158" s="120"/>
      <c r="Q158" s="793"/>
      <c r="R158" s="793"/>
      <c r="S158" s="793"/>
      <c r="T158" s="793"/>
      <c r="U158" s="793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20"/>
      <c r="BS158" s="120"/>
      <c r="BT158" s="120"/>
      <c r="BU158" s="120"/>
      <c r="BV158" s="120"/>
      <c r="BW158" s="120"/>
      <c r="BX158" s="120"/>
      <c r="BY158" s="120"/>
      <c r="BZ158" s="120"/>
      <c r="CA158" s="120"/>
      <c r="CB158" s="120"/>
      <c r="CC158" s="120"/>
      <c r="CD158" s="120"/>
      <c r="CE158" s="120"/>
      <c r="CF158" s="120"/>
      <c r="CG158" s="120"/>
      <c r="CH158" s="120"/>
      <c r="CI158" s="120"/>
      <c r="CJ158" s="120"/>
      <c r="CK158" s="120"/>
      <c r="CL158" s="120"/>
      <c r="CM158" s="120"/>
      <c r="CN158" s="120"/>
      <c r="CO158" s="120"/>
      <c r="CP158" s="120"/>
      <c r="CQ158" s="120"/>
      <c r="CR158" s="120"/>
      <c r="CS158" s="120"/>
      <c r="CT158" s="120"/>
      <c r="CU158" s="120"/>
      <c r="CV158" s="120"/>
      <c r="CW158" s="120"/>
      <c r="CX158" s="120"/>
      <c r="CY158" s="120"/>
      <c r="CZ158" s="120"/>
      <c r="DA158" s="120"/>
      <c r="DB158" s="120"/>
      <c r="DC158" s="120"/>
      <c r="DD158" s="120"/>
      <c r="DE158" s="120"/>
      <c r="DF158" s="120"/>
      <c r="DG158" s="120"/>
      <c r="DH158" s="120"/>
      <c r="DI158" s="120"/>
      <c r="DJ158" s="120"/>
      <c r="DK158" s="120"/>
      <c r="DL158" s="120"/>
      <c r="DM158" s="120"/>
      <c r="DN158" s="120"/>
      <c r="DO158" s="120"/>
      <c r="DP158" s="120"/>
      <c r="DQ158" s="120"/>
      <c r="DR158" s="120"/>
      <c r="DS158" s="120"/>
      <c r="DT158" s="120"/>
      <c r="DU158" s="120"/>
      <c r="DV158" s="120"/>
      <c r="DW158" s="120"/>
      <c r="DX158" s="120"/>
      <c r="DY158" s="120"/>
      <c r="DZ158" s="120"/>
      <c r="EA158" s="120"/>
      <c r="EB158" s="120"/>
      <c r="EC158" s="120"/>
      <c r="ED158" s="120"/>
      <c r="EE158" s="120"/>
      <c r="EF158" s="120"/>
      <c r="EG158" s="120"/>
      <c r="EH158" s="120"/>
      <c r="EI158" s="120"/>
      <c r="EJ158" s="120"/>
      <c r="EK158" s="120"/>
      <c r="EL158" s="120"/>
      <c r="EM158" s="120"/>
      <c r="EN158" s="120"/>
      <c r="EO158" s="120"/>
      <c r="EP158" s="120"/>
      <c r="EQ158" s="120"/>
      <c r="ER158" s="120"/>
      <c r="ES158" s="120"/>
      <c r="ET158" s="120"/>
      <c r="EU158" s="120"/>
      <c r="EV158" s="120"/>
      <c r="EW158" s="120"/>
      <c r="EX158" s="120"/>
      <c r="EY158" s="120"/>
      <c r="EZ158" s="120"/>
      <c r="FA158" s="120"/>
      <c r="FB158" s="120"/>
      <c r="FC158" s="120"/>
      <c r="FD158" s="120"/>
      <c r="FE158" s="120"/>
      <c r="FF158" s="120"/>
      <c r="FG158" s="120"/>
      <c r="FH158" s="120"/>
      <c r="FI158" s="120"/>
      <c r="FJ158" s="120"/>
      <c r="FK158" s="120"/>
      <c r="FL158" s="120"/>
      <c r="FM158" s="120"/>
      <c r="FN158" s="120"/>
      <c r="FO158" s="120"/>
      <c r="FP158" s="120"/>
      <c r="FQ158" s="120"/>
      <c r="FR158" s="120"/>
      <c r="FS158" s="120"/>
      <c r="FT158" s="120"/>
      <c r="FU158" s="120"/>
      <c r="FV158" s="120"/>
      <c r="FW158" s="120"/>
      <c r="FX158" s="120"/>
      <c r="FY158" s="120"/>
      <c r="FZ158" s="120"/>
      <c r="GA158" s="120"/>
      <c r="GB158" s="120"/>
      <c r="GC158" s="120"/>
      <c r="GD158" s="120"/>
      <c r="GE158" s="120"/>
      <c r="GF158" s="120"/>
      <c r="GG158" s="120"/>
      <c r="GH158" s="120"/>
      <c r="GI158" s="120"/>
      <c r="GJ158" s="120"/>
      <c r="GK158" s="120"/>
      <c r="GL158" s="120"/>
      <c r="GM158" s="120"/>
      <c r="GN158" s="120"/>
      <c r="GO158" s="120"/>
      <c r="GP158" s="120"/>
      <c r="GQ158" s="120"/>
      <c r="GR158" s="120"/>
      <c r="GS158" s="120"/>
      <c r="GT158" s="120"/>
      <c r="GU158" s="120"/>
      <c r="GV158" s="120"/>
      <c r="GW158" s="120"/>
      <c r="GX158" s="120"/>
      <c r="GY158" s="120"/>
      <c r="GZ158" s="120"/>
      <c r="HA158" s="120"/>
      <c r="HB158" s="120"/>
      <c r="HC158" s="120"/>
      <c r="HD158" s="120"/>
      <c r="HE158" s="120"/>
      <c r="HF158" s="120"/>
      <c r="HG158" s="120"/>
      <c r="HH158" s="120"/>
      <c r="HI158" s="120"/>
      <c r="HJ158" s="120"/>
      <c r="HK158" s="120"/>
      <c r="HL158" s="120"/>
      <c r="HM158" s="120"/>
      <c r="HN158" s="120"/>
      <c r="HO158" s="120"/>
      <c r="HP158" s="120"/>
      <c r="HQ158" s="120"/>
      <c r="HR158" s="120"/>
      <c r="HS158" s="120"/>
      <c r="HT158" s="120"/>
      <c r="HU158" s="120"/>
      <c r="HV158" s="120"/>
      <c r="HW158" s="120"/>
      <c r="HX158" s="120"/>
      <c r="HY158" s="120"/>
      <c r="HZ158" s="120"/>
      <c r="IA158" s="120"/>
      <c r="IB158" s="120"/>
      <c r="IC158" s="120"/>
      <c r="ID158" s="120"/>
      <c r="IE158" s="120"/>
      <c r="IF158" s="120"/>
      <c r="IG158" s="120"/>
      <c r="IH158" s="120"/>
      <c r="II158" s="120"/>
      <c r="IJ158" s="120"/>
      <c r="IK158" s="120"/>
      <c r="IL158" s="120"/>
    </row>
    <row r="159" spans="1:246" ht="12.75" customHeight="1">
      <c r="A159" s="483">
        <f t="shared" si="4"/>
        <v>126</v>
      </c>
      <c r="B159" s="499" t="s">
        <v>376</v>
      </c>
      <c r="C159" s="697" t="s">
        <v>841</v>
      </c>
      <c r="D159" s="837">
        <v>0</v>
      </c>
      <c r="E159" s="391">
        <v>0</v>
      </c>
      <c r="F159" s="391">
        <v>40000</v>
      </c>
      <c r="G159" s="838">
        <v>0</v>
      </c>
      <c r="H159" s="465">
        <v>40000</v>
      </c>
      <c r="I159" s="839">
        <v>40000</v>
      </c>
      <c r="J159" s="840">
        <v>0</v>
      </c>
      <c r="K159" s="841">
        <v>1</v>
      </c>
      <c r="L159" s="232"/>
      <c r="M159" s="120">
        <v>40000</v>
      </c>
      <c r="N159" s="450">
        <f t="shared" si="3"/>
        <v>0</v>
      </c>
      <c r="O159" s="120"/>
      <c r="P159" s="120"/>
      <c r="Q159" s="793"/>
      <c r="R159" s="793"/>
      <c r="S159" s="793"/>
      <c r="T159" s="793"/>
      <c r="U159" s="793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20"/>
      <c r="BS159" s="120"/>
      <c r="BT159" s="120"/>
      <c r="BU159" s="120"/>
      <c r="BV159" s="120"/>
      <c r="BW159" s="120"/>
      <c r="BX159" s="120"/>
      <c r="BY159" s="120"/>
      <c r="BZ159" s="120"/>
      <c r="CA159" s="120"/>
      <c r="CB159" s="120"/>
      <c r="CC159" s="120"/>
      <c r="CD159" s="120"/>
      <c r="CE159" s="120"/>
      <c r="CF159" s="120"/>
      <c r="CG159" s="120"/>
      <c r="CH159" s="120"/>
      <c r="CI159" s="120"/>
      <c r="CJ159" s="120"/>
      <c r="CK159" s="120"/>
      <c r="CL159" s="120"/>
      <c r="CM159" s="120"/>
      <c r="CN159" s="120"/>
      <c r="CO159" s="120"/>
      <c r="CP159" s="120"/>
      <c r="CQ159" s="120"/>
      <c r="CR159" s="120"/>
      <c r="CS159" s="120"/>
      <c r="CT159" s="120"/>
      <c r="CU159" s="120"/>
      <c r="CV159" s="120"/>
      <c r="CW159" s="120"/>
      <c r="CX159" s="120"/>
      <c r="CY159" s="120"/>
      <c r="CZ159" s="120"/>
      <c r="DA159" s="120"/>
      <c r="DB159" s="120"/>
      <c r="DC159" s="120"/>
      <c r="DD159" s="120"/>
      <c r="DE159" s="120"/>
      <c r="DF159" s="120"/>
      <c r="DG159" s="120"/>
      <c r="DH159" s="120"/>
      <c r="DI159" s="120"/>
      <c r="DJ159" s="120"/>
      <c r="DK159" s="120"/>
      <c r="DL159" s="120"/>
      <c r="DM159" s="120"/>
      <c r="DN159" s="120"/>
      <c r="DO159" s="120"/>
      <c r="DP159" s="120"/>
      <c r="DQ159" s="120"/>
      <c r="DR159" s="120"/>
      <c r="DS159" s="120"/>
      <c r="DT159" s="120"/>
      <c r="DU159" s="120"/>
      <c r="DV159" s="120"/>
      <c r="DW159" s="120"/>
      <c r="DX159" s="120"/>
      <c r="DY159" s="120"/>
      <c r="DZ159" s="120"/>
      <c r="EA159" s="120"/>
      <c r="EB159" s="120"/>
      <c r="EC159" s="120"/>
      <c r="ED159" s="120"/>
      <c r="EE159" s="120"/>
      <c r="EF159" s="120"/>
      <c r="EG159" s="120"/>
      <c r="EH159" s="120"/>
      <c r="EI159" s="120"/>
      <c r="EJ159" s="120"/>
      <c r="EK159" s="120"/>
      <c r="EL159" s="120"/>
      <c r="EM159" s="120"/>
      <c r="EN159" s="120"/>
      <c r="EO159" s="120"/>
      <c r="EP159" s="120"/>
      <c r="EQ159" s="120"/>
      <c r="ER159" s="120"/>
      <c r="ES159" s="120"/>
      <c r="ET159" s="120"/>
      <c r="EU159" s="120"/>
      <c r="EV159" s="120"/>
      <c r="EW159" s="120"/>
      <c r="EX159" s="120"/>
      <c r="EY159" s="120"/>
      <c r="EZ159" s="120"/>
      <c r="FA159" s="120"/>
      <c r="FB159" s="120"/>
      <c r="FC159" s="120"/>
      <c r="FD159" s="120"/>
      <c r="FE159" s="120"/>
      <c r="FF159" s="120"/>
      <c r="FG159" s="120"/>
      <c r="FH159" s="120"/>
      <c r="FI159" s="120"/>
      <c r="FJ159" s="120"/>
      <c r="FK159" s="120"/>
      <c r="FL159" s="120"/>
      <c r="FM159" s="120"/>
      <c r="FN159" s="120"/>
      <c r="FO159" s="120"/>
      <c r="FP159" s="120"/>
      <c r="FQ159" s="120"/>
      <c r="FR159" s="120"/>
      <c r="FS159" s="120"/>
      <c r="FT159" s="120"/>
      <c r="FU159" s="120"/>
      <c r="FV159" s="120"/>
      <c r="FW159" s="120"/>
      <c r="FX159" s="120"/>
      <c r="FY159" s="120"/>
      <c r="FZ159" s="120"/>
      <c r="GA159" s="120"/>
      <c r="GB159" s="120"/>
      <c r="GC159" s="120"/>
      <c r="GD159" s="120"/>
      <c r="GE159" s="120"/>
      <c r="GF159" s="120"/>
      <c r="GG159" s="120"/>
      <c r="GH159" s="120"/>
      <c r="GI159" s="120"/>
      <c r="GJ159" s="120"/>
      <c r="GK159" s="120"/>
      <c r="GL159" s="120"/>
      <c r="GM159" s="120"/>
      <c r="GN159" s="120"/>
      <c r="GO159" s="120"/>
      <c r="GP159" s="120"/>
      <c r="GQ159" s="120"/>
      <c r="GR159" s="120"/>
      <c r="GS159" s="120"/>
      <c r="GT159" s="120"/>
      <c r="GU159" s="120"/>
      <c r="GV159" s="120"/>
      <c r="GW159" s="120"/>
      <c r="GX159" s="120"/>
      <c r="GY159" s="120"/>
      <c r="GZ159" s="120"/>
      <c r="HA159" s="120"/>
      <c r="HB159" s="120"/>
      <c r="HC159" s="120"/>
      <c r="HD159" s="120"/>
      <c r="HE159" s="120"/>
      <c r="HF159" s="120"/>
      <c r="HG159" s="120"/>
      <c r="HH159" s="120"/>
      <c r="HI159" s="120"/>
      <c r="HJ159" s="120"/>
      <c r="HK159" s="120"/>
      <c r="HL159" s="120"/>
      <c r="HM159" s="120"/>
      <c r="HN159" s="120"/>
      <c r="HO159" s="120"/>
      <c r="HP159" s="120"/>
      <c r="HQ159" s="120"/>
      <c r="HR159" s="120"/>
      <c r="HS159" s="120"/>
      <c r="HT159" s="120"/>
      <c r="HU159" s="120"/>
      <c r="HV159" s="120"/>
      <c r="HW159" s="120"/>
      <c r="HX159" s="120"/>
      <c r="HY159" s="120"/>
      <c r="HZ159" s="120"/>
      <c r="IA159" s="120"/>
      <c r="IB159" s="120"/>
      <c r="IC159" s="120"/>
      <c r="ID159" s="120"/>
      <c r="IE159" s="120"/>
      <c r="IF159" s="120"/>
      <c r="IG159" s="120"/>
      <c r="IH159" s="120"/>
      <c r="II159" s="120"/>
      <c r="IJ159" s="120"/>
      <c r="IK159" s="120"/>
      <c r="IL159" s="120"/>
    </row>
    <row r="160" spans="1:246" ht="12.75" customHeight="1" thickBot="1">
      <c r="A160" s="483">
        <f t="shared" si="4"/>
        <v>127</v>
      </c>
      <c r="B160" s="500" t="s">
        <v>376</v>
      </c>
      <c r="C160" s="697" t="s">
        <v>842</v>
      </c>
      <c r="D160" s="851">
        <v>0</v>
      </c>
      <c r="E160" s="852">
        <v>26610</v>
      </c>
      <c r="F160" s="852">
        <v>0</v>
      </c>
      <c r="G160" s="853">
        <v>0</v>
      </c>
      <c r="H160" s="942">
        <v>26610</v>
      </c>
      <c r="I160" s="855">
        <v>46600</v>
      </c>
      <c r="J160" s="856">
        <v>-19990</v>
      </c>
      <c r="K160" s="857">
        <v>0.5710300429184549</v>
      </c>
      <c r="L160" s="232"/>
      <c r="M160" s="120">
        <v>26610</v>
      </c>
      <c r="N160" s="450">
        <f t="shared" si="3"/>
        <v>0</v>
      </c>
      <c r="O160" s="120"/>
      <c r="P160" s="120"/>
      <c r="Q160" s="793"/>
      <c r="R160" s="793"/>
      <c r="S160" s="793"/>
      <c r="T160" s="793"/>
      <c r="U160" s="793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20"/>
      <c r="BS160" s="120"/>
      <c r="BT160" s="120"/>
      <c r="BU160" s="120"/>
      <c r="BV160" s="120"/>
      <c r="BW160" s="120"/>
      <c r="BX160" s="120"/>
      <c r="BY160" s="120"/>
      <c r="BZ160" s="120"/>
      <c r="CA160" s="120"/>
      <c r="CB160" s="120"/>
      <c r="CC160" s="120"/>
      <c r="CD160" s="120"/>
      <c r="CE160" s="120"/>
      <c r="CF160" s="120"/>
      <c r="CG160" s="120"/>
      <c r="CH160" s="120"/>
      <c r="CI160" s="120"/>
      <c r="CJ160" s="120"/>
      <c r="CK160" s="120"/>
      <c r="CL160" s="120"/>
      <c r="CM160" s="120"/>
      <c r="CN160" s="120"/>
      <c r="CO160" s="120"/>
      <c r="CP160" s="120"/>
      <c r="CQ160" s="120"/>
      <c r="CR160" s="120"/>
      <c r="CS160" s="120"/>
      <c r="CT160" s="120"/>
      <c r="CU160" s="120"/>
      <c r="CV160" s="120"/>
      <c r="CW160" s="120"/>
      <c r="CX160" s="120"/>
      <c r="CY160" s="120"/>
      <c r="CZ160" s="120"/>
      <c r="DA160" s="120"/>
      <c r="DB160" s="120"/>
      <c r="DC160" s="120"/>
      <c r="DD160" s="120"/>
      <c r="DE160" s="120"/>
      <c r="DF160" s="120"/>
      <c r="DG160" s="120"/>
      <c r="DH160" s="120"/>
      <c r="DI160" s="120"/>
      <c r="DJ160" s="120"/>
      <c r="DK160" s="120"/>
      <c r="DL160" s="120"/>
      <c r="DM160" s="120"/>
      <c r="DN160" s="120"/>
      <c r="DO160" s="120"/>
      <c r="DP160" s="120"/>
      <c r="DQ160" s="120"/>
      <c r="DR160" s="120"/>
      <c r="DS160" s="120"/>
      <c r="DT160" s="120"/>
      <c r="DU160" s="120"/>
      <c r="DV160" s="120"/>
      <c r="DW160" s="120"/>
      <c r="DX160" s="120"/>
      <c r="DY160" s="120"/>
      <c r="DZ160" s="120"/>
      <c r="EA160" s="120"/>
      <c r="EB160" s="120"/>
      <c r="EC160" s="120"/>
      <c r="ED160" s="120"/>
      <c r="EE160" s="120"/>
      <c r="EF160" s="120"/>
      <c r="EG160" s="120"/>
      <c r="EH160" s="120"/>
      <c r="EI160" s="120"/>
      <c r="EJ160" s="120"/>
      <c r="EK160" s="120"/>
      <c r="EL160" s="120"/>
      <c r="EM160" s="120"/>
      <c r="EN160" s="120"/>
      <c r="EO160" s="120"/>
      <c r="EP160" s="120"/>
      <c r="EQ160" s="120"/>
      <c r="ER160" s="120"/>
      <c r="ES160" s="120"/>
      <c r="ET160" s="120"/>
      <c r="EU160" s="120"/>
      <c r="EV160" s="120"/>
      <c r="EW160" s="120"/>
      <c r="EX160" s="120"/>
      <c r="EY160" s="120"/>
      <c r="EZ160" s="120"/>
      <c r="FA160" s="120"/>
      <c r="FB160" s="120"/>
      <c r="FC160" s="120"/>
      <c r="FD160" s="120"/>
      <c r="FE160" s="120"/>
      <c r="FF160" s="120"/>
      <c r="FG160" s="120"/>
      <c r="FH160" s="120"/>
      <c r="FI160" s="120"/>
      <c r="FJ160" s="120"/>
      <c r="FK160" s="120"/>
      <c r="FL160" s="120"/>
      <c r="FM160" s="120"/>
      <c r="FN160" s="120"/>
      <c r="FO160" s="120"/>
      <c r="FP160" s="120"/>
      <c r="FQ160" s="120"/>
      <c r="FR160" s="120"/>
      <c r="FS160" s="120"/>
      <c r="FT160" s="120"/>
      <c r="FU160" s="120"/>
      <c r="FV160" s="120"/>
      <c r="FW160" s="120"/>
      <c r="FX160" s="120"/>
      <c r="FY160" s="120"/>
      <c r="FZ160" s="120"/>
      <c r="GA160" s="120"/>
      <c r="GB160" s="120"/>
      <c r="GC160" s="120"/>
      <c r="GD160" s="120"/>
      <c r="GE160" s="120"/>
      <c r="GF160" s="120"/>
      <c r="GG160" s="120"/>
      <c r="GH160" s="120"/>
      <c r="GI160" s="120"/>
      <c r="GJ160" s="120"/>
      <c r="GK160" s="120"/>
      <c r="GL160" s="120"/>
      <c r="GM160" s="120"/>
      <c r="GN160" s="120"/>
      <c r="GO160" s="120"/>
      <c r="GP160" s="120"/>
      <c r="GQ160" s="120"/>
      <c r="GR160" s="120"/>
      <c r="GS160" s="120"/>
      <c r="GT160" s="120"/>
      <c r="GU160" s="120"/>
      <c r="GV160" s="120"/>
      <c r="GW160" s="120"/>
      <c r="GX160" s="120"/>
      <c r="GY160" s="120"/>
      <c r="GZ160" s="120"/>
      <c r="HA160" s="120"/>
      <c r="HB160" s="120"/>
      <c r="HC160" s="120"/>
      <c r="HD160" s="120"/>
      <c r="HE160" s="120"/>
      <c r="HF160" s="120"/>
      <c r="HG160" s="120"/>
      <c r="HH160" s="120"/>
      <c r="HI160" s="120"/>
      <c r="HJ160" s="120"/>
      <c r="HK160" s="120"/>
      <c r="HL160" s="120"/>
      <c r="HM160" s="120"/>
      <c r="HN160" s="120"/>
      <c r="HO160" s="120"/>
      <c r="HP160" s="120"/>
      <c r="HQ160" s="120"/>
      <c r="HR160" s="120"/>
      <c r="HS160" s="120"/>
      <c r="HT160" s="120"/>
      <c r="HU160" s="120"/>
      <c r="HV160" s="120"/>
      <c r="HW160" s="120"/>
      <c r="HX160" s="120"/>
      <c r="HY160" s="120"/>
      <c r="HZ160" s="120"/>
      <c r="IA160" s="120"/>
      <c r="IB160" s="120"/>
      <c r="IC160" s="120"/>
      <c r="ID160" s="120"/>
      <c r="IE160" s="120"/>
      <c r="IF160" s="120"/>
      <c r="IG160" s="120"/>
      <c r="IH160" s="120"/>
      <c r="II160" s="120"/>
      <c r="IJ160" s="120"/>
      <c r="IK160" s="120"/>
      <c r="IL160" s="120"/>
    </row>
    <row r="161" spans="1:246" ht="12.75" customHeight="1" thickBot="1" thickTop="1">
      <c r="A161" s="675"/>
      <c r="B161" s="383"/>
      <c r="C161" s="677" t="s">
        <v>40</v>
      </c>
      <c r="D161" s="844">
        <v>10500</v>
      </c>
      <c r="E161" s="845">
        <v>26610</v>
      </c>
      <c r="F161" s="845">
        <v>435700</v>
      </c>
      <c r="G161" s="846">
        <v>0</v>
      </c>
      <c r="H161" s="847">
        <v>472810</v>
      </c>
      <c r="I161" s="848">
        <v>494000</v>
      </c>
      <c r="J161" s="849">
        <v>-21190</v>
      </c>
      <c r="K161" s="850">
        <v>0.9571052631578948</v>
      </c>
      <c r="L161" s="449"/>
      <c r="M161" s="450">
        <v>472810</v>
      </c>
      <c r="N161" s="450">
        <f t="shared" si="3"/>
        <v>0</v>
      </c>
      <c r="O161" s="120"/>
      <c r="P161" s="120"/>
      <c r="Q161" s="793"/>
      <c r="R161" s="793"/>
      <c r="S161" s="793"/>
      <c r="T161" s="793"/>
      <c r="U161" s="793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20"/>
      <c r="BS161" s="120"/>
      <c r="BT161" s="120"/>
      <c r="BU161" s="120"/>
      <c r="BV161" s="120"/>
      <c r="BW161" s="120"/>
      <c r="BX161" s="120"/>
      <c r="BY161" s="120"/>
      <c r="BZ161" s="120"/>
      <c r="CA161" s="120"/>
      <c r="CB161" s="120"/>
      <c r="CC161" s="120"/>
      <c r="CD161" s="120"/>
      <c r="CE161" s="120"/>
      <c r="CF161" s="120"/>
      <c r="CG161" s="120"/>
      <c r="CH161" s="120"/>
      <c r="CI161" s="120"/>
      <c r="CJ161" s="120"/>
      <c r="CK161" s="120"/>
      <c r="CL161" s="120"/>
      <c r="CM161" s="120"/>
      <c r="CN161" s="120"/>
      <c r="CO161" s="120"/>
      <c r="CP161" s="120"/>
      <c r="CQ161" s="120"/>
      <c r="CR161" s="120"/>
      <c r="CS161" s="120"/>
      <c r="CT161" s="120"/>
      <c r="CU161" s="120"/>
      <c r="CV161" s="120"/>
      <c r="CW161" s="120"/>
      <c r="CX161" s="120"/>
      <c r="CY161" s="120"/>
      <c r="CZ161" s="120"/>
      <c r="DA161" s="120"/>
      <c r="DB161" s="120"/>
      <c r="DC161" s="120"/>
      <c r="DD161" s="120"/>
      <c r="DE161" s="120"/>
      <c r="DF161" s="120"/>
      <c r="DG161" s="120"/>
      <c r="DH161" s="120"/>
      <c r="DI161" s="120"/>
      <c r="DJ161" s="120"/>
      <c r="DK161" s="120"/>
      <c r="DL161" s="120"/>
      <c r="DM161" s="120"/>
      <c r="DN161" s="120"/>
      <c r="DO161" s="120"/>
      <c r="DP161" s="120"/>
      <c r="DQ161" s="120"/>
      <c r="DR161" s="120"/>
      <c r="DS161" s="120"/>
      <c r="DT161" s="120"/>
      <c r="DU161" s="120"/>
      <c r="DV161" s="120"/>
      <c r="DW161" s="120"/>
      <c r="DX161" s="120"/>
      <c r="DY161" s="120"/>
      <c r="DZ161" s="120"/>
      <c r="EA161" s="120"/>
      <c r="EB161" s="120"/>
      <c r="EC161" s="120"/>
      <c r="ED161" s="120"/>
      <c r="EE161" s="120"/>
      <c r="EF161" s="120"/>
      <c r="EG161" s="120"/>
      <c r="EH161" s="120"/>
      <c r="EI161" s="120"/>
      <c r="EJ161" s="120"/>
      <c r="EK161" s="120"/>
      <c r="EL161" s="120"/>
      <c r="EM161" s="120"/>
      <c r="EN161" s="120"/>
      <c r="EO161" s="120"/>
      <c r="EP161" s="120"/>
      <c r="EQ161" s="120"/>
      <c r="ER161" s="120"/>
      <c r="ES161" s="120"/>
      <c r="ET161" s="120"/>
      <c r="EU161" s="120"/>
      <c r="EV161" s="120"/>
      <c r="EW161" s="120"/>
      <c r="EX161" s="120"/>
      <c r="EY161" s="120"/>
      <c r="EZ161" s="120"/>
      <c r="FA161" s="120"/>
      <c r="FB161" s="120"/>
      <c r="FC161" s="120"/>
      <c r="FD161" s="120"/>
      <c r="FE161" s="120"/>
      <c r="FF161" s="120"/>
      <c r="FG161" s="120"/>
      <c r="FH161" s="120"/>
      <c r="FI161" s="120"/>
      <c r="FJ161" s="120"/>
      <c r="FK161" s="120"/>
      <c r="FL161" s="120"/>
      <c r="FM161" s="120"/>
      <c r="FN161" s="120"/>
      <c r="FO161" s="120"/>
      <c r="FP161" s="120"/>
      <c r="FQ161" s="120"/>
      <c r="FR161" s="120"/>
      <c r="FS161" s="120"/>
      <c r="FT161" s="120"/>
      <c r="FU161" s="120"/>
      <c r="FV161" s="120"/>
      <c r="FW161" s="120"/>
      <c r="FX161" s="120"/>
      <c r="FY161" s="120"/>
      <c r="FZ161" s="120"/>
      <c r="GA161" s="120"/>
      <c r="GB161" s="120"/>
      <c r="GC161" s="120"/>
      <c r="GD161" s="120"/>
      <c r="GE161" s="120"/>
      <c r="GF161" s="120"/>
      <c r="GG161" s="120"/>
      <c r="GH161" s="120"/>
      <c r="GI161" s="120"/>
      <c r="GJ161" s="120"/>
      <c r="GK161" s="120"/>
      <c r="GL161" s="120"/>
      <c r="GM161" s="120"/>
      <c r="GN161" s="120"/>
      <c r="GO161" s="120"/>
      <c r="GP161" s="120"/>
      <c r="GQ161" s="120"/>
      <c r="GR161" s="120"/>
      <c r="GS161" s="120"/>
      <c r="GT161" s="120"/>
      <c r="GU161" s="120"/>
      <c r="GV161" s="120"/>
      <c r="GW161" s="120"/>
      <c r="GX161" s="120"/>
      <c r="GY161" s="120"/>
      <c r="GZ161" s="120"/>
      <c r="HA161" s="120"/>
      <c r="HB161" s="120"/>
      <c r="HC161" s="120"/>
      <c r="HD161" s="120"/>
      <c r="HE161" s="120"/>
      <c r="HF161" s="120"/>
      <c r="HG161" s="120"/>
      <c r="HH161" s="120"/>
      <c r="HI161" s="120"/>
      <c r="HJ161" s="120"/>
      <c r="HK161" s="120"/>
      <c r="HL161" s="120"/>
      <c r="HM161" s="120"/>
      <c r="HN161" s="120"/>
      <c r="HO161" s="120"/>
      <c r="HP161" s="120"/>
      <c r="HQ161" s="120"/>
      <c r="HR161" s="120"/>
      <c r="HS161" s="120"/>
      <c r="HT161" s="120"/>
      <c r="HU161" s="120"/>
      <c r="HV161" s="120"/>
      <c r="HW161" s="120"/>
      <c r="HX161" s="120"/>
      <c r="HY161" s="120"/>
      <c r="HZ161" s="120"/>
      <c r="IA161" s="120"/>
      <c r="IB161" s="120"/>
      <c r="IC161" s="120"/>
      <c r="ID161" s="120"/>
      <c r="IE161" s="120"/>
      <c r="IF161" s="120"/>
      <c r="IG161" s="120"/>
      <c r="IH161" s="120"/>
      <c r="II161" s="120"/>
      <c r="IJ161" s="120"/>
      <c r="IK161" s="120"/>
      <c r="IL161" s="120"/>
    </row>
    <row r="162" spans="1:246" ht="12.75" customHeight="1" thickBot="1">
      <c r="A162" s="673"/>
      <c r="B162" s="229"/>
      <c r="C162" s="384" t="s">
        <v>0</v>
      </c>
      <c r="D162" s="874">
        <v>75500</v>
      </c>
      <c r="E162" s="875">
        <v>214910</v>
      </c>
      <c r="F162" s="875">
        <v>631200</v>
      </c>
      <c r="G162" s="876">
        <v>589494</v>
      </c>
      <c r="H162" s="877">
        <v>1511104</v>
      </c>
      <c r="I162" s="878">
        <v>1528000</v>
      </c>
      <c r="J162" s="879">
        <v>-16896</v>
      </c>
      <c r="K162" s="880">
        <v>0.9889424083769633</v>
      </c>
      <c r="L162" s="449"/>
      <c r="M162" s="450">
        <v>1511104</v>
      </c>
      <c r="N162" s="450">
        <f t="shared" si="3"/>
        <v>0</v>
      </c>
      <c r="O162" s="120"/>
      <c r="P162" s="120"/>
      <c r="Q162" s="793"/>
      <c r="R162" s="793"/>
      <c r="S162" s="793"/>
      <c r="T162" s="793"/>
      <c r="U162" s="793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20"/>
      <c r="BS162" s="120"/>
      <c r="BT162" s="120"/>
      <c r="BU162" s="120"/>
      <c r="BV162" s="120"/>
      <c r="BW162" s="120"/>
      <c r="BX162" s="120"/>
      <c r="BY162" s="120"/>
      <c r="BZ162" s="120"/>
      <c r="CA162" s="120"/>
      <c r="CB162" s="120"/>
      <c r="CC162" s="120"/>
      <c r="CD162" s="120"/>
      <c r="CE162" s="120"/>
      <c r="CF162" s="120"/>
      <c r="CG162" s="120"/>
      <c r="CH162" s="120"/>
      <c r="CI162" s="120"/>
      <c r="CJ162" s="120"/>
      <c r="CK162" s="120"/>
      <c r="CL162" s="120"/>
      <c r="CM162" s="120"/>
      <c r="CN162" s="120"/>
      <c r="CO162" s="120"/>
      <c r="CP162" s="120"/>
      <c r="CQ162" s="120"/>
      <c r="CR162" s="120"/>
      <c r="CS162" s="120"/>
      <c r="CT162" s="120"/>
      <c r="CU162" s="120"/>
      <c r="CV162" s="120"/>
      <c r="CW162" s="120"/>
      <c r="CX162" s="120"/>
      <c r="CY162" s="120"/>
      <c r="CZ162" s="120"/>
      <c r="DA162" s="120"/>
      <c r="DB162" s="120"/>
      <c r="DC162" s="120"/>
      <c r="DD162" s="120"/>
      <c r="DE162" s="120"/>
      <c r="DF162" s="120"/>
      <c r="DG162" s="120"/>
      <c r="DH162" s="120"/>
      <c r="DI162" s="120"/>
      <c r="DJ162" s="120"/>
      <c r="DK162" s="120"/>
      <c r="DL162" s="120"/>
      <c r="DM162" s="120"/>
      <c r="DN162" s="120"/>
      <c r="DO162" s="120"/>
      <c r="DP162" s="120"/>
      <c r="DQ162" s="120"/>
      <c r="DR162" s="120"/>
      <c r="DS162" s="120"/>
      <c r="DT162" s="120"/>
      <c r="DU162" s="120"/>
      <c r="DV162" s="120"/>
      <c r="DW162" s="120"/>
      <c r="DX162" s="120"/>
      <c r="DY162" s="120"/>
      <c r="DZ162" s="120"/>
      <c r="EA162" s="120"/>
      <c r="EB162" s="120"/>
      <c r="EC162" s="120"/>
      <c r="ED162" s="120"/>
      <c r="EE162" s="120"/>
      <c r="EF162" s="120"/>
      <c r="EG162" s="120"/>
      <c r="EH162" s="120"/>
      <c r="EI162" s="120"/>
      <c r="EJ162" s="120"/>
      <c r="EK162" s="120"/>
      <c r="EL162" s="120"/>
      <c r="EM162" s="120"/>
      <c r="EN162" s="120"/>
      <c r="EO162" s="120"/>
      <c r="EP162" s="120"/>
      <c r="EQ162" s="120"/>
      <c r="ER162" s="120"/>
      <c r="ES162" s="120"/>
      <c r="ET162" s="120"/>
      <c r="EU162" s="120"/>
      <c r="EV162" s="120"/>
      <c r="EW162" s="120"/>
      <c r="EX162" s="120"/>
      <c r="EY162" s="120"/>
      <c r="EZ162" s="120"/>
      <c r="FA162" s="120"/>
      <c r="FB162" s="120"/>
      <c r="FC162" s="120"/>
      <c r="FD162" s="120"/>
      <c r="FE162" s="120"/>
      <c r="FF162" s="120"/>
      <c r="FG162" s="120"/>
      <c r="FH162" s="120"/>
      <c r="FI162" s="120"/>
      <c r="FJ162" s="120"/>
      <c r="FK162" s="120"/>
      <c r="FL162" s="120"/>
      <c r="FM162" s="120"/>
      <c r="FN162" s="120"/>
      <c r="FO162" s="120"/>
      <c r="FP162" s="120"/>
      <c r="FQ162" s="120"/>
      <c r="FR162" s="120"/>
      <c r="FS162" s="120"/>
      <c r="FT162" s="120"/>
      <c r="FU162" s="120"/>
      <c r="FV162" s="120"/>
      <c r="FW162" s="120"/>
      <c r="FX162" s="120"/>
      <c r="FY162" s="120"/>
      <c r="FZ162" s="120"/>
      <c r="GA162" s="120"/>
      <c r="GB162" s="120"/>
      <c r="GC162" s="120"/>
      <c r="GD162" s="120"/>
      <c r="GE162" s="120"/>
      <c r="GF162" s="120"/>
      <c r="GG162" s="120"/>
      <c r="GH162" s="120"/>
      <c r="GI162" s="120"/>
      <c r="GJ162" s="120"/>
      <c r="GK162" s="120"/>
      <c r="GL162" s="120"/>
      <c r="GM162" s="120"/>
      <c r="GN162" s="120"/>
      <c r="GO162" s="120"/>
      <c r="GP162" s="120"/>
      <c r="GQ162" s="120"/>
      <c r="GR162" s="120"/>
      <c r="GS162" s="120"/>
      <c r="GT162" s="120"/>
      <c r="GU162" s="120"/>
      <c r="GV162" s="120"/>
      <c r="GW162" s="120"/>
      <c r="GX162" s="120"/>
      <c r="GY162" s="120"/>
      <c r="GZ162" s="120"/>
      <c r="HA162" s="120"/>
      <c r="HB162" s="120"/>
      <c r="HC162" s="120"/>
      <c r="HD162" s="120"/>
      <c r="HE162" s="120"/>
      <c r="HF162" s="120"/>
      <c r="HG162" s="120"/>
      <c r="HH162" s="120"/>
      <c r="HI162" s="120"/>
      <c r="HJ162" s="120"/>
      <c r="HK162" s="120"/>
      <c r="HL162" s="120"/>
      <c r="HM162" s="120"/>
      <c r="HN162" s="120"/>
      <c r="HO162" s="120"/>
      <c r="HP162" s="120"/>
      <c r="HQ162" s="120"/>
      <c r="HR162" s="120"/>
      <c r="HS162" s="120"/>
      <c r="HT162" s="120"/>
      <c r="HU162" s="120"/>
      <c r="HV162" s="120"/>
      <c r="HW162" s="120"/>
      <c r="HX162" s="120"/>
      <c r="HY162" s="120"/>
      <c r="HZ162" s="120"/>
      <c r="IA162" s="120"/>
      <c r="IB162" s="120"/>
      <c r="IC162" s="120"/>
      <c r="ID162" s="120"/>
      <c r="IE162" s="120"/>
      <c r="IF162" s="120"/>
      <c r="IG162" s="120"/>
      <c r="IH162" s="120"/>
      <c r="II162" s="120"/>
      <c r="IJ162" s="120"/>
      <c r="IK162" s="120"/>
      <c r="IL162" s="120"/>
    </row>
    <row r="163" spans="1:246" ht="12.75" customHeight="1">
      <c r="A163" s="483">
        <f>A160+1</f>
        <v>128</v>
      </c>
      <c r="B163" s="499" t="s">
        <v>377</v>
      </c>
      <c r="C163" s="401" t="s">
        <v>252</v>
      </c>
      <c r="D163" s="837">
        <v>0</v>
      </c>
      <c r="E163" s="391">
        <v>0</v>
      </c>
      <c r="F163" s="391">
        <v>15000</v>
      </c>
      <c r="G163" s="838">
        <v>0</v>
      </c>
      <c r="H163" s="465">
        <v>15000</v>
      </c>
      <c r="I163" s="839">
        <v>20000</v>
      </c>
      <c r="J163" s="840">
        <v>-5000</v>
      </c>
      <c r="K163" s="841">
        <v>0.75</v>
      </c>
      <c r="L163" s="212"/>
      <c r="M163" s="120">
        <v>15000</v>
      </c>
      <c r="N163" s="450">
        <f t="shared" si="3"/>
        <v>0</v>
      </c>
      <c r="O163" s="120"/>
      <c r="P163" s="120"/>
      <c r="Q163" s="793"/>
      <c r="R163" s="793"/>
      <c r="S163" s="793"/>
      <c r="T163" s="793"/>
      <c r="U163" s="793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20"/>
      <c r="BS163" s="120"/>
      <c r="BT163" s="120"/>
      <c r="BU163" s="120"/>
      <c r="BV163" s="120"/>
      <c r="BW163" s="120"/>
      <c r="BX163" s="120"/>
      <c r="BY163" s="120"/>
      <c r="BZ163" s="120"/>
      <c r="CA163" s="120"/>
      <c r="CB163" s="120"/>
      <c r="CC163" s="120"/>
      <c r="CD163" s="120"/>
      <c r="CE163" s="120"/>
      <c r="CF163" s="120"/>
      <c r="CG163" s="120"/>
      <c r="CH163" s="120"/>
      <c r="CI163" s="120"/>
      <c r="CJ163" s="120"/>
      <c r="CK163" s="120"/>
      <c r="CL163" s="120"/>
      <c r="CM163" s="120"/>
      <c r="CN163" s="120"/>
      <c r="CO163" s="120"/>
      <c r="CP163" s="120"/>
      <c r="CQ163" s="120"/>
      <c r="CR163" s="120"/>
      <c r="CS163" s="120"/>
      <c r="CT163" s="120"/>
      <c r="CU163" s="120"/>
      <c r="CV163" s="120"/>
      <c r="CW163" s="120"/>
      <c r="CX163" s="120"/>
      <c r="CY163" s="120"/>
      <c r="CZ163" s="120"/>
      <c r="DA163" s="120"/>
      <c r="DB163" s="120"/>
      <c r="DC163" s="120"/>
      <c r="DD163" s="120"/>
      <c r="DE163" s="120"/>
      <c r="DF163" s="120"/>
      <c r="DG163" s="120"/>
      <c r="DH163" s="120"/>
      <c r="DI163" s="120"/>
      <c r="DJ163" s="120"/>
      <c r="DK163" s="120"/>
      <c r="DL163" s="120"/>
      <c r="DM163" s="120"/>
      <c r="DN163" s="120"/>
      <c r="DO163" s="120"/>
      <c r="DP163" s="120"/>
      <c r="DQ163" s="120"/>
      <c r="DR163" s="120"/>
      <c r="DS163" s="120"/>
      <c r="DT163" s="120"/>
      <c r="DU163" s="120"/>
      <c r="DV163" s="120"/>
      <c r="DW163" s="120"/>
      <c r="DX163" s="120"/>
      <c r="DY163" s="120"/>
      <c r="DZ163" s="120"/>
      <c r="EA163" s="120"/>
      <c r="EB163" s="120"/>
      <c r="EC163" s="120"/>
      <c r="ED163" s="120"/>
      <c r="EE163" s="120"/>
      <c r="EF163" s="120"/>
      <c r="EG163" s="120"/>
      <c r="EH163" s="120"/>
      <c r="EI163" s="120"/>
      <c r="EJ163" s="120"/>
      <c r="EK163" s="120"/>
      <c r="EL163" s="120"/>
      <c r="EM163" s="120"/>
      <c r="EN163" s="120"/>
      <c r="EO163" s="120"/>
      <c r="EP163" s="120"/>
      <c r="EQ163" s="120"/>
      <c r="ER163" s="120"/>
      <c r="ES163" s="120"/>
      <c r="ET163" s="120"/>
      <c r="EU163" s="120"/>
      <c r="EV163" s="120"/>
      <c r="EW163" s="120"/>
      <c r="EX163" s="120"/>
      <c r="EY163" s="120"/>
      <c r="EZ163" s="120"/>
      <c r="FA163" s="120"/>
      <c r="FB163" s="120"/>
      <c r="FC163" s="120"/>
      <c r="FD163" s="120"/>
      <c r="FE163" s="120"/>
      <c r="FF163" s="120"/>
      <c r="FG163" s="120"/>
      <c r="FH163" s="120"/>
      <c r="FI163" s="120"/>
      <c r="FJ163" s="120"/>
      <c r="FK163" s="120"/>
      <c r="FL163" s="120"/>
      <c r="FM163" s="120"/>
      <c r="FN163" s="120"/>
      <c r="FO163" s="120"/>
      <c r="FP163" s="120"/>
      <c r="FQ163" s="120"/>
      <c r="FR163" s="120"/>
      <c r="FS163" s="120"/>
      <c r="FT163" s="120"/>
      <c r="FU163" s="120"/>
      <c r="FV163" s="120"/>
      <c r="FW163" s="120"/>
      <c r="FX163" s="120"/>
      <c r="FY163" s="120"/>
      <c r="FZ163" s="120"/>
      <c r="GA163" s="120"/>
      <c r="GB163" s="120"/>
      <c r="GC163" s="120"/>
      <c r="GD163" s="120"/>
      <c r="GE163" s="120"/>
      <c r="GF163" s="120"/>
      <c r="GG163" s="120"/>
      <c r="GH163" s="120"/>
      <c r="GI163" s="120"/>
      <c r="GJ163" s="120"/>
      <c r="GK163" s="120"/>
      <c r="GL163" s="120"/>
      <c r="GM163" s="120"/>
      <c r="GN163" s="120"/>
      <c r="GO163" s="120"/>
      <c r="GP163" s="120"/>
      <c r="GQ163" s="120"/>
      <c r="GR163" s="120"/>
      <c r="GS163" s="120"/>
      <c r="GT163" s="120"/>
      <c r="GU163" s="120"/>
      <c r="GV163" s="120"/>
      <c r="GW163" s="120"/>
      <c r="GX163" s="120"/>
      <c r="GY163" s="120"/>
      <c r="GZ163" s="120"/>
      <c r="HA163" s="120"/>
      <c r="HB163" s="120"/>
      <c r="HC163" s="120"/>
      <c r="HD163" s="120"/>
      <c r="HE163" s="120"/>
      <c r="HF163" s="120"/>
      <c r="HG163" s="120"/>
      <c r="HH163" s="120"/>
      <c r="HI163" s="120"/>
      <c r="HJ163" s="120"/>
      <c r="HK163" s="120"/>
      <c r="HL163" s="120"/>
      <c r="HM163" s="120"/>
      <c r="HN163" s="120"/>
      <c r="HO163" s="120"/>
      <c r="HP163" s="120"/>
      <c r="HQ163" s="120"/>
      <c r="HR163" s="120"/>
      <c r="HS163" s="120"/>
      <c r="HT163" s="120"/>
      <c r="HU163" s="120"/>
      <c r="HV163" s="120"/>
      <c r="HW163" s="120"/>
      <c r="HX163" s="120"/>
      <c r="HY163" s="120"/>
      <c r="HZ163" s="120"/>
      <c r="IA163" s="120"/>
      <c r="IB163" s="120"/>
      <c r="IC163" s="120"/>
      <c r="ID163" s="120"/>
      <c r="IE163" s="120"/>
      <c r="IF163" s="120"/>
      <c r="IG163" s="120"/>
      <c r="IH163" s="120"/>
      <c r="II163" s="120"/>
      <c r="IJ163" s="120"/>
      <c r="IK163" s="120"/>
      <c r="IL163" s="120"/>
    </row>
    <row r="164" spans="1:246" ht="12.75" customHeight="1">
      <c r="A164" s="483">
        <f t="shared" si="4"/>
        <v>129</v>
      </c>
      <c r="B164" s="499" t="s">
        <v>377</v>
      </c>
      <c r="C164" s="401" t="s">
        <v>843</v>
      </c>
      <c r="D164" s="837">
        <v>0</v>
      </c>
      <c r="E164" s="391">
        <v>10000</v>
      </c>
      <c r="F164" s="391">
        <v>0</v>
      </c>
      <c r="G164" s="838">
        <v>0</v>
      </c>
      <c r="H164" s="465">
        <v>10000</v>
      </c>
      <c r="I164" s="839">
        <v>12000</v>
      </c>
      <c r="J164" s="840">
        <v>-2000</v>
      </c>
      <c r="K164" s="841">
        <v>0.8333333333333334</v>
      </c>
      <c r="L164" s="212"/>
      <c r="M164" s="120">
        <v>10000</v>
      </c>
      <c r="N164" s="450">
        <f t="shared" si="3"/>
        <v>0</v>
      </c>
      <c r="O164" s="120"/>
      <c r="P164" s="120"/>
      <c r="Q164" s="793"/>
      <c r="R164" s="793"/>
      <c r="S164" s="793"/>
      <c r="T164" s="793"/>
      <c r="U164" s="793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20"/>
      <c r="BS164" s="120"/>
      <c r="BT164" s="120"/>
      <c r="BU164" s="120"/>
      <c r="BV164" s="120"/>
      <c r="BW164" s="120"/>
      <c r="BX164" s="120"/>
      <c r="BY164" s="120"/>
      <c r="BZ164" s="120"/>
      <c r="CA164" s="120"/>
      <c r="CB164" s="120"/>
      <c r="CC164" s="120"/>
      <c r="CD164" s="120"/>
      <c r="CE164" s="120"/>
      <c r="CF164" s="120"/>
      <c r="CG164" s="120"/>
      <c r="CH164" s="120"/>
      <c r="CI164" s="120"/>
      <c r="CJ164" s="120"/>
      <c r="CK164" s="120"/>
      <c r="CL164" s="120"/>
      <c r="CM164" s="120"/>
      <c r="CN164" s="120"/>
      <c r="CO164" s="120"/>
      <c r="CP164" s="120"/>
      <c r="CQ164" s="120"/>
      <c r="CR164" s="120"/>
      <c r="CS164" s="120"/>
      <c r="CT164" s="120"/>
      <c r="CU164" s="120"/>
      <c r="CV164" s="120"/>
      <c r="CW164" s="120"/>
      <c r="CX164" s="120"/>
      <c r="CY164" s="120"/>
      <c r="CZ164" s="120"/>
      <c r="DA164" s="120"/>
      <c r="DB164" s="120"/>
      <c r="DC164" s="120"/>
      <c r="DD164" s="120"/>
      <c r="DE164" s="120"/>
      <c r="DF164" s="120"/>
      <c r="DG164" s="120"/>
      <c r="DH164" s="120"/>
      <c r="DI164" s="120"/>
      <c r="DJ164" s="120"/>
      <c r="DK164" s="120"/>
      <c r="DL164" s="120"/>
      <c r="DM164" s="120"/>
      <c r="DN164" s="120"/>
      <c r="DO164" s="120"/>
      <c r="DP164" s="120"/>
      <c r="DQ164" s="120"/>
      <c r="DR164" s="120"/>
      <c r="DS164" s="120"/>
      <c r="DT164" s="120"/>
      <c r="DU164" s="120"/>
      <c r="DV164" s="120"/>
      <c r="DW164" s="120"/>
      <c r="DX164" s="120"/>
      <c r="DY164" s="120"/>
      <c r="DZ164" s="120"/>
      <c r="EA164" s="120"/>
      <c r="EB164" s="120"/>
      <c r="EC164" s="120"/>
      <c r="ED164" s="120"/>
      <c r="EE164" s="120"/>
      <c r="EF164" s="120"/>
      <c r="EG164" s="120"/>
      <c r="EH164" s="120"/>
      <c r="EI164" s="120"/>
      <c r="EJ164" s="120"/>
      <c r="EK164" s="120"/>
      <c r="EL164" s="120"/>
      <c r="EM164" s="120"/>
      <c r="EN164" s="120"/>
      <c r="EO164" s="120"/>
      <c r="EP164" s="120"/>
      <c r="EQ164" s="120"/>
      <c r="ER164" s="120"/>
      <c r="ES164" s="120"/>
      <c r="ET164" s="120"/>
      <c r="EU164" s="120"/>
      <c r="EV164" s="120"/>
      <c r="EW164" s="120"/>
      <c r="EX164" s="120"/>
      <c r="EY164" s="120"/>
      <c r="EZ164" s="120"/>
      <c r="FA164" s="120"/>
      <c r="FB164" s="120"/>
      <c r="FC164" s="120"/>
      <c r="FD164" s="120"/>
      <c r="FE164" s="120"/>
      <c r="FF164" s="120"/>
      <c r="FG164" s="120"/>
      <c r="FH164" s="120"/>
      <c r="FI164" s="120"/>
      <c r="FJ164" s="120"/>
      <c r="FK164" s="120"/>
      <c r="FL164" s="120"/>
      <c r="FM164" s="120"/>
      <c r="FN164" s="120"/>
      <c r="FO164" s="120"/>
      <c r="FP164" s="120"/>
      <c r="FQ164" s="120"/>
      <c r="FR164" s="120"/>
      <c r="FS164" s="120"/>
      <c r="FT164" s="120"/>
      <c r="FU164" s="120"/>
      <c r="FV164" s="120"/>
      <c r="FW164" s="120"/>
      <c r="FX164" s="120"/>
      <c r="FY164" s="120"/>
      <c r="FZ164" s="120"/>
      <c r="GA164" s="120"/>
      <c r="GB164" s="120"/>
      <c r="GC164" s="120"/>
      <c r="GD164" s="120"/>
      <c r="GE164" s="120"/>
      <c r="GF164" s="120"/>
      <c r="GG164" s="120"/>
      <c r="GH164" s="120"/>
      <c r="GI164" s="120"/>
      <c r="GJ164" s="120"/>
      <c r="GK164" s="120"/>
      <c r="GL164" s="120"/>
      <c r="GM164" s="120"/>
      <c r="GN164" s="120"/>
      <c r="GO164" s="120"/>
      <c r="GP164" s="120"/>
      <c r="GQ164" s="120"/>
      <c r="GR164" s="120"/>
      <c r="GS164" s="120"/>
      <c r="GT164" s="120"/>
      <c r="GU164" s="120"/>
      <c r="GV164" s="120"/>
      <c r="GW164" s="120"/>
      <c r="GX164" s="120"/>
      <c r="GY164" s="120"/>
      <c r="GZ164" s="120"/>
      <c r="HA164" s="120"/>
      <c r="HB164" s="120"/>
      <c r="HC164" s="120"/>
      <c r="HD164" s="120"/>
      <c r="HE164" s="120"/>
      <c r="HF164" s="120"/>
      <c r="HG164" s="120"/>
      <c r="HH164" s="120"/>
      <c r="HI164" s="120"/>
      <c r="HJ164" s="120"/>
      <c r="HK164" s="120"/>
      <c r="HL164" s="120"/>
      <c r="HM164" s="120"/>
      <c r="HN164" s="120"/>
      <c r="HO164" s="120"/>
      <c r="HP164" s="120"/>
      <c r="HQ164" s="120"/>
      <c r="HR164" s="120"/>
      <c r="HS164" s="120"/>
      <c r="HT164" s="120"/>
      <c r="HU164" s="120"/>
      <c r="HV164" s="120"/>
      <c r="HW164" s="120"/>
      <c r="HX164" s="120"/>
      <c r="HY164" s="120"/>
      <c r="HZ164" s="120"/>
      <c r="IA164" s="120"/>
      <c r="IB164" s="120"/>
      <c r="IC164" s="120"/>
      <c r="ID164" s="120"/>
      <c r="IE164" s="120"/>
      <c r="IF164" s="120"/>
      <c r="IG164" s="120"/>
      <c r="IH164" s="120"/>
      <c r="II164" s="120"/>
      <c r="IJ164" s="120"/>
      <c r="IK164" s="120"/>
      <c r="IL164" s="120"/>
    </row>
    <row r="165" spans="1:246" ht="12.75" customHeight="1">
      <c r="A165" s="483">
        <f t="shared" si="4"/>
        <v>130</v>
      </c>
      <c r="B165" s="499" t="s">
        <v>377</v>
      </c>
      <c r="C165" s="401" t="s">
        <v>253</v>
      </c>
      <c r="D165" s="837">
        <v>0</v>
      </c>
      <c r="E165" s="391">
        <v>0</v>
      </c>
      <c r="F165" s="391">
        <v>0</v>
      </c>
      <c r="G165" s="838">
        <v>10000</v>
      </c>
      <c r="H165" s="465">
        <v>10000</v>
      </c>
      <c r="I165" s="839">
        <v>10000</v>
      </c>
      <c r="J165" s="840">
        <v>0</v>
      </c>
      <c r="K165" s="841">
        <v>1</v>
      </c>
      <c r="L165" s="212"/>
      <c r="M165" s="120">
        <v>10000</v>
      </c>
      <c r="N165" s="450">
        <f t="shared" si="3"/>
        <v>0</v>
      </c>
      <c r="O165" s="120"/>
      <c r="P165" s="120"/>
      <c r="Q165" s="793"/>
      <c r="R165" s="793"/>
      <c r="S165" s="793"/>
      <c r="T165" s="793"/>
      <c r="U165" s="793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20"/>
      <c r="BS165" s="120"/>
      <c r="BT165" s="120"/>
      <c r="BU165" s="120"/>
      <c r="BV165" s="120"/>
      <c r="BW165" s="120"/>
      <c r="BX165" s="120"/>
      <c r="BY165" s="120"/>
      <c r="BZ165" s="120"/>
      <c r="CA165" s="120"/>
      <c r="CB165" s="120"/>
      <c r="CC165" s="120"/>
      <c r="CD165" s="120"/>
      <c r="CE165" s="120"/>
      <c r="CF165" s="120"/>
      <c r="CG165" s="120"/>
      <c r="CH165" s="120"/>
      <c r="CI165" s="120"/>
      <c r="CJ165" s="120"/>
      <c r="CK165" s="120"/>
      <c r="CL165" s="120"/>
      <c r="CM165" s="120"/>
      <c r="CN165" s="120"/>
      <c r="CO165" s="120"/>
      <c r="CP165" s="120"/>
      <c r="CQ165" s="120"/>
      <c r="CR165" s="120"/>
      <c r="CS165" s="120"/>
      <c r="CT165" s="120"/>
      <c r="CU165" s="120"/>
      <c r="CV165" s="120"/>
      <c r="CW165" s="120"/>
      <c r="CX165" s="120"/>
      <c r="CY165" s="120"/>
      <c r="CZ165" s="120"/>
      <c r="DA165" s="120"/>
      <c r="DB165" s="120"/>
      <c r="DC165" s="120"/>
      <c r="DD165" s="120"/>
      <c r="DE165" s="120"/>
      <c r="DF165" s="120"/>
      <c r="DG165" s="120"/>
      <c r="DH165" s="120"/>
      <c r="DI165" s="120"/>
      <c r="DJ165" s="120"/>
      <c r="DK165" s="120"/>
      <c r="DL165" s="120"/>
      <c r="DM165" s="120"/>
      <c r="DN165" s="120"/>
      <c r="DO165" s="120"/>
      <c r="DP165" s="120"/>
      <c r="DQ165" s="120"/>
      <c r="DR165" s="120"/>
      <c r="DS165" s="120"/>
      <c r="DT165" s="120"/>
      <c r="DU165" s="120"/>
      <c r="DV165" s="120"/>
      <c r="DW165" s="120"/>
      <c r="DX165" s="120"/>
      <c r="DY165" s="120"/>
      <c r="DZ165" s="120"/>
      <c r="EA165" s="120"/>
      <c r="EB165" s="120"/>
      <c r="EC165" s="120"/>
      <c r="ED165" s="120"/>
      <c r="EE165" s="120"/>
      <c r="EF165" s="120"/>
      <c r="EG165" s="120"/>
      <c r="EH165" s="120"/>
      <c r="EI165" s="120"/>
      <c r="EJ165" s="120"/>
      <c r="EK165" s="120"/>
      <c r="EL165" s="120"/>
      <c r="EM165" s="120"/>
      <c r="EN165" s="120"/>
      <c r="EO165" s="120"/>
      <c r="EP165" s="120"/>
      <c r="EQ165" s="120"/>
      <c r="ER165" s="120"/>
      <c r="ES165" s="120"/>
      <c r="ET165" s="120"/>
      <c r="EU165" s="120"/>
      <c r="EV165" s="120"/>
      <c r="EW165" s="120"/>
      <c r="EX165" s="120"/>
      <c r="EY165" s="120"/>
      <c r="EZ165" s="120"/>
      <c r="FA165" s="120"/>
      <c r="FB165" s="120"/>
      <c r="FC165" s="120"/>
      <c r="FD165" s="120"/>
      <c r="FE165" s="120"/>
      <c r="FF165" s="120"/>
      <c r="FG165" s="120"/>
      <c r="FH165" s="120"/>
      <c r="FI165" s="120"/>
      <c r="FJ165" s="120"/>
      <c r="FK165" s="120"/>
      <c r="FL165" s="120"/>
      <c r="FM165" s="120"/>
      <c r="FN165" s="120"/>
      <c r="FO165" s="120"/>
      <c r="FP165" s="120"/>
      <c r="FQ165" s="120"/>
      <c r="FR165" s="120"/>
      <c r="FS165" s="120"/>
      <c r="FT165" s="120"/>
      <c r="FU165" s="120"/>
      <c r="FV165" s="120"/>
      <c r="FW165" s="120"/>
      <c r="FX165" s="120"/>
      <c r="FY165" s="120"/>
      <c r="FZ165" s="120"/>
      <c r="GA165" s="120"/>
      <c r="GB165" s="120"/>
      <c r="GC165" s="120"/>
      <c r="GD165" s="120"/>
      <c r="GE165" s="120"/>
      <c r="GF165" s="120"/>
      <c r="GG165" s="120"/>
      <c r="GH165" s="120"/>
      <c r="GI165" s="120"/>
      <c r="GJ165" s="120"/>
      <c r="GK165" s="120"/>
      <c r="GL165" s="120"/>
      <c r="GM165" s="120"/>
      <c r="GN165" s="120"/>
      <c r="GO165" s="120"/>
      <c r="GP165" s="120"/>
      <c r="GQ165" s="120"/>
      <c r="GR165" s="120"/>
      <c r="GS165" s="120"/>
      <c r="GT165" s="120"/>
      <c r="GU165" s="120"/>
      <c r="GV165" s="120"/>
      <c r="GW165" s="120"/>
      <c r="GX165" s="120"/>
      <c r="GY165" s="120"/>
      <c r="GZ165" s="120"/>
      <c r="HA165" s="120"/>
      <c r="HB165" s="120"/>
      <c r="HC165" s="120"/>
      <c r="HD165" s="120"/>
      <c r="HE165" s="120"/>
      <c r="HF165" s="120"/>
      <c r="HG165" s="120"/>
      <c r="HH165" s="120"/>
      <c r="HI165" s="120"/>
      <c r="HJ165" s="120"/>
      <c r="HK165" s="120"/>
      <c r="HL165" s="120"/>
      <c r="HM165" s="120"/>
      <c r="HN165" s="120"/>
      <c r="HO165" s="120"/>
      <c r="HP165" s="120"/>
      <c r="HQ165" s="120"/>
      <c r="HR165" s="120"/>
      <c r="HS165" s="120"/>
      <c r="HT165" s="120"/>
      <c r="HU165" s="120"/>
      <c r="HV165" s="120"/>
      <c r="HW165" s="120"/>
      <c r="HX165" s="120"/>
      <c r="HY165" s="120"/>
      <c r="HZ165" s="120"/>
      <c r="IA165" s="120"/>
      <c r="IB165" s="120"/>
      <c r="IC165" s="120"/>
      <c r="ID165" s="120"/>
      <c r="IE165" s="120"/>
      <c r="IF165" s="120"/>
      <c r="IG165" s="120"/>
      <c r="IH165" s="120"/>
      <c r="II165" s="120"/>
      <c r="IJ165" s="120"/>
      <c r="IK165" s="120"/>
      <c r="IL165" s="120"/>
    </row>
    <row r="166" spans="1:246" ht="12.75" customHeight="1">
      <c r="A166" s="483">
        <f t="shared" si="4"/>
        <v>131</v>
      </c>
      <c r="B166" s="499" t="s">
        <v>377</v>
      </c>
      <c r="C166" s="401" t="s">
        <v>254</v>
      </c>
      <c r="D166" s="837">
        <v>0</v>
      </c>
      <c r="E166" s="391">
        <v>0</v>
      </c>
      <c r="F166" s="391">
        <v>0</v>
      </c>
      <c r="G166" s="838">
        <v>30000</v>
      </c>
      <c r="H166" s="465">
        <v>30000</v>
      </c>
      <c r="I166" s="839">
        <v>30000</v>
      </c>
      <c r="J166" s="840">
        <v>0</v>
      </c>
      <c r="K166" s="841">
        <v>1</v>
      </c>
      <c r="L166" s="212"/>
      <c r="M166" s="120">
        <v>30000</v>
      </c>
      <c r="N166" s="450">
        <f t="shared" si="3"/>
        <v>0</v>
      </c>
      <c r="O166" s="120"/>
      <c r="P166" s="120"/>
      <c r="Q166" s="793"/>
      <c r="R166" s="793"/>
      <c r="S166" s="793"/>
      <c r="T166" s="793"/>
      <c r="U166" s="793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20"/>
      <c r="BS166" s="120"/>
      <c r="BT166" s="120"/>
      <c r="BU166" s="120"/>
      <c r="BV166" s="120"/>
      <c r="BW166" s="120"/>
      <c r="BX166" s="120"/>
      <c r="BY166" s="120"/>
      <c r="BZ166" s="120"/>
      <c r="CA166" s="120"/>
      <c r="CB166" s="120"/>
      <c r="CC166" s="120"/>
      <c r="CD166" s="120"/>
      <c r="CE166" s="120"/>
      <c r="CF166" s="120"/>
      <c r="CG166" s="120"/>
      <c r="CH166" s="120"/>
      <c r="CI166" s="120"/>
      <c r="CJ166" s="120"/>
      <c r="CK166" s="120"/>
      <c r="CL166" s="120"/>
      <c r="CM166" s="120"/>
      <c r="CN166" s="120"/>
      <c r="CO166" s="120"/>
      <c r="CP166" s="120"/>
      <c r="CQ166" s="120"/>
      <c r="CR166" s="120"/>
      <c r="CS166" s="120"/>
      <c r="CT166" s="120"/>
      <c r="CU166" s="120"/>
      <c r="CV166" s="120"/>
      <c r="CW166" s="120"/>
      <c r="CX166" s="120"/>
      <c r="CY166" s="120"/>
      <c r="CZ166" s="120"/>
      <c r="DA166" s="120"/>
      <c r="DB166" s="120"/>
      <c r="DC166" s="120"/>
      <c r="DD166" s="120"/>
      <c r="DE166" s="120"/>
      <c r="DF166" s="120"/>
      <c r="DG166" s="120"/>
      <c r="DH166" s="120"/>
      <c r="DI166" s="120"/>
      <c r="DJ166" s="120"/>
      <c r="DK166" s="120"/>
      <c r="DL166" s="120"/>
      <c r="DM166" s="120"/>
      <c r="DN166" s="120"/>
      <c r="DO166" s="120"/>
      <c r="DP166" s="120"/>
      <c r="DQ166" s="120"/>
      <c r="DR166" s="120"/>
      <c r="DS166" s="120"/>
      <c r="DT166" s="120"/>
      <c r="DU166" s="120"/>
      <c r="DV166" s="120"/>
      <c r="DW166" s="120"/>
      <c r="DX166" s="120"/>
      <c r="DY166" s="120"/>
      <c r="DZ166" s="120"/>
      <c r="EA166" s="120"/>
      <c r="EB166" s="120"/>
      <c r="EC166" s="120"/>
      <c r="ED166" s="120"/>
      <c r="EE166" s="120"/>
      <c r="EF166" s="120"/>
      <c r="EG166" s="120"/>
      <c r="EH166" s="120"/>
      <c r="EI166" s="120"/>
      <c r="EJ166" s="120"/>
      <c r="EK166" s="120"/>
      <c r="EL166" s="120"/>
      <c r="EM166" s="120"/>
      <c r="EN166" s="120"/>
      <c r="EO166" s="120"/>
      <c r="EP166" s="120"/>
      <c r="EQ166" s="120"/>
      <c r="ER166" s="120"/>
      <c r="ES166" s="120"/>
      <c r="ET166" s="120"/>
      <c r="EU166" s="120"/>
      <c r="EV166" s="120"/>
      <c r="EW166" s="120"/>
      <c r="EX166" s="120"/>
      <c r="EY166" s="120"/>
      <c r="EZ166" s="120"/>
      <c r="FA166" s="120"/>
      <c r="FB166" s="120"/>
      <c r="FC166" s="120"/>
      <c r="FD166" s="120"/>
      <c r="FE166" s="120"/>
      <c r="FF166" s="120"/>
      <c r="FG166" s="120"/>
      <c r="FH166" s="120"/>
      <c r="FI166" s="120"/>
      <c r="FJ166" s="120"/>
      <c r="FK166" s="120"/>
      <c r="FL166" s="120"/>
      <c r="FM166" s="120"/>
      <c r="FN166" s="120"/>
      <c r="FO166" s="120"/>
      <c r="FP166" s="120"/>
      <c r="FQ166" s="120"/>
      <c r="FR166" s="120"/>
      <c r="FS166" s="120"/>
      <c r="FT166" s="120"/>
      <c r="FU166" s="120"/>
      <c r="FV166" s="120"/>
      <c r="FW166" s="120"/>
      <c r="FX166" s="120"/>
      <c r="FY166" s="120"/>
      <c r="FZ166" s="120"/>
      <c r="GA166" s="120"/>
      <c r="GB166" s="120"/>
      <c r="GC166" s="120"/>
      <c r="GD166" s="120"/>
      <c r="GE166" s="120"/>
      <c r="GF166" s="120"/>
      <c r="GG166" s="120"/>
      <c r="GH166" s="120"/>
      <c r="GI166" s="120"/>
      <c r="GJ166" s="120"/>
      <c r="GK166" s="120"/>
      <c r="GL166" s="120"/>
      <c r="GM166" s="120"/>
      <c r="GN166" s="120"/>
      <c r="GO166" s="120"/>
      <c r="GP166" s="120"/>
      <c r="GQ166" s="120"/>
      <c r="GR166" s="120"/>
      <c r="GS166" s="120"/>
      <c r="GT166" s="120"/>
      <c r="GU166" s="120"/>
      <c r="GV166" s="120"/>
      <c r="GW166" s="120"/>
      <c r="GX166" s="120"/>
      <c r="GY166" s="120"/>
      <c r="GZ166" s="120"/>
      <c r="HA166" s="120"/>
      <c r="HB166" s="120"/>
      <c r="HC166" s="120"/>
      <c r="HD166" s="120"/>
      <c r="HE166" s="120"/>
      <c r="HF166" s="120"/>
      <c r="HG166" s="120"/>
      <c r="HH166" s="120"/>
      <c r="HI166" s="120"/>
      <c r="HJ166" s="120"/>
      <c r="HK166" s="120"/>
      <c r="HL166" s="120"/>
      <c r="HM166" s="120"/>
      <c r="HN166" s="120"/>
      <c r="HO166" s="120"/>
      <c r="HP166" s="120"/>
      <c r="HQ166" s="120"/>
      <c r="HR166" s="120"/>
      <c r="HS166" s="120"/>
      <c r="HT166" s="120"/>
      <c r="HU166" s="120"/>
      <c r="HV166" s="120"/>
      <c r="HW166" s="120"/>
      <c r="HX166" s="120"/>
      <c r="HY166" s="120"/>
      <c r="HZ166" s="120"/>
      <c r="IA166" s="120"/>
      <c r="IB166" s="120"/>
      <c r="IC166" s="120"/>
      <c r="ID166" s="120"/>
      <c r="IE166" s="120"/>
      <c r="IF166" s="120"/>
      <c r="IG166" s="120"/>
      <c r="IH166" s="120"/>
      <c r="II166" s="120"/>
      <c r="IJ166" s="120"/>
      <c r="IK166" s="120"/>
      <c r="IL166" s="120"/>
    </row>
    <row r="167" spans="1:246" ht="12.75" customHeight="1">
      <c r="A167" s="483">
        <f t="shared" si="4"/>
        <v>132</v>
      </c>
      <c r="B167" s="499" t="s">
        <v>377</v>
      </c>
      <c r="C167" s="401" t="s">
        <v>461</v>
      </c>
      <c r="D167" s="837">
        <v>0</v>
      </c>
      <c r="E167" s="391">
        <v>0</v>
      </c>
      <c r="F167" s="391">
        <v>75000</v>
      </c>
      <c r="G167" s="838">
        <v>0</v>
      </c>
      <c r="H167" s="465">
        <v>75000</v>
      </c>
      <c r="I167" s="839">
        <v>80000</v>
      </c>
      <c r="J167" s="840">
        <v>-5000</v>
      </c>
      <c r="K167" s="841">
        <v>0.9375</v>
      </c>
      <c r="L167" s="212"/>
      <c r="M167" s="120">
        <v>75000</v>
      </c>
      <c r="N167" s="450">
        <f t="shared" si="3"/>
        <v>0</v>
      </c>
      <c r="O167" s="120"/>
      <c r="P167" s="120"/>
      <c r="Q167" s="793"/>
      <c r="R167" s="793"/>
      <c r="S167" s="793"/>
      <c r="T167" s="793"/>
      <c r="U167" s="793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20"/>
      <c r="BS167" s="120"/>
      <c r="BT167" s="120"/>
      <c r="BU167" s="120"/>
      <c r="BV167" s="120"/>
      <c r="BW167" s="120"/>
      <c r="BX167" s="120"/>
      <c r="BY167" s="120"/>
      <c r="BZ167" s="120"/>
      <c r="CA167" s="120"/>
      <c r="CB167" s="120"/>
      <c r="CC167" s="120"/>
      <c r="CD167" s="120"/>
      <c r="CE167" s="120"/>
      <c r="CF167" s="120"/>
      <c r="CG167" s="120"/>
      <c r="CH167" s="120"/>
      <c r="CI167" s="120"/>
      <c r="CJ167" s="120"/>
      <c r="CK167" s="120"/>
      <c r="CL167" s="120"/>
      <c r="CM167" s="120"/>
      <c r="CN167" s="120"/>
      <c r="CO167" s="120"/>
      <c r="CP167" s="120"/>
      <c r="CQ167" s="120"/>
      <c r="CR167" s="120"/>
      <c r="CS167" s="120"/>
      <c r="CT167" s="120"/>
      <c r="CU167" s="120"/>
      <c r="CV167" s="120"/>
      <c r="CW167" s="120"/>
      <c r="CX167" s="120"/>
      <c r="CY167" s="120"/>
      <c r="CZ167" s="120"/>
      <c r="DA167" s="120"/>
      <c r="DB167" s="120"/>
      <c r="DC167" s="120"/>
      <c r="DD167" s="120"/>
      <c r="DE167" s="120"/>
      <c r="DF167" s="120"/>
      <c r="DG167" s="120"/>
      <c r="DH167" s="120"/>
      <c r="DI167" s="120"/>
      <c r="DJ167" s="120"/>
      <c r="DK167" s="120"/>
      <c r="DL167" s="120"/>
      <c r="DM167" s="120"/>
      <c r="DN167" s="120"/>
      <c r="DO167" s="120"/>
      <c r="DP167" s="120"/>
      <c r="DQ167" s="120"/>
      <c r="DR167" s="120"/>
      <c r="DS167" s="120"/>
      <c r="DT167" s="120"/>
      <c r="DU167" s="120"/>
      <c r="DV167" s="120"/>
      <c r="DW167" s="120"/>
      <c r="DX167" s="120"/>
      <c r="DY167" s="120"/>
      <c r="DZ167" s="120"/>
      <c r="EA167" s="120"/>
      <c r="EB167" s="120"/>
      <c r="EC167" s="120"/>
      <c r="ED167" s="120"/>
      <c r="EE167" s="120"/>
      <c r="EF167" s="120"/>
      <c r="EG167" s="120"/>
      <c r="EH167" s="120"/>
      <c r="EI167" s="120"/>
      <c r="EJ167" s="120"/>
      <c r="EK167" s="120"/>
      <c r="EL167" s="120"/>
      <c r="EM167" s="120"/>
      <c r="EN167" s="120"/>
      <c r="EO167" s="120"/>
      <c r="EP167" s="120"/>
      <c r="EQ167" s="120"/>
      <c r="ER167" s="120"/>
      <c r="ES167" s="120"/>
      <c r="ET167" s="120"/>
      <c r="EU167" s="120"/>
      <c r="EV167" s="120"/>
      <c r="EW167" s="120"/>
      <c r="EX167" s="120"/>
      <c r="EY167" s="120"/>
      <c r="EZ167" s="120"/>
      <c r="FA167" s="120"/>
      <c r="FB167" s="120"/>
      <c r="FC167" s="120"/>
      <c r="FD167" s="120"/>
      <c r="FE167" s="120"/>
      <c r="FF167" s="120"/>
      <c r="FG167" s="120"/>
      <c r="FH167" s="120"/>
      <c r="FI167" s="120"/>
      <c r="FJ167" s="120"/>
      <c r="FK167" s="120"/>
      <c r="FL167" s="120"/>
      <c r="FM167" s="120"/>
      <c r="FN167" s="120"/>
      <c r="FO167" s="120"/>
      <c r="FP167" s="120"/>
      <c r="FQ167" s="120"/>
      <c r="FR167" s="120"/>
      <c r="FS167" s="120"/>
      <c r="FT167" s="120"/>
      <c r="FU167" s="120"/>
      <c r="FV167" s="120"/>
      <c r="FW167" s="120"/>
      <c r="FX167" s="120"/>
      <c r="FY167" s="120"/>
      <c r="FZ167" s="120"/>
      <c r="GA167" s="120"/>
      <c r="GB167" s="120"/>
      <c r="GC167" s="120"/>
      <c r="GD167" s="120"/>
      <c r="GE167" s="120"/>
      <c r="GF167" s="120"/>
      <c r="GG167" s="120"/>
      <c r="GH167" s="120"/>
      <c r="GI167" s="120"/>
      <c r="GJ167" s="120"/>
      <c r="GK167" s="120"/>
      <c r="GL167" s="120"/>
      <c r="GM167" s="120"/>
      <c r="GN167" s="120"/>
      <c r="GO167" s="120"/>
      <c r="GP167" s="120"/>
      <c r="GQ167" s="120"/>
      <c r="GR167" s="120"/>
      <c r="GS167" s="120"/>
      <c r="GT167" s="120"/>
      <c r="GU167" s="120"/>
      <c r="GV167" s="120"/>
      <c r="GW167" s="120"/>
      <c r="GX167" s="120"/>
      <c r="GY167" s="120"/>
      <c r="GZ167" s="120"/>
      <c r="HA167" s="120"/>
      <c r="HB167" s="120"/>
      <c r="HC167" s="120"/>
      <c r="HD167" s="120"/>
      <c r="HE167" s="120"/>
      <c r="HF167" s="120"/>
      <c r="HG167" s="120"/>
      <c r="HH167" s="120"/>
      <c r="HI167" s="120"/>
      <c r="HJ167" s="120"/>
      <c r="HK167" s="120"/>
      <c r="HL167" s="120"/>
      <c r="HM167" s="120"/>
      <c r="HN167" s="120"/>
      <c r="HO167" s="120"/>
      <c r="HP167" s="120"/>
      <c r="HQ167" s="120"/>
      <c r="HR167" s="120"/>
      <c r="HS167" s="120"/>
      <c r="HT167" s="120"/>
      <c r="HU167" s="120"/>
      <c r="HV167" s="120"/>
      <c r="HW167" s="120"/>
      <c r="HX167" s="120"/>
      <c r="HY167" s="120"/>
      <c r="HZ167" s="120"/>
      <c r="IA167" s="120"/>
      <c r="IB167" s="120"/>
      <c r="IC167" s="120"/>
      <c r="ID167" s="120"/>
      <c r="IE167" s="120"/>
      <c r="IF167" s="120"/>
      <c r="IG167" s="120"/>
      <c r="IH167" s="120"/>
      <c r="II167" s="120"/>
      <c r="IJ167" s="120"/>
      <c r="IK167" s="120"/>
      <c r="IL167" s="120"/>
    </row>
    <row r="168" spans="1:246" ht="12.75" customHeight="1">
      <c r="A168" s="483">
        <f t="shared" si="4"/>
        <v>133</v>
      </c>
      <c r="B168" s="499" t="s">
        <v>377</v>
      </c>
      <c r="C168" s="401" t="s">
        <v>255</v>
      </c>
      <c r="D168" s="837">
        <v>0</v>
      </c>
      <c r="E168" s="391">
        <v>140000</v>
      </c>
      <c r="F168" s="391">
        <v>0</v>
      </c>
      <c r="G168" s="838">
        <v>0</v>
      </c>
      <c r="H168" s="465">
        <v>140000</v>
      </c>
      <c r="I168" s="839">
        <v>150000</v>
      </c>
      <c r="J168" s="840">
        <v>-10000</v>
      </c>
      <c r="K168" s="841">
        <v>0.9333333333333333</v>
      </c>
      <c r="L168" s="212"/>
      <c r="M168" s="120">
        <v>140000</v>
      </c>
      <c r="N168" s="450">
        <f t="shared" si="3"/>
        <v>0</v>
      </c>
      <c r="O168" s="120"/>
      <c r="P168" s="120"/>
      <c r="Q168" s="793"/>
      <c r="R168" s="793"/>
      <c r="S168" s="793"/>
      <c r="T168" s="793"/>
      <c r="U168" s="793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20"/>
      <c r="BS168" s="120"/>
      <c r="BT168" s="120"/>
      <c r="BU168" s="120"/>
      <c r="BV168" s="120"/>
      <c r="BW168" s="120"/>
      <c r="BX168" s="120"/>
      <c r="BY168" s="120"/>
      <c r="BZ168" s="120"/>
      <c r="CA168" s="120"/>
      <c r="CB168" s="120"/>
      <c r="CC168" s="120"/>
      <c r="CD168" s="120"/>
      <c r="CE168" s="120"/>
      <c r="CF168" s="120"/>
      <c r="CG168" s="120"/>
      <c r="CH168" s="120"/>
      <c r="CI168" s="120"/>
      <c r="CJ168" s="120"/>
      <c r="CK168" s="120"/>
      <c r="CL168" s="120"/>
      <c r="CM168" s="120"/>
      <c r="CN168" s="120"/>
      <c r="CO168" s="120"/>
      <c r="CP168" s="120"/>
      <c r="CQ168" s="120"/>
      <c r="CR168" s="120"/>
      <c r="CS168" s="120"/>
      <c r="CT168" s="120"/>
      <c r="CU168" s="120"/>
      <c r="CV168" s="120"/>
      <c r="CW168" s="120"/>
      <c r="CX168" s="120"/>
      <c r="CY168" s="120"/>
      <c r="CZ168" s="120"/>
      <c r="DA168" s="120"/>
      <c r="DB168" s="120"/>
      <c r="DC168" s="120"/>
      <c r="DD168" s="120"/>
      <c r="DE168" s="120"/>
      <c r="DF168" s="120"/>
      <c r="DG168" s="120"/>
      <c r="DH168" s="120"/>
      <c r="DI168" s="120"/>
      <c r="DJ168" s="120"/>
      <c r="DK168" s="120"/>
      <c r="DL168" s="120"/>
      <c r="DM168" s="120"/>
      <c r="DN168" s="120"/>
      <c r="DO168" s="120"/>
      <c r="DP168" s="120"/>
      <c r="DQ168" s="120"/>
      <c r="DR168" s="120"/>
      <c r="DS168" s="120"/>
      <c r="DT168" s="120"/>
      <c r="DU168" s="120"/>
      <c r="DV168" s="120"/>
      <c r="DW168" s="120"/>
      <c r="DX168" s="120"/>
      <c r="DY168" s="120"/>
      <c r="DZ168" s="120"/>
      <c r="EA168" s="120"/>
      <c r="EB168" s="120"/>
      <c r="EC168" s="120"/>
      <c r="ED168" s="120"/>
      <c r="EE168" s="120"/>
      <c r="EF168" s="120"/>
      <c r="EG168" s="120"/>
      <c r="EH168" s="120"/>
      <c r="EI168" s="120"/>
      <c r="EJ168" s="120"/>
      <c r="EK168" s="120"/>
      <c r="EL168" s="120"/>
      <c r="EM168" s="120"/>
      <c r="EN168" s="120"/>
      <c r="EO168" s="120"/>
      <c r="EP168" s="120"/>
      <c r="EQ168" s="120"/>
      <c r="ER168" s="120"/>
      <c r="ES168" s="120"/>
      <c r="ET168" s="120"/>
      <c r="EU168" s="120"/>
      <c r="EV168" s="120"/>
      <c r="EW168" s="120"/>
      <c r="EX168" s="120"/>
      <c r="EY168" s="120"/>
      <c r="EZ168" s="120"/>
      <c r="FA168" s="120"/>
      <c r="FB168" s="120"/>
      <c r="FC168" s="120"/>
      <c r="FD168" s="120"/>
      <c r="FE168" s="120"/>
      <c r="FF168" s="120"/>
      <c r="FG168" s="120"/>
      <c r="FH168" s="120"/>
      <c r="FI168" s="120"/>
      <c r="FJ168" s="120"/>
      <c r="FK168" s="120"/>
      <c r="FL168" s="120"/>
      <c r="FM168" s="120"/>
      <c r="FN168" s="120"/>
      <c r="FO168" s="120"/>
      <c r="FP168" s="120"/>
      <c r="FQ168" s="120"/>
      <c r="FR168" s="120"/>
      <c r="FS168" s="120"/>
      <c r="FT168" s="120"/>
      <c r="FU168" s="120"/>
      <c r="FV168" s="120"/>
      <c r="FW168" s="120"/>
      <c r="FX168" s="120"/>
      <c r="FY168" s="120"/>
      <c r="FZ168" s="120"/>
      <c r="GA168" s="120"/>
      <c r="GB168" s="120"/>
      <c r="GC168" s="120"/>
      <c r="GD168" s="120"/>
      <c r="GE168" s="120"/>
      <c r="GF168" s="120"/>
      <c r="GG168" s="120"/>
      <c r="GH168" s="120"/>
      <c r="GI168" s="120"/>
      <c r="GJ168" s="120"/>
      <c r="GK168" s="120"/>
      <c r="GL168" s="120"/>
      <c r="GM168" s="120"/>
      <c r="GN168" s="120"/>
      <c r="GO168" s="120"/>
      <c r="GP168" s="120"/>
      <c r="GQ168" s="120"/>
      <c r="GR168" s="120"/>
      <c r="GS168" s="120"/>
      <c r="GT168" s="120"/>
      <c r="GU168" s="120"/>
      <c r="GV168" s="120"/>
      <c r="GW168" s="120"/>
      <c r="GX168" s="120"/>
      <c r="GY168" s="120"/>
      <c r="GZ168" s="120"/>
      <c r="HA168" s="120"/>
      <c r="HB168" s="120"/>
      <c r="HC168" s="120"/>
      <c r="HD168" s="120"/>
      <c r="HE168" s="120"/>
      <c r="HF168" s="120"/>
      <c r="HG168" s="120"/>
      <c r="HH168" s="120"/>
      <c r="HI168" s="120"/>
      <c r="HJ168" s="120"/>
      <c r="HK168" s="120"/>
      <c r="HL168" s="120"/>
      <c r="HM168" s="120"/>
      <c r="HN168" s="120"/>
      <c r="HO168" s="120"/>
      <c r="HP168" s="120"/>
      <c r="HQ168" s="120"/>
      <c r="HR168" s="120"/>
      <c r="HS168" s="120"/>
      <c r="HT168" s="120"/>
      <c r="HU168" s="120"/>
      <c r="HV168" s="120"/>
      <c r="HW168" s="120"/>
      <c r="HX168" s="120"/>
      <c r="HY168" s="120"/>
      <c r="HZ168" s="120"/>
      <c r="IA168" s="120"/>
      <c r="IB168" s="120"/>
      <c r="IC168" s="120"/>
      <c r="ID168" s="120"/>
      <c r="IE168" s="120"/>
      <c r="IF168" s="120"/>
      <c r="IG168" s="120"/>
      <c r="IH168" s="120"/>
      <c r="II168" s="120"/>
      <c r="IJ168" s="120"/>
      <c r="IK168" s="120"/>
      <c r="IL168" s="120"/>
    </row>
    <row r="169" spans="1:246" ht="12.75" customHeight="1">
      <c r="A169" s="483">
        <f t="shared" si="4"/>
        <v>134</v>
      </c>
      <c r="B169" s="499" t="s">
        <v>377</v>
      </c>
      <c r="C169" s="401" t="s">
        <v>256</v>
      </c>
      <c r="D169" s="837">
        <v>0</v>
      </c>
      <c r="E169" s="391">
        <v>0</v>
      </c>
      <c r="F169" s="391">
        <v>0</v>
      </c>
      <c r="G169" s="838">
        <v>200000</v>
      </c>
      <c r="H169" s="465">
        <v>200000</v>
      </c>
      <c r="I169" s="839">
        <v>200000</v>
      </c>
      <c r="J169" s="840">
        <v>0</v>
      </c>
      <c r="K169" s="841">
        <v>1</v>
      </c>
      <c r="L169" s="212"/>
      <c r="M169" s="120">
        <v>200000</v>
      </c>
      <c r="N169" s="450">
        <f t="shared" si="3"/>
        <v>0</v>
      </c>
      <c r="O169" s="120"/>
      <c r="P169" s="120"/>
      <c r="Q169" s="793"/>
      <c r="R169" s="793"/>
      <c r="S169" s="793"/>
      <c r="T169" s="793"/>
      <c r="U169" s="793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20"/>
      <c r="BS169" s="120"/>
      <c r="BT169" s="120"/>
      <c r="BU169" s="120"/>
      <c r="BV169" s="120"/>
      <c r="BW169" s="120"/>
      <c r="BX169" s="120"/>
      <c r="BY169" s="120"/>
      <c r="BZ169" s="120"/>
      <c r="CA169" s="120"/>
      <c r="CB169" s="120"/>
      <c r="CC169" s="120"/>
      <c r="CD169" s="120"/>
      <c r="CE169" s="120"/>
      <c r="CF169" s="120"/>
      <c r="CG169" s="120"/>
      <c r="CH169" s="120"/>
      <c r="CI169" s="120"/>
      <c r="CJ169" s="120"/>
      <c r="CK169" s="120"/>
      <c r="CL169" s="120"/>
      <c r="CM169" s="120"/>
      <c r="CN169" s="120"/>
      <c r="CO169" s="120"/>
      <c r="CP169" s="120"/>
      <c r="CQ169" s="120"/>
      <c r="CR169" s="120"/>
      <c r="CS169" s="120"/>
      <c r="CT169" s="120"/>
      <c r="CU169" s="120"/>
      <c r="CV169" s="120"/>
      <c r="CW169" s="120"/>
      <c r="CX169" s="120"/>
      <c r="CY169" s="120"/>
      <c r="CZ169" s="120"/>
      <c r="DA169" s="120"/>
      <c r="DB169" s="120"/>
      <c r="DC169" s="120"/>
      <c r="DD169" s="120"/>
      <c r="DE169" s="120"/>
      <c r="DF169" s="120"/>
      <c r="DG169" s="120"/>
      <c r="DH169" s="120"/>
      <c r="DI169" s="120"/>
      <c r="DJ169" s="120"/>
      <c r="DK169" s="120"/>
      <c r="DL169" s="120"/>
      <c r="DM169" s="120"/>
      <c r="DN169" s="120"/>
      <c r="DO169" s="120"/>
      <c r="DP169" s="120"/>
      <c r="DQ169" s="120"/>
      <c r="DR169" s="120"/>
      <c r="DS169" s="120"/>
      <c r="DT169" s="120"/>
      <c r="DU169" s="120"/>
      <c r="DV169" s="120"/>
      <c r="DW169" s="120"/>
      <c r="DX169" s="120"/>
      <c r="DY169" s="120"/>
      <c r="DZ169" s="120"/>
      <c r="EA169" s="120"/>
      <c r="EB169" s="120"/>
      <c r="EC169" s="120"/>
      <c r="ED169" s="120"/>
      <c r="EE169" s="120"/>
      <c r="EF169" s="120"/>
      <c r="EG169" s="120"/>
      <c r="EH169" s="120"/>
      <c r="EI169" s="120"/>
      <c r="EJ169" s="120"/>
      <c r="EK169" s="120"/>
      <c r="EL169" s="120"/>
      <c r="EM169" s="120"/>
      <c r="EN169" s="120"/>
      <c r="EO169" s="120"/>
      <c r="EP169" s="120"/>
      <c r="EQ169" s="120"/>
      <c r="ER169" s="120"/>
      <c r="ES169" s="120"/>
      <c r="ET169" s="120"/>
      <c r="EU169" s="120"/>
      <c r="EV169" s="120"/>
      <c r="EW169" s="120"/>
      <c r="EX169" s="120"/>
      <c r="EY169" s="120"/>
      <c r="EZ169" s="120"/>
      <c r="FA169" s="120"/>
      <c r="FB169" s="120"/>
      <c r="FC169" s="120"/>
      <c r="FD169" s="120"/>
      <c r="FE169" s="120"/>
      <c r="FF169" s="120"/>
      <c r="FG169" s="120"/>
      <c r="FH169" s="120"/>
      <c r="FI169" s="120"/>
      <c r="FJ169" s="120"/>
      <c r="FK169" s="120"/>
      <c r="FL169" s="120"/>
      <c r="FM169" s="120"/>
      <c r="FN169" s="120"/>
      <c r="FO169" s="120"/>
      <c r="FP169" s="120"/>
      <c r="FQ169" s="120"/>
      <c r="FR169" s="120"/>
      <c r="FS169" s="120"/>
      <c r="FT169" s="120"/>
      <c r="FU169" s="120"/>
      <c r="FV169" s="120"/>
      <c r="FW169" s="120"/>
      <c r="FX169" s="120"/>
      <c r="FY169" s="120"/>
      <c r="FZ169" s="120"/>
      <c r="GA169" s="120"/>
      <c r="GB169" s="120"/>
      <c r="GC169" s="120"/>
      <c r="GD169" s="120"/>
      <c r="GE169" s="120"/>
      <c r="GF169" s="120"/>
      <c r="GG169" s="120"/>
      <c r="GH169" s="120"/>
      <c r="GI169" s="120"/>
      <c r="GJ169" s="120"/>
      <c r="GK169" s="120"/>
      <c r="GL169" s="120"/>
      <c r="GM169" s="120"/>
      <c r="GN169" s="120"/>
      <c r="GO169" s="120"/>
      <c r="GP169" s="120"/>
      <c r="GQ169" s="120"/>
      <c r="GR169" s="120"/>
      <c r="GS169" s="120"/>
      <c r="GT169" s="120"/>
      <c r="GU169" s="120"/>
      <c r="GV169" s="120"/>
      <c r="GW169" s="120"/>
      <c r="GX169" s="120"/>
      <c r="GY169" s="120"/>
      <c r="GZ169" s="120"/>
      <c r="HA169" s="120"/>
      <c r="HB169" s="120"/>
      <c r="HC169" s="120"/>
      <c r="HD169" s="120"/>
      <c r="HE169" s="120"/>
      <c r="HF169" s="120"/>
      <c r="HG169" s="120"/>
      <c r="HH169" s="120"/>
      <c r="HI169" s="120"/>
      <c r="HJ169" s="120"/>
      <c r="HK169" s="120"/>
      <c r="HL169" s="120"/>
      <c r="HM169" s="120"/>
      <c r="HN169" s="120"/>
      <c r="HO169" s="120"/>
      <c r="HP169" s="120"/>
      <c r="HQ169" s="120"/>
      <c r="HR169" s="120"/>
      <c r="HS169" s="120"/>
      <c r="HT169" s="120"/>
      <c r="HU169" s="120"/>
      <c r="HV169" s="120"/>
      <c r="HW169" s="120"/>
      <c r="HX169" s="120"/>
      <c r="HY169" s="120"/>
      <c r="HZ169" s="120"/>
      <c r="IA169" s="120"/>
      <c r="IB169" s="120"/>
      <c r="IC169" s="120"/>
      <c r="ID169" s="120"/>
      <c r="IE169" s="120"/>
      <c r="IF169" s="120"/>
      <c r="IG169" s="120"/>
      <c r="IH169" s="120"/>
      <c r="II169" s="120"/>
      <c r="IJ169" s="120"/>
      <c r="IK169" s="120"/>
      <c r="IL169" s="120"/>
    </row>
    <row r="170" spans="1:246" ht="12.75" customHeight="1" thickBot="1">
      <c r="A170" s="483">
        <f t="shared" si="4"/>
        <v>135</v>
      </c>
      <c r="B170" s="500" t="s">
        <v>377</v>
      </c>
      <c r="C170" s="401" t="s">
        <v>844</v>
      </c>
      <c r="D170" s="851">
        <v>0</v>
      </c>
      <c r="E170" s="852">
        <v>0</v>
      </c>
      <c r="F170" s="852">
        <v>0</v>
      </c>
      <c r="G170" s="853">
        <v>25975</v>
      </c>
      <c r="H170" s="854">
        <v>25975</v>
      </c>
      <c r="I170" s="855">
        <v>27199</v>
      </c>
      <c r="J170" s="856">
        <v>-1224</v>
      </c>
      <c r="K170" s="857">
        <v>0.9549983455274091</v>
      </c>
      <c r="L170" s="212"/>
      <c r="M170" s="120">
        <v>25975</v>
      </c>
      <c r="N170" s="450">
        <f t="shared" si="3"/>
        <v>0</v>
      </c>
      <c r="O170" s="120"/>
      <c r="P170" s="120"/>
      <c r="Q170" s="793"/>
      <c r="R170" s="793"/>
      <c r="S170" s="793"/>
      <c r="T170" s="793"/>
      <c r="U170" s="793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20"/>
      <c r="BS170" s="120"/>
      <c r="BT170" s="120"/>
      <c r="BU170" s="120"/>
      <c r="BV170" s="120"/>
      <c r="BW170" s="120"/>
      <c r="BX170" s="120"/>
      <c r="BY170" s="120"/>
      <c r="BZ170" s="120"/>
      <c r="CA170" s="120"/>
      <c r="CB170" s="120"/>
      <c r="CC170" s="120"/>
      <c r="CD170" s="120"/>
      <c r="CE170" s="120"/>
      <c r="CF170" s="120"/>
      <c r="CG170" s="120"/>
      <c r="CH170" s="120"/>
      <c r="CI170" s="120"/>
      <c r="CJ170" s="120"/>
      <c r="CK170" s="120"/>
      <c r="CL170" s="120"/>
      <c r="CM170" s="120"/>
      <c r="CN170" s="120"/>
      <c r="CO170" s="120"/>
      <c r="CP170" s="120"/>
      <c r="CQ170" s="120"/>
      <c r="CR170" s="120"/>
      <c r="CS170" s="120"/>
      <c r="CT170" s="120"/>
      <c r="CU170" s="120"/>
      <c r="CV170" s="120"/>
      <c r="CW170" s="120"/>
      <c r="CX170" s="120"/>
      <c r="CY170" s="120"/>
      <c r="CZ170" s="120"/>
      <c r="DA170" s="120"/>
      <c r="DB170" s="120"/>
      <c r="DC170" s="120"/>
      <c r="DD170" s="120"/>
      <c r="DE170" s="120"/>
      <c r="DF170" s="120"/>
      <c r="DG170" s="120"/>
      <c r="DH170" s="120"/>
      <c r="DI170" s="120"/>
      <c r="DJ170" s="120"/>
      <c r="DK170" s="120"/>
      <c r="DL170" s="120"/>
      <c r="DM170" s="120"/>
      <c r="DN170" s="120"/>
      <c r="DO170" s="120"/>
      <c r="DP170" s="120"/>
      <c r="DQ170" s="120"/>
      <c r="DR170" s="120"/>
      <c r="DS170" s="120"/>
      <c r="DT170" s="120"/>
      <c r="DU170" s="120"/>
      <c r="DV170" s="120"/>
      <c r="DW170" s="120"/>
      <c r="DX170" s="120"/>
      <c r="DY170" s="120"/>
      <c r="DZ170" s="120"/>
      <c r="EA170" s="120"/>
      <c r="EB170" s="120"/>
      <c r="EC170" s="120"/>
      <c r="ED170" s="120"/>
      <c r="EE170" s="120"/>
      <c r="EF170" s="120"/>
      <c r="EG170" s="120"/>
      <c r="EH170" s="120"/>
      <c r="EI170" s="120"/>
      <c r="EJ170" s="120"/>
      <c r="EK170" s="120"/>
      <c r="EL170" s="120"/>
      <c r="EM170" s="120"/>
      <c r="EN170" s="120"/>
      <c r="EO170" s="120"/>
      <c r="EP170" s="120"/>
      <c r="EQ170" s="120"/>
      <c r="ER170" s="120"/>
      <c r="ES170" s="120"/>
      <c r="ET170" s="120"/>
      <c r="EU170" s="120"/>
      <c r="EV170" s="120"/>
      <c r="EW170" s="120"/>
      <c r="EX170" s="120"/>
      <c r="EY170" s="120"/>
      <c r="EZ170" s="120"/>
      <c r="FA170" s="120"/>
      <c r="FB170" s="120"/>
      <c r="FC170" s="120"/>
      <c r="FD170" s="120"/>
      <c r="FE170" s="120"/>
      <c r="FF170" s="120"/>
      <c r="FG170" s="120"/>
      <c r="FH170" s="120"/>
      <c r="FI170" s="120"/>
      <c r="FJ170" s="120"/>
      <c r="FK170" s="120"/>
      <c r="FL170" s="120"/>
      <c r="FM170" s="120"/>
      <c r="FN170" s="120"/>
      <c r="FO170" s="120"/>
      <c r="FP170" s="120"/>
      <c r="FQ170" s="120"/>
      <c r="FR170" s="120"/>
      <c r="FS170" s="120"/>
      <c r="FT170" s="120"/>
      <c r="FU170" s="120"/>
      <c r="FV170" s="120"/>
      <c r="FW170" s="120"/>
      <c r="FX170" s="120"/>
      <c r="FY170" s="120"/>
      <c r="FZ170" s="120"/>
      <c r="GA170" s="120"/>
      <c r="GB170" s="120"/>
      <c r="GC170" s="120"/>
      <c r="GD170" s="120"/>
      <c r="GE170" s="120"/>
      <c r="GF170" s="120"/>
      <c r="GG170" s="120"/>
      <c r="GH170" s="120"/>
      <c r="GI170" s="120"/>
      <c r="GJ170" s="120"/>
      <c r="GK170" s="120"/>
      <c r="GL170" s="120"/>
      <c r="GM170" s="120"/>
      <c r="GN170" s="120"/>
      <c r="GO170" s="120"/>
      <c r="GP170" s="120"/>
      <c r="GQ170" s="120"/>
      <c r="GR170" s="120"/>
      <c r="GS170" s="120"/>
      <c r="GT170" s="120"/>
      <c r="GU170" s="120"/>
      <c r="GV170" s="120"/>
      <c r="GW170" s="120"/>
      <c r="GX170" s="120"/>
      <c r="GY170" s="120"/>
      <c r="GZ170" s="120"/>
      <c r="HA170" s="120"/>
      <c r="HB170" s="120"/>
      <c r="HC170" s="120"/>
      <c r="HD170" s="120"/>
      <c r="HE170" s="120"/>
      <c r="HF170" s="120"/>
      <c r="HG170" s="120"/>
      <c r="HH170" s="120"/>
      <c r="HI170" s="120"/>
      <c r="HJ170" s="120"/>
      <c r="HK170" s="120"/>
      <c r="HL170" s="120"/>
      <c r="HM170" s="120"/>
      <c r="HN170" s="120"/>
      <c r="HO170" s="120"/>
      <c r="HP170" s="120"/>
      <c r="HQ170" s="120"/>
      <c r="HR170" s="120"/>
      <c r="HS170" s="120"/>
      <c r="HT170" s="120"/>
      <c r="HU170" s="120"/>
      <c r="HV170" s="120"/>
      <c r="HW170" s="120"/>
      <c r="HX170" s="120"/>
      <c r="HY170" s="120"/>
      <c r="HZ170" s="120"/>
      <c r="IA170" s="120"/>
      <c r="IB170" s="120"/>
      <c r="IC170" s="120"/>
      <c r="ID170" s="120"/>
      <c r="IE170" s="120"/>
      <c r="IF170" s="120"/>
      <c r="IG170" s="120"/>
      <c r="IH170" s="120"/>
      <c r="II170" s="120"/>
      <c r="IJ170" s="120"/>
      <c r="IK170" s="120"/>
      <c r="IL170" s="120"/>
    </row>
    <row r="171" spans="1:246" ht="12.75" customHeight="1" thickBot="1" thickTop="1">
      <c r="A171" s="675"/>
      <c r="B171" s="727"/>
      <c r="C171" s="677" t="s">
        <v>40</v>
      </c>
      <c r="D171" s="844">
        <v>0</v>
      </c>
      <c r="E171" s="845">
        <v>150000</v>
      </c>
      <c r="F171" s="845">
        <v>90000</v>
      </c>
      <c r="G171" s="846">
        <v>265975</v>
      </c>
      <c r="H171" s="847">
        <v>505975</v>
      </c>
      <c r="I171" s="848">
        <v>529199</v>
      </c>
      <c r="J171" s="849">
        <v>-23224</v>
      </c>
      <c r="K171" s="850">
        <v>0.9561148074731811</v>
      </c>
      <c r="L171" s="449"/>
      <c r="M171" s="450">
        <v>505975</v>
      </c>
      <c r="N171" s="450">
        <f t="shared" si="3"/>
        <v>0</v>
      </c>
      <c r="O171" s="120"/>
      <c r="P171" s="120"/>
      <c r="Q171" s="793"/>
      <c r="R171" s="793"/>
      <c r="S171" s="793"/>
      <c r="T171" s="793"/>
      <c r="U171" s="793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  <c r="BE171" s="120"/>
      <c r="BF171" s="120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20"/>
      <c r="BS171" s="120"/>
      <c r="BT171" s="120"/>
      <c r="BU171" s="120"/>
      <c r="BV171" s="120"/>
      <c r="BW171" s="120"/>
      <c r="BX171" s="120"/>
      <c r="BY171" s="120"/>
      <c r="BZ171" s="120"/>
      <c r="CA171" s="120"/>
      <c r="CB171" s="120"/>
      <c r="CC171" s="120"/>
      <c r="CD171" s="120"/>
      <c r="CE171" s="120"/>
      <c r="CF171" s="120"/>
      <c r="CG171" s="120"/>
      <c r="CH171" s="120"/>
      <c r="CI171" s="120"/>
      <c r="CJ171" s="120"/>
      <c r="CK171" s="120"/>
      <c r="CL171" s="120"/>
      <c r="CM171" s="120"/>
      <c r="CN171" s="120"/>
      <c r="CO171" s="120"/>
      <c r="CP171" s="120"/>
      <c r="CQ171" s="120"/>
      <c r="CR171" s="120"/>
      <c r="CS171" s="120"/>
      <c r="CT171" s="120"/>
      <c r="CU171" s="120"/>
      <c r="CV171" s="120"/>
      <c r="CW171" s="120"/>
      <c r="CX171" s="120"/>
      <c r="CY171" s="120"/>
      <c r="CZ171" s="120"/>
      <c r="DA171" s="120"/>
      <c r="DB171" s="120"/>
      <c r="DC171" s="120"/>
      <c r="DD171" s="120"/>
      <c r="DE171" s="120"/>
      <c r="DF171" s="120"/>
      <c r="DG171" s="120"/>
      <c r="DH171" s="120"/>
      <c r="DI171" s="120"/>
      <c r="DJ171" s="120"/>
      <c r="DK171" s="120"/>
      <c r="DL171" s="120"/>
      <c r="DM171" s="120"/>
      <c r="DN171" s="120"/>
      <c r="DO171" s="120"/>
      <c r="DP171" s="120"/>
      <c r="DQ171" s="120"/>
      <c r="DR171" s="120"/>
      <c r="DS171" s="120"/>
      <c r="DT171" s="120"/>
      <c r="DU171" s="120"/>
      <c r="DV171" s="120"/>
      <c r="DW171" s="120"/>
      <c r="DX171" s="120"/>
      <c r="DY171" s="120"/>
      <c r="DZ171" s="120"/>
      <c r="EA171" s="120"/>
      <c r="EB171" s="120"/>
      <c r="EC171" s="120"/>
      <c r="ED171" s="120"/>
      <c r="EE171" s="120"/>
      <c r="EF171" s="120"/>
      <c r="EG171" s="120"/>
      <c r="EH171" s="120"/>
      <c r="EI171" s="120"/>
      <c r="EJ171" s="120"/>
      <c r="EK171" s="120"/>
      <c r="EL171" s="120"/>
      <c r="EM171" s="120"/>
      <c r="EN171" s="120"/>
      <c r="EO171" s="120"/>
      <c r="EP171" s="120"/>
      <c r="EQ171" s="120"/>
      <c r="ER171" s="120"/>
      <c r="ES171" s="120"/>
      <c r="ET171" s="120"/>
      <c r="EU171" s="120"/>
      <c r="EV171" s="120"/>
      <c r="EW171" s="120"/>
      <c r="EX171" s="120"/>
      <c r="EY171" s="120"/>
      <c r="EZ171" s="120"/>
      <c r="FA171" s="120"/>
      <c r="FB171" s="120"/>
      <c r="FC171" s="120"/>
      <c r="FD171" s="120"/>
      <c r="FE171" s="120"/>
      <c r="FF171" s="120"/>
      <c r="FG171" s="120"/>
      <c r="FH171" s="120"/>
      <c r="FI171" s="120"/>
      <c r="FJ171" s="120"/>
      <c r="FK171" s="120"/>
      <c r="FL171" s="120"/>
      <c r="FM171" s="120"/>
      <c r="FN171" s="120"/>
      <c r="FO171" s="120"/>
      <c r="FP171" s="120"/>
      <c r="FQ171" s="120"/>
      <c r="FR171" s="120"/>
      <c r="FS171" s="120"/>
      <c r="FT171" s="120"/>
      <c r="FU171" s="120"/>
      <c r="FV171" s="120"/>
      <c r="FW171" s="120"/>
      <c r="FX171" s="120"/>
      <c r="FY171" s="120"/>
      <c r="FZ171" s="120"/>
      <c r="GA171" s="120"/>
      <c r="GB171" s="120"/>
      <c r="GC171" s="120"/>
      <c r="GD171" s="120"/>
      <c r="GE171" s="120"/>
      <c r="GF171" s="120"/>
      <c r="GG171" s="120"/>
      <c r="GH171" s="120"/>
      <c r="GI171" s="120"/>
      <c r="GJ171" s="120"/>
      <c r="GK171" s="120"/>
      <c r="GL171" s="120"/>
      <c r="GM171" s="120"/>
      <c r="GN171" s="120"/>
      <c r="GO171" s="120"/>
      <c r="GP171" s="120"/>
      <c r="GQ171" s="120"/>
      <c r="GR171" s="120"/>
      <c r="GS171" s="120"/>
      <c r="GT171" s="120"/>
      <c r="GU171" s="120"/>
      <c r="GV171" s="120"/>
      <c r="GW171" s="120"/>
      <c r="GX171" s="120"/>
      <c r="GY171" s="120"/>
      <c r="GZ171" s="120"/>
      <c r="HA171" s="120"/>
      <c r="HB171" s="120"/>
      <c r="HC171" s="120"/>
      <c r="HD171" s="120"/>
      <c r="HE171" s="120"/>
      <c r="HF171" s="120"/>
      <c r="HG171" s="120"/>
      <c r="HH171" s="120"/>
      <c r="HI171" s="120"/>
      <c r="HJ171" s="120"/>
      <c r="HK171" s="120"/>
      <c r="HL171" s="120"/>
      <c r="HM171" s="120"/>
      <c r="HN171" s="120"/>
      <c r="HO171" s="120"/>
      <c r="HP171" s="120"/>
      <c r="HQ171" s="120"/>
      <c r="HR171" s="120"/>
      <c r="HS171" s="120"/>
      <c r="HT171" s="120"/>
      <c r="HU171" s="120"/>
      <c r="HV171" s="120"/>
      <c r="HW171" s="120"/>
      <c r="HX171" s="120"/>
      <c r="HY171" s="120"/>
      <c r="HZ171" s="120"/>
      <c r="IA171" s="120"/>
      <c r="IB171" s="120"/>
      <c r="IC171" s="120"/>
      <c r="ID171" s="120"/>
      <c r="IE171" s="120"/>
      <c r="IF171" s="120"/>
      <c r="IG171" s="120"/>
      <c r="IH171" s="120"/>
      <c r="II171" s="120"/>
      <c r="IJ171" s="120"/>
      <c r="IK171" s="120"/>
      <c r="IL171" s="120"/>
    </row>
    <row r="172" spans="1:246" ht="12.75" customHeight="1">
      <c r="A172" s="483">
        <f>A170+1</f>
        <v>136</v>
      </c>
      <c r="B172" s="696" t="s">
        <v>378</v>
      </c>
      <c r="C172" s="580" t="s">
        <v>845</v>
      </c>
      <c r="D172" s="837">
        <v>0</v>
      </c>
      <c r="E172" s="391">
        <v>7011</v>
      </c>
      <c r="F172" s="391">
        <v>0</v>
      </c>
      <c r="G172" s="838">
        <v>0</v>
      </c>
      <c r="H172" s="465">
        <v>7011</v>
      </c>
      <c r="I172" s="839">
        <v>7110</v>
      </c>
      <c r="J172" s="840">
        <v>-99</v>
      </c>
      <c r="K172" s="841">
        <v>0.9860759493670886</v>
      </c>
      <c r="L172" s="212"/>
      <c r="M172" s="120">
        <v>7011</v>
      </c>
      <c r="N172" s="450">
        <f t="shared" si="3"/>
        <v>0</v>
      </c>
      <c r="O172" s="120"/>
      <c r="P172" s="120"/>
      <c r="Q172" s="793"/>
      <c r="R172" s="793"/>
      <c r="S172" s="793"/>
      <c r="T172" s="793"/>
      <c r="U172" s="793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20"/>
      <c r="BS172" s="120"/>
      <c r="BT172" s="120"/>
      <c r="BU172" s="120"/>
      <c r="BV172" s="120"/>
      <c r="BW172" s="120"/>
      <c r="BX172" s="120"/>
      <c r="BY172" s="120"/>
      <c r="BZ172" s="120"/>
      <c r="CA172" s="120"/>
      <c r="CB172" s="120"/>
      <c r="CC172" s="120"/>
      <c r="CD172" s="120"/>
      <c r="CE172" s="120"/>
      <c r="CF172" s="120"/>
      <c r="CG172" s="120"/>
      <c r="CH172" s="120"/>
      <c r="CI172" s="120"/>
      <c r="CJ172" s="120"/>
      <c r="CK172" s="120"/>
      <c r="CL172" s="120"/>
      <c r="CM172" s="120"/>
      <c r="CN172" s="120"/>
      <c r="CO172" s="120"/>
      <c r="CP172" s="120"/>
      <c r="CQ172" s="120"/>
      <c r="CR172" s="120"/>
      <c r="CS172" s="120"/>
      <c r="CT172" s="120"/>
      <c r="CU172" s="120"/>
      <c r="CV172" s="120"/>
      <c r="CW172" s="120"/>
      <c r="CX172" s="120"/>
      <c r="CY172" s="120"/>
      <c r="CZ172" s="120"/>
      <c r="DA172" s="120"/>
      <c r="DB172" s="120"/>
      <c r="DC172" s="120"/>
      <c r="DD172" s="120"/>
      <c r="DE172" s="120"/>
      <c r="DF172" s="120"/>
      <c r="DG172" s="120"/>
      <c r="DH172" s="120"/>
      <c r="DI172" s="120"/>
      <c r="DJ172" s="120"/>
      <c r="DK172" s="120"/>
      <c r="DL172" s="120"/>
      <c r="DM172" s="120"/>
      <c r="DN172" s="120"/>
      <c r="DO172" s="120"/>
      <c r="DP172" s="120"/>
      <c r="DQ172" s="120"/>
      <c r="DR172" s="120"/>
      <c r="DS172" s="120"/>
      <c r="DT172" s="120"/>
      <c r="DU172" s="120"/>
      <c r="DV172" s="120"/>
      <c r="DW172" s="120"/>
      <c r="DX172" s="120"/>
      <c r="DY172" s="120"/>
      <c r="DZ172" s="120"/>
      <c r="EA172" s="120"/>
      <c r="EB172" s="120"/>
      <c r="EC172" s="120"/>
      <c r="ED172" s="120"/>
      <c r="EE172" s="120"/>
      <c r="EF172" s="120"/>
      <c r="EG172" s="120"/>
      <c r="EH172" s="120"/>
      <c r="EI172" s="120"/>
      <c r="EJ172" s="120"/>
      <c r="EK172" s="120"/>
      <c r="EL172" s="120"/>
      <c r="EM172" s="120"/>
      <c r="EN172" s="120"/>
      <c r="EO172" s="120"/>
      <c r="EP172" s="120"/>
      <c r="EQ172" s="120"/>
      <c r="ER172" s="120"/>
      <c r="ES172" s="120"/>
      <c r="ET172" s="120"/>
      <c r="EU172" s="120"/>
      <c r="EV172" s="120"/>
      <c r="EW172" s="120"/>
      <c r="EX172" s="120"/>
      <c r="EY172" s="120"/>
      <c r="EZ172" s="120"/>
      <c r="FA172" s="120"/>
      <c r="FB172" s="120"/>
      <c r="FC172" s="120"/>
      <c r="FD172" s="120"/>
      <c r="FE172" s="120"/>
      <c r="FF172" s="120"/>
      <c r="FG172" s="120"/>
      <c r="FH172" s="120"/>
      <c r="FI172" s="120"/>
      <c r="FJ172" s="120"/>
      <c r="FK172" s="120"/>
      <c r="FL172" s="120"/>
      <c r="FM172" s="120"/>
      <c r="FN172" s="120"/>
      <c r="FO172" s="120"/>
      <c r="FP172" s="120"/>
      <c r="FQ172" s="120"/>
      <c r="FR172" s="120"/>
      <c r="FS172" s="120"/>
      <c r="FT172" s="120"/>
      <c r="FU172" s="120"/>
      <c r="FV172" s="120"/>
      <c r="FW172" s="120"/>
      <c r="FX172" s="120"/>
      <c r="FY172" s="120"/>
      <c r="FZ172" s="120"/>
      <c r="GA172" s="120"/>
      <c r="GB172" s="120"/>
      <c r="GC172" s="120"/>
      <c r="GD172" s="120"/>
      <c r="GE172" s="120"/>
      <c r="GF172" s="120"/>
      <c r="GG172" s="120"/>
      <c r="GH172" s="120"/>
      <c r="GI172" s="120"/>
      <c r="GJ172" s="120"/>
      <c r="GK172" s="120"/>
      <c r="GL172" s="120"/>
      <c r="GM172" s="120"/>
      <c r="GN172" s="120"/>
      <c r="GO172" s="120"/>
      <c r="GP172" s="120"/>
      <c r="GQ172" s="120"/>
      <c r="GR172" s="120"/>
      <c r="GS172" s="120"/>
      <c r="GT172" s="120"/>
      <c r="GU172" s="120"/>
      <c r="GV172" s="120"/>
      <c r="GW172" s="120"/>
      <c r="GX172" s="120"/>
      <c r="GY172" s="120"/>
      <c r="GZ172" s="120"/>
      <c r="HA172" s="120"/>
      <c r="HB172" s="120"/>
      <c r="HC172" s="120"/>
      <c r="HD172" s="120"/>
      <c r="HE172" s="120"/>
      <c r="HF172" s="120"/>
      <c r="HG172" s="120"/>
      <c r="HH172" s="120"/>
      <c r="HI172" s="120"/>
      <c r="HJ172" s="120"/>
      <c r="HK172" s="120"/>
      <c r="HL172" s="120"/>
      <c r="HM172" s="120"/>
      <c r="HN172" s="120"/>
      <c r="HO172" s="120"/>
      <c r="HP172" s="120"/>
      <c r="HQ172" s="120"/>
      <c r="HR172" s="120"/>
      <c r="HS172" s="120"/>
      <c r="HT172" s="120"/>
      <c r="HU172" s="120"/>
      <c r="HV172" s="120"/>
      <c r="HW172" s="120"/>
      <c r="HX172" s="120"/>
      <c r="HY172" s="120"/>
      <c r="HZ172" s="120"/>
      <c r="IA172" s="120"/>
      <c r="IB172" s="120"/>
      <c r="IC172" s="120"/>
      <c r="ID172" s="120"/>
      <c r="IE172" s="120"/>
      <c r="IF172" s="120"/>
      <c r="IG172" s="120"/>
      <c r="IH172" s="120"/>
      <c r="II172" s="120"/>
      <c r="IJ172" s="120"/>
      <c r="IK172" s="120"/>
      <c r="IL172" s="120"/>
    </row>
    <row r="173" spans="1:246" ht="12.75" customHeight="1">
      <c r="A173" s="483">
        <f t="shared" si="4"/>
        <v>137</v>
      </c>
      <c r="B173" s="499" t="s">
        <v>378</v>
      </c>
      <c r="C173" s="580" t="s">
        <v>846</v>
      </c>
      <c r="D173" s="837">
        <v>0</v>
      </c>
      <c r="E173" s="391">
        <v>0</v>
      </c>
      <c r="F173" s="391">
        <v>0</v>
      </c>
      <c r="G173" s="838">
        <v>8000</v>
      </c>
      <c r="H173" s="465">
        <v>8000</v>
      </c>
      <c r="I173" s="839">
        <v>8000</v>
      </c>
      <c r="J173" s="840">
        <v>0</v>
      </c>
      <c r="K173" s="841">
        <v>1</v>
      </c>
      <c r="L173" s="212"/>
      <c r="M173" s="120">
        <v>8000</v>
      </c>
      <c r="N173" s="450">
        <f t="shared" si="3"/>
        <v>0</v>
      </c>
      <c r="O173" s="120"/>
      <c r="P173" s="120"/>
      <c r="Q173" s="793"/>
      <c r="R173" s="793"/>
      <c r="S173" s="793"/>
      <c r="T173" s="793"/>
      <c r="U173" s="793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20"/>
      <c r="BS173" s="120"/>
      <c r="BT173" s="120"/>
      <c r="BU173" s="120"/>
      <c r="BV173" s="120"/>
      <c r="BW173" s="120"/>
      <c r="BX173" s="120"/>
      <c r="BY173" s="120"/>
      <c r="BZ173" s="120"/>
      <c r="CA173" s="120"/>
      <c r="CB173" s="120"/>
      <c r="CC173" s="120"/>
      <c r="CD173" s="120"/>
      <c r="CE173" s="120"/>
      <c r="CF173" s="120"/>
      <c r="CG173" s="120"/>
      <c r="CH173" s="120"/>
      <c r="CI173" s="120"/>
      <c r="CJ173" s="120"/>
      <c r="CK173" s="120"/>
      <c r="CL173" s="120"/>
      <c r="CM173" s="120"/>
      <c r="CN173" s="120"/>
      <c r="CO173" s="120"/>
      <c r="CP173" s="120"/>
      <c r="CQ173" s="120"/>
      <c r="CR173" s="120"/>
      <c r="CS173" s="120"/>
      <c r="CT173" s="120"/>
      <c r="CU173" s="120"/>
      <c r="CV173" s="120"/>
      <c r="CW173" s="120"/>
      <c r="CX173" s="120"/>
      <c r="CY173" s="120"/>
      <c r="CZ173" s="120"/>
      <c r="DA173" s="120"/>
      <c r="DB173" s="120"/>
      <c r="DC173" s="120"/>
      <c r="DD173" s="120"/>
      <c r="DE173" s="120"/>
      <c r="DF173" s="120"/>
      <c r="DG173" s="120"/>
      <c r="DH173" s="120"/>
      <c r="DI173" s="120"/>
      <c r="DJ173" s="120"/>
      <c r="DK173" s="120"/>
      <c r="DL173" s="120"/>
      <c r="DM173" s="120"/>
      <c r="DN173" s="120"/>
      <c r="DO173" s="120"/>
      <c r="DP173" s="120"/>
      <c r="DQ173" s="120"/>
      <c r="DR173" s="120"/>
      <c r="DS173" s="120"/>
      <c r="DT173" s="120"/>
      <c r="DU173" s="120"/>
      <c r="DV173" s="120"/>
      <c r="DW173" s="120"/>
      <c r="DX173" s="120"/>
      <c r="DY173" s="120"/>
      <c r="DZ173" s="120"/>
      <c r="EA173" s="120"/>
      <c r="EB173" s="120"/>
      <c r="EC173" s="120"/>
      <c r="ED173" s="120"/>
      <c r="EE173" s="120"/>
      <c r="EF173" s="120"/>
      <c r="EG173" s="120"/>
      <c r="EH173" s="120"/>
      <c r="EI173" s="120"/>
      <c r="EJ173" s="120"/>
      <c r="EK173" s="120"/>
      <c r="EL173" s="120"/>
      <c r="EM173" s="120"/>
      <c r="EN173" s="120"/>
      <c r="EO173" s="120"/>
      <c r="EP173" s="120"/>
      <c r="EQ173" s="120"/>
      <c r="ER173" s="120"/>
      <c r="ES173" s="120"/>
      <c r="ET173" s="120"/>
      <c r="EU173" s="120"/>
      <c r="EV173" s="120"/>
      <c r="EW173" s="120"/>
      <c r="EX173" s="120"/>
      <c r="EY173" s="120"/>
      <c r="EZ173" s="120"/>
      <c r="FA173" s="120"/>
      <c r="FB173" s="120"/>
      <c r="FC173" s="120"/>
      <c r="FD173" s="120"/>
      <c r="FE173" s="120"/>
      <c r="FF173" s="120"/>
      <c r="FG173" s="120"/>
      <c r="FH173" s="120"/>
      <c r="FI173" s="120"/>
      <c r="FJ173" s="120"/>
      <c r="FK173" s="120"/>
      <c r="FL173" s="120"/>
      <c r="FM173" s="120"/>
      <c r="FN173" s="120"/>
      <c r="FO173" s="120"/>
      <c r="FP173" s="120"/>
      <c r="FQ173" s="120"/>
      <c r="FR173" s="120"/>
      <c r="FS173" s="120"/>
      <c r="FT173" s="120"/>
      <c r="FU173" s="120"/>
      <c r="FV173" s="120"/>
      <c r="FW173" s="120"/>
      <c r="FX173" s="120"/>
      <c r="FY173" s="120"/>
      <c r="FZ173" s="120"/>
      <c r="GA173" s="120"/>
      <c r="GB173" s="120"/>
      <c r="GC173" s="120"/>
      <c r="GD173" s="120"/>
      <c r="GE173" s="120"/>
      <c r="GF173" s="120"/>
      <c r="GG173" s="120"/>
      <c r="GH173" s="120"/>
      <c r="GI173" s="120"/>
      <c r="GJ173" s="120"/>
      <c r="GK173" s="120"/>
      <c r="GL173" s="120"/>
      <c r="GM173" s="120"/>
      <c r="GN173" s="120"/>
      <c r="GO173" s="120"/>
      <c r="GP173" s="120"/>
      <c r="GQ173" s="120"/>
      <c r="GR173" s="120"/>
      <c r="GS173" s="120"/>
      <c r="GT173" s="120"/>
      <c r="GU173" s="120"/>
      <c r="GV173" s="120"/>
      <c r="GW173" s="120"/>
      <c r="GX173" s="120"/>
      <c r="GY173" s="120"/>
      <c r="GZ173" s="120"/>
      <c r="HA173" s="120"/>
      <c r="HB173" s="120"/>
      <c r="HC173" s="120"/>
      <c r="HD173" s="120"/>
      <c r="HE173" s="120"/>
      <c r="HF173" s="120"/>
      <c r="HG173" s="120"/>
      <c r="HH173" s="120"/>
      <c r="HI173" s="120"/>
      <c r="HJ173" s="120"/>
      <c r="HK173" s="120"/>
      <c r="HL173" s="120"/>
      <c r="HM173" s="120"/>
      <c r="HN173" s="120"/>
      <c r="HO173" s="120"/>
      <c r="HP173" s="120"/>
      <c r="HQ173" s="120"/>
      <c r="HR173" s="120"/>
      <c r="HS173" s="120"/>
      <c r="HT173" s="120"/>
      <c r="HU173" s="120"/>
      <c r="HV173" s="120"/>
      <c r="HW173" s="120"/>
      <c r="HX173" s="120"/>
      <c r="HY173" s="120"/>
      <c r="HZ173" s="120"/>
      <c r="IA173" s="120"/>
      <c r="IB173" s="120"/>
      <c r="IC173" s="120"/>
      <c r="ID173" s="120"/>
      <c r="IE173" s="120"/>
      <c r="IF173" s="120"/>
      <c r="IG173" s="120"/>
      <c r="IH173" s="120"/>
      <c r="II173" s="120"/>
      <c r="IJ173" s="120"/>
      <c r="IK173" s="120"/>
      <c r="IL173" s="120"/>
    </row>
    <row r="174" spans="1:246" ht="12.75" customHeight="1">
      <c r="A174" s="483">
        <v>138</v>
      </c>
      <c r="B174" s="499" t="s">
        <v>378</v>
      </c>
      <c r="C174" s="580" t="s">
        <v>262</v>
      </c>
      <c r="D174" s="837">
        <v>0</v>
      </c>
      <c r="E174" s="391">
        <v>0</v>
      </c>
      <c r="F174" s="391">
        <v>0</v>
      </c>
      <c r="G174" s="838">
        <v>20000</v>
      </c>
      <c r="H174" s="465">
        <v>20000</v>
      </c>
      <c r="I174" s="839">
        <v>20000</v>
      </c>
      <c r="J174" s="840">
        <v>0</v>
      </c>
      <c r="K174" s="923">
        <v>1</v>
      </c>
      <c r="L174" s="212"/>
      <c r="M174" s="120">
        <v>20000</v>
      </c>
      <c r="N174" s="450">
        <f t="shared" si="3"/>
        <v>0</v>
      </c>
      <c r="O174" s="120"/>
      <c r="P174" s="120"/>
      <c r="Q174" s="793"/>
      <c r="R174" s="793"/>
      <c r="S174" s="793"/>
      <c r="T174" s="793"/>
      <c r="U174" s="793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20"/>
      <c r="BS174" s="120"/>
      <c r="BT174" s="120"/>
      <c r="BU174" s="120"/>
      <c r="BV174" s="120"/>
      <c r="BW174" s="120"/>
      <c r="BX174" s="120"/>
      <c r="BY174" s="120"/>
      <c r="BZ174" s="120"/>
      <c r="CA174" s="120"/>
      <c r="CB174" s="120"/>
      <c r="CC174" s="120"/>
      <c r="CD174" s="120"/>
      <c r="CE174" s="120"/>
      <c r="CF174" s="120"/>
      <c r="CG174" s="120"/>
      <c r="CH174" s="120"/>
      <c r="CI174" s="120"/>
      <c r="CJ174" s="120"/>
      <c r="CK174" s="120"/>
      <c r="CL174" s="120"/>
      <c r="CM174" s="120"/>
      <c r="CN174" s="120"/>
      <c r="CO174" s="120"/>
      <c r="CP174" s="120"/>
      <c r="CQ174" s="120"/>
      <c r="CR174" s="120"/>
      <c r="CS174" s="120"/>
      <c r="CT174" s="120"/>
      <c r="CU174" s="120"/>
      <c r="CV174" s="120"/>
      <c r="CW174" s="120"/>
      <c r="CX174" s="120"/>
      <c r="CY174" s="120"/>
      <c r="CZ174" s="120"/>
      <c r="DA174" s="120"/>
      <c r="DB174" s="120"/>
      <c r="DC174" s="120"/>
      <c r="DD174" s="120"/>
      <c r="DE174" s="120"/>
      <c r="DF174" s="120"/>
      <c r="DG174" s="120"/>
      <c r="DH174" s="120"/>
      <c r="DI174" s="120"/>
      <c r="DJ174" s="120"/>
      <c r="DK174" s="120"/>
      <c r="DL174" s="120"/>
      <c r="DM174" s="120"/>
      <c r="DN174" s="120"/>
      <c r="DO174" s="120"/>
      <c r="DP174" s="120"/>
      <c r="DQ174" s="120"/>
      <c r="DR174" s="120"/>
      <c r="DS174" s="120"/>
      <c r="DT174" s="120"/>
      <c r="DU174" s="120"/>
      <c r="DV174" s="120"/>
      <c r="DW174" s="120"/>
      <c r="DX174" s="120"/>
      <c r="DY174" s="120"/>
      <c r="DZ174" s="120"/>
      <c r="EA174" s="120"/>
      <c r="EB174" s="120"/>
      <c r="EC174" s="120"/>
      <c r="ED174" s="120"/>
      <c r="EE174" s="120"/>
      <c r="EF174" s="120"/>
      <c r="EG174" s="120"/>
      <c r="EH174" s="120"/>
      <c r="EI174" s="120"/>
      <c r="EJ174" s="120"/>
      <c r="EK174" s="120"/>
      <c r="EL174" s="120"/>
      <c r="EM174" s="120"/>
      <c r="EN174" s="120"/>
      <c r="EO174" s="120"/>
      <c r="EP174" s="120"/>
      <c r="EQ174" s="120"/>
      <c r="ER174" s="120"/>
      <c r="ES174" s="120"/>
      <c r="ET174" s="120"/>
      <c r="EU174" s="120"/>
      <c r="EV174" s="120"/>
      <c r="EW174" s="120"/>
      <c r="EX174" s="120"/>
      <c r="EY174" s="120"/>
      <c r="EZ174" s="120"/>
      <c r="FA174" s="120"/>
      <c r="FB174" s="120"/>
      <c r="FC174" s="120"/>
      <c r="FD174" s="120"/>
      <c r="FE174" s="120"/>
      <c r="FF174" s="120"/>
      <c r="FG174" s="120"/>
      <c r="FH174" s="120"/>
      <c r="FI174" s="120"/>
      <c r="FJ174" s="120"/>
      <c r="FK174" s="120"/>
      <c r="FL174" s="120"/>
      <c r="FM174" s="120"/>
      <c r="FN174" s="120"/>
      <c r="FO174" s="120"/>
      <c r="FP174" s="120"/>
      <c r="FQ174" s="120"/>
      <c r="FR174" s="120"/>
      <c r="FS174" s="120"/>
      <c r="FT174" s="120"/>
      <c r="FU174" s="120"/>
      <c r="FV174" s="120"/>
      <c r="FW174" s="120"/>
      <c r="FX174" s="120"/>
      <c r="FY174" s="120"/>
      <c r="FZ174" s="120"/>
      <c r="GA174" s="120"/>
      <c r="GB174" s="120"/>
      <c r="GC174" s="120"/>
      <c r="GD174" s="120"/>
      <c r="GE174" s="120"/>
      <c r="GF174" s="120"/>
      <c r="GG174" s="120"/>
      <c r="GH174" s="120"/>
      <c r="GI174" s="120"/>
      <c r="GJ174" s="120"/>
      <c r="GK174" s="120"/>
      <c r="GL174" s="120"/>
      <c r="GM174" s="120"/>
      <c r="GN174" s="120"/>
      <c r="GO174" s="120"/>
      <c r="GP174" s="120"/>
      <c r="GQ174" s="120"/>
      <c r="GR174" s="120"/>
      <c r="GS174" s="120"/>
      <c r="GT174" s="120"/>
      <c r="GU174" s="120"/>
      <c r="GV174" s="120"/>
      <c r="GW174" s="120"/>
      <c r="GX174" s="120"/>
      <c r="GY174" s="120"/>
      <c r="GZ174" s="120"/>
      <c r="HA174" s="120"/>
      <c r="HB174" s="120"/>
      <c r="HC174" s="120"/>
      <c r="HD174" s="120"/>
      <c r="HE174" s="120"/>
      <c r="HF174" s="120"/>
      <c r="HG174" s="120"/>
      <c r="HH174" s="120"/>
      <c r="HI174" s="120"/>
      <c r="HJ174" s="120"/>
      <c r="HK174" s="120"/>
      <c r="HL174" s="120"/>
      <c r="HM174" s="120"/>
      <c r="HN174" s="120"/>
      <c r="HO174" s="120"/>
      <c r="HP174" s="120"/>
      <c r="HQ174" s="120"/>
      <c r="HR174" s="120"/>
      <c r="HS174" s="120"/>
      <c r="HT174" s="120"/>
      <c r="HU174" s="120"/>
      <c r="HV174" s="120"/>
      <c r="HW174" s="120"/>
      <c r="HX174" s="120"/>
      <c r="HY174" s="120"/>
      <c r="HZ174" s="120"/>
      <c r="IA174" s="120"/>
      <c r="IB174" s="120"/>
      <c r="IC174" s="120"/>
      <c r="ID174" s="120"/>
      <c r="IE174" s="120"/>
      <c r="IF174" s="120"/>
      <c r="IG174" s="120"/>
      <c r="IH174" s="120"/>
      <c r="II174" s="120"/>
      <c r="IJ174" s="120"/>
      <c r="IK174" s="120"/>
      <c r="IL174" s="120"/>
    </row>
    <row r="175" spans="1:246" ht="12.75" customHeight="1" thickBot="1">
      <c r="A175" s="483">
        <f t="shared" si="4"/>
        <v>139</v>
      </c>
      <c r="B175" s="713" t="s">
        <v>378</v>
      </c>
      <c r="C175" s="580" t="s">
        <v>847</v>
      </c>
      <c r="D175" s="837">
        <v>0</v>
      </c>
      <c r="E175" s="391">
        <v>0</v>
      </c>
      <c r="F175" s="391">
        <v>140000</v>
      </c>
      <c r="G175" s="838">
        <v>0</v>
      </c>
      <c r="H175" s="465">
        <v>140000</v>
      </c>
      <c r="I175" s="839">
        <v>140000</v>
      </c>
      <c r="J175" s="840">
        <v>0</v>
      </c>
      <c r="K175" s="841">
        <v>1</v>
      </c>
      <c r="L175" s="212"/>
      <c r="M175" s="120">
        <v>140000</v>
      </c>
      <c r="N175" s="450">
        <f t="shared" si="3"/>
        <v>0</v>
      </c>
      <c r="O175" s="120"/>
      <c r="P175" s="120"/>
      <c r="Q175" s="793"/>
      <c r="R175" s="793"/>
      <c r="S175" s="793"/>
      <c r="T175" s="793"/>
      <c r="U175" s="793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20"/>
      <c r="BS175" s="120"/>
      <c r="BT175" s="120"/>
      <c r="BU175" s="120"/>
      <c r="BV175" s="120"/>
      <c r="BW175" s="120"/>
      <c r="BX175" s="120"/>
      <c r="BY175" s="120"/>
      <c r="BZ175" s="120"/>
      <c r="CA175" s="120"/>
      <c r="CB175" s="120"/>
      <c r="CC175" s="120"/>
      <c r="CD175" s="120"/>
      <c r="CE175" s="120"/>
      <c r="CF175" s="120"/>
      <c r="CG175" s="120"/>
      <c r="CH175" s="120"/>
      <c r="CI175" s="120"/>
      <c r="CJ175" s="120"/>
      <c r="CK175" s="120"/>
      <c r="CL175" s="120"/>
      <c r="CM175" s="120"/>
      <c r="CN175" s="120"/>
      <c r="CO175" s="120"/>
      <c r="CP175" s="120"/>
      <c r="CQ175" s="120"/>
      <c r="CR175" s="120"/>
      <c r="CS175" s="120"/>
      <c r="CT175" s="120"/>
      <c r="CU175" s="120"/>
      <c r="CV175" s="120"/>
      <c r="CW175" s="120"/>
      <c r="CX175" s="120"/>
      <c r="CY175" s="120"/>
      <c r="CZ175" s="120"/>
      <c r="DA175" s="120"/>
      <c r="DB175" s="120"/>
      <c r="DC175" s="120"/>
      <c r="DD175" s="120"/>
      <c r="DE175" s="120"/>
      <c r="DF175" s="120"/>
      <c r="DG175" s="120"/>
      <c r="DH175" s="120"/>
      <c r="DI175" s="120"/>
      <c r="DJ175" s="120"/>
      <c r="DK175" s="120"/>
      <c r="DL175" s="120"/>
      <c r="DM175" s="120"/>
      <c r="DN175" s="120"/>
      <c r="DO175" s="120"/>
      <c r="DP175" s="120"/>
      <c r="DQ175" s="120"/>
      <c r="DR175" s="120"/>
      <c r="DS175" s="120"/>
      <c r="DT175" s="120"/>
      <c r="DU175" s="120"/>
      <c r="DV175" s="120"/>
      <c r="DW175" s="120"/>
      <c r="DX175" s="120"/>
      <c r="DY175" s="120"/>
      <c r="DZ175" s="120"/>
      <c r="EA175" s="120"/>
      <c r="EB175" s="120"/>
      <c r="EC175" s="120"/>
      <c r="ED175" s="120"/>
      <c r="EE175" s="120"/>
      <c r="EF175" s="120"/>
      <c r="EG175" s="120"/>
      <c r="EH175" s="120"/>
      <c r="EI175" s="120"/>
      <c r="EJ175" s="120"/>
      <c r="EK175" s="120"/>
      <c r="EL175" s="120"/>
      <c r="EM175" s="120"/>
      <c r="EN175" s="120"/>
      <c r="EO175" s="120"/>
      <c r="EP175" s="120"/>
      <c r="EQ175" s="120"/>
      <c r="ER175" s="120"/>
      <c r="ES175" s="120"/>
      <c r="ET175" s="120"/>
      <c r="EU175" s="120"/>
      <c r="EV175" s="120"/>
      <c r="EW175" s="120"/>
      <c r="EX175" s="120"/>
      <c r="EY175" s="120"/>
      <c r="EZ175" s="120"/>
      <c r="FA175" s="120"/>
      <c r="FB175" s="120"/>
      <c r="FC175" s="120"/>
      <c r="FD175" s="120"/>
      <c r="FE175" s="120"/>
      <c r="FF175" s="120"/>
      <c r="FG175" s="120"/>
      <c r="FH175" s="120"/>
      <c r="FI175" s="120"/>
      <c r="FJ175" s="120"/>
      <c r="FK175" s="120"/>
      <c r="FL175" s="120"/>
      <c r="FM175" s="120"/>
      <c r="FN175" s="120"/>
      <c r="FO175" s="120"/>
      <c r="FP175" s="120"/>
      <c r="FQ175" s="120"/>
      <c r="FR175" s="120"/>
      <c r="FS175" s="120"/>
      <c r="FT175" s="120"/>
      <c r="FU175" s="120"/>
      <c r="FV175" s="120"/>
      <c r="FW175" s="120"/>
      <c r="FX175" s="120"/>
      <c r="FY175" s="120"/>
      <c r="FZ175" s="120"/>
      <c r="GA175" s="120"/>
      <c r="GB175" s="120"/>
      <c r="GC175" s="120"/>
      <c r="GD175" s="120"/>
      <c r="GE175" s="120"/>
      <c r="GF175" s="120"/>
      <c r="GG175" s="120"/>
      <c r="GH175" s="120"/>
      <c r="GI175" s="120"/>
      <c r="GJ175" s="120"/>
      <c r="GK175" s="120"/>
      <c r="GL175" s="120"/>
      <c r="GM175" s="120"/>
      <c r="GN175" s="120"/>
      <c r="GO175" s="120"/>
      <c r="GP175" s="120"/>
      <c r="GQ175" s="120"/>
      <c r="GR175" s="120"/>
      <c r="GS175" s="120"/>
      <c r="GT175" s="120"/>
      <c r="GU175" s="120"/>
      <c r="GV175" s="120"/>
      <c r="GW175" s="120"/>
      <c r="GX175" s="120"/>
      <c r="GY175" s="120"/>
      <c r="GZ175" s="120"/>
      <c r="HA175" s="120"/>
      <c r="HB175" s="120"/>
      <c r="HC175" s="120"/>
      <c r="HD175" s="120"/>
      <c r="HE175" s="120"/>
      <c r="HF175" s="120"/>
      <c r="HG175" s="120"/>
      <c r="HH175" s="120"/>
      <c r="HI175" s="120"/>
      <c r="HJ175" s="120"/>
      <c r="HK175" s="120"/>
      <c r="HL175" s="120"/>
      <c r="HM175" s="120"/>
      <c r="HN175" s="120"/>
      <c r="HO175" s="120"/>
      <c r="HP175" s="120"/>
      <c r="HQ175" s="120"/>
      <c r="HR175" s="120"/>
      <c r="HS175" s="120"/>
      <c r="HT175" s="120"/>
      <c r="HU175" s="120"/>
      <c r="HV175" s="120"/>
      <c r="HW175" s="120"/>
      <c r="HX175" s="120"/>
      <c r="HY175" s="120"/>
      <c r="HZ175" s="120"/>
      <c r="IA175" s="120"/>
      <c r="IB175" s="120"/>
      <c r="IC175" s="120"/>
      <c r="ID175" s="120"/>
      <c r="IE175" s="120"/>
      <c r="IF175" s="120"/>
      <c r="IG175" s="120"/>
      <c r="IH175" s="120"/>
      <c r="II175" s="120"/>
      <c r="IJ175" s="120"/>
      <c r="IK175" s="120"/>
      <c r="IL175" s="120"/>
    </row>
    <row r="176" spans="1:246" ht="12.75" customHeight="1" thickBot="1" thickTop="1">
      <c r="A176" s="675"/>
      <c r="B176" s="214"/>
      <c r="C176" s="677" t="s">
        <v>40</v>
      </c>
      <c r="D176" s="844">
        <v>0</v>
      </c>
      <c r="E176" s="845">
        <v>7011</v>
      </c>
      <c r="F176" s="845">
        <v>140000</v>
      </c>
      <c r="G176" s="846">
        <v>28000</v>
      </c>
      <c r="H176" s="847">
        <v>175011</v>
      </c>
      <c r="I176" s="848">
        <v>175110</v>
      </c>
      <c r="J176" s="849">
        <v>-99</v>
      </c>
      <c r="K176" s="850">
        <v>0.9994346410827479</v>
      </c>
      <c r="L176" s="449"/>
      <c r="M176" s="450">
        <v>175011</v>
      </c>
      <c r="N176" s="450">
        <f t="shared" si="3"/>
        <v>0</v>
      </c>
      <c r="O176" s="120"/>
      <c r="P176" s="120"/>
      <c r="Q176" s="793"/>
      <c r="R176" s="793"/>
      <c r="S176" s="793"/>
      <c r="T176" s="793"/>
      <c r="U176" s="793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20"/>
      <c r="BS176" s="120"/>
      <c r="BT176" s="120"/>
      <c r="BU176" s="120"/>
      <c r="BV176" s="120"/>
      <c r="BW176" s="120"/>
      <c r="BX176" s="120"/>
      <c r="BY176" s="120"/>
      <c r="BZ176" s="120"/>
      <c r="CA176" s="120"/>
      <c r="CB176" s="120"/>
      <c r="CC176" s="120"/>
      <c r="CD176" s="120"/>
      <c r="CE176" s="120"/>
      <c r="CF176" s="120"/>
      <c r="CG176" s="120"/>
      <c r="CH176" s="120"/>
      <c r="CI176" s="120"/>
      <c r="CJ176" s="120"/>
      <c r="CK176" s="120"/>
      <c r="CL176" s="120"/>
      <c r="CM176" s="120"/>
      <c r="CN176" s="120"/>
      <c r="CO176" s="120"/>
      <c r="CP176" s="120"/>
      <c r="CQ176" s="120"/>
      <c r="CR176" s="120"/>
      <c r="CS176" s="120"/>
      <c r="CT176" s="120"/>
      <c r="CU176" s="120"/>
      <c r="CV176" s="120"/>
      <c r="CW176" s="120"/>
      <c r="CX176" s="120"/>
      <c r="CY176" s="120"/>
      <c r="CZ176" s="120"/>
      <c r="DA176" s="120"/>
      <c r="DB176" s="120"/>
      <c r="DC176" s="120"/>
      <c r="DD176" s="120"/>
      <c r="DE176" s="120"/>
      <c r="DF176" s="120"/>
      <c r="DG176" s="120"/>
      <c r="DH176" s="120"/>
      <c r="DI176" s="120"/>
      <c r="DJ176" s="120"/>
      <c r="DK176" s="120"/>
      <c r="DL176" s="120"/>
      <c r="DM176" s="120"/>
      <c r="DN176" s="120"/>
      <c r="DO176" s="120"/>
      <c r="DP176" s="120"/>
      <c r="DQ176" s="120"/>
      <c r="DR176" s="120"/>
      <c r="DS176" s="120"/>
      <c r="DT176" s="120"/>
      <c r="DU176" s="120"/>
      <c r="DV176" s="120"/>
      <c r="DW176" s="120"/>
      <c r="DX176" s="120"/>
      <c r="DY176" s="120"/>
      <c r="DZ176" s="120"/>
      <c r="EA176" s="120"/>
      <c r="EB176" s="120"/>
      <c r="EC176" s="120"/>
      <c r="ED176" s="120"/>
      <c r="EE176" s="120"/>
      <c r="EF176" s="120"/>
      <c r="EG176" s="120"/>
      <c r="EH176" s="120"/>
      <c r="EI176" s="120"/>
      <c r="EJ176" s="120"/>
      <c r="EK176" s="120"/>
      <c r="EL176" s="120"/>
      <c r="EM176" s="120"/>
      <c r="EN176" s="120"/>
      <c r="EO176" s="120"/>
      <c r="EP176" s="120"/>
      <c r="EQ176" s="120"/>
      <c r="ER176" s="120"/>
      <c r="ES176" s="120"/>
      <c r="ET176" s="120"/>
      <c r="EU176" s="120"/>
      <c r="EV176" s="120"/>
      <c r="EW176" s="120"/>
      <c r="EX176" s="120"/>
      <c r="EY176" s="120"/>
      <c r="EZ176" s="120"/>
      <c r="FA176" s="120"/>
      <c r="FB176" s="120"/>
      <c r="FC176" s="120"/>
      <c r="FD176" s="120"/>
      <c r="FE176" s="120"/>
      <c r="FF176" s="120"/>
      <c r="FG176" s="120"/>
      <c r="FH176" s="120"/>
      <c r="FI176" s="120"/>
      <c r="FJ176" s="120"/>
      <c r="FK176" s="120"/>
      <c r="FL176" s="120"/>
      <c r="FM176" s="120"/>
      <c r="FN176" s="120"/>
      <c r="FO176" s="120"/>
      <c r="FP176" s="120"/>
      <c r="FQ176" s="120"/>
      <c r="FR176" s="120"/>
      <c r="FS176" s="120"/>
      <c r="FT176" s="120"/>
      <c r="FU176" s="120"/>
      <c r="FV176" s="120"/>
      <c r="FW176" s="120"/>
      <c r="FX176" s="120"/>
      <c r="FY176" s="120"/>
      <c r="FZ176" s="120"/>
      <c r="GA176" s="120"/>
      <c r="GB176" s="120"/>
      <c r="GC176" s="120"/>
      <c r="GD176" s="120"/>
      <c r="GE176" s="120"/>
      <c r="GF176" s="120"/>
      <c r="GG176" s="120"/>
      <c r="GH176" s="120"/>
      <c r="GI176" s="120"/>
      <c r="GJ176" s="120"/>
      <c r="GK176" s="120"/>
      <c r="GL176" s="120"/>
      <c r="GM176" s="120"/>
      <c r="GN176" s="120"/>
      <c r="GO176" s="120"/>
      <c r="GP176" s="120"/>
      <c r="GQ176" s="120"/>
      <c r="GR176" s="120"/>
      <c r="GS176" s="120"/>
      <c r="GT176" s="120"/>
      <c r="GU176" s="120"/>
      <c r="GV176" s="120"/>
      <c r="GW176" s="120"/>
      <c r="GX176" s="120"/>
      <c r="GY176" s="120"/>
      <c r="GZ176" s="120"/>
      <c r="HA176" s="120"/>
      <c r="HB176" s="120"/>
      <c r="HC176" s="120"/>
      <c r="HD176" s="120"/>
      <c r="HE176" s="120"/>
      <c r="HF176" s="120"/>
      <c r="HG176" s="120"/>
      <c r="HH176" s="120"/>
      <c r="HI176" s="120"/>
      <c r="HJ176" s="120"/>
      <c r="HK176" s="120"/>
      <c r="HL176" s="120"/>
      <c r="HM176" s="120"/>
      <c r="HN176" s="120"/>
      <c r="HO176" s="120"/>
      <c r="HP176" s="120"/>
      <c r="HQ176" s="120"/>
      <c r="HR176" s="120"/>
      <c r="HS176" s="120"/>
      <c r="HT176" s="120"/>
      <c r="HU176" s="120"/>
      <c r="HV176" s="120"/>
      <c r="HW176" s="120"/>
      <c r="HX176" s="120"/>
      <c r="HY176" s="120"/>
      <c r="HZ176" s="120"/>
      <c r="IA176" s="120"/>
      <c r="IB176" s="120"/>
      <c r="IC176" s="120"/>
      <c r="ID176" s="120"/>
      <c r="IE176" s="120"/>
      <c r="IF176" s="120"/>
      <c r="IG176" s="120"/>
      <c r="IH176" s="120"/>
      <c r="II176" s="120"/>
      <c r="IJ176" s="120"/>
      <c r="IK176" s="120"/>
      <c r="IL176" s="120"/>
    </row>
    <row r="177" spans="1:246" ht="12.75" customHeight="1">
      <c r="A177" s="483">
        <f>A175+1</f>
        <v>140</v>
      </c>
      <c r="B177" s="483" t="s">
        <v>379</v>
      </c>
      <c r="C177" s="401" t="s">
        <v>268</v>
      </c>
      <c r="D177" s="944">
        <v>0</v>
      </c>
      <c r="E177" s="945">
        <v>10000</v>
      </c>
      <c r="F177" s="945">
        <v>0</v>
      </c>
      <c r="G177" s="946">
        <v>0</v>
      </c>
      <c r="H177" s="947">
        <v>10000</v>
      </c>
      <c r="I177" s="839">
        <v>12000</v>
      </c>
      <c r="J177" s="840">
        <v>-2000</v>
      </c>
      <c r="K177" s="841">
        <v>0.8333333333333334</v>
      </c>
      <c r="L177" s="212"/>
      <c r="M177" s="120">
        <v>10000</v>
      </c>
      <c r="N177" s="450">
        <f t="shared" si="3"/>
        <v>0</v>
      </c>
      <c r="O177" s="120"/>
      <c r="P177" s="120"/>
      <c r="Q177" s="793"/>
      <c r="R177" s="793"/>
      <c r="S177" s="793"/>
      <c r="T177" s="793"/>
      <c r="U177" s="793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20"/>
      <c r="BS177" s="120"/>
      <c r="BT177" s="120"/>
      <c r="BU177" s="120"/>
      <c r="BV177" s="120"/>
      <c r="BW177" s="120"/>
      <c r="BX177" s="120"/>
      <c r="BY177" s="120"/>
      <c r="BZ177" s="120"/>
      <c r="CA177" s="120"/>
      <c r="CB177" s="120"/>
      <c r="CC177" s="120"/>
      <c r="CD177" s="120"/>
      <c r="CE177" s="120"/>
      <c r="CF177" s="120"/>
      <c r="CG177" s="120"/>
      <c r="CH177" s="120"/>
      <c r="CI177" s="120"/>
      <c r="CJ177" s="120"/>
      <c r="CK177" s="120"/>
      <c r="CL177" s="120"/>
      <c r="CM177" s="120"/>
      <c r="CN177" s="120"/>
      <c r="CO177" s="120"/>
      <c r="CP177" s="120"/>
      <c r="CQ177" s="120"/>
      <c r="CR177" s="120"/>
      <c r="CS177" s="120"/>
      <c r="CT177" s="120"/>
      <c r="CU177" s="120"/>
      <c r="CV177" s="120"/>
      <c r="CW177" s="120"/>
      <c r="CX177" s="120"/>
      <c r="CY177" s="120"/>
      <c r="CZ177" s="120"/>
      <c r="DA177" s="120"/>
      <c r="DB177" s="120"/>
      <c r="DC177" s="120"/>
      <c r="DD177" s="120"/>
      <c r="DE177" s="120"/>
      <c r="DF177" s="120"/>
      <c r="DG177" s="120"/>
      <c r="DH177" s="120"/>
      <c r="DI177" s="120"/>
      <c r="DJ177" s="120"/>
      <c r="DK177" s="120"/>
      <c r="DL177" s="120"/>
      <c r="DM177" s="120"/>
      <c r="DN177" s="120"/>
      <c r="DO177" s="120"/>
      <c r="DP177" s="120"/>
      <c r="DQ177" s="120"/>
      <c r="DR177" s="120"/>
      <c r="DS177" s="120"/>
      <c r="DT177" s="120"/>
      <c r="DU177" s="120"/>
      <c r="DV177" s="120"/>
      <c r="DW177" s="120"/>
      <c r="DX177" s="120"/>
      <c r="DY177" s="120"/>
      <c r="DZ177" s="120"/>
      <c r="EA177" s="120"/>
      <c r="EB177" s="120"/>
      <c r="EC177" s="120"/>
      <c r="ED177" s="120"/>
      <c r="EE177" s="120"/>
      <c r="EF177" s="120"/>
      <c r="EG177" s="120"/>
      <c r="EH177" s="120"/>
      <c r="EI177" s="120"/>
      <c r="EJ177" s="120"/>
      <c r="EK177" s="120"/>
      <c r="EL177" s="120"/>
      <c r="EM177" s="120"/>
      <c r="EN177" s="120"/>
      <c r="EO177" s="120"/>
      <c r="EP177" s="120"/>
      <c r="EQ177" s="120"/>
      <c r="ER177" s="120"/>
      <c r="ES177" s="120"/>
      <c r="ET177" s="120"/>
      <c r="EU177" s="120"/>
      <c r="EV177" s="120"/>
      <c r="EW177" s="120"/>
      <c r="EX177" s="120"/>
      <c r="EY177" s="120"/>
      <c r="EZ177" s="120"/>
      <c r="FA177" s="120"/>
      <c r="FB177" s="120"/>
      <c r="FC177" s="120"/>
      <c r="FD177" s="120"/>
      <c r="FE177" s="120"/>
      <c r="FF177" s="120"/>
      <c r="FG177" s="120"/>
      <c r="FH177" s="120"/>
      <c r="FI177" s="120"/>
      <c r="FJ177" s="120"/>
      <c r="FK177" s="120"/>
      <c r="FL177" s="120"/>
      <c r="FM177" s="120"/>
      <c r="FN177" s="120"/>
      <c r="FO177" s="120"/>
      <c r="FP177" s="120"/>
      <c r="FQ177" s="120"/>
      <c r="FR177" s="120"/>
      <c r="FS177" s="120"/>
      <c r="FT177" s="120"/>
      <c r="FU177" s="120"/>
      <c r="FV177" s="120"/>
      <c r="FW177" s="120"/>
      <c r="FX177" s="120"/>
      <c r="FY177" s="120"/>
      <c r="FZ177" s="120"/>
      <c r="GA177" s="120"/>
      <c r="GB177" s="120"/>
      <c r="GC177" s="120"/>
      <c r="GD177" s="120"/>
      <c r="GE177" s="120"/>
      <c r="GF177" s="120"/>
      <c r="GG177" s="120"/>
      <c r="GH177" s="120"/>
      <c r="GI177" s="120"/>
      <c r="GJ177" s="120"/>
      <c r="GK177" s="120"/>
      <c r="GL177" s="120"/>
      <c r="GM177" s="120"/>
      <c r="GN177" s="120"/>
      <c r="GO177" s="120"/>
      <c r="GP177" s="120"/>
      <c r="GQ177" s="120"/>
      <c r="GR177" s="120"/>
      <c r="GS177" s="120"/>
      <c r="GT177" s="120"/>
      <c r="GU177" s="120"/>
      <c r="GV177" s="120"/>
      <c r="GW177" s="120"/>
      <c r="GX177" s="120"/>
      <c r="GY177" s="120"/>
      <c r="GZ177" s="120"/>
      <c r="HA177" s="120"/>
      <c r="HB177" s="120"/>
      <c r="HC177" s="120"/>
      <c r="HD177" s="120"/>
      <c r="HE177" s="120"/>
      <c r="HF177" s="120"/>
      <c r="HG177" s="120"/>
      <c r="HH177" s="120"/>
      <c r="HI177" s="120"/>
      <c r="HJ177" s="120"/>
      <c r="HK177" s="120"/>
      <c r="HL177" s="120"/>
      <c r="HM177" s="120"/>
      <c r="HN177" s="120"/>
      <c r="HO177" s="120"/>
      <c r="HP177" s="120"/>
      <c r="HQ177" s="120"/>
      <c r="HR177" s="120"/>
      <c r="HS177" s="120"/>
      <c r="HT177" s="120"/>
      <c r="HU177" s="120"/>
      <c r="HV177" s="120"/>
      <c r="HW177" s="120"/>
      <c r="HX177" s="120"/>
      <c r="HY177" s="120"/>
      <c r="HZ177" s="120"/>
      <c r="IA177" s="120"/>
      <c r="IB177" s="120"/>
      <c r="IC177" s="120"/>
      <c r="ID177" s="120"/>
      <c r="IE177" s="120"/>
      <c r="IF177" s="120"/>
      <c r="IG177" s="120"/>
      <c r="IH177" s="120"/>
      <c r="II177" s="120"/>
      <c r="IJ177" s="120"/>
      <c r="IK177" s="120"/>
      <c r="IL177" s="120"/>
    </row>
    <row r="178" spans="1:246" ht="12.75" customHeight="1">
      <c r="A178" s="483">
        <f t="shared" si="4"/>
        <v>141</v>
      </c>
      <c r="B178" s="483" t="s">
        <v>379</v>
      </c>
      <c r="C178" s="401" t="s">
        <v>848</v>
      </c>
      <c r="D178" s="837">
        <v>0</v>
      </c>
      <c r="E178" s="391">
        <v>0</v>
      </c>
      <c r="F178" s="391">
        <v>0</v>
      </c>
      <c r="G178" s="838">
        <v>21000</v>
      </c>
      <c r="H178" s="465">
        <v>21000</v>
      </c>
      <c r="I178" s="839">
        <v>14000</v>
      </c>
      <c r="J178" s="840">
        <v>7000</v>
      </c>
      <c r="K178" s="841">
        <v>1.5</v>
      </c>
      <c r="L178" s="212"/>
      <c r="M178" s="120">
        <v>21000</v>
      </c>
      <c r="N178" s="450">
        <f t="shared" si="3"/>
        <v>0</v>
      </c>
      <c r="O178" s="120"/>
      <c r="P178" s="120"/>
      <c r="Q178" s="793"/>
      <c r="R178" s="793"/>
      <c r="S178" s="793"/>
      <c r="T178" s="793"/>
      <c r="U178" s="793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20"/>
      <c r="BS178" s="120"/>
      <c r="BT178" s="120"/>
      <c r="BU178" s="120"/>
      <c r="BV178" s="120"/>
      <c r="BW178" s="120"/>
      <c r="BX178" s="120"/>
      <c r="BY178" s="120"/>
      <c r="BZ178" s="120"/>
      <c r="CA178" s="120"/>
      <c r="CB178" s="120"/>
      <c r="CC178" s="120"/>
      <c r="CD178" s="120"/>
      <c r="CE178" s="120"/>
      <c r="CF178" s="120"/>
      <c r="CG178" s="120"/>
      <c r="CH178" s="120"/>
      <c r="CI178" s="120"/>
      <c r="CJ178" s="120"/>
      <c r="CK178" s="120"/>
      <c r="CL178" s="120"/>
      <c r="CM178" s="120"/>
      <c r="CN178" s="120"/>
      <c r="CO178" s="120"/>
      <c r="CP178" s="120"/>
      <c r="CQ178" s="120"/>
      <c r="CR178" s="120"/>
      <c r="CS178" s="120"/>
      <c r="CT178" s="120"/>
      <c r="CU178" s="120"/>
      <c r="CV178" s="120"/>
      <c r="CW178" s="120"/>
      <c r="CX178" s="120"/>
      <c r="CY178" s="120"/>
      <c r="CZ178" s="120"/>
      <c r="DA178" s="120"/>
      <c r="DB178" s="120"/>
      <c r="DC178" s="120"/>
      <c r="DD178" s="120"/>
      <c r="DE178" s="120"/>
      <c r="DF178" s="120"/>
      <c r="DG178" s="120"/>
      <c r="DH178" s="120"/>
      <c r="DI178" s="120"/>
      <c r="DJ178" s="120"/>
      <c r="DK178" s="120"/>
      <c r="DL178" s="120"/>
      <c r="DM178" s="120"/>
      <c r="DN178" s="120"/>
      <c r="DO178" s="120"/>
      <c r="DP178" s="120"/>
      <c r="DQ178" s="120"/>
      <c r="DR178" s="120"/>
      <c r="DS178" s="120"/>
      <c r="DT178" s="120"/>
      <c r="DU178" s="120"/>
      <c r="DV178" s="120"/>
      <c r="DW178" s="120"/>
      <c r="DX178" s="120"/>
      <c r="DY178" s="120"/>
      <c r="DZ178" s="120"/>
      <c r="EA178" s="120"/>
      <c r="EB178" s="120"/>
      <c r="EC178" s="120"/>
      <c r="ED178" s="120"/>
      <c r="EE178" s="120"/>
      <c r="EF178" s="120"/>
      <c r="EG178" s="120"/>
      <c r="EH178" s="120"/>
      <c r="EI178" s="120"/>
      <c r="EJ178" s="120"/>
      <c r="EK178" s="120"/>
      <c r="EL178" s="120"/>
      <c r="EM178" s="120"/>
      <c r="EN178" s="120"/>
      <c r="EO178" s="120"/>
      <c r="EP178" s="120"/>
      <c r="EQ178" s="120"/>
      <c r="ER178" s="120"/>
      <c r="ES178" s="120"/>
      <c r="ET178" s="120"/>
      <c r="EU178" s="120"/>
      <c r="EV178" s="120"/>
      <c r="EW178" s="120"/>
      <c r="EX178" s="120"/>
      <c r="EY178" s="120"/>
      <c r="EZ178" s="120"/>
      <c r="FA178" s="120"/>
      <c r="FB178" s="120"/>
      <c r="FC178" s="120"/>
      <c r="FD178" s="120"/>
      <c r="FE178" s="120"/>
      <c r="FF178" s="120"/>
      <c r="FG178" s="120"/>
      <c r="FH178" s="120"/>
      <c r="FI178" s="120"/>
      <c r="FJ178" s="120"/>
      <c r="FK178" s="120"/>
      <c r="FL178" s="120"/>
      <c r="FM178" s="120"/>
      <c r="FN178" s="120"/>
      <c r="FO178" s="120"/>
      <c r="FP178" s="120"/>
      <c r="FQ178" s="120"/>
      <c r="FR178" s="120"/>
      <c r="FS178" s="120"/>
      <c r="FT178" s="120"/>
      <c r="FU178" s="120"/>
      <c r="FV178" s="120"/>
      <c r="FW178" s="120"/>
      <c r="FX178" s="120"/>
      <c r="FY178" s="120"/>
      <c r="FZ178" s="120"/>
      <c r="GA178" s="120"/>
      <c r="GB178" s="120"/>
      <c r="GC178" s="120"/>
      <c r="GD178" s="120"/>
      <c r="GE178" s="120"/>
      <c r="GF178" s="120"/>
      <c r="GG178" s="120"/>
      <c r="GH178" s="120"/>
      <c r="GI178" s="120"/>
      <c r="GJ178" s="120"/>
      <c r="GK178" s="120"/>
      <c r="GL178" s="120"/>
      <c r="GM178" s="120"/>
      <c r="GN178" s="120"/>
      <c r="GO178" s="120"/>
      <c r="GP178" s="120"/>
      <c r="GQ178" s="120"/>
      <c r="GR178" s="120"/>
      <c r="GS178" s="120"/>
      <c r="GT178" s="120"/>
      <c r="GU178" s="120"/>
      <c r="GV178" s="120"/>
      <c r="GW178" s="120"/>
      <c r="GX178" s="120"/>
      <c r="GY178" s="120"/>
      <c r="GZ178" s="120"/>
      <c r="HA178" s="120"/>
      <c r="HB178" s="120"/>
      <c r="HC178" s="120"/>
      <c r="HD178" s="120"/>
      <c r="HE178" s="120"/>
      <c r="HF178" s="120"/>
      <c r="HG178" s="120"/>
      <c r="HH178" s="120"/>
      <c r="HI178" s="120"/>
      <c r="HJ178" s="120"/>
      <c r="HK178" s="120"/>
      <c r="HL178" s="120"/>
      <c r="HM178" s="120"/>
      <c r="HN178" s="120"/>
      <c r="HO178" s="120"/>
      <c r="HP178" s="120"/>
      <c r="HQ178" s="120"/>
      <c r="HR178" s="120"/>
      <c r="HS178" s="120"/>
      <c r="HT178" s="120"/>
      <c r="HU178" s="120"/>
      <c r="HV178" s="120"/>
      <c r="HW178" s="120"/>
      <c r="HX178" s="120"/>
      <c r="HY178" s="120"/>
      <c r="HZ178" s="120"/>
      <c r="IA178" s="120"/>
      <c r="IB178" s="120"/>
      <c r="IC178" s="120"/>
      <c r="ID178" s="120"/>
      <c r="IE178" s="120"/>
      <c r="IF178" s="120"/>
      <c r="IG178" s="120"/>
      <c r="IH178" s="120"/>
      <c r="II178" s="120"/>
      <c r="IJ178" s="120"/>
      <c r="IK178" s="120"/>
      <c r="IL178" s="120"/>
    </row>
    <row r="179" spans="1:246" ht="12.75" customHeight="1">
      <c r="A179" s="483">
        <f t="shared" si="4"/>
        <v>142</v>
      </c>
      <c r="B179" s="483" t="s">
        <v>379</v>
      </c>
      <c r="C179" s="401" t="s">
        <v>269</v>
      </c>
      <c r="D179" s="837">
        <v>0</v>
      </c>
      <c r="E179" s="391">
        <v>0</v>
      </c>
      <c r="F179" s="391">
        <v>0</v>
      </c>
      <c r="G179" s="838">
        <v>54218</v>
      </c>
      <c r="H179" s="465">
        <v>54218</v>
      </c>
      <c r="I179" s="839">
        <v>35397</v>
      </c>
      <c r="J179" s="840">
        <v>18821</v>
      </c>
      <c r="K179" s="841">
        <v>1.5317117269825127</v>
      </c>
      <c r="L179" s="212"/>
      <c r="M179" s="120">
        <v>54218</v>
      </c>
      <c r="N179" s="450">
        <f t="shared" si="3"/>
        <v>0</v>
      </c>
      <c r="O179" s="120"/>
      <c r="P179" s="120"/>
      <c r="Q179" s="793"/>
      <c r="R179" s="793"/>
      <c r="S179" s="793"/>
      <c r="T179" s="793"/>
      <c r="U179" s="793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20"/>
      <c r="BS179" s="120"/>
      <c r="BT179" s="120"/>
      <c r="BU179" s="120"/>
      <c r="BV179" s="120"/>
      <c r="BW179" s="120"/>
      <c r="BX179" s="120"/>
      <c r="BY179" s="120"/>
      <c r="BZ179" s="120"/>
      <c r="CA179" s="120"/>
      <c r="CB179" s="120"/>
      <c r="CC179" s="120"/>
      <c r="CD179" s="120"/>
      <c r="CE179" s="120"/>
      <c r="CF179" s="120"/>
      <c r="CG179" s="120"/>
      <c r="CH179" s="120"/>
      <c r="CI179" s="120"/>
      <c r="CJ179" s="120"/>
      <c r="CK179" s="120"/>
      <c r="CL179" s="120"/>
      <c r="CM179" s="120"/>
      <c r="CN179" s="120"/>
      <c r="CO179" s="120"/>
      <c r="CP179" s="120"/>
      <c r="CQ179" s="120"/>
      <c r="CR179" s="120"/>
      <c r="CS179" s="120"/>
      <c r="CT179" s="120"/>
      <c r="CU179" s="120"/>
      <c r="CV179" s="120"/>
      <c r="CW179" s="120"/>
      <c r="CX179" s="120"/>
      <c r="CY179" s="120"/>
      <c r="CZ179" s="120"/>
      <c r="DA179" s="120"/>
      <c r="DB179" s="120"/>
      <c r="DC179" s="120"/>
      <c r="DD179" s="120"/>
      <c r="DE179" s="120"/>
      <c r="DF179" s="120"/>
      <c r="DG179" s="120"/>
      <c r="DH179" s="120"/>
      <c r="DI179" s="120"/>
      <c r="DJ179" s="120"/>
      <c r="DK179" s="120"/>
      <c r="DL179" s="120"/>
      <c r="DM179" s="120"/>
      <c r="DN179" s="120"/>
      <c r="DO179" s="120"/>
      <c r="DP179" s="120"/>
      <c r="DQ179" s="120"/>
      <c r="DR179" s="120"/>
      <c r="DS179" s="120"/>
      <c r="DT179" s="120"/>
      <c r="DU179" s="120"/>
      <c r="DV179" s="120"/>
      <c r="DW179" s="120"/>
      <c r="DX179" s="120"/>
      <c r="DY179" s="120"/>
      <c r="DZ179" s="120"/>
      <c r="EA179" s="120"/>
      <c r="EB179" s="120"/>
      <c r="EC179" s="120"/>
      <c r="ED179" s="120"/>
      <c r="EE179" s="120"/>
      <c r="EF179" s="120"/>
      <c r="EG179" s="120"/>
      <c r="EH179" s="120"/>
      <c r="EI179" s="120"/>
      <c r="EJ179" s="120"/>
      <c r="EK179" s="120"/>
      <c r="EL179" s="120"/>
      <c r="EM179" s="120"/>
      <c r="EN179" s="120"/>
      <c r="EO179" s="120"/>
      <c r="EP179" s="120"/>
      <c r="EQ179" s="120"/>
      <c r="ER179" s="120"/>
      <c r="ES179" s="120"/>
      <c r="ET179" s="120"/>
      <c r="EU179" s="120"/>
      <c r="EV179" s="120"/>
      <c r="EW179" s="120"/>
      <c r="EX179" s="120"/>
      <c r="EY179" s="120"/>
      <c r="EZ179" s="120"/>
      <c r="FA179" s="120"/>
      <c r="FB179" s="120"/>
      <c r="FC179" s="120"/>
      <c r="FD179" s="120"/>
      <c r="FE179" s="120"/>
      <c r="FF179" s="120"/>
      <c r="FG179" s="120"/>
      <c r="FH179" s="120"/>
      <c r="FI179" s="120"/>
      <c r="FJ179" s="120"/>
      <c r="FK179" s="120"/>
      <c r="FL179" s="120"/>
      <c r="FM179" s="120"/>
      <c r="FN179" s="120"/>
      <c r="FO179" s="120"/>
      <c r="FP179" s="120"/>
      <c r="FQ179" s="120"/>
      <c r="FR179" s="120"/>
      <c r="FS179" s="120"/>
      <c r="FT179" s="120"/>
      <c r="FU179" s="120"/>
      <c r="FV179" s="120"/>
      <c r="FW179" s="120"/>
      <c r="FX179" s="120"/>
      <c r="FY179" s="120"/>
      <c r="FZ179" s="120"/>
      <c r="GA179" s="120"/>
      <c r="GB179" s="120"/>
      <c r="GC179" s="120"/>
      <c r="GD179" s="120"/>
      <c r="GE179" s="120"/>
      <c r="GF179" s="120"/>
      <c r="GG179" s="120"/>
      <c r="GH179" s="120"/>
      <c r="GI179" s="120"/>
      <c r="GJ179" s="120"/>
      <c r="GK179" s="120"/>
      <c r="GL179" s="120"/>
      <c r="GM179" s="120"/>
      <c r="GN179" s="120"/>
      <c r="GO179" s="120"/>
      <c r="GP179" s="120"/>
      <c r="GQ179" s="120"/>
      <c r="GR179" s="120"/>
      <c r="GS179" s="120"/>
      <c r="GT179" s="120"/>
      <c r="GU179" s="120"/>
      <c r="GV179" s="120"/>
      <c r="GW179" s="120"/>
      <c r="GX179" s="120"/>
      <c r="GY179" s="120"/>
      <c r="GZ179" s="120"/>
      <c r="HA179" s="120"/>
      <c r="HB179" s="120"/>
      <c r="HC179" s="120"/>
      <c r="HD179" s="120"/>
      <c r="HE179" s="120"/>
      <c r="HF179" s="120"/>
      <c r="HG179" s="120"/>
      <c r="HH179" s="120"/>
      <c r="HI179" s="120"/>
      <c r="HJ179" s="120"/>
      <c r="HK179" s="120"/>
      <c r="HL179" s="120"/>
      <c r="HM179" s="120"/>
      <c r="HN179" s="120"/>
      <c r="HO179" s="120"/>
      <c r="HP179" s="120"/>
      <c r="HQ179" s="120"/>
      <c r="HR179" s="120"/>
      <c r="HS179" s="120"/>
      <c r="HT179" s="120"/>
      <c r="HU179" s="120"/>
      <c r="HV179" s="120"/>
      <c r="HW179" s="120"/>
      <c r="HX179" s="120"/>
      <c r="HY179" s="120"/>
      <c r="HZ179" s="120"/>
      <c r="IA179" s="120"/>
      <c r="IB179" s="120"/>
      <c r="IC179" s="120"/>
      <c r="ID179" s="120"/>
      <c r="IE179" s="120"/>
      <c r="IF179" s="120"/>
      <c r="IG179" s="120"/>
      <c r="IH179" s="120"/>
      <c r="II179" s="120"/>
      <c r="IJ179" s="120"/>
      <c r="IK179" s="120"/>
      <c r="IL179" s="120"/>
    </row>
    <row r="180" spans="1:246" ht="12.75" customHeight="1">
      <c r="A180" s="483">
        <f t="shared" si="4"/>
        <v>143</v>
      </c>
      <c r="B180" s="483" t="s">
        <v>379</v>
      </c>
      <c r="C180" s="401" t="s">
        <v>959</v>
      </c>
      <c r="D180" s="837">
        <v>0</v>
      </c>
      <c r="E180" s="391">
        <v>0</v>
      </c>
      <c r="F180" s="391">
        <v>0</v>
      </c>
      <c r="G180" s="838">
        <v>10000</v>
      </c>
      <c r="H180" s="465">
        <v>10000</v>
      </c>
      <c r="I180" s="839">
        <v>10000</v>
      </c>
      <c r="J180" s="840">
        <v>0</v>
      </c>
      <c r="K180" s="841">
        <v>1</v>
      </c>
      <c r="L180" s="212"/>
      <c r="M180" s="120">
        <v>10000</v>
      </c>
      <c r="N180" s="450">
        <f t="shared" si="3"/>
        <v>0</v>
      </c>
      <c r="O180" s="120"/>
      <c r="P180" s="120"/>
      <c r="Q180" s="793"/>
      <c r="R180" s="793"/>
      <c r="S180" s="793"/>
      <c r="T180" s="793"/>
      <c r="U180" s="793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20"/>
      <c r="BS180" s="120"/>
      <c r="BT180" s="120"/>
      <c r="BU180" s="120"/>
      <c r="BV180" s="120"/>
      <c r="BW180" s="120"/>
      <c r="BX180" s="120"/>
      <c r="BY180" s="120"/>
      <c r="BZ180" s="120"/>
      <c r="CA180" s="120"/>
      <c r="CB180" s="120"/>
      <c r="CC180" s="120"/>
      <c r="CD180" s="120"/>
      <c r="CE180" s="120"/>
      <c r="CF180" s="120"/>
      <c r="CG180" s="120"/>
      <c r="CH180" s="120"/>
      <c r="CI180" s="120"/>
      <c r="CJ180" s="120"/>
      <c r="CK180" s="120"/>
      <c r="CL180" s="120"/>
      <c r="CM180" s="120"/>
      <c r="CN180" s="120"/>
      <c r="CO180" s="120"/>
      <c r="CP180" s="120"/>
      <c r="CQ180" s="120"/>
      <c r="CR180" s="120"/>
      <c r="CS180" s="120"/>
      <c r="CT180" s="120"/>
      <c r="CU180" s="120"/>
      <c r="CV180" s="120"/>
      <c r="CW180" s="120"/>
      <c r="CX180" s="120"/>
      <c r="CY180" s="120"/>
      <c r="CZ180" s="120"/>
      <c r="DA180" s="120"/>
      <c r="DB180" s="120"/>
      <c r="DC180" s="120"/>
      <c r="DD180" s="120"/>
      <c r="DE180" s="120"/>
      <c r="DF180" s="120"/>
      <c r="DG180" s="120"/>
      <c r="DH180" s="120"/>
      <c r="DI180" s="120"/>
      <c r="DJ180" s="120"/>
      <c r="DK180" s="120"/>
      <c r="DL180" s="120"/>
      <c r="DM180" s="120"/>
      <c r="DN180" s="120"/>
      <c r="DO180" s="120"/>
      <c r="DP180" s="120"/>
      <c r="DQ180" s="120"/>
      <c r="DR180" s="120"/>
      <c r="DS180" s="120"/>
      <c r="DT180" s="120"/>
      <c r="DU180" s="120"/>
      <c r="DV180" s="120"/>
      <c r="DW180" s="120"/>
      <c r="DX180" s="120"/>
      <c r="DY180" s="120"/>
      <c r="DZ180" s="120"/>
      <c r="EA180" s="120"/>
      <c r="EB180" s="120"/>
      <c r="EC180" s="120"/>
      <c r="ED180" s="120"/>
      <c r="EE180" s="120"/>
      <c r="EF180" s="120"/>
      <c r="EG180" s="120"/>
      <c r="EH180" s="120"/>
      <c r="EI180" s="120"/>
      <c r="EJ180" s="120"/>
      <c r="EK180" s="120"/>
      <c r="EL180" s="120"/>
      <c r="EM180" s="120"/>
      <c r="EN180" s="120"/>
      <c r="EO180" s="120"/>
      <c r="EP180" s="120"/>
      <c r="EQ180" s="120"/>
      <c r="ER180" s="120"/>
      <c r="ES180" s="120"/>
      <c r="ET180" s="120"/>
      <c r="EU180" s="120"/>
      <c r="EV180" s="120"/>
      <c r="EW180" s="120"/>
      <c r="EX180" s="120"/>
      <c r="EY180" s="120"/>
      <c r="EZ180" s="120"/>
      <c r="FA180" s="120"/>
      <c r="FB180" s="120"/>
      <c r="FC180" s="120"/>
      <c r="FD180" s="120"/>
      <c r="FE180" s="120"/>
      <c r="FF180" s="120"/>
      <c r="FG180" s="120"/>
      <c r="FH180" s="120"/>
      <c r="FI180" s="120"/>
      <c r="FJ180" s="120"/>
      <c r="FK180" s="120"/>
      <c r="FL180" s="120"/>
      <c r="FM180" s="120"/>
      <c r="FN180" s="120"/>
      <c r="FO180" s="120"/>
      <c r="FP180" s="120"/>
      <c r="FQ180" s="120"/>
      <c r="FR180" s="120"/>
      <c r="FS180" s="120"/>
      <c r="FT180" s="120"/>
      <c r="FU180" s="120"/>
      <c r="FV180" s="120"/>
      <c r="FW180" s="120"/>
      <c r="FX180" s="120"/>
      <c r="FY180" s="120"/>
      <c r="FZ180" s="120"/>
      <c r="GA180" s="120"/>
      <c r="GB180" s="120"/>
      <c r="GC180" s="120"/>
      <c r="GD180" s="120"/>
      <c r="GE180" s="120"/>
      <c r="GF180" s="120"/>
      <c r="GG180" s="120"/>
      <c r="GH180" s="120"/>
      <c r="GI180" s="120"/>
      <c r="GJ180" s="120"/>
      <c r="GK180" s="120"/>
      <c r="GL180" s="120"/>
      <c r="GM180" s="120"/>
      <c r="GN180" s="120"/>
      <c r="GO180" s="120"/>
      <c r="GP180" s="120"/>
      <c r="GQ180" s="120"/>
      <c r="GR180" s="120"/>
      <c r="GS180" s="120"/>
      <c r="GT180" s="120"/>
      <c r="GU180" s="120"/>
      <c r="GV180" s="120"/>
      <c r="GW180" s="120"/>
      <c r="GX180" s="120"/>
      <c r="GY180" s="120"/>
      <c r="GZ180" s="120"/>
      <c r="HA180" s="120"/>
      <c r="HB180" s="120"/>
      <c r="HC180" s="120"/>
      <c r="HD180" s="120"/>
      <c r="HE180" s="120"/>
      <c r="HF180" s="120"/>
      <c r="HG180" s="120"/>
      <c r="HH180" s="120"/>
      <c r="HI180" s="120"/>
      <c r="HJ180" s="120"/>
      <c r="HK180" s="120"/>
      <c r="HL180" s="120"/>
      <c r="HM180" s="120"/>
      <c r="HN180" s="120"/>
      <c r="HO180" s="120"/>
      <c r="HP180" s="120"/>
      <c r="HQ180" s="120"/>
      <c r="HR180" s="120"/>
      <c r="HS180" s="120"/>
      <c r="HT180" s="120"/>
      <c r="HU180" s="120"/>
      <c r="HV180" s="120"/>
      <c r="HW180" s="120"/>
      <c r="HX180" s="120"/>
      <c r="HY180" s="120"/>
      <c r="HZ180" s="120"/>
      <c r="IA180" s="120"/>
      <c r="IB180" s="120"/>
      <c r="IC180" s="120"/>
      <c r="ID180" s="120"/>
      <c r="IE180" s="120"/>
      <c r="IF180" s="120"/>
      <c r="IG180" s="120"/>
      <c r="IH180" s="120"/>
      <c r="II180" s="120"/>
      <c r="IJ180" s="120"/>
      <c r="IK180" s="120"/>
      <c r="IL180" s="120"/>
    </row>
    <row r="181" spans="1:246" ht="12.75" customHeight="1">
      <c r="A181" s="483">
        <f t="shared" si="4"/>
        <v>144</v>
      </c>
      <c r="B181" s="483" t="s">
        <v>379</v>
      </c>
      <c r="C181" s="401" t="s">
        <v>270</v>
      </c>
      <c r="D181" s="837">
        <v>0</v>
      </c>
      <c r="E181" s="391">
        <v>0</v>
      </c>
      <c r="F181" s="391">
        <v>0</v>
      </c>
      <c r="G181" s="838">
        <v>25000</v>
      </c>
      <c r="H181" s="465">
        <v>25000</v>
      </c>
      <c r="I181" s="839">
        <v>13000</v>
      </c>
      <c r="J181" s="840">
        <v>12000</v>
      </c>
      <c r="K181" s="841">
        <v>1.9230769230769231</v>
      </c>
      <c r="L181" s="212"/>
      <c r="M181" s="120">
        <v>25000</v>
      </c>
      <c r="N181" s="450">
        <f t="shared" si="3"/>
        <v>0</v>
      </c>
      <c r="O181" s="120"/>
      <c r="P181" s="120"/>
      <c r="Q181" s="793"/>
      <c r="R181" s="793"/>
      <c r="S181" s="793"/>
      <c r="T181" s="793"/>
      <c r="U181" s="793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20"/>
      <c r="BS181" s="120"/>
      <c r="BT181" s="120"/>
      <c r="BU181" s="120"/>
      <c r="BV181" s="120"/>
      <c r="BW181" s="120"/>
      <c r="BX181" s="120"/>
      <c r="BY181" s="120"/>
      <c r="BZ181" s="120"/>
      <c r="CA181" s="120"/>
      <c r="CB181" s="120"/>
      <c r="CC181" s="120"/>
      <c r="CD181" s="120"/>
      <c r="CE181" s="120"/>
      <c r="CF181" s="120"/>
      <c r="CG181" s="120"/>
      <c r="CH181" s="120"/>
      <c r="CI181" s="120"/>
      <c r="CJ181" s="120"/>
      <c r="CK181" s="120"/>
      <c r="CL181" s="120"/>
      <c r="CM181" s="120"/>
      <c r="CN181" s="120"/>
      <c r="CO181" s="120"/>
      <c r="CP181" s="120"/>
      <c r="CQ181" s="120"/>
      <c r="CR181" s="120"/>
      <c r="CS181" s="120"/>
      <c r="CT181" s="120"/>
      <c r="CU181" s="120"/>
      <c r="CV181" s="120"/>
      <c r="CW181" s="120"/>
      <c r="CX181" s="120"/>
      <c r="CY181" s="120"/>
      <c r="CZ181" s="120"/>
      <c r="DA181" s="120"/>
      <c r="DB181" s="120"/>
      <c r="DC181" s="120"/>
      <c r="DD181" s="120"/>
      <c r="DE181" s="120"/>
      <c r="DF181" s="120"/>
      <c r="DG181" s="120"/>
      <c r="DH181" s="120"/>
      <c r="DI181" s="120"/>
      <c r="DJ181" s="120"/>
      <c r="DK181" s="120"/>
      <c r="DL181" s="120"/>
      <c r="DM181" s="120"/>
      <c r="DN181" s="120"/>
      <c r="DO181" s="120"/>
      <c r="DP181" s="120"/>
      <c r="DQ181" s="120"/>
      <c r="DR181" s="120"/>
      <c r="DS181" s="120"/>
      <c r="DT181" s="120"/>
      <c r="DU181" s="120"/>
      <c r="DV181" s="120"/>
      <c r="DW181" s="120"/>
      <c r="DX181" s="120"/>
      <c r="DY181" s="120"/>
      <c r="DZ181" s="120"/>
      <c r="EA181" s="120"/>
      <c r="EB181" s="120"/>
      <c r="EC181" s="120"/>
      <c r="ED181" s="120"/>
      <c r="EE181" s="120"/>
      <c r="EF181" s="120"/>
      <c r="EG181" s="120"/>
      <c r="EH181" s="120"/>
      <c r="EI181" s="120"/>
      <c r="EJ181" s="120"/>
      <c r="EK181" s="120"/>
      <c r="EL181" s="120"/>
      <c r="EM181" s="120"/>
      <c r="EN181" s="120"/>
      <c r="EO181" s="120"/>
      <c r="EP181" s="120"/>
      <c r="EQ181" s="120"/>
      <c r="ER181" s="120"/>
      <c r="ES181" s="120"/>
      <c r="ET181" s="120"/>
      <c r="EU181" s="120"/>
      <c r="EV181" s="120"/>
      <c r="EW181" s="120"/>
      <c r="EX181" s="120"/>
      <c r="EY181" s="120"/>
      <c r="EZ181" s="120"/>
      <c r="FA181" s="120"/>
      <c r="FB181" s="120"/>
      <c r="FC181" s="120"/>
      <c r="FD181" s="120"/>
      <c r="FE181" s="120"/>
      <c r="FF181" s="120"/>
      <c r="FG181" s="120"/>
      <c r="FH181" s="120"/>
      <c r="FI181" s="120"/>
      <c r="FJ181" s="120"/>
      <c r="FK181" s="120"/>
      <c r="FL181" s="120"/>
      <c r="FM181" s="120"/>
      <c r="FN181" s="120"/>
      <c r="FO181" s="120"/>
      <c r="FP181" s="120"/>
      <c r="FQ181" s="120"/>
      <c r="FR181" s="120"/>
      <c r="FS181" s="120"/>
      <c r="FT181" s="120"/>
      <c r="FU181" s="120"/>
      <c r="FV181" s="120"/>
      <c r="FW181" s="120"/>
      <c r="FX181" s="120"/>
      <c r="FY181" s="120"/>
      <c r="FZ181" s="120"/>
      <c r="GA181" s="120"/>
      <c r="GB181" s="120"/>
      <c r="GC181" s="120"/>
      <c r="GD181" s="120"/>
      <c r="GE181" s="120"/>
      <c r="GF181" s="120"/>
      <c r="GG181" s="120"/>
      <c r="GH181" s="120"/>
      <c r="GI181" s="120"/>
      <c r="GJ181" s="120"/>
      <c r="GK181" s="120"/>
      <c r="GL181" s="120"/>
      <c r="GM181" s="120"/>
      <c r="GN181" s="120"/>
      <c r="GO181" s="120"/>
      <c r="GP181" s="120"/>
      <c r="GQ181" s="120"/>
      <c r="GR181" s="120"/>
      <c r="GS181" s="120"/>
      <c r="GT181" s="120"/>
      <c r="GU181" s="120"/>
      <c r="GV181" s="120"/>
      <c r="GW181" s="120"/>
      <c r="GX181" s="120"/>
      <c r="GY181" s="120"/>
      <c r="GZ181" s="120"/>
      <c r="HA181" s="120"/>
      <c r="HB181" s="120"/>
      <c r="HC181" s="120"/>
      <c r="HD181" s="120"/>
      <c r="HE181" s="120"/>
      <c r="HF181" s="120"/>
      <c r="HG181" s="120"/>
      <c r="HH181" s="120"/>
      <c r="HI181" s="120"/>
      <c r="HJ181" s="120"/>
      <c r="HK181" s="120"/>
      <c r="HL181" s="120"/>
      <c r="HM181" s="120"/>
      <c r="HN181" s="120"/>
      <c r="HO181" s="120"/>
      <c r="HP181" s="120"/>
      <c r="HQ181" s="120"/>
      <c r="HR181" s="120"/>
      <c r="HS181" s="120"/>
      <c r="HT181" s="120"/>
      <c r="HU181" s="120"/>
      <c r="HV181" s="120"/>
      <c r="HW181" s="120"/>
      <c r="HX181" s="120"/>
      <c r="HY181" s="120"/>
      <c r="HZ181" s="120"/>
      <c r="IA181" s="120"/>
      <c r="IB181" s="120"/>
      <c r="IC181" s="120"/>
      <c r="ID181" s="120"/>
      <c r="IE181" s="120"/>
      <c r="IF181" s="120"/>
      <c r="IG181" s="120"/>
      <c r="IH181" s="120"/>
      <c r="II181" s="120"/>
      <c r="IJ181" s="120"/>
      <c r="IK181" s="120"/>
      <c r="IL181" s="120"/>
    </row>
    <row r="182" spans="1:246" ht="12.75" customHeight="1">
      <c r="A182" s="483">
        <f t="shared" si="4"/>
        <v>145</v>
      </c>
      <c r="B182" s="483" t="s">
        <v>379</v>
      </c>
      <c r="C182" s="401" t="s">
        <v>271</v>
      </c>
      <c r="D182" s="837">
        <v>0</v>
      </c>
      <c r="E182" s="391">
        <v>0</v>
      </c>
      <c r="F182" s="391">
        <v>60000</v>
      </c>
      <c r="G182" s="838">
        <v>0</v>
      </c>
      <c r="H182" s="465">
        <v>60000</v>
      </c>
      <c r="I182" s="839">
        <v>40000</v>
      </c>
      <c r="J182" s="840">
        <v>20000</v>
      </c>
      <c r="K182" s="841">
        <v>1.5</v>
      </c>
      <c r="L182" s="212"/>
      <c r="M182" s="120">
        <v>60000</v>
      </c>
      <c r="N182" s="450">
        <f t="shared" si="3"/>
        <v>0</v>
      </c>
      <c r="O182" s="120"/>
      <c r="P182" s="120"/>
      <c r="Q182" s="793"/>
      <c r="R182" s="793"/>
      <c r="S182" s="793"/>
      <c r="T182" s="793"/>
      <c r="U182" s="793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20"/>
      <c r="BS182" s="120"/>
      <c r="BT182" s="120"/>
      <c r="BU182" s="120"/>
      <c r="BV182" s="120"/>
      <c r="BW182" s="120"/>
      <c r="BX182" s="120"/>
      <c r="BY182" s="120"/>
      <c r="BZ182" s="120"/>
      <c r="CA182" s="120"/>
      <c r="CB182" s="120"/>
      <c r="CC182" s="120"/>
      <c r="CD182" s="120"/>
      <c r="CE182" s="120"/>
      <c r="CF182" s="120"/>
      <c r="CG182" s="120"/>
      <c r="CH182" s="120"/>
      <c r="CI182" s="120"/>
      <c r="CJ182" s="120"/>
      <c r="CK182" s="120"/>
      <c r="CL182" s="120"/>
      <c r="CM182" s="120"/>
      <c r="CN182" s="120"/>
      <c r="CO182" s="120"/>
      <c r="CP182" s="120"/>
      <c r="CQ182" s="120"/>
      <c r="CR182" s="120"/>
      <c r="CS182" s="120"/>
      <c r="CT182" s="120"/>
      <c r="CU182" s="120"/>
      <c r="CV182" s="120"/>
      <c r="CW182" s="120"/>
      <c r="CX182" s="120"/>
      <c r="CY182" s="120"/>
      <c r="CZ182" s="120"/>
      <c r="DA182" s="120"/>
      <c r="DB182" s="120"/>
      <c r="DC182" s="120"/>
      <c r="DD182" s="120"/>
      <c r="DE182" s="120"/>
      <c r="DF182" s="120"/>
      <c r="DG182" s="120"/>
      <c r="DH182" s="120"/>
      <c r="DI182" s="120"/>
      <c r="DJ182" s="120"/>
      <c r="DK182" s="120"/>
      <c r="DL182" s="120"/>
      <c r="DM182" s="120"/>
      <c r="DN182" s="120"/>
      <c r="DO182" s="120"/>
      <c r="DP182" s="120"/>
      <c r="DQ182" s="120"/>
      <c r="DR182" s="120"/>
      <c r="DS182" s="120"/>
      <c r="DT182" s="120"/>
      <c r="DU182" s="120"/>
      <c r="DV182" s="120"/>
      <c r="DW182" s="120"/>
      <c r="DX182" s="120"/>
      <c r="DY182" s="120"/>
      <c r="DZ182" s="120"/>
      <c r="EA182" s="120"/>
      <c r="EB182" s="120"/>
      <c r="EC182" s="120"/>
      <c r="ED182" s="120"/>
      <c r="EE182" s="120"/>
      <c r="EF182" s="120"/>
      <c r="EG182" s="120"/>
      <c r="EH182" s="120"/>
      <c r="EI182" s="120"/>
      <c r="EJ182" s="120"/>
      <c r="EK182" s="120"/>
      <c r="EL182" s="120"/>
      <c r="EM182" s="120"/>
      <c r="EN182" s="120"/>
      <c r="EO182" s="120"/>
      <c r="EP182" s="120"/>
      <c r="EQ182" s="120"/>
      <c r="ER182" s="120"/>
      <c r="ES182" s="120"/>
      <c r="ET182" s="120"/>
      <c r="EU182" s="120"/>
      <c r="EV182" s="120"/>
      <c r="EW182" s="120"/>
      <c r="EX182" s="120"/>
      <c r="EY182" s="120"/>
      <c r="EZ182" s="120"/>
      <c r="FA182" s="120"/>
      <c r="FB182" s="120"/>
      <c r="FC182" s="120"/>
      <c r="FD182" s="120"/>
      <c r="FE182" s="120"/>
      <c r="FF182" s="120"/>
      <c r="FG182" s="120"/>
      <c r="FH182" s="120"/>
      <c r="FI182" s="120"/>
      <c r="FJ182" s="120"/>
      <c r="FK182" s="120"/>
      <c r="FL182" s="120"/>
      <c r="FM182" s="120"/>
      <c r="FN182" s="120"/>
      <c r="FO182" s="120"/>
      <c r="FP182" s="120"/>
      <c r="FQ182" s="120"/>
      <c r="FR182" s="120"/>
      <c r="FS182" s="120"/>
      <c r="FT182" s="120"/>
      <c r="FU182" s="120"/>
      <c r="FV182" s="120"/>
      <c r="FW182" s="120"/>
      <c r="FX182" s="120"/>
      <c r="FY182" s="120"/>
      <c r="FZ182" s="120"/>
      <c r="GA182" s="120"/>
      <c r="GB182" s="120"/>
      <c r="GC182" s="120"/>
      <c r="GD182" s="120"/>
      <c r="GE182" s="120"/>
      <c r="GF182" s="120"/>
      <c r="GG182" s="120"/>
      <c r="GH182" s="120"/>
      <c r="GI182" s="120"/>
      <c r="GJ182" s="120"/>
      <c r="GK182" s="120"/>
      <c r="GL182" s="120"/>
      <c r="GM182" s="120"/>
      <c r="GN182" s="120"/>
      <c r="GO182" s="120"/>
      <c r="GP182" s="120"/>
      <c r="GQ182" s="120"/>
      <c r="GR182" s="120"/>
      <c r="GS182" s="120"/>
      <c r="GT182" s="120"/>
      <c r="GU182" s="120"/>
      <c r="GV182" s="120"/>
      <c r="GW182" s="120"/>
      <c r="GX182" s="120"/>
      <c r="GY182" s="120"/>
      <c r="GZ182" s="120"/>
      <c r="HA182" s="120"/>
      <c r="HB182" s="120"/>
      <c r="HC182" s="120"/>
      <c r="HD182" s="120"/>
      <c r="HE182" s="120"/>
      <c r="HF182" s="120"/>
      <c r="HG182" s="120"/>
      <c r="HH182" s="120"/>
      <c r="HI182" s="120"/>
      <c r="HJ182" s="120"/>
      <c r="HK182" s="120"/>
      <c r="HL182" s="120"/>
      <c r="HM182" s="120"/>
      <c r="HN182" s="120"/>
      <c r="HO182" s="120"/>
      <c r="HP182" s="120"/>
      <c r="HQ182" s="120"/>
      <c r="HR182" s="120"/>
      <c r="HS182" s="120"/>
      <c r="HT182" s="120"/>
      <c r="HU182" s="120"/>
      <c r="HV182" s="120"/>
      <c r="HW182" s="120"/>
      <c r="HX182" s="120"/>
      <c r="HY182" s="120"/>
      <c r="HZ182" s="120"/>
      <c r="IA182" s="120"/>
      <c r="IB182" s="120"/>
      <c r="IC182" s="120"/>
      <c r="ID182" s="120"/>
      <c r="IE182" s="120"/>
      <c r="IF182" s="120"/>
      <c r="IG182" s="120"/>
      <c r="IH182" s="120"/>
      <c r="II182" s="120"/>
      <c r="IJ182" s="120"/>
      <c r="IK182" s="120"/>
      <c r="IL182" s="120"/>
    </row>
    <row r="183" spans="1:246" ht="12.75" customHeight="1">
      <c r="A183" s="483">
        <f t="shared" si="4"/>
        <v>146</v>
      </c>
      <c r="B183" s="483" t="s">
        <v>379</v>
      </c>
      <c r="C183" s="401" t="s">
        <v>272</v>
      </c>
      <c r="D183" s="948">
        <v>0</v>
      </c>
      <c r="E183" s="949">
        <v>18000</v>
      </c>
      <c r="F183" s="949">
        <v>0</v>
      </c>
      <c r="G183" s="950">
        <v>0</v>
      </c>
      <c r="H183" s="951">
        <v>18000</v>
      </c>
      <c r="I183" s="839">
        <v>23000</v>
      </c>
      <c r="J183" s="840">
        <v>-5000</v>
      </c>
      <c r="K183" s="841">
        <v>0.782608695652174</v>
      </c>
      <c r="L183" s="212"/>
      <c r="M183" s="120">
        <v>18000</v>
      </c>
      <c r="N183" s="450">
        <f t="shared" si="3"/>
        <v>0</v>
      </c>
      <c r="O183" s="120"/>
      <c r="P183" s="120"/>
      <c r="Q183" s="793"/>
      <c r="R183" s="793"/>
      <c r="S183" s="793"/>
      <c r="T183" s="793"/>
      <c r="U183" s="793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20"/>
      <c r="BS183" s="120"/>
      <c r="BT183" s="120"/>
      <c r="BU183" s="120"/>
      <c r="BV183" s="120"/>
      <c r="BW183" s="120"/>
      <c r="BX183" s="120"/>
      <c r="BY183" s="120"/>
      <c r="BZ183" s="120"/>
      <c r="CA183" s="120"/>
      <c r="CB183" s="120"/>
      <c r="CC183" s="120"/>
      <c r="CD183" s="120"/>
      <c r="CE183" s="120"/>
      <c r="CF183" s="120"/>
      <c r="CG183" s="120"/>
      <c r="CH183" s="120"/>
      <c r="CI183" s="120"/>
      <c r="CJ183" s="120"/>
      <c r="CK183" s="120"/>
      <c r="CL183" s="120"/>
      <c r="CM183" s="120"/>
      <c r="CN183" s="120"/>
      <c r="CO183" s="120"/>
      <c r="CP183" s="120"/>
      <c r="CQ183" s="120"/>
      <c r="CR183" s="120"/>
      <c r="CS183" s="120"/>
      <c r="CT183" s="120"/>
      <c r="CU183" s="120"/>
      <c r="CV183" s="120"/>
      <c r="CW183" s="120"/>
      <c r="CX183" s="120"/>
      <c r="CY183" s="120"/>
      <c r="CZ183" s="120"/>
      <c r="DA183" s="120"/>
      <c r="DB183" s="120"/>
      <c r="DC183" s="120"/>
      <c r="DD183" s="120"/>
      <c r="DE183" s="120"/>
      <c r="DF183" s="120"/>
      <c r="DG183" s="120"/>
      <c r="DH183" s="120"/>
      <c r="DI183" s="120"/>
      <c r="DJ183" s="120"/>
      <c r="DK183" s="120"/>
      <c r="DL183" s="120"/>
      <c r="DM183" s="120"/>
      <c r="DN183" s="120"/>
      <c r="DO183" s="120"/>
      <c r="DP183" s="120"/>
      <c r="DQ183" s="120"/>
      <c r="DR183" s="120"/>
      <c r="DS183" s="120"/>
      <c r="DT183" s="120"/>
      <c r="DU183" s="120"/>
      <c r="DV183" s="120"/>
      <c r="DW183" s="120"/>
      <c r="DX183" s="120"/>
      <c r="DY183" s="120"/>
      <c r="DZ183" s="120"/>
      <c r="EA183" s="120"/>
      <c r="EB183" s="120"/>
      <c r="EC183" s="120"/>
      <c r="ED183" s="120"/>
      <c r="EE183" s="120"/>
      <c r="EF183" s="120"/>
      <c r="EG183" s="120"/>
      <c r="EH183" s="120"/>
      <c r="EI183" s="120"/>
      <c r="EJ183" s="120"/>
      <c r="EK183" s="120"/>
      <c r="EL183" s="120"/>
      <c r="EM183" s="120"/>
      <c r="EN183" s="120"/>
      <c r="EO183" s="120"/>
      <c r="EP183" s="120"/>
      <c r="EQ183" s="120"/>
      <c r="ER183" s="120"/>
      <c r="ES183" s="120"/>
      <c r="ET183" s="120"/>
      <c r="EU183" s="120"/>
      <c r="EV183" s="120"/>
      <c r="EW183" s="120"/>
      <c r="EX183" s="120"/>
      <c r="EY183" s="120"/>
      <c r="EZ183" s="120"/>
      <c r="FA183" s="120"/>
      <c r="FB183" s="120"/>
      <c r="FC183" s="120"/>
      <c r="FD183" s="120"/>
      <c r="FE183" s="120"/>
      <c r="FF183" s="120"/>
      <c r="FG183" s="120"/>
      <c r="FH183" s="120"/>
      <c r="FI183" s="120"/>
      <c r="FJ183" s="120"/>
      <c r="FK183" s="120"/>
      <c r="FL183" s="120"/>
      <c r="FM183" s="120"/>
      <c r="FN183" s="120"/>
      <c r="FO183" s="120"/>
      <c r="FP183" s="120"/>
      <c r="FQ183" s="120"/>
      <c r="FR183" s="120"/>
      <c r="FS183" s="120"/>
      <c r="FT183" s="120"/>
      <c r="FU183" s="120"/>
      <c r="FV183" s="120"/>
      <c r="FW183" s="120"/>
      <c r="FX183" s="120"/>
      <c r="FY183" s="120"/>
      <c r="FZ183" s="120"/>
      <c r="GA183" s="120"/>
      <c r="GB183" s="120"/>
      <c r="GC183" s="120"/>
      <c r="GD183" s="120"/>
      <c r="GE183" s="120"/>
      <c r="GF183" s="120"/>
      <c r="GG183" s="120"/>
      <c r="GH183" s="120"/>
      <c r="GI183" s="120"/>
      <c r="GJ183" s="120"/>
      <c r="GK183" s="120"/>
      <c r="GL183" s="120"/>
      <c r="GM183" s="120"/>
      <c r="GN183" s="120"/>
      <c r="GO183" s="120"/>
      <c r="GP183" s="120"/>
      <c r="GQ183" s="120"/>
      <c r="GR183" s="120"/>
      <c r="GS183" s="120"/>
      <c r="GT183" s="120"/>
      <c r="GU183" s="120"/>
      <c r="GV183" s="120"/>
      <c r="GW183" s="120"/>
      <c r="GX183" s="120"/>
      <c r="GY183" s="120"/>
      <c r="GZ183" s="120"/>
      <c r="HA183" s="120"/>
      <c r="HB183" s="120"/>
      <c r="HC183" s="120"/>
      <c r="HD183" s="120"/>
      <c r="HE183" s="120"/>
      <c r="HF183" s="120"/>
      <c r="HG183" s="120"/>
      <c r="HH183" s="120"/>
      <c r="HI183" s="120"/>
      <c r="HJ183" s="120"/>
      <c r="HK183" s="120"/>
      <c r="HL183" s="120"/>
      <c r="HM183" s="120"/>
      <c r="HN183" s="120"/>
      <c r="HO183" s="120"/>
      <c r="HP183" s="120"/>
      <c r="HQ183" s="120"/>
      <c r="HR183" s="120"/>
      <c r="HS183" s="120"/>
      <c r="HT183" s="120"/>
      <c r="HU183" s="120"/>
      <c r="HV183" s="120"/>
      <c r="HW183" s="120"/>
      <c r="HX183" s="120"/>
      <c r="HY183" s="120"/>
      <c r="HZ183" s="120"/>
      <c r="IA183" s="120"/>
      <c r="IB183" s="120"/>
      <c r="IC183" s="120"/>
      <c r="ID183" s="120"/>
      <c r="IE183" s="120"/>
      <c r="IF183" s="120"/>
      <c r="IG183" s="120"/>
      <c r="IH183" s="120"/>
      <c r="II183" s="120"/>
      <c r="IJ183" s="120"/>
      <c r="IK183" s="120"/>
      <c r="IL183" s="120"/>
    </row>
    <row r="184" spans="1:246" ht="12.75" customHeight="1">
      <c r="A184" s="483">
        <f t="shared" si="4"/>
        <v>147</v>
      </c>
      <c r="B184" s="483" t="s">
        <v>379</v>
      </c>
      <c r="C184" s="401" t="s">
        <v>849</v>
      </c>
      <c r="D184" s="948">
        <v>0</v>
      </c>
      <c r="E184" s="949">
        <v>270000</v>
      </c>
      <c r="F184" s="949">
        <v>0</v>
      </c>
      <c r="G184" s="950">
        <v>0</v>
      </c>
      <c r="H184" s="951">
        <v>270000</v>
      </c>
      <c r="I184" s="839">
        <v>250000</v>
      </c>
      <c r="J184" s="840">
        <v>20000</v>
      </c>
      <c r="K184" s="841">
        <v>1.08</v>
      </c>
      <c r="L184" s="212">
        <v>8</v>
      </c>
      <c r="M184" s="120">
        <v>270000</v>
      </c>
      <c r="N184" s="450">
        <f t="shared" si="3"/>
        <v>0</v>
      </c>
      <c r="O184" s="120"/>
      <c r="P184" s="120"/>
      <c r="Q184" s="793"/>
      <c r="R184" s="793"/>
      <c r="S184" s="793"/>
      <c r="T184" s="793"/>
      <c r="U184" s="793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20"/>
      <c r="BS184" s="120"/>
      <c r="BT184" s="120"/>
      <c r="BU184" s="120"/>
      <c r="BV184" s="120"/>
      <c r="BW184" s="120"/>
      <c r="BX184" s="120"/>
      <c r="BY184" s="120"/>
      <c r="BZ184" s="120"/>
      <c r="CA184" s="120"/>
      <c r="CB184" s="120"/>
      <c r="CC184" s="120"/>
      <c r="CD184" s="120"/>
      <c r="CE184" s="120"/>
      <c r="CF184" s="120"/>
      <c r="CG184" s="120"/>
      <c r="CH184" s="120"/>
      <c r="CI184" s="120"/>
      <c r="CJ184" s="120"/>
      <c r="CK184" s="120"/>
      <c r="CL184" s="120"/>
      <c r="CM184" s="120"/>
      <c r="CN184" s="120"/>
      <c r="CO184" s="120"/>
      <c r="CP184" s="120"/>
      <c r="CQ184" s="120"/>
      <c r="CR184" s="120"/>
      <c r="CS184" s="120"/>
      <c r="CT184" s="120"/>
      <c r="CU184" s="120"/>
      <c r="CV184" s="120"/>
      <c r="CW184" s="120"/>
      <c r="CX184" s="120"/>
      <c r="CY184" s="120"/>
      <c r="CZ184" s="120"/>
      <c r="DA184" s="120"/>
      <c r="DB184" s="120"/>
      <c r="DC184" s="120"/>
      <c r="DD184" s="120"/>
      <c r="DE184" s="120"/>
      <c r="DF184" s="120"/>
      <c r="DG184" s="120"/>
      <c r="DH184" s="120"/>
      <c r="DI184" s="120"/>
      <c r="DJ184" s="120"/>
      <c r="DK184" s="120"/>
      <c r="DL184" s="120"/>
      <c r="DM184" s="120"/>
      <c r="DN184" s="120"/>
      <c r="DO184" s="120"/>
      <c r="DP184" s="120"/>
      <c r="DQ184" s="120"/>
      <c r="DR184" s="120"/>
      <c r="DS184" s="120"/>
      <c r="DT184" s="120"/>
      <c r="DU184" s="120"/>
      <c r="DV184" s="120"/>
      <c r="DW184" s="120"/>
      <c r="DX184" s="120"/>
      <c r="DY184" s="120"/>
      <c r="DZ184" s="120"/>
      <c r="EA184" s="120"/>
      <c r="EB184" s="120"/>
      <c r="EC184" s="120"/>
      <c r="ED184" s="120"/>
      <c r="EE184" s="120"/>
      <c r="EF184" s="120"/>
      <c r="EG184" s="120"/>
      <c r="EH184" s="120"/>
      <c r="EI184" s="120"/>
      <c r="EJ184" s="120"/>
      <c r="EK184" s="120"/>
      <c r="EL184" s="120"/>
      <c r="EM184" s="120"/>
      <c r="EN184" s="120"/>
      <c r="EO184" s="120"/>
      <c r="EP184" s="120"/>
      <c r="EQ184" s="120"/>
      <c r="ER184" s="120"/>
      <c r="ES184" s="120"/>
      <c r="ET184" s="120"/>
      <c r="EU184" s="120"/>
      <c r="EV184" s="120"/>
      <c r="EW184" s="120"/>
      <c r="EX184" s="120"/>
      <c r="EY184" s="120"/>
      <c r="EZ184" s="120"/>
      <c r="FA184" s="120"/>
      <c r="FB184" s="120"/>
      <c r="FC184" s="120"/>
      <c r="FD184" s="120"/>
      <c r="FE184" s="120"/>
      <c r="FF184" s="120"/>
      <c r="FG184" s="120"/>
      <c r="FH184" s="120"/>
      <c r="FI184" s="120"/>
      <c r="FJ184" s="120"/>
      <c r="FK184" s="120"/>
      <c r="FL184" s="120"/>
      <c r="FM184" s="120"/>
      <c r="FN184" s="120"/>
      <c r="FO184" s="120"/>
      <c r="FP184" s="120"/>
      <c r="FQ184" s="120"/>
      <c r="FR184" s="120"/>
      <c r="FS184" s="120"/>
      <c r="FT184" s="120"/>
      <c r="FU184" s="120"/>
      <c r="FV184" s="120"/>
      <c r="FW184" s="120"/>
      <c r="FX184" s="120"/>
      <c r="FY184" s="120"/>
      <c r="FZ184" s="120"/>
      <c r="GA184" s="120"/>
      <c r="GB184" s="120"/>
      <c r="GC184" s="120"/>
      <c r="GD184" s="120"/>
      <c r="GE184" s="120"/>
      <c r="GF184" s="120"/>
      <c r="GG184" s="120"/>
      <c r="GH184" s="120"/>
      <c r="GI184" s="120"/>
      <c r="GJ184" s="120"/>
      <c r="GK184" s="120"/>
      <c r="GL184" s="120"/>
      <c r="GM184" s="120"/>
      <c r="GN184" s="120"/>
      <c r="GO184" s="120"/>
      <c r="GP184" s="120"/>
      <c r="GQ184" s="120"/>
      <c r="GR184" s="120"/>
      <c r="GS184" s="120"/>
      <c r="GT184" s="120"/>
      <c r="GU184" s="120"/>
      <c r="GV184" s="120"/>
      <c r="GW184" s="120"/>
      <c r="GX184" s="120"/>
      <c r="GY184" s="120"/>
      <c r="GZ184" s="120"/>
      <c r="HA184" s="120"/>
      <c r="HB184" s="120"/>
      <c r="HC184" s="120"/>
      <c r="HD184" s="120"/>
      <c r="HE184" s="120"/>
      <c r="HF184" s="120"/>
      <c r="HG184" s="120"/>
      <c r="HH184" s="120"/>
      <c r="HI184" s="120"/>
      <c r="HJ184" s="120"/>
      <c r="HK184" s="120"/>
      <c r="HL184" s="120"/>
      <c r="HM184" s="120"/>
      <c r="HN184" s="120"/>
      <c r="HO184" s="120"/>
      <c r="HP184" s="120"/>
      <c r="HQ184" s="120"/>
      <c r="HR184" s="120"/>
      <c r="HS184" s="120"/>
      <c r="HT184" s="120"/>
      <c r="HU184" s="120"/>
      <c r="HV184" s="120"/>
      <c r="HW184" s="120"/>
      <c r="HX184" s="120"/>
      <c r="HY184" s="120"/>
      <c r="HZ184" s="120"/>
      <c r="IA184" s="120"/>
      <c r="IB184" s="120"/>
      <c r="IC184" s="120"/>
      <c r="ID184" s="120"/>
      <c r="IE184" s="120"/>
      <c r="IF184" s="120"/>
      <c r="IG184" s="120"/>
      <c r="IH184" s="120"/>
      <c r="II184" s="120"/>
      <c r="IJ184" s="120"/>
      <c r="IK184" s="120"/>
      <c r="IL184" s="120"/>
    </row>
    <row r="185" spans="1:246" ht="12.75" customHeight="1">
      <c r="A185" s="483">
        <v>148</v>
      </c>
      <c r="B185" s="483" t="s">
        <v>379</v>
      </c>
      <c r="C185" s="401" t="s">
        <v>850</v>
      </c>
      <c r="D185" s="948">
        <v>0</v>
      </c>
      <c r="E185" s="949">
        <v>15000</v>
      </c>
      <c r="F185" s="949">
        <v>0</v>
      </c>
      <c r="G185" s="950">
        <v>0</v>
      </c>
      <c r="H185" s="951">
        <v>15000</v>
      </c>
      <c r="I185" s="839">
        <v>15000</v>
      </c>
      <c r="J185" s="840">
        <v>0</v>
      </c>
      <c r="K185" s="841">
        <v>1</v>
      </c>
      <c r="L185" s="212"/>
      <c r="M185" s="120">
        <v>15000</v>
      </c>
      <c r="N185" s="450">
        <f t="shared" si="3"/>
        <v>0</v>
      </c>
      <c r="O185" s="120"/>
      <c r="P185" s="120"/>
      <c r="Q185" s="793"/>
      <c r="R185" s="793"/>
      <c r="S185" s="793"/>
      <c r="T185" s="793"/>
      <c r="U185" s="793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20"/>
      <c r="BS185" s="120"/>
      <c r="BT185" s="120"/>
      <c r="BU185" s="120"/>
      <c r="BV185" s="120"/>
      <c r="BW185" s="120"/>
      <c r="BX185" s="120"/>
      <c r="BY185" s="120"/>
      <c r="BZ185" s="120"/>
      <c r="CA185" s="120"/>
      <c r="CB185" s="120"/>
      <c r="CC185" s="120"/>
      <c r="CD185" s="120"/>
      <c r="CE185" s="120"/>
      <c r="CF185" s="120"/>
      <c r="CG185" s="120"/>
      <c r="CH185" s="120"/>
      <c r="CI185" s="120"/>
      <c r="CJ185" s="120"/>
      <c r="CK185" s="120"/>
      <c r="CL185" s="120"/>
      <c r="CM185" s="120"/>
      <c r="CN185" s="120"/>
      <c r="CO185" s="120"/>
      <c r="CP185" s="120"/>
      <c r="CQ185" s="120"/>
      <c r="CR185" s="120"/>
      <c r="CS185" s="120"/>
      <c r="CT185" s="120"/>
      <c r="CU185" s="120"/>
      <c r="CV185" s="120"/>
      <c r="CW185" s="120"/>
      <c r="CX185" s="120"/>
      <c r="CY185" s="120"/>
      <c r="CZ185" s="120"/>
      <c r="DA185" s="120"/>
      <c r="DB185" s="120"/>
      <c r="DC185" s="120"/>
      <c r="DD185" s="120"/>
      <c r="DE185" s="120"/>
      <c r="DF185" s="120"/>
      <c r="DG185" s="120"/>
      <c r="DH185" s="120"/>
      <c r="DI185" s="120"/>
      <c r="DJ185" s="120"/>
      <c r="DK185" s="120"/>
      <c r="DL185" s="120"/>
      <c r="DM185" s="120"/>
      <c r="DN185" s="120"/>
      <c r="DO185" s="120"/>
      <c r="DP185" s="120"/>
      <c r="DQ185" s="120"/>
      <c r="DR185" s="120"/>
      <c r="DS185" s="120"/>
      <c r="DT185" s="120"/>
      <c r="DU185" s="120"/>
      <c r="DV185" s="120"/>
      <c r="DW185" s="120"/>
      <c r="DX185" s="120"/>
      <c r="DY185" s="120"/>
      <c r="DZ185" s="120"/>
      <c r="EA185" s="120"/>
      <c r="EB185" s="120"/>
      <c r="EC185" s="120"/>
      <c r="ED185" s="120"/>
      <c r="EE185" s="120"/>
      <c r="EF185" s="120"/>
      <c r="EG185" s="120"/>
      <c r="EH185" s="120"/>
      <c r="EI185" s="120"/>
      <c r="EJ185" s="120"/>
      <c r="EK185" s="120"/>
      <c r="EL185" s="120"/>
      <c r="EM185" s="120"/>
      <c r="EN185" s="120"/>
      <c r="EO185" s="120"/>
      <c r="EP185" s="120"/>
      <c r="EQ185" s="120"/>
      <c r="ER185" s="120"/>
      <c r="ES185" s="120"/>
      <c r="ET185" s="120"/>
      <c r="EU185" s="120"/>
      <c r="EV185" s="120"/>
      <c r="EW185" s="120"/>
      <c r="EX185" s="120"/>
      <c r="EY185" s="120"/>
      <c r="EZ185" s="120"/>
      <c r="FA185" s="120"/>
      <c r="FB185" s="120"/>
      <c r="FC185" s="120"/>
      <c r="FD185" s="120"/>
      <c r="FE185" s="120"/>
      <c r="FF185" s="120"/>
      <c r="FG185" s="120"/>
      <c r="FH185" s="120"/>
      <c r="FI185" s="120"/>
      <c r="FJ185" s="120"/>
      <c r="FK185" s="120"/>
      <c r="FL185" s="120"/>
      <c r="FM185" s="120"/>
      <c r="FN185" s="120"/>
      <c r="FO185" s="120"/>
      <c r="FP185" s="120"/>
      <c r="FQ185" s="120"/>
      <c r="FR185" s="120"/>
      <c r="FS185" s="120"/>
      <c r="FT185" s="120"/>
      <c r="FU185" s="120"/>
      <c r="FV185" s="120"/>
      <c r="FW185" s="120"/>
      <c r="FX185" s="120"/>
      <c r="FY185" s="120"/>
      <c r="FZ185" s="120"/>
      <c r="GA185" s="120"/>
      <c r="GB185" s="120"/>
      <c r="GC185" s="120"/>
      <c r="GD185" s="120"/>
      <c r="GE185" s="120"/>
      <c r="GF185" s="120"/>
      <c r="GG185" s="120"/>
      <c r="GH185" s="120"/>
      <c r="GI185" s="120"/>
      <c r="GJ185" s="120"/>
      <c r="GK185" s="120"/>
      <c r="GL185" s="120"/>
      <c r="GM185" s="120"/>
      <c r="GN185" s="120"/>
      <c r="GO185" s="120"/>
      <c r="GP185" s="120"/>
      <c r="GQ185" s="120"/>
      <c r="GR185" s="120"/>
      <c r="GS185" s="120"/>
      <c r="GT185" s="120"/>
      <c r="GU185" s="120"/>
      <c r="GV185" s="120"/>
      <c r="GW185" s="120"/>
      <c r="GX185" s="120"/>
      <c r="GY185" s="120"/>
      <c r="GZ185" s="120"/>
      <c r="HA185" s="120"/>
      <c r="HB185" s="120"/>
      <c r="HC185" s="120"/>
      <c r="HD185" s="120"/>
      <c r="HE185" s="120"/>
      <c r="HF185" s="120"/>
      <c r="HG185" s="120"/>
      <c r="HH185" s="120"/>
      <c r="HI185" s="120"/>
      <c r="HJ185" s="120"/>
      <c r="HK185" s="120"/>
      <c r="HL185" s="120"/>
      <c r="HM185" s="120"/>
      <c r="HN185" s="120"/>
      <c r="HO185" s="120"/>
      <c r="HP185" s="120"/>
      <c r="HQ185" s="120"/>
      <c r="HR185" s="120"/>
      <c r="HS185" s="120"/>
      <c r="HT185" s="120"/>
      <c r="HU185" s="120"/>
      <c r="HV185" s="120"/>
      <c r="HW185" s="120"/>
      <c r="HX185" s="120"/>
      <c r="HY185" s="120"/>
      <c r="HZ185" s="120"/>
      <c r="IA185" s="120"/>
      <c r="IB185" s="120"/>
      <c r="IC185" s="120"/>
      <c r="ID185" s="120"/>
      <c r="IE185" s="120"/>
      <c r="IF185" s="120"/>
      <c r="IG185" s="120"/>
      <c r="IH185" s="120"/>
      <c r="II185" s="120"/>
      <c r="IJ185" s="120"/>
      <c r="IK185" s="120"/>
      <c r="IL185" s="120"/>
    </row>
    <row r="186" spans="1:246" ht="12.75" customHeight="1">
      <c r="A186" s="483">
        <v>149</v>
      </c>
      <c r="B186" s="513" t="s">
        <v>921</v>
      </c>
      <c r="C186" s="401" t="s">
        <v>851</v>
      </c>
      <c r="D186" s="952">
        <v>0</v>
      </c>
      <c r="E186" s="953">
        <v>8000</v>
      </c>
      <c r="F186" s="953">
        <v>0</v>
      </c>
      <c r="G186" s="954">
        <v>0</v>
      </c>
      <c r="H186" s="955">
        <v>8000</v>
      </c>
      <c r="I186" s="867">
        <v>7000</v>
      </c>
      <c r="J186" s="868">
        <v>1000</v>
      </c>
      <c r="K186" s="869">
        <v>1.1428571428571428</v>
      </c>
      <c r="L186" s="212"/>
      <c r="M186" s="120">
        <v>8000</v>
      </c>
      <c r="N186" s="450">
        <f t="shared" si="3"/>
        <v>0</v>
      </c>
      <c r="O186" s="120"/>
      <c r="P186" s="120"/>
      <c r="Q186" s="793"/>
      <c r="R186" s="793"/>
      <c r="S186" s="793"/>
      <c r="T186" s="793"/>
      <c r="U186" s="793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20"/>
      <c r="BS186" s="120"/>
      <c r="BT186" s="120"/>
      <c r="BU186" s="120"/>
      <c r="BV186" s="120"/>
      <c r="BW186" s="120"/>
      <c r="BX186" s="120"/>
      <c r="BY186" s="120"/>
      <c r="BZ186" s="120"/>
      <c r="CA186" s="120"/>
      <c r="CB186" s="120"/>
      <c r="CC186" s="120"/>
      <c r="CD186" s="120"/>
      <c r="CE186" s="120"/>
      <c r="CF186" s="120"/>
      <c r="CG186" s="120"/>
      <c r="CH186" s="120"/>
      <c r="CI186" s="120"/>
      <c r="CJ186" s="120"/>
      <c r="CK186" s="120"/>
      <c r="CL186" s="120"/>
      <c r="CM186" s="120"/>
      <c r="CN186" s="120"/>
      <c r="CO186" s="120"/>
      <c r="CP186" s="120"/>
      <c r="CQ186" s="120"/>
      <c r="CR186" s="120"/>
      <c r="CS186" s="120"/>
      <c r="CT186" s="120"/>
      <c r="CU186" s="120"/>
      <c r="CV186" s="120"/>
      <c r="CW186" s="120"/>
      <c r="CX186" s="120"/>
      <c r="CY186" s="120"/>
      <c r="CZ186" s="120"/>
      <c r="DA186" s="120"/>
      <c r="DB186" s="120"/>
      <c r="DC186" s="120"/>
      <c r="DD186" s="120"/>
      <c r="DE186" s="120"/>
      <c r="DF186" s="120"/>
      <c r="DG186" s="120"/>
      <c r="DH186" s="120"/>
      <c r="DI186" s="120"/>
      <c r="DJ186" s="120"/>
      <c r="DK186" s="120"/>
      <c r="DL186" s="120"/>
      <c r="DM186" s="120"/>
      <c r="DN186" s="120"/>
      <c r="DO186" s="120"/>
      <c r="DP186" s="120"/>
      <c r="DQ186" s="120"/>
      <c r="DR186" s="120"/>
      <c r="DS186" s="120"/>
      <c r="DT186" s="120"/>
      <c r="DU186" s="120"/>
      <c r="DV186" s="120"/>
      <c r="DW186" s="120"/>
      <c r="DX186" s="120"/>
      <c r="DY186" s="120"/>
      <c r="DZ186" s="120"/>
      <c r="EA186" s="120"/>
      <c r="EB186" s="120"/>
      <c r="EC186" s="120"/>
      <c r="ED186" s="120"/>
      <c r="EE186" s="120"/>
      <c r="EF186" s="120"/>
      <c r="EG186" s="120"/>
      <c r="EH186" s="120"/>
      <c r="EI186" s="120"/>
      <c r="EJ186" s="120"/>
      <c r="EK186" s="120"/>
      <c r="EL186" s="120"/>
      <c r="EM186" s="120"/>
      <c r="EN186" s="120"/>
      <c r="EO186" s="120"/>
      <c r="EP186" s="120"/>
      <c r="EQ186" s="120"/>
      <c r="ER186" s="120"/>
      <c r="ES186" s="120"/>
      <c r="ET186" s="120"/>
      <c r="EU186" s="120"/>
      <c r="EV186" s="120"/>
      <c r="EW186" s="120"/>
      <c r="EX186" s="120"/>
      <c r="EY186" s="120"/>
      <c r="EZ186" s="120"/>
      <c r="FA186" s="120"/>
      <c r="FB186" s="120"/>
      <c r="FC186" s="120"/>
      <c r="FD186" s="120"/>
      <c r="FE186" s="120"/>
      <c r="FF186" s="120"/>
      <c r="FG186" s="120"/>
      <c r="FH186" s="120"/>
      <c r="FI186" s="120"/>
      <c r="FJ186" s="120"/>
      <c r="FK186" s="120"/>
      <c r="FL186" s="120"/>
      <c r="FM186" s="120"/>
      <c r="FN186" s="120"/>
      <c r="FO186" s="120"/>
      <c r="FP186" s="120"/>
      <c r="FQ186" s="120"/>
      <c r="FR186" s="120"/>
      <c r="FS186" s="120"/>
      <c r="FT186" s="120"/>
      <c r="FU186" s="120"/>
      <c r="FV186" s="120"/>
      <c r="FW186" s="120"/>
      <c r="FX186" s="120"/>
      <c r="FY186" s="120"/>
      <c r="FZ186" s="120"/>
      <c r="GA186" s="120"/>
      <c r="GB186" s="120"/>
      <c r="GC186" s="120"/>
      <c r="GD186" s="120"/>
      <c r="GE186" s="120"/>
      <c r="GF186" s="120"/>
      <c r="GG186" s="120"/>
      <c r="GH186" s="120"/>
      <c r="GI186" s="120"/>
      <c r="GJ186" s="120"/>
      <c r="GK186" s="120"/>
      <c r="GL186" s="120"/>
      <c r="GM186" s="120"/>
      <c r="GN186" s="120"/>
      <c r="GO186" s="120"/>
      <c r="GP186" s="120"/>
      <c r="GQ186" s="120"/>
      <c r="GR186" s="120"/>
      <c r="GS186" s="120"/>
      <c r="GT186" s="120"/>
      <c r="GU186" s="120"/>
      <c r="GV186" s="120"/>
      <c r="GW186" s="120"/>
      <c r="GX186" s="120"/>
      <c r="GY186" s="120"/>
      <c r="GZ186" s="120"/>
      <c r="HA186" s="120"/>
      <c r="HB186" s="120"/>
      <c r="HC186" s="120"/>
      <c r="HD186" s="120"/>
      <c r="HE186" s="120"/>
      <c r="HF186" s="120"/>
      <c r="HG186" s="120"/>
      <c r="HH186" s="120"/>
      <c r="HI186" s="120"/>
      <c r="HJ186" s="120"/>
      <c r="HK186" s="120"/>
      <c r="HL186" s="120"/>
      <c r="HM186" s="120"/>
      <c r="HN186" s="120"/>
      <c r="HO186" s="120"/>
      <c r="HP186" s="120"/>
      <c r="HQ186" s="120"/>
      <c r="HR186" s="120"/>
      <c r="HS186" s="120"/>
      <c r="HT186" s="120"/>
      <c r="HU186" s="120"/>
      <c r="HV186" s="120"/>
      <c r="HW186" s="120"/>
      <c r="HX186" s="120"/>
      <c r="HY186" s="120"/>
      <c r="HZ186" s="120"/>
      <c r="IA186" s="120"/>
      <c r="IB186" s="120"/>
      <c r="IC186" s="120"/>
      <c r="ID186" s="120"/>
      <c r="IE186" s="120"/>
      <c r="IF186" s="120"/>
      <c r="IG186" s="120"/>
      <c r="IH186" s="120"/>
      <c r="II186" s="120"/>
      <c r="IJ186" s="120"/>
      <c r="IK186" s="120"/>
      <c r="IL186" s="120"/>
    </row>
    <row r="187" spans="1:246" ht="12.75" customHeight="1">
      <c r="A187" s="483">
        <v>150</v>
      </c>
      <c r="B187" s="513" t="s">
        <v>921</v>
      </c>
      <c r="C187" s="401" t="s">
        <v>923</v>
      </c>
      <c r="D187" s="952">
        <v>0</v>
      </c>
      <c r="E187" s="953">
        <v>0</v>
      </c>
      <c r="F187" s="953">
        <v>0</v>
      </c>
      <c r="G187" s="954">
        <v>7992</v>
      </c>
      <c r="H187" s="955">
        <v>7992</v>
      </c>
      <c r="I187" s="867"/>
      <c r="J187" s="868">
        <v>7992</v>
      </c>
      <c r="K187" s="943" t="s">
        <v>935</v>
      </c>
      <c r="L187" s="212"/>
      <c r="M187" s="120">
        <v>7992</v>
      </c>
      <c r="N187" s="450">
        <f t="shared" si="3"/>
        <v>0</v>
      </c>
      <c r="O187" s="120"/>
      <c r="P187" s="120"/>
      <c r="Q187" s="793"/>
      <c r="R187" s="793"/>
      <c r="S187" s="793"/>
      <c r="T187" s="793"/>
      <c r="U187" s="793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20"/>
      <c r="BS187" s="120"/>
      <c r="BT187" s="120"/>
      <c r="BU187" s="120"/>
      <c r="BV187" s="120"/>
      <c r="BW187" s="120"/>
      <c r="BX187" s="120"/>
      <c r="BY187" s="120"/>
      <c r="BZ187" s="120"/>
      <c r="CA187" s="120"/>
      <c r="CB187" s="120"/>
      <c r="CC187" s="120"/>
      <c r="CD187" s="120"/>
      <c r="CE187" s="120"/>
      <c r="CF187" s="120"/>
      <c r="CG187" s="120"/>
      <c r="CH187" s="120"/>
      <c r="CI187" s="120"/>
      <c r="CJ187" s="120"/>
      <c r="CK187" s="120"/>
      <c r="CL187" s="120"/>
      <c r="CM187" s="120"/>
      <c r="CN187" s="120"/>
      <c r="CO187" s="120"/>
      <c r="CP187" s="120"/>
      <c r="CQ187" s="120"/>
      <c r="CR187" s="120"/>
      <c r="CS187" s="120"/>
      <c r="CT187" s="120"/>
      <c r="CU187" s="120"/>
      <c r="CV187" s="120"/>
      <c r="CW187" s="120"/>
      <c r="CX187" s="120"/>
      <c r="CY187" s="120"/>
      <c r="CZ187" s="120"/>
      <c r="DA187" s="120"/>
      <c r="DB187" s="120"/>
      <c r="DC187" s="120"/>
      <c r="DD187" s="120"/>
      <c r="DE187" s="120"/>
      <c r="DF187" s="120"/>
      <c r="DG187" s="120"/>
      <c r="DH187" s="120"/>
      <c r="DI187" s="120"/>
      <c r="DJ187" s="120"/>
      <c r="DK187" s="120"/>
      <c r="DL187" s="120"/>
      <c r="DM187" s="120"/>
      <c r="DN187" s="120"/>
      <c r="DO187" s="120"/>
      <c r="DP187" s="120"/>
      <c r="DQ187" s="120"/>
      <c r="DR187" s="120"/>
      <c r="DS187" s="120"/>
      <c r="DT187" s="120"/>
      <c r="DU187" s="120"/>
      <c r="DV187" s="120"/>
      <c r="DW187" s="120"/>
      <c r="DX187" s="120"/>
      <c r="DY187" s="120"/>
      <c r="DZ187" s="120"/>
      <c r="EA187" s="120"/>
      <c r="EB187" s="120"/>
      <c r="EC187" s="120"/>
      <c r="ED187" s="120"/>
      <c r="EE187" s="120"/>
      <c r="EF187" s="120"/>
      <c r="EG187" s="120"/>
      <c r="EH187" s="120"/>
      <c r="EI187" s="120"/>
      <c r="EJ187" s="120"/>
      <c r="EK187" s="120"/>
      <c r="EL187" s="120"/>
      <c r="EM187" s="120"/>
      <c r="EN187" s="120"/>
      <c r="EO187" s="120"/>
      <c r="EP187" s="120"/>
      <c r="EQ187" s="120"/>
      <c r="ER187" s="120"/>
      <c r="ES187" s="120"/>
      <c r="ET187" s="120"/>
      <c r="EU187" s="120"/>
      <c r="EV187" s="120"/>
      <c r="EW187" s="120"/>
      <c r="EX187" s="120"/>
      <c r="EY187" s="120"/>
      <c r="EZ187" s="120"/>
      <c r="FA187" s="120"/>
      <c r="FB187" s="120"/>
      <c r="FC187" s="120"/>
      <c r="FD187" s="120"/>
      <c r="FE187" s="120"/>
      <c r="FF187" s="120"/>
      <c r="FG187" s="120"/>
      <c r="FH187" s="120"/>
      <c r="FI187" s="120"/>
      <c r="FJ187" s="120"/>
      <c r="FK187" s="120"/>
      <c r="FL187" s="120"/>
      <c r="FM187" s="120"/>
      <c r="FN187" s="120"/>
      <c r="FO187" s="120"/>
      <c r="FP187" s="120"/>
      <c r="FQ187" s="120"/>
      <c r="FR187" s="120"/>
      <c r="FS187" s="120"/>
      <c r="FT187" s="120"/>
      <c r="FU187" s="120"/>
      <c r="FV187" s="120"/>
      <c r="FW187" s="120"/>
      <c r="FX187" s="120"/>
      <c r="FY187" s="120"/>
      <c r="FZ187" s="120"/>
      <c r="GA187" s="120"/>
      <c r="GB187" s="120"/>
      <c r="GC187" s="120"/>
      <c r="GD187" s="120"/>
      <c r="GE187" s="120"/>
      <c r="GF187" s="120"/>
      <c r="GG187" s="120"/>
      <c r="GH187" s="120"/>
      <c r="GI187" s="120"/>
      <c r="GJ187" s="120"/>
      <c r="GK187" s="120"/>
      <c r="GL187" s="120"/>
      <c r="GM187" s="120"/>
      <c r="GN187" s="120"/>
      <c r="GO187" s="120"/>
      <c r="GP187" s="120"/>
      <c r="GQ187" s="120"/>
      <c r="GR187" s="120"/>
      <c r="GS187" s="120"/>
      <c r="GT187" s="120"/>
      <c r="GU187" s="120"/>
      <c r="GV187" s="120"/>
      <c r="GW187" s="120"/>
      <c r="GX187" s="120"/>
      <c r="GY187" s="120"/>
      <c r="GZ187" s="120"/>
      <c r="HA187" s="120"/>
      <c r="HB187" s="120"/>
      <c r="HC187" s="120"/>
      <c r="HD187" s="120"/>
      <c r="HE187" s="120"/>
      <c r="HF187" s="120"/>
      <c r="HG187" s="120"/>
      <c r="HH187" s="120"/>
      <c r="HI187" s="120"/>
      <c r="HJ187" s="120"/>
      <c r="HK187" s="120"/>
      <c r="HL187" s="120"/>
      <c r="HM187" s="120"/>
      <c r="HN187" s="120"/>
      <c r="HO187" s="120"/>
      <c r="HP187" s="120"/>
      <c r="HQ187" s="120"/>
      <c r="HR187" s="120"/>
      <c r="HS187" s="120"/>
      <c r="HT187" s="120"/>
      <c r="HU187" s="120"/>
      <c r="HV187" s="120"/>
      <c r="HW187" s="120"/>
      <c r="HX187" s="120"/>
      <c r="HY187" s="120"/>
      <c r="HZ187" s="120"/>
      <c r="IA187" s="120"/>
      <c r="IB187" s="120"/>
      <c r="IC187" s="120"/>
      <c r="ID187" s="120"/>
      <c r="IE187" s="120"/>
      <c r="IF187" s="120"/>
      <c r="IG187" s="120"/>
      <c r="IH187" s="120"/>
      <c r="II187" s="120"/>
      <c r="IJ187" s="120"/>
      <c r="IK187" s="120"/>
      <c r="IL187" s="120"/>
    </row>
    <row r="188" spans="1:246" ht="12.75" customHeight="1" thickBot="1">
      <c r="A188" s="483">
        <v>151</v>
      </c>
      <c r="B188" s="513" t="s">
        <v>379</v>
      </c>
      <c r="C188" s="401" t="s">
        <v>922</v>
      </c>
      <c r="D188" s="952">
        <v>0</v>
      </c>
      <c r="E188" s="953">
        <v>0</v>
      </c>
      <c r="F188" s="953">
        <v>0</v>
      </c>
      <c r="G188" s="954">
        <v>8000</v>
      </c>
      <c r="H188" s="955">
        <v>8000</v>
      </c>
      <c r="I188" s="867"/>
      <c r="J188" s="868">
        <v>8000</v>
      </c>
      <c r="K188" s="943" t="s">
        <v>936</v>
      </c>
      <c r="L188" s="212"/>
      <c r="M188" s="120">
        <v>8000</v>
      </c>
      <c r="N188" s="450">
        <f t="shared" si="3"/>
        <v>0</v>
      </c>
      <c r="O188" s="120"/>
      <c r="P188" s="120"/>
      <c r="Q188" s="793"/>
      <c r="R188" s="793"/>
      <c r="S188" s="793"/>
      <c r="T188" s="793"/>
      <c r="U188" s="793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20"/>
      <c r="BS188" s="120"/>
      <c r="BT188" s="120"/>
      <c r="BU188" s="120"/>
      <c r="BV188" s="120"/>
      <c r="BW188" s="120"/>
      <c r="BX188" s="120"/>
      <c r="BY188" s="120"/>
      <c r="BZ188" s="120"/>
      <c r="CA188" s="120"/>
      <c r="CB188" s="120"/>
      <c r="CC188" s="120"/>
      <c r="CD188" s="120"/>
      <c r="CE188" s="120"/>
      <c r="CF188" s="120"/>
      <c r="CG188" s="120"/>
      <c r="CH188" s="120"/>
      <c r="CI188" s="120"/>
      <c r="CJ188" s="120"/>
      <c r="CK188" s="120"/>
      <c r="CL188" s="120"/>
      <c r="CM188" s="120"/>
      <c r="CN188" s="120"/>
      <c r="CO188" s="120"/>
      <c r="CP188" s="120"/>
      <c r="CQ188" s="120"/>
      <c r="CR188" s="120"/>
      <c r="CS188" s="120"/>
      <c r="CT188" s="120"/>
      <c r="CU188" s="120"/>
      <c r="CV188" s="120"/>
      <c r="CW188" s="120"/>
      <c r="CX188" s="120"/>
      <c r="CY188" s="120"/>
      <c r="CZ188" s="120"/>
      <c r="DA188" s="120"/>
      <c r="DB188" s="120"/>
      <c r="DC188" s="120"/>
      <c r="DD188" s="120"/>
      <c r="DE188" s="120"/>
      <c r="DF188" s="120"/>
      <c r="DG188" s="120"/>
      <c r="DH188" s="120"/>
      <c r="DI188" s="120"/>
      <c r="DJ188" s="120"/>
      <c r="DK188" s="120"/>
      <c r="DL188" s="120"/>
      <c r="DM188" s="120"/>
      <c r="DN188" s="120"/>
      <c r="DO188" s="120"/>
      <c r="DP188" s="120"/>
      <c r="DQ188" s="120"/>
      <c r="DR188" s="120"/>
      <c r="DS188" s="120"/>
      <c r="DT188" s="120"/>
      <c r="DU188" s="120"/>
      <c r="DV188" s="120"/>
      <c r="DW188" s="120"/>
      <c r="DX188" s="120"/>
      <c r="DY188" s="120"/>
      <c r="DZ188" s="120"/>
      <c r="EA188" s="120"/>
      <c r="EB188" s="120"/>
      <c r="EC188" s="120"/>
      <c r="ED188" s="120"/>
      <c r="EE188" s="120"/>
      <c r="EF188" s="120"/>
      <c r="EG188" s="120"/>
      <c r="EH188" s="120"/>
      <c r="EI188" s="120"/>
      <c r="EJ188" s="120"/>
      <c r="EK188" s="120"/>
      <c r="EL188" s="120"/>
      <c r="EM188" s="120"/>
      <c r="EN188" s="120"/>
      <c r="EO188" s="120"/>
      <c r="EP188" s="120"/>
      <c r="EQ188" s="120"/>
      <c r="ER188" s="120"/>
      <c r="ES188" s="120"/>
      <c r="ET188" s="120"/>
      <c r="EU188" s="120"/>
      <c r="EV188" s="120"/>
      <c r="EW188" s="120"/>
      <c r="EX188" s="120"/>
      <c r="EY188" s="120"/>
      <c r="EZ188" s="120"/>
      <c r="FA188" s="120"/>
      <c r="FB188" s="120"/>
      <c r="FC188" s="120"/>
      <c r="FD188" s="120"/>
      <c r="FE188" s="120"/>
      <c r="FF188" s="120"/>
      <c r="FG188" s="120"/>
      <c r="FH188" s="120"/>
      <c r="FI188" s="120"/>
      <c r="FJ188" s="120"/>
      <c r="FK188" s="120"/>
      <c r="FL188" s="120"/>
      <c r="FM188" s="120"/>
      <c r="FN188" s="120"/>
      <c r="FO188" s="120"/>
      <c r="FP188" s="120"/>
      <c r="FQ188" s="120"/>
      <c r="FR188" s="120"/>
      <c r="FS188" s="120"/>
      <c r="FT188" s="120"/>
      <c r="FU188" s="120"/>
      <c r="FV188" s="120"/>
      <c r="FW188" s="120"/>
      <c r="FX188" s="120"/>
      <c r="FY188" s="120"/>
      <c r="FZ188" s="120"/>
      <c r="GA188" s="120"/>
      <c r="GB188" s="120"/>
      <c r="GC188" s="120"/>
      <c r="GD188" s="120"/>
      <c r="GE188" s="120"/>
      <c r="GF188" s="120"/>
      <c r="GG188" s="120"/>
      <c r="GH188" s="120"/>
      <c r="GI188" s="120"/>
      <c r="GJ188" s="120"/>
      <c r="GK188" s="120"/>
      <c r="GL188" s="120"/>
      <c r="GM188" s="120"/>
      <c r="GN188" s="120"/>
      <c r="GO188" s="120"/>
      <c r="GP188" s="120"/>
      <c r="GQ188" s="120"/>
      <c r="GR188" s="120"/>
      <c r="GS188" s="120"/>
      <c r="GT188" s="120"/>
      <c r="GU188" s="120"/>
      <c r="GV188" s="120"/>
      <c r="GW188" s="120"/>
      <c r="GX188" s="120"/>
      <c r="GY188" s="120"/>
      <c r="GZ188" s="120"/>
      <c r="HA188" s="120"/>
      <c r="HB188" s="120"/>
      <c r="HC188" s="120"/>
      <c r="HD188" s="120"/>
      <c r="HE188" s="120"/>
      <c r="HF188" s="120"/>
      <c r="HG188" s="120"/>
      <c r="HH188" s="120"/>
      <c r="HI188" s="120"/>
      <c r="HJ188" s="120"/>
      <c r="HK188" s="120"/>
      <c r="HL188" s="120"/>
      <c r="HM188" s="120"/>
      <c r="HN188" s="120"/>
      <c r="HO188" s="120"/>
      <c r="HP188" s="120"/>
      <c r="HQ188" s="120"/>
      <c r="HR188" s="120"/>
      <c r="HS188" s="120"/>
      <c r="HT188" s="120"/>
      <c r="HU188" s="120"/>
      <c r="HV188" s="120"/>
      <c r="HW188" s="120"/>
      <c r="HX188" s="120"/>
      <c r="HY188" s="120"/>
      <c r="HZ188" s="120"/>
      <c r="IA188" s="120"/>
      <c r="IB188" s="120"/>
      <c r="IC188" s="120"/>
      <c r="ID188" s="120"/>
      <c r="IE188" s="120"/>
      <c r="IF188" s="120"/>
      <c r="IG188" s="120"/>
      <c r="IH188" s="120"/>
      <c r="II188" s="120"/>
      <c r="IJ188" s="120"/>
      <c r="IK188" s="120"/>
      <c r="IL188" s="120"/>
    </row>
    <row r="189" spans="1:246" ht="12.75" customHeight="1" thickBot="1" thickTop="1">
      <c r="A189" s="675"/>
      <c r="B189" s="676"/>
      <c r="C189" s="677" t="s">
        <v>40</v>
      </c>
      <c r="D189" s="844">
        <v>0</v>
      </c>
      <c r="E189" s="845">
        <v>321000</v>
      </c>
      <c r="F189" s="845">
        <v>60000</v>
      </c>
      <c r="G189" s="846">
        <v>126210</v>
      </c>
      <c r="H189" s="847">
        <v>507210</v>
      </c>
      <c r="I189" s="848">
        <v>419397</v>
      </c>
      <c r="J189" s="849">
        <v>87813</v>
      </c>
      <c r="K189" s="850">
        <v>1.2093791801085845</v>
      </c>
      <c r="L189" s="449"/>
      <c r="M189" s="450">
        <v>507210</v>
      </c>
      <c r="N189" s="450">
        <f t="shared" si="3"/>
        <v>0</v>
      </c>
      <c r="O189" s="120"/>
      <c r="P189" s="120"/>
      <c r="Q189" s="793"/>
      <c r="R189" s="793"/>
      <c r="S189" s="793"/>
      <c r="T189" s="793"/>
      <c r="U189" s="793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20"/>
      <c r="BS189" s="120"/>
      <c r="BT189" s="120"/>
      <c r="BU189" s="120"/>
      <c r="BV189" s="120"/>
      <c r="BW189" s="120"/>
      <c r="BX189" s="120"/>
      <c r="BY189" s="120"/>
      <c r="BZ189" s="120"/>
      <c r="CA189" s="120"/>
      <c r="CB189" s="120"/>
      <c r="CC189" s="120"/>
      <c r="CD189" s="120"/>
      <c r="CE189" s="120"/>
      <c r="CF189" s="120"/>
      <c r="CG189" s="120"/>
      <c r="CH189" s="120"/>
      <c r="CI189" s="120"/>
      <c r="CJ189" s="120"/>
      <c r="CK189" s="120"/>
      <c r="CL189" s="120"/>
      <c r="CM189" s="120"/>
      <c r="CN189" s="120"/>
      <c r="CO189" s="120"/>
      <c r="CP189" s="120"/>
      <c r="CQ189" s="120"/>
      <c r="CR189" s="120"/>
      <c r="CS189" s="120"/>
      <c r="CT189" s="120"/>
      <c r="CU189" s="120"/>
      <c r="CV189" s="120"/>
      <c r="CW189" s="120"/>
      <c r="CX189" s="120"/>
      <c r="CY189" s="120"/>
      <c r="CZ189" s="120"/>
      <c r="DA189" s="120"/>
      <c r="DB189" s="120"/>
      <c r="DC189" s="120"/>
      <c r="DD189" s="120"/>
      <c r="DE189" s="120"/>
      <c r="DF189" s="120"/>
      <c r="DG189" s="120"/>
      <c r="DH189" s="120"/>
      <c r="DI189" s="120"/>
      <c r="DJ189" s="120"/>
      <c r="DK189" s="120"/>
      <c r="DL189" s="120"/>
      <c r="DM189" s="120"/>
      <c r="DN189" s="120"/>
      <c r="DO189" s="120"/>
      <c r="DP189" s="120"/>
      <c r="DQ189" s="120"/>
      <c r="DR189" s="120"/>
      <c r="DS189" s="120"/>
      <c r="DT189" s="120"/>
      <c r="DU189" s="120"/>
      <c r="DV189" s="120"/>
      <c r="DW189" s="120"/>
      <c r="DX189" s="120"/>
      <c r="DY189" s="120"/>
      <c r="DZ189" s="120"/>
      <c r="EA189" s="120"/>
      <c r="EB189" s="120"/>
      <c r="EC189" s="120"/>
      <c r="ED189" s="120"/>
      <c r="EE189" s="120"/>
      <c r="EF189" s="120"/>
      <c r="EG189" s="120"/>
      <c r="EH189" s="120"/>
      <c r="EI189" s="120"/>
      <c r="EJ189" s="120"/>
      <c r="EK189" s="120"/>
      <c r="EL189" s="120"/>
      <c r="EM189" s="120"/>
      <c r="EN189" s="120"/>
      <c r="EO189" s="120"/>
      <c r="EP189" s="120"/>
      <c r="EQ189" s="120"/>
      <c r="ER189" s="120"/>
      <c r="ES189" s="120"/>
      <c r="ET189" s="120"/>
      <c r="EU189" s="120"/>
      <c r="EV189" s="120"/>
      <c r="EW189" s="120"/>
      <c r="EX189" s="120"/>
      <c r="EY189" s="120"/>
      <c r="EZ189" s="120"/>
      <c r="FA189" s="120"/>
      <c r="FB189" s="120"/>
      <c r="FC189" s="120"/>
      <c r="FD189" s="120"/>
      <c r="FE189" s="120"/>
      <c r="FF189" s="120"/>
      <c r="FG189" s="120"/>
      <c r="FH189" s="120"/>
      <c r="FI189" s="120"/>
      <c r="FJ189" s="120"/>
      <c r="FK189" s="120"/>
      <c r="FL189" s="120"/>
      <c r="FM189" s="120"/>
      <c r="FN189" s="120"/>
      <c r="FO189" s="120"/>
      <c r="FP189" s="120"/>
      <c r="FQ189" s="120"/>
      <c r="FR189" s="120"/>
      <c r="FS189" s="120"/>
      <c r="FT189" s="120"/>
      <c r="FU189" s="120"/>
      <c r="FV189" s="120"/>
      <c r="FW189" s="120"/>
      <c r="FX189" s="120"/>
      <c r="FY189" s="120"/>
      <c r="FZ189" s="120"/>
      <c r="GA189" s="120"/>
      <c r="GB189" s="120"/>
      <c r="GC189" s="120"/>
      <c r="GD189" s="120"/>
      <c r="GE189" s="120"/>
      <c r="GF189" s="120"/>
      <c r="GG189" s="120"/>
      <c r="GH189" s="120"/>
      <c r="GI189" s="120"/>
      <c r="GJ189" s="120"/>
      <c r="GK189" s="120"/>
      <c r="GL189" s="120"/>
      <c r="GM189" s="120"/>
      <c r="GN189" s="120"/>
      <c r="GO189" s="120"/>
      <c r="GP189" s="120"/>
      <c r="GQ189" s="120"/>
      <c r="GR189" s="120"/>
      <c r="GS189" s="120"/>
      <c r="GT189" s="120"/>
      <c r="GU189" s="120"/>
      <c r="GV189" s="120"/>
      <c r="GW189" s="120"/>
      <c r="GX189" s="120"/>
      <c r="GY189" s="120"/>
      <c r="GZ189" s="120"/>
      <c r="HA189" s="120"/>
      <c r="HB189" s="120"/>
      <c r="HC189" s="120"/>
      <c r="HD189" s="120"/>
      <c r="HE189" s="120"/>
      <c r="HF189" s="120"/>
      <c r="HG189" s="120"/>
      <c r="HH189" s="120"/>
      <c r="HI189" s="120"/>
      <c r="HJ189" s="120"/>
      <c r="HK189" s="120"/>
      <c r="HL189" s="120"/>
      <c r="HM189" s="120"/>
      <c r="HN189" s="120"/>
      <c r="HO189" s="120"/>
      <c r="HP189" s="120"/>
      <c r="HQ189" s="120"/>
      <c r="HR189" s="120"/>
      <c r="HS189" s="120"/>
      <c r="HT189" s="120"/>
      <c r="HU189" s="120"/>
      <c r="HV189" s="120"/>
      <c r="HW189" s="120"/>
      <c r="HX189" s="120"/>
      <c r="HY189" s="120"/>
      <c r="HZ189" s="120"/>
      <c r="IA189" s="120"/>
      <c r="IB189" s="120"/>
      <c r="IC189" s="120"/>
      <c r="ID189" s="120"/>
      <c r="IE189" s="120"/>
      <c r="IF189" s="120"/>
      <c r="IG189" s="120"/>
      <c r="IH189" s="120"/>
      <c r="II189" s="120"/>
      <c r="IJ189" s="120"/>
      <c r="IK189" s="120"/>
      <c r="IL189" s="120"/>
    </row>
    <row r="190" spans="1:246" ht="12.75" customHeight="1">
      <c r="A190" s="483">
        <f>A188+1</f>
        <v>152</v>
      </c>
      <c r="B190" s="483" t="s">
        <v>380</v>
      </c>
      <c r="C190" s="218" t="s">
        <v>852</v>
      </c>
      <c r="D190" s="837">
        <v>8000</v>
      </c>
      <c r="E190" s="391">
        <v>20000</v>
      </c>
      <c r="F190" s="391">
        <v>16000</v>
      </c>
      <c r="G190" s="838">
        <v>15000</v>
      </c>
      <c r="H190" s="465">
        <v>59000</v>
      </c>
      <c r="I190" s="839">
        <v>70000</v>
      </c>
      <c r="J190" s="840">
        <v>-11000</v>
      </c>
      <c r="K190" s="841">
        <v>0.8428571428571429</v>
      </c>
      <c r="L190" s="212"/>
      <c r="M190" s="120">
        <v>59000</v>
      </c>
      <c r="N190" s="450">
        <f t="shared" si="3"/>
        <v>0</v>
      </c>
      <c r="O190" s="120"/>
      <c r="P190" s="120"/>
      <c r="Q190" s="793"/>
      <c r="R190" s="793"/>
      <c r="S190" s="793"/>
      <c r="T190" s="793"/>
      <c r="U190" s="793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20"/>
      <c r="BS190" s="120"/>
      <c r="BT190" s="120"/>
      <c r="BU190" s="120"/>
      <c r="BV190" s="120"/>
      <c r="BW190" s="120"/>
      <c r="BX190" s="120"/>
      <c r="BY190" s="120"/>
      <c r="BZ190" s="120"/>
      <c r="CA190" s="120"/>
      <c r="CB190" s="120"/>
      <c r="CC190" s="120"/>
      <c r="CD190" s="120"/>
      <c r="CE190" s="120"/>
      <c r="CF190" s="120"/>
      <c r="CG190" s="120"/>
      <c r="CH190" s="120"/>
      <c r="CI190" s="120"/>
      <c r="CJ190" s="120"/>
      <c r="CK190" s="120"/>
      <c r="CL190" s="120"/>
      <c r="CM190" s="120"/>
      <c r="CN190" s="120"/>
      <c r="CO190" s="120"/>
      <c r="CP190" s="120"/>
      <c r="CQ190" s="120"/>
      <c r="CR190" s="120"/>
      <c r="CS190" s="120"/>
      <c r="CT190" s="120"/>
      <c r="CU190" s="120"/>
      <c r="CV190" s="120"/>
      <c r="CW190" s="120"/>
      <c r="CX190" s="120"/>
      <c r="CY190" s="120"/>
      <c r="CZ190" s="120"/>
      <c r="DA190" s="120"/>
      <c r="DB190" s="120"/>
      <c r="DC190" s="120"/>
      <c r="DD190" s="120"/>
      <c r="DE190" s="120"/>
      <c r="DF190" s="120"/>
      <c r="DG190" s="120"/>
      <c r="DH190" s="120"/>
      <c r="DI190" s="120"/>
      <c r="DJ190" s="120"/>
      <c r="DK190" s="120"/>
      <c r="DL190" s="120"/>
      <c r="DM190" s="120"/>
      <c r="DN190" s="120"/>
      <c r="DO190" s="120"/>
      <c r="DP190" s="120"/>
      <c r="DQ190" s="120"/>
      <c r="DR190" s="120"/>
      <c r="DS190" s="120"/>
      <c r="DT190" s="120"/>
      <c r="DU190" s="120"/>
      <c r="DV190" s="120"/>
      <c r="DW190" s="120"/>
      <c r="DX190" s="120"/>
      <c r="DY190" s="120"/>
      <c r="DZ190" s="120"/>
      <c r="EA190" s="120"/>
      <c r="EB190" s="120"/>
      <c r="EC190" s="120"/>
      <c r="ED190" s="120"/>
      <c r="EE190" s="120"/>
      <c r="EF190" s="120"/>
      <c r="EG190" s="120"/>
      <c r="EH190" s="120"/>
      <c r="EI190" s="120"/>
      <c r="EJ190" s="120"/>
      <c r="EK190" s="120"/>
      <c r="EL190" s="120"/>
      <c r="EM190" s="120"/>
      <c r="EN190" s="120"/>
      <c r="EO190" s="120"/>
      <c r="EP190" s="120"/>
      <c r="EQ190" s="120"/>
      <c r="ER190" s="120"/>
      <c r="ES190" s="120"/>
      <c r="ET190" s="120"/>
      <c r="EU190" s="120"/>
      <c r="EV190" s="120"/>
      <c r="EW190" s="120"/>
      <c r="EX190" s="120"/>
      <c r="EY190" s="120"/>
      <c r="EZ190" s="120"/>
      <c r="FA190" s="120"/>
      <c r="FB190" s="120"/>
      <c r="FC190" s="120"/>
      <c r="FD190" s="120"/>
      <c r="FE190" s="120"/>
      <c r="FF190" s="120"/>
      <c r="FG190" s="120"/>
      <c r="FH190" s="120"/>
      <c r="FI190" s="120"/>
      <c r="FJ190" s="120"/>
      <c r="FK190" s="120"/>
      <c r="FL190" s="120"/>
      <c r="FM190" s="120"/>
      <c r="FN190" s="120"/>
      <c r="FO190" s="120"/>
      <c r="FP190" s="120"/>
      <c r="FQ190" s="120"/>
      <c r="FR190" s="120"/>
      <c r="FS190" s="120"/>
      <c r="FT190" s="120"/>
      <c r="FU190" s="120"/>
      <c r="FV190" s="120"/>
      <c r="FW190" s="120"/>
      <c r="FX190" s="120"/>
      <c r="FY190" s="120"/>
      <c r="FZ190" s="120"/>
      <c r="GA190" s="120"/>
      <c r="GB190" s="120"/>
      <c r="GC190" s="120"/>
      <c r="GD190" s="120"/>
      <c r="GE190" s="120"/>
      <c r="GF190" s="120"/>
      <c r="GG190" s="120"/>
      <c r="GH190" s="120"/>
      <c r="GI190" s="120"/>
      <c r="GJ190" s="120"/>
      <c r="GK190" s="120"/>
      <c r="GL190" s="120"/>
      <c r="GM190" s="120"/>
      <c r="GN190" s="120"/>
      <c r="GO190" s="120"/>
      <c r="GP190" s="120"/>
      <c r="GQ190" s="120"/>
      <c r="GR190" s="120"/>
      <c r="GS190" s="120"/>
      <c r="GT190" s="120"/>
      <c r="GU190" s="120"/>
      <c r="GV190" s="120"/>
      <c r="GW190" s="120"/>
      <c r="GX190" s="120"/>
      <c r="GY190" s="120"/>
      <c r="GZ190" s="120"/>
      <c r="HA190" s="120"/>
      <c r="HB190" s="120"/>
      <c r="HC190" s="120"/>
      <c r="HD190" s="120"/>
      <c r="HE190" s="120"/>
      <c r="HF190" s="120"/>
      <c r="HG190" s="120"/>
      <c r="HH190" s="120"/>
      <c r="HI190" s="120"/>
      <c r="HJ190" s="120"/>
      <c r="HK190" s="120"/>
      <c r="HL190" s="120"/>
      <c r="HM190" s="120"/>
      <c r="HN190" s="120"/>
      <c r="HO190" s="120"/>
      <c r="HP190" s="120"/>
      <c r="HQ190" s="120"/>
      <c r="HR190" s="120"/>
      <c r="HS190" s="120"/>
      <c r="HT190" s="120"/>
      <c r="HU190" s="120"/>
      <c r="HV190" s="120"/>
      <c r="HW190" s="120"/>
      <c r="HX190" s="120"/>
      <c r="HY190" s="120"/>
      <c r="HZ190" s="120"/>
      <c r="IA190" s="120"/>
      <c r="IB190" s="120"/>
      <c r="IC190" s="120"/>
      <c r="ID190" s="120"/>
      <c r="IE190" s="120"/>
      <c r="IF190" s="120"/>
      <c r="IG190" s="120"/>
      <c r="IH190" s="120"/>
      <c r="II190" s="120"/>
      <c r="IJ190" s="120"/>
      <c r="IK190" s="120"/>
      <c r="IL190" s="120"/>
    </row>
    <row r="191" spans="1:246" ht="12.75" customHeight="1">
      <c r="A191" s="483">
        <f t="shared" si="4"/>
        <v>153</v>
      </c>
      <c r="B191" s="483" t="s">
        <v>380</v>
      </c>
      <c r="C191" s="218" t="s">
        <v>853</v>
      </c>
      <c r="D191" s="837">
        <v>0</v>
      </c>
      <c r="E191" s="391">
        <v>8000</v>
      </c>
      <c r="F191" s="391">
        <v>0</v>
      </c>
      <c r="G191" s="838">
        <v>0</v>
      </c>
      <c r="H191" s="465">
        <v>8000</v>
      </c>
      <c r="I191" s="839">
        <v>10000</v>
      </c>
      <c r="J191" s="840">
        <v>-2000</v>
      </c>
      <c r="K191" s="841">
        <v>0.8</v>
      </c>
      <c r="L191" s="212"/>
      <c r="M191" s="120">
        <v>8000</v>
      </c>
      <c r="N191" s="450">
        <f t="shared" si="3"/>
        <v>0</v>
      </c>
      <c r="O191" s="120"/>
      <c r="P191" s="120"/>
      <c r="Q191" s="793"/>
      <c r="R191" s="793"/>
      <c r="S191" s="793"/>
      <c r="T191" s="793"/>
      <c r="U191" s="793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20"/>
      <c r="BS191" s="120"/>
      <c r="BT191" s="120"/>
      <c r="BU191" s="120"/>
      <c r="BV191" s="120"/>
      <c r="BW191" s="120"/>
      <c r="BX191" s="120"/>
      <c r="BY191" s="120"/>
      <c r="BZ191" s="120"/>
      <c r="CA191" s="120"/>
      <c r="CB191" s="120"/>
      <c r="CC191" s="120"/>
      <c r="CD191" s="120"/>
      <c r="CE191" s="120"/>
      <c r="CF191" s="120"/>
      <c r="CG191" s="120"/>
      <c r="CH191" s="120"/>
      <c r="CI191" s="120"/>
      <c r="CJ191" s="120"/>
      <c r="CK191" s="120"/>
      <c r="CL191" s="120"/>
      <c r="CM191" s="120"/>
      <c r="CN191" s="120"/>
      <c r="CO191" s="120"/>
      <c r="CP191" s="120"/>
      <c r="CQ191" s="120"/>
      <c r="CR191" s="120"/>
      <c r="CS191" s="120"/>
      <c r="CT191" s="120"/>
      <c r="CU191" s="120"/>
      <c r="CV191" s="120"/>
      <c r="CW191" s="120"/>
      <c r="CX191" s="120"/>
      <c r="CY191" s="120"/>
      <c r="CZ191" s="120"/>
      <c r="DA191" s="120"/>
      <c r="DB191" s="120"/>
      <c r="DC191" s="120"/>
      <c r="DD191" s="120"/>
      <c r="DE191" s="120"/>
      <c r="DF191" s="120"/>
      <c r="DG191" s="120"/>
      <c r="DH191" s="120"/>
      <c r="DI191" s="120"/>
      <c r="DJ191" s="120"/>
      <c r="DK191" s="120"/>
      <c r="DL191" s="120"/>
      <c r="DM191" s="120"/>
      <c r="DN191" s="120"/>
      <c r="DO191" s="120"/>
      <c r="DP191" s="120"/>
      <c r="DQ191" s="120"/>
      <c r="DR191" s="120"/>
      <c r="DS191" s="120"/>
      <c r="DT191" s="120"/>
      <c r="DU191" s="120"/>
      <c r="DV191" s="120"/>
      <c r="DW191" s="120"/>
      <c r="DX191" s="120"/>
      <c r="DY191" s="120"/>
      <c r="DZ191" s="120"/>
      <c r="EA191" s="120"/>
      <c r="EB191" s="120"/>
      <c r="EC191" s="120"/>
      <c r="ED191" s="120"/>
      <c r="EE191" s="120"/>
      <c r="EF191" s="120"/>
      <c r="EG191" s="120"/>
      <c r="EH191" s="120"/>
      <c r="EI191" s="120"/>
      <c r="EJ191" s="120"/>
      <c r="EK191" s="120"/>
      <c r="EL191" s="120"/>
      <c r="EM191" s="120"/>
      <c r="EN191" s="120"/>
      <c r="EO191" s="120"/>
      <c r="EP191" s="120"/>
      <c r="EQ191" s="120"/>
      <c r="ER191" s="120"/>
      <c r="ES191" s="120"/>
      <c r="ET191" s="120"/>
      <c r="EU191" s="120"/>
      <c r="EV191" s="120"/>
      <c r="EW191" s="120"/>
      <c r="EX191" s="120"/>
      <c r="EY191" s="120"/>
      <c r="EZ191" s="120"/>
      <c r="FA191" s="120"/>
      <c r="FB191" s="120"/>
      <c r="FC191" s="120"/>
      <c r="FD191" s="120"/>
      <c r="FE191" s="120"/>
      <c r="FF191" s="120"/>
      <c r="FG191" s="120"/>
      <c r="FH191" s="120"/>
      <c r="FI191" s="120"/>
      <c r="FJ191" s="120"/>
      <c r="FK191" s="120"/>
      <c r="FL191" s="120"/>
      <c r="FM191" s="120"/>
      <c r="FN191" s="120"/>
      <c r="FO191" s="120"/>
      <c r="FP191" s="120"/>
      <c r="FQ191" s="120"/>
      <c r="FR191" s="120"/>
      <c r="FS191" s="120"/>
      <c r="FT191" s="120"/>
      <c r="FU191" s="120"/>
      <c r="FV191" s="120"/>
      <c r="FW191" s="120"/>
      <c r="FX191" s="120"/>
      <c r="FY191" s="120"/>
      <c r="FZ191" s="120"/>
      <c r="GA191" s="120"/>
      <c r="GB191" s="120"/>
      <c r="GC191" s="120"/>
      <c r="GD191" s="120"/>
      <c r="GE191" s="120"/>
      <c r="GF191" s="120"/>
      <c r="GG191" s="120"/>
      <c r="GH191" s="120"/>
      <c r="GI191" s="120"/>
      <c r="GJ191" s="120"/>
      <c r="GK191" s="120"/>
      <c r="GL191" s="120"/>
      <c r="GM191" s="120"/>
      <c r="GN191" s="120"/>
      <c r="GO191" s="120"/>
      <c r="GP191" s="120"/>
      <c r="GQ191" s="120"/>
      <c r="GR191" s="120"/>
      <c r="GS191" s="120"/>
      <c r="GT191" s="120"/>
      <c r="GU191" s="120"/>
      <c r="GV191" s="120"/>
      <c r="GW191" s="120"/>
      <c r="GX191" s="120"/>
      <c r="GY191" s="120"/>
      <c r="GZ191" s="120"/>
      <c r="HA191" s="120"/>
      <c r="HB191" s="120"/>
      <c r="HC191" s="120"/>
      <c r="HD191" s="120"/>
      <c r="HE191" s="120"/>
      <c r="HF191" s="120"/>
      <c r="HG191" s="120"/>
      <c r="HH191" s="120"/>
      <c r="HI191" s="120"/>
      <c r="HJ191" s="120"/>
      <c r="HK191" s="120"/>
      <c r="HL191" s="120"/>
      <c r="HM191" s="120"/>
      <c r="HN191" s="120"/>
      <c r="HO191" s="120"/>
      <c r="HP191" s="120"/>
      <c r="HQ191" s="120"/>
      <c r="HR191" s="120"/>
      <c r="HS191" s="120"/>
      <c r="HT191" s="120"/>
      <c r="HU191" s="120"/>
      <c r="HV191" s="120"/>
      <c r="HW191" s="120"/>
      <c r="HX191" s="120"/>
      <c r="HY191" s="120"/>
      <c r="HZ191" s="120"/>
      <c r="IA191" s="120"/>
      <c r="IB191" s="120"/>
      <c r="IC191" s="120"/>
      <c r="ID191" s="120"/>
      <c r="IE191" s="120"/>
      <c r="IF191" s="120"/>
      <c r="IG191" s="120"/>
      <c r="IH191" s="120"/>
      <c r="II191" s="120"/>
      <c r="IJ191" s="120"/>
      <c r="IK191" s="120"/>
      <c r="IL191" s="120"/>
    </row>
    <row r="192" spans="1:246" ht="12.75" customHeight="1">
      <c r="A192" s="483">
        <f t="shared" si="4"/>
        <v>154</v>
      </c>
      <c r="B192" s="483" t="s">
        <v>380</v>
      </c>
      <c r="C192" s="218" t="s">
        <v>854</v>
      </c>
      <c r="D192" s="837">
        <v>0</v>
      </c>
      <c r="E192" s="391">
        <v>0</v>
      </c>
      <c r="F192" s="391">
        <v>0</v>
      </c>
      <c r="G192" s="838">
        <v>5500</v>
      </c>
      <c r="H192" s="465">
        <v>5500</v>
      </c>
      <c r="I192" s="839">
        <v>5000</v>
      </c>
      <c r="J192" s="840">
        <v>500</v>
      </c>
      <c r="K192" s="841">
        <v>1.1</v>
      </c>
      <c r="L192" s="212"/>
      <c r="M192" s="120">
        <v>5500</v>
      </c>
      <c r="N192" s="450">
        <f aca="true" t="shared" si="5" ref="N192:N248">M192-H192</f>
        <v>0</v>
      </c>
      <c r="O192" s="120"/>
      <c r="P192" s="120"/>
      <c r="Q192" s="793"/>
      <c r="R192" s="793"/>
      <c r="S192" s="793"/>
      <c r="T192" s="793"/>
      <c r="U192" s="793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20"/>
      <c r="BS192" s="120"/>
      <c r="BT192" s="120"/>
      <c r="BU192" s="120"/>
      <c r="BV192" s="120"/>
      <c r="BW192" s="120"/>
      <c r="BX192" s="120"/>
      <c r="BY192" s="120"/>
      <c r="BZ192" s="120"/>
      <c r="CA192" s="120"/>
      <c r="CB192" s="120"/>
      <c r="CC192" s="120"/>
      <c r="CD192" s="120"/>
      <c r="CE192" s="120"/>
      <c r="CF192" s="120"/>
      <c r="CG192" s="120"/>
      <c r="CH192" s="120"/>
      <c r="CI192" s="120"/>
      <c r="CJ192" s="120"/>
      <c r="CK192" s="120"/>
      <c r="CL192" s="120"/>
      <c r="CM192" s="120"/>
      <c r="CN192" s="120"/>
      <c r="CO192" s="120"/>
      <c r="CP192" s="120"/>
      <c r="CQ192" s="120"/>
      <c r="CR192" s="120"/>
      <c r="CS192" s="120"/>
      <c r="CT192" s="120"/>
      <c r="CU192" s="120"/>
      <c r="CV192" s="120"/>
      <c r="CW192" s="120"/>
      <c r="CX192" s="120"/>
      <c r="CY192" s="120"/>
      <c r="CZ192" s="120"/>
      <c r="DA192" s="120"/>
      <c r="DB192" s="120"/>
      <c r="DC192" s="120"/>
      <c r="DD192" s="120"/>
      <c r="DE192" s="120"/>
      <c r="DF192" s="120"/>
      <c r="DG192" s="120"/>
      <c r="DH192" s="120"/>
      <c r="DI192" s="120"/>
      <c r="DJ192" s="120"/>
      <c r="DK192" s="120"/>
      <c r="DL192" s="120"/>
      <c r="DM192" s="120"/>
      <c r="DN192" s="120"/>
      <c r="DO192" s="120"/>
      <c r="DP192" s="120"/>
      <c r="DQ192" s="120"/>
      <c r="DR192" s="120"/>
      <c r="DS192" s="120"/>
      <c r="DT192" s="120"/>
      <c r="DU192" s="120"/>
      <c r="DV192" s="120"/>
      <c r="DW192" s="120"/>
      <c r="DX192" s="120"/>
      <c r="DY192" s="120"/>
      <c r="DZ192" s="120"/>
      <c r="EA192" s="120"/>
      <c r="EB192" s="120"/>
      <c r="EC192" s="120"/>
      <c r="ED192" s="120"/>
      <c r="EE192" s="120"/>
      <c r="EF192" s="120"/>
      <c r="EG192" s="120"/>
      <c r="EH192" s="120"/>
      <c r="EI192" s="120"/>
      <c r="EJ192" s="120"/>
      <c r="EK192" s="120"/>
      <c r="EL192" s="120"/>
      <c r="EM192" s="120"/>
      <c r="EN192" s="120"/>
      <c r="EO192" s="120"/>
      <c r="EP192" s="120"/>
      <c r="EQ192" s="120"/>
      <c r="ER192" s="120"/>
      <c r="ES192" s="120"/>
      <c r="ET192" s="120"/>
      <c r="EU192" s="120"/>
      <c r="EV192" s="120"/>
      <c r="EW192" s="120"/>
      <c r="EX192" s="120"/>
      <c r="EY192" s="120"/>
      <c r="EZ192" s="120"/>
      <c r="FA192" s="120"/>
      <c r="FB192" s="120"/>
      <c r="FC192" s="120"/>
      <c r="FD192" s="120"/>
      <c r="FE192" s="120"/>
      <c r="FF192" s="120"/>
      <c r="FG192" s="120"/>
      <c r="FH192" s="120"/>
      <c r="FI192" s="120"/>
      <c r="FJ192" s="120"/>
      <c r="FK192" s="120"/>
      <c r="FL192" s="120"/>
      <c r="FM192" s="120"/>
      <c r="FN192" s="120"/>
      <c r="FO192" s="120"/>
      <c r="FP192" s="120"/>
      <c r="FQ192" s="120"/>
      <c r="FR192" s="120"/>
      <c r="FS192" s="120"/>
      <c r="FT192" s="120"/>
      <c r="FU192" s="120"/>
      <c r="FV192" s="120"/>
      <c r="FW192" s="120"/>
      <c r="FX192" s="120"/>
      <c r="FY192" s="120"/>
      <c r="FZ192" s="120"/>
      <c r="GA192" s="120"/>
      <c r="GB192" s="120"/>
      <c r="GC192" s="120"/>
      <c r="GD192" s="120"/>
      <c r="GE192" s="120"/>
      <c r="GF192" s="120"/>
      <c r="GG192" s="120"/>
      <c r="GH192" s="120"/>
      <c r="GI192" s="120"/>
      <c r="GJ192" s="120"/>
      <c r="GK192" s="120"/>
      <c r="GL192" s="120"/>
      <c r="GM192" s="120"/>
      <c r="GN192" s="120"/>
      <c r="GO192" s="120"/>
      <c r="GP192" s="120"/>
      <c r="GQ192" s="120"/>
      <c r="GR192" s="120"/>
      <c r="GS192" s="120"/>
      <c r="GT192" s="120"/>
      <c r="GU192" s="120"/>
      <c r="GV192" s="120"/>
      <c r="GW192" s="120"/>
      <c r="GX192" s="120"/>
      <c r="GY192" s="120"/>
      <c r="GZ192" s="120"/>
      <c r="HA192" s="120"/>
      <c r="HB192" s="120"/>
      <c r="HC192" s="120"/>
      <c r="HD192" s="120"/>
      <c r="HE192" s="120"/>
      <c r="HF192" s="120"/>
      <c r="HG192" s="120"/>
      <c r="HH192" s="120"/>
      <c r="HI192" s="120"/>
      <c r="HJ192" s="120"/>
      <c r="HK192" s="120"/>
      <c r="HL192" s="120"/>
      <c r="HM192" s="120"/>
      <c r="HN192" s="120"/>
      <c r="HO192" s="120"/>
      <c r="HP192" s="120"/>
      <c r="HQ192" s="120"/>
      <c r="HR192" s="120"/>
      <c r="HS192" s="120"/>
      <c r="HT192" s="120"/>
      <c r="HU192" s="120"/>
      <c r="HV192" s="120"/>
      <c r="HW192" s="120"/>
      <c r="HX192" s="120"/>
      <c r="HY192" s="120"/>
      <c r="HZ192" s="120"/>
      <c r="IA192" s="120"/>
      <c r="IB192" s="120"/>
      <c r="IC192" s="120"/>
      <c r="ID192" s="120"/>
      <c r="IE192" s="120"/>
      <c r="IF192" s="120"/>
      <c r="IG192" s="120"/>
      <c r="IH192" s="120"/>
      <c r="II192" s="120"/>
      <c r="IJ192" s="120"/>
      <c r="IK192" s="120"/>
      <c r="IL192" s="120"/>
    </row>
    <row r="193" spans="1:246" ht="12.75" customHeight="1">
      <c r="A193" s="483">
        <f t="shared" si="4"/>
        <v>155</v>
      </c>
      <c r="B193" s="483" t="s">
        <v>380</v>
      </c>
      <c r="C193" s="218" t="s">
        <v>274</v>
      </c>
      <c r="D193" s="837">
        <v>0</v>
      </c>
      <c r="E193" s="391">
        <v>0</v>
      </c>
      <c r="F193" s="391">
        <v>0</v>
      </c>
      <c r="G193" s="838">
        <v>7000</v>
      </c>
      <c r="H193" s="465">
        <v>7000</v>
      </c>
      <c r="I193" s="839">
        <v>10000</v>
      </c>
      <c r="J193" s="840">
        <v>-3000</v>
      </c>
      <c r="K193" s="841">
        <v>0.7</v>
      </c>
      <c r="L193" s="212"/>
      <c r="M193" s="120">
        <v>7000</v>
      </c>
      <c r="N193" s="450">
        <f t="shared" si="5"/>
        <v>0</v>
      </c>
      <c r="O193" s="120"/>
      <c r="P193" s="120"/>
      <c r="Q193" s="793"/>
      <c r="R193" s="793"/>
      <c r="S193" s="793"/>
      <c r="T193" s="793"/>
      <c r="U193" s="793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20"/>
      <c r="BS193" s="120"/>
      <c r="BT193" s="120"/>
      <c r="BU193" s="120"/>
      <c r="BV193" s="120"/>
      <c r="BW193" s="120"/>
      <c r="BX193" s="120"/>
      <c r="BY193" s="120"/>
      <c r="BZ193" s="120"/>
      <c r="CA193" s="120"/>
      <c r="CB193" s="120"/>
      <c r="CC193" s="120"/>
      <c r="CD193" s="120"/>
      <c r="CE193" s="120"/>
      <c r="CF193" s="120"/>
      <c r="CG193" s="120"/>
      <c r="CH193" s="120"/>
      <c r="CI193" s="120"/>
      <c r="CJ193" s="120"/>
      <c r="CK193" s="120"/>
      <c r="CL193" s="120"/>
      <c r="CM193" s="120"/>
      <c r="CN193" s="120"/>
      <c r="CO193" s="120"/>
      <c r="CP193" s="120"/>
      <c r="CQ193" s="120"/>
      <c r="CR193" s="120"/>
      <c r="CS193" s="120"/>
      <c r="CT193" s="120"/>
      <c r="CU193" s="120"/>
      <c r="CV193" s="120"/>
      <c r="CW193" s="120"/>
      <c r="CX193" s="120"/>
      <c r="CY193" s="120"/>
      <c r="CZ193" s="120"/>
      <c r="DA193" s="120"/>
      <c r="DB193" s="120"/>
      <c r="DC193" s="120"/>
      <c r="DD193" s="120"/>
      <c r="DE193" s="120"/>
      <c r="DF193" s="120"/>
      <c r="DG193" s="120"/>
      <c r="DH193" s="120"/>
      <c r="DI193" s="120"/>
      <c r="DJ193" s="120"/>
      <c r="DK193" s="120"/>
      <c r="DL193" s="120"/>
      <c r="DM193" s="120"/>
      <c r="DN193" s="120"/>
      <c r="DO193" s="120"/>
      <c r="DP193" s="120"/>
      <c r="DQ193" s="120"/>
      <c r="DR193" s="120"/>
      <c r="DS193" s="120"/>
      <c r="DT193" s="120"/>
      <c r="DU193" s="120"/>
      <c r="DV193" s="120"/>
      <c r="DW193" s="120"/>
      <c r="DX193" s="120"/>
      <c r="DY193" s="120"/>
      <c r="DZ193" s="120"/>
      <c r="EA193" s="120"/>
      <c r="EB193" s="120"/>
      <c r="EC193" s="120"/>
      <c r="ED193" s="120"/>
      <c r="EE193" s="120"/>
      <c r="EF193" s="120"/>
      <c r="EG193" s="120"/>
      <c r="EH193" s="120"/>
      <c r="EI193" s="120"/>
      <c r="EJ193" s="120"/>
      <c r="EK193" s="120"/>
      <c r="EL193" s="120"/>
      <c r="EM193" s="120"/>
      <c r="EN193" s="120"/>
      <c r="EO193" s="120"/>
      <c r="EP193" s="120"/>
      <c r="EQ193" s="120"/>
      <c r="ER193" s="120"/>
      <c r="ES193" s="120"/>
      <c r="ET193" s="120"/>
      <c r="EU193" s="120"/>
      <c r="EV193" s="120"/>
      <c r="EW193" s="120"/>
      <c r="EX193" s="120"/>
      <c r="EY193" s="120"/>
      <c r="EZ193" s="120"/>
      <c r="FA193" s="120"/>
      <c r="FB193" s="120"/>
      <c r="FC193" s="120"/>
      <c r="FD193" s="120"/>
      <c r="FE193" s="120"/>
      <c r="FF193" s="120"/>
      <c r="FG193" s="120"/>
      <c r="FH193" s="120"/>
      <c r="FI193" s="120"/>
      <c r="FJ193" s="120"/>
      <c r="FK193" s="120"/>
      <c r="FL193" s="120"/>
      <c r="FM193" s="120"/>
      <c r="FN193" s="120"/>
      <c r="FO193" s="120"/>
      <c r="FP193" s="120"/>
      <c r="FQ193" s="120"/>
      <c r="FR193" s="120"/>
      <c r="FS193" s="120"/>
      <c r="FT193" s="120"/>
      <c r="FU193" s="120"/>
      <c r="FV193" s="120"/>
      <c r="FW193" s="120"/>
      <c r="FX193" s="120"/>
      <c r="FY193" s="120"/>
      <c r="FZ193" s="120"/>
      <c r="GA193" s="120"/>
      <c r="GB193" s="120"/>
      <c r="GC193" s="120"/>
      <c r="GD193" s="120"/>
      <c r="GE193" s="120"/>
      <c r="GF193" s="120"/>
      <c r="GG193" s="120"/>
      <c r="GH193" s="120"/>
      <c r="GI193" s="120"/>
      <c r="GJ193" s="120"/>
      <c r="GK193" s="120"/>
      <c r="GL193" s="120"/>
      <c r="GM193" s="120"/>
      <c r="GN193" s="120"/>
      <c r="GO193" s="120"/>
      <c r="GP193" s="120"/>
      <c r="GQ193" s="120"/>
      <c r="GR193" s="120"/>
      <c r="GS193" s="120"/>
      <c r="GT193" s="120"/>
      <c r="GU193" s="120"/>
      <c r="GV193" s="120"/>
      <c r="GW193" s="120"/>
      <c r="GX193" s="120"/>
      <c r="GY193" s="120"/>
      <c r="GZ193" s="120"/>
      <c r="HA193" s="120"/>
      <c r="HB193" s="120"/>
      <c r="HC193" s="120"/>
      <c r="HD193" s="120"/>
      <c r="HE193" s="120"/>
      <c r="HF193" s="120"/>
      <c r="HG193" s="120"/>
      <c r="HH193" s="120"/>
      <c r="HI193" s="120"/>
      <c r="HJ193" s="120"/>
      <c r="HK193" s="120"/>
      <c r="HL193" s="120"/>
      <c r="HM193" s="120"/>
      <c r="HN193" s="120"/>
      <c r="HO193" s="120"/>
      <c r="HP193" s="120"/>
      <c r="HQ193" s="120"/>
      <c r="HR193" s="120"/>
      <c r="HS193" s="120"/>
      <c r="HT193" s="120"/>
      <c r="HU193" s="120"/>
      <c r="HV193" s="120"/>
      <c r="HW193" s="120"/>
      <c r="HX193" s="120"/>
      <c r="HY193" s="120"/>
      <c r="HZ193" s="120"/>
      <c r="IA193" s="120"/>
      <c r="IB193" s="120"/>
      <c r="IC193" s="120"/>
      <c r="ID193" s="120"/>
      <c r="IE193" s="120"/>
      <c r="IF193" s="120"/>
      <c r="IG193" s="120"/>
      <c r="IH193" s="120"/>
      <c r="II193" s="120"/>
      <c r="IJ193" s="120"/>
      <c r="IK193" s="120"/>
      <c r="IL193" s="120"/>
    </row>
    <row r="194" spans="1:246" ht="12.75" customHeight="1">
      <c r="A194" s="483">
        <f t="shared" si="4"/>
        <v>156</v>
      </c>
      <c r="B194" s="483" t="s">
        <v>380</v>
      </c>
      <c r="C194" s="218" t="s">
        <v>275</v>
      </c>
      <c r="D194" s="837">
        <v>0</v>
      </c>
      <c r="E194" s="391">
        <v>0</v>
      </c>
      <c r="F194" s="391">
        <v>7000</v>
      </c>
      <c r="G194" s="838">
        <v>0</v>
      </c>
      <c r="H194" s="465">
        <v>7000</v>
      </c>
      <c r="I194" s="839">
        <v>8000</v>
      </c>
      <c r="J194" s="840">
        <v>-1000</v>
      </c>
      <c r="K194" s="841">
        <v>0.875</v>
      </c>
      <c r="L194" s="212"/>
      <c r="M194" s="120">
        <v>7000</v>
      </c>
      <c r="N194" s="450">
        <f t="shared" si="5"/>
        <v>0</v>
      </c>
      <c r="O194" s="120"/>
      <c r="P194" s="120"/>
      <c r="Q194" s="793"/>
      <c r="R194" s="793"/>
      <c r="S194" s="793"/>
      <c r="T194" s="793"/>
      <c r="U194" s="793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20"/>
      <c r="BS194" s="120"/>
      <c r="BT194" s="120"/>
      <c r="BU194" s="120"/>
      <c r="BV194" s="120"/>
      <c r="BW194" s="120"/>
      <c r="BX194" s="120"/>
      <c r="BY194" s="120"/>
      <c r="BZ194" s="120"/>
      <c r="CA194" s="120"/>
      <c r="CB194" s="120"/>
      <c r="CC194" s="120"/>
      <c r="CD194" s="120"/>
      <c r="CE194" s="120"/>
      <c r="CF194" s="120"/>
      <c r="CG194" s="120"/>
      <c r="CH194" s="120"/>
      <c r="CI194" s="120"/>
      <c r="CJ194" s="120"/>
      <c r="CK194" s="120"/>
      <c r="CL194" s="120"/>
      <c r="CM194" s="120"/>
      <c r="CN194" s="120"/>
      <c r="CO194" s="120"/>
      <c r="CP194" s="120"/>
      <c r="CQ194" s="120"/>
      <c r="CR194" s="120"/>
      <c r="CS194" s="120"/>
      <c r="CT194" s="120"/>
      <c r="CU194" s="120"/>
      <c r="CV194" s="120"/>
      <c r="CW194" s="120"/>
      <c r="CX194" s="120"/>
      <c r="CY194" s="120"/>
      <c r="CZ194" s="120"/>
      <c r="DA194" s="120"/>
      <c r="DB194" s="120"/>
      <c r="DC194" s="120"/>
      <c r="DD194" s="120"/>
      <c r="DE194" s="120"/>
      <c r="DF194" s="120"/>
      <c r="DG194" s="120"/>
      <c r="DH194" s="120"/>
      <c r="DI194" s="120"/>
      <c r="DJ194" s="120"/>
      <c r="DK194" s="120"/>
      <c r="DL194" s="120"/>
      <c r="DM194" s="120"/>
      <c r="DN194" s="120"/>
      <c r="DO194" s="120"/>
      <c r="DP194" s="120"/>
      <c r="DQ194" s="120"/>
      <c r="DR194" s="120"/>
      <c r="DS194" s="120"/>
      <c r="DT194" s="120"/>
      <c r="DU194" s="120"/>
      <c r="DV194" s="120"/>
      <c r="DW194" s="120"/>
      <c r="DX194" s="120"/>
      <c r="DY194" s="120"/>
      <c r="DZ194" s="120"/>
      <c r="EA194" s="120"/>
      <c r="EB194" s="120"/>
      <c r="EC194" s="120"/>
      <c r="ED194" s="120"/>
      <c r="EE194" s="120"/>
      <c r="EF194" s="120"/>
      <c r="EG194" s="120"/>
      <c r="EH194" s="120"/>
      <c r="EI194" s="120"/>
      <c r="EJ194" s="120"/>
      <c r="EK194" s="120"/>
      <c r="EL194" s="120"/>
      <c r="EM194" s="120"/>
      <c r="EN194" s="120"/>
      <c r="EO194" s="120"/>
      <c r="EP194" s="120"/>
      <c r="EQ194" s="120"/>
      <c r="ER194" s="120"/>
      <c r="ES194" s="120"/>
      <c r="ET194" s="120"/>
      <c r="EU194" s="120"/>
      <c r="EV194" s="120"/>
      <c r="EW194" s="120"/>
      <c r="EX194" s="120"/>
      <c r="EY194" s="120"/>
      <c r="EZ194" s="120"/>
      <c r="FA194" s="120"/>
      <c r="FB194" s="120"/>
      <c r="FC194" s="120"/>
      <c r="FD194" s="120"/>
      <c r="FE194" s="120"/>
      <c r="FF194" s="120"/>
      <c r="FG194" s="120"/>
      <c r="FH194" s="120"/>
      <c r="FI194" s="120"/>
      <c r="FJ194" s="120"/>
      <c r="FK194" s="120"/>
      <c r="FL194" s="120"/>
      <c r="FM194" s="120"/>
      <c r="FN194" s="120"/>
      <c r="FO194" s="120"/>
      <c r="FP194" s="120"/>
      <c r="FQ194" s="120"/>
      <c r="FR194" s="120"/>
      <c r="FS194" s="120"/>
      <c r="FT194" s="120"/>
      <c r="FU194" s="120"/>
      <c r="FV194" s="120"/>
      <c r="FW194" s="120"/>
      <c r="FX194" s="120"/>
      <c r="FY194" s="120"/>
      <c r="FZ194" s="120"/>
      <c r="GA194" s="120"/>
      <c r="GB194" s="120"/>
      <c r="GC194" s="120"/>
      <c r="GD194" s="120"/>
      <c r="GE194" s="120"/>
      <c r="GF194" s="120"/>
      <c r="GG194" s="120"/>
      <c r="GH194" s="120"/>
      <c r="GI194" s="120"/>
      <c r="GJ194" s="120"/>
      <c r="GK194" s="120"/>
      <c r="GL194" s="120"/>
      <c r="GM194" s="120"/>
      <c r="GN194" s="120"/>
      <c r="GO194" s="120"/>
      <c r="GP194" s="120"/>
      <c r="GQ194" s="120"/>
      <c r="GR194" s="120"/>
      <c r="GS194" s="120"/>
      <c r="GT194" s="120"/>
      <c r="GU194" s="120"/>
      <c r="GV194" s="120"/>
      <c r="GW194" s="120"/>
      <c r="GX194" s="120"/>
      <c r="GY194" s="120"/>
      <c r="GZ194" s="120"/>
      <c r="HA194" s="120"/>
      <c r="HB194" s="120"/>
      <c r="HC194" s="120"/>
      <c r="HD194" s="120"/>
      <c r="HE194" s="120"/>
      <c r="HF194" s="120"/>
      <c r="HG194" s="120"/>
      <c r="HH194" s="120"/>
      <c r="HI194" s="120"/>
      <c r="HJ194" s="120"/>
      <c r="HK194" s="120"/>
      <c r="HL194" s="120"/>
      <c r="HM194" s="120"/>
      <c r="HN194" s="120"/>
      <c r="HO194" s="120"/>
      <c r="HP194" s="120"/>
      <c r="HQ194" s="120"/>
      <c r="HR194" s="120"/>
      <c r="HS194" s="120"/>
      <c r="HT194" s="120"/>
      <c r="HU194" s="120"/>
      <c r="HV194" s="120"/>
      <c r="HW194" s="120"/>
      <c r="HX194" s="120"/>
      <c r="HY194" s="120"/>
      <c r="HZ194" s="120"/>
      <c r="IA194" s="120"/>
      <c r="IB194" s="120"/>
      <c r="IC194" s="120"/>
      <c r="ID194" s="120"/>
      <c r="IE194" s="120"/>
      <c r="IF194" s="120"/>
      <c r="IG194" s="120"/>
      <c r="IH194" s="120"/>
      <c r="II194" s="120"/>
      <c r="IJ194" s="120"/>
      <c r="IK194" s="120"/>
      <c r="IL194" s="120"/>
    </row>
    <row r="195" spans="1:246" ht="12.75" customHeight="1">
      <c r="A195" s="483">
        <f>A194+1</f>
        <v>157</v>
      </c>
      <c r="B195" s="483" t="s">
        <v>380</v>
      </c>
      <c r="C195" s="218" t="s">
        <v>855</v>
      </c>
      <c r="D195" s="837">
        <v>0</v>
      </c>
      <c r="E195" s="391">
        <v>0</v>
      </c>
      <c r="F195" s="391">
        <v>10000</v>
      </c>
      <c r="G195" s="838">
        <v>0</v>
      </c>
      <c r="H195" s="465">
        <v>10000</v>
      </c>
      <c r="I195" s="839">
        <v>10000</v>
      </c>
      <c r="J195" s="840">
        <v>0</v>
      </c>
      <c r="K195" s="841">
        <v>1</v>
      </c>
      <c r="L195" s="212"/>
      <c r="M195" s="120">
        <v>10000</v>
      </c>
      <c r="N195" s="450">
        <f t="shared" si="5"/>
        <v>0</v>
      </c>
      <c r="O195" s="120"/>
      <c r="P195" s="120"/>
      <c r="Q195" s="793"/>
      <c r="R195" s="793"/>
      <c r="S195" s="793"/>
      <c r="T195" s="793"/>
      <c r="U195" s="793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20"/>
      <c r="BS195" s="120"/>
      <c r="BT195" s="120"/>
      <c r="BU195" s="120"/>
      <c r="BV195" s="120"/>
      <c r="BW195" s="120"/>
      <c r="BX195" s="120"/>
      <c r="BY195" s="120"/>
      <c r="BZ195" s="120"/>
      <c r="CA195" s="120"/>
      <c r="CB195" s="120"/>
      <c r="CC195" s="120"/>
      <c r="CD195" s="120"/>
      <c r="CE195" s="120"/>
      <c r="CF195" s="120"/>
      <c r="CG195" s="120"/>
      <c r="CH195" s="120"/>
      <c r="CI195" s="120"/>
      <c r="CJ195" s="120"/>
      <c r="CK195" s="120"/>
      <c r="CL195" s="120"/>
      <c r="CM195" s="120"/>
      <c r="CN195" s="120"/>
      <c r="CO195" s="120"/>
      <c r="CP195" s="120"/>
      <c r="CQ195" s="120"/>
      <c r="CR195" s="120"/>
      <c r="CS195" s="120"/>
      <c r="CT195" s="120"/>
      <c r="CU195" s="120"/>
      <c r="CV195" s="120"/>
      <c r="CW195" s="120"/>
      <c r="CX195" s="120"/>
      <c r="CY195" s="120"/>
      <c r="CZ195" s="120"/>
      <c r="DA195" s="120"/>
      <c r="DB195" s="120"/>
      <c r="DC195" s="120"/>
      <c r="DD195" s="120"/>
      <c r="DE195" s="120"/>
      <c r="DF195" s="120"/>
      <c r="DG195" s="120"/>
      <c r="DH195" s="120"/>
      <c r="DI195" s="120"/>
      <c r="DJ195" s="120"/>
      <c r="DK195" s="120"/>
      <c r="DL195" s="120"/>
      <c r="DM195" s="120"/>
      <c r="DN195" s="120"/>
      <c r="DO195" s="120"/>
      <c r="DP195" s="120"/>
      <c r="DQ195" s="120"/>
      <c r="DR195" s="120"/>
      <c r="DS195" s="120"/>
      <c r="DT195" s="120"/>
      <c r="DU195" s="120"/>
      <c r="DV195" s="120"/>
      <c r="DW195" s="120"/>
      <c r="DX195" s="120"/>
      <c r="DY195" s="120"/>
      <c r="DZ195" s="120"/>
      <c r="EA195" s="120"/>
      <c r="EB195" s="120"/>
      <c r="EC195" s="120"/>
      <c r="ED195" s="120"/>
      <c r="EE195" s="120"/>
      <c r="EF195" s="120"/>
      <c r="EG195" s="120"/>
      <c r="EH195" s="120"/>
      <c r="EI195" s="120"/>
      <c r="EJ195" s="120"/>
      <c r="EK195" s="120"/>
      <c r="EL195" s="120"/>
      <c r="EM195" s="120"/>
      <c r="EN195" s="120"/>
      <c r="EO195" s="120"/>
      <c r="EP195" s="120"/>
      <c r="EQ195" s="120"/>
      <c r="ER195" s="120"/>
      <c r="ES195" s="120"/>
      <c r="ET195" s="120"/>
      <c r="EU195" s="120"/>
      <c r="EV195" s="120"/>
      <c r="EW195" s="120"/>
      <c r="EX195" s="120"/>
      <c r="EY195" s="120"/>
      <c r="EZ195" s="120"/>
      <c r="FA195" s="120"/>
      <c r="FB195" s="120"/>
      <c r="FC195" s="120"/>
      <c r="FD195" s="120"/>
      <c r="FE195" s="120"/>
      <c r="FF195" s="120"/>
      <c r="FG195" s="120"/>
      <c r="FH195" s="120"/>
      <c r="FI195" s="120"/>
      <c r="FJ195" s="120"/>
      <c r="FK195" s="120"/>
      <c r="FL195" s="120"/>
      <c r="FM195" s="120"/>
      <c r="FN195" s="120"/>
      <c r="FO195" s="120"/>
      <c r="FP195" s="120"/>
      <c r="FQ195" s="120"/>
      <c r="FR195" s="120"/>
      <c r="FS195" s="120"/>
      <c r="FT195" s="120"/>
      <c r="FU195" s="120"/>
      <c r="FV195" s="120"/>
      <c r="FW195" s="120"/>
      <c r="FX195" s="120"/>
      <c r="FY195" s="120"/>
      <c r="FZ195" s="120"/>
      <c r="GA195" s="120"/>
      <c r="GB195" s="120"/>
      <c r="GC195" s="120"/>
      <c r="GD195" s="120"/>
      <c r="GE195" s="120"/>
      <c r="GF195" s="120"/>
      <c r="GG195" s="120"/>
      <c r="GH195" s="120"/>
      <c r="GI195" s="120"/>
      <c r="GJ195" s="120"/>
      <c r="GK195" s="120"/>
      <c r="GL195" s="120"/>
      <c r="GM195" s="120"/>
      <c r="GN195" s="120"/>
      <c r="GO195" s="120"/>
      <c r="GP195" s="120"/>
      <c r="GQ195" s="120"/>
      <c r="GR195" s="120"/>
      <c r="GS195" s="120"/>
      <c r="GT195" s="120"/>
      <c r="GU195" s="120"/>
      <c r="GV195" s="120"/>
      <c r="GW195" s="120"/>
      <c r="GX195" s="120"/>
      <c r="GY195" s="120"/>
      <c r="GZ195" s="120"/>
      <c r="HA195" s="120"/>
      <c r="HB195" s="120"/>
      <c r="HC195" s="120"/>
      <c r="HD195" s="120"/>
      <c r="HE195" s="120"/>
      <c r="HF195" s="120"/>
      <c r="HG195" s="120"/>
      <c r="HH195" s="120"/>
      <c r="HI195" s="120"/>
      <c r="HJ195" s="120"/>
      <c r="HK195" s="120"/>
      <c r="HL195" s="120"/>
      <c r="HM195" s="120"/>
      <c r="HN195" s="120"/>
      <c r="HO195" s="120"/>
      <c r="HP195" s="120"/>
      <c r="HQ195" s="120"/>
      <c r="HR195" s="120"/>
      <c r="HS195" s="120"/>
      <c r="HT195" s="120"/>
      <c r="HU195" s="120"/>
      <c r="HV195" s="120"/>
      <c r="HW195" s="120"/>
      <c r="HX195" s="120"/>
      <c r="HY195" s="120"/>
      <c r="HZ195" s="120"/>
      <c r="IA195" s="120"/>
      <c r="IB195" s="120"/>
      <c r="IC195" s="120"/>
      <c r="ID195" s="120"/>
      <c r="IE195" s="120"/>
      <c r="IF195" s="120"/>
      <c r="IG195" s="120"/>
      <c r="IH195" s="120"/>
      <c r="II195" s="120"/>
      <c r="IJ195" s="120"/>
      <c r="IK195" s="120"/>
      <c r="IL195" s="120"/>
    </row>
    <row r="196" spans="1:246" ht="12.75" customHeight="1">
      <c r="A196" s="483">
        <f aca="true" t="shared" si="6" ref="A196:A242">A195+1</f>
        <v>158</v>
      </c>
      <c r="B196" s="483" t="s">
        <v>380</v>
      </c>
      <c r="C196" s="218" t="s">
        <v>276</v>
      </c>
      <c r="D196" s="837">
        <v>0</v>
      </c>
      <c r="E196" s="391">
        <v>0</v>
      </c>
      <c r="F196" s="391">
        <v>0</v>
      </c>
      <c r="G196" s="838">
        <v>25000</v>
      </c>
      <c r="H196" s="465">
        <v>25000</v>
      </c>
      <c r="I196" s="839">
        <v>4500</v>
      </c>
      <c r="J196" s="840">
        <v>20500</v>
      </c>
      <c r="K196" s="841">
        <v>5.555555555555555</v>
      </c>
      <c r="L196" s="212"/>
      <c r="M196" s="120">
        <v>25000</v>
      </c>
      <c r="N196" s="450">
        <f t="shared" si="5"/>
        <v>0</v>
      </c>
      <c r="O196" s="120"/>
      <c r="P196" s="120"/>
      <c r="Q196" s="793"/>
      <c r="R196" s="793"/>
      <c r="S196" s="793"/>
      <c r="T196" s="793"/>
      <c r="U196" s="793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20"/>
      <c r="BS196" s="120"/>
      <c r="BT196" s="120"/>
      <c r="BU196" s="120"/>
      <c r="BV196" s="120"/>
      <c r="BW196" s="120"/>
      <c r="BX196" s="120"/>
      <c r="BY196" s="120"/>
      <c r="BZ196" s="120"/>
      <c r="CA196" s="120"/>
      <c r="CB196" s="120"/>
      <c r="CC196" s="120"/>
      <c r="CD196" s="120"/>
      <c r="CE196" s="120"/>
      <c r="CF196" s="120"/>
      <c r="CG196" s="120"/>
      <c r="CH196" s="120"/>
      <c r="CI196" s="120"/>
      <c r="CJ196" s="120"/>
      <c r="CK196" s="120"/>
      <c r="CL196" s="120"/>
      <c r="CM196" s="120"/>
      <c r="CN196" s="120"/>
      <c r="CO196" s="120"/>
      <c r="CP196" s="120"/>
      <c r="CQ196" s="120"/>
      <c r="CR196" s="120"/>
      <c r="CS196" s="120"/>
      <c r="CT196" s="120"/>
      <c r="CU196" s="120"/>
      <c r="CV196" s="120"/>
      <c r="CW196" s="120"/>
      <c r="CX196" s="120"/>
      <c r="CY196" s="120"/>
      <c r="CZ196" s="120"/>
      <c r="DA196" s="120"/>
      <c r="DB196" s="120"/>
      <c r="DC196" s="120"/>
      <c r="DD196" s="120"/>
      <c r="DE196" s="120"/>
      <c r="DF196" s="120"/>
      <c r="DG196" s="120"/>
      <c r="DH196" s="120"/>
      <c r="DI196" s="120"/>
      <c r="DJ196" s="120"/>
      <c r="DK196" s="120"/>
      <c r="DL196" s="120"/>
      <c r="DM196" s="120"/>
      <c r="DN196" s="120"/>
      <c r="DO196" s="120"/>
      <c r="DP196" s="120"/>
      <c r="DQ196" s="120"/>
      <c r="DR196" s="120"/>
      <c r="DS196" s="120"/>
      <c r="DT196" s="120"/>
      <c r="DU196" s="120"/>
      <c r="DV196" s="120"/>
      <c r="DW196" s="120"/>
      <c r="DX196" s="120"/>
      <c r="DY196" s="120"/>
      <c r="DZ196" s="120"/>
      <c r="EA196" s="120"/>
      <c r="EB196" s="120"/>
      <c r="EC196" s="120"/>
      <c r="ED196" s="120"/>
      <c r="EE196" s="120"/>
      <c r="EF196" s="120"/>
      <c r="EG196" s="120"/>
      <c r="EH196" s="120"/>
      <c r="EI196" s="120"/>
      <c r="EJ196" s="120"/>
      <c r="EK196" s="120"/>
      <c r="EL196" s="120"/>
      <c r="EM196" s="120"/>
      <c r="EN196" s="120"/>
      <c r="EO196" s="120"/>
      <c r="EP196" s="120"/>
      <c r="EQ196" s="120"/>
      <c r="ER196" s="120"/>
      <c r="ES196" s="120"/>
      <c r="ET196" s="120"/>
      <c r="EU196" s="120"/>
      <c r="EV196" s="120"/>
      <c r="EW196" s="120"/>
      <c r="EX196" s="120"/>
      <c r="EY196" s="120"/>
      <c r="EZ196" s="120"/>
      <c r="FA196" s="120"/>
      <c r="FB196" s="120"/>
      <c r="FC196" s="120"/>
      <c r="FD196" s="120"/>
      <c r="FE196" s="120"/>
      <c r="FF196" s="120"/>
      <c r="FG196" s="120"/>
      <c r="FH196" s="120"/>
      <c r="FI196" s="120"/>
      <c r="FJ196" s="120"/>
      <c r="FK196" s="120"/>
      <c r="FL196" s="120"/>
      <c r="FM196" s="120"/>
      <c r="FN196" s="120"/>
      <c r="FO196" s="120"/>
      <c r="FP196" s="120"/>
      <c r="FQ196" s="120"/>
      <c r="FR196" s="120"/>
      <c r="FS196" s="120"/>
      <c r="FT196" s="120"/>
      <c r="FU196" s="120"/>
      <c r="FV196" s="120"/>
      <c r="FW196" s="120"/>
      <c r="FX196" s="120"/>
      <c r="FY196" s="120"/>
      <c r="FZ196" s="120"/>
      <c r="GA196" s="120"/>
      <c r="GB196" s="120"/>
      <c r="GC196" s="120"/>
      <c r="GD196" s="120"/>
      <c r="GE196" s="120"/>
      <c r="GF196" s="120"/>
      <c r="GG196" s="120"/>
      <c r="GH196" s="120"/>
      <c r="GI196" s="120"/>
      <c r="GJ196" s="120"/>
      <c r="GK196" s="120"/>
      <c r="GL196" s="120"/>
      <c r="GM196" s="120"/>
      <c r="GN196" s="120"/>
      <c r="GO196" s="120"/>
      <c r="GP196" s="120"/>
      <c r="GQ196" s="120"/>
      <c r="GR196" s="120"/>
      <c r="GS196" s="120"/>
      <c r="GT196" s="120"/>
      <c r="GU196" s="120"/>
      <c r="GV196" s="120"/>
      <c r="GW196" s="120"/>
      <c r="GX196" s="120"/>
      <c r="GY196" s="120"/>
      <c r="GZ196" s="120"/>
      <c r="HA196" s="120"/>
      <c r="HB196" s="120"/>
      <c r="HC196" s="120"/>
      <c r="HD196" s="120"/>
      <c r="HE196" s="120"/>
      <c r="HF196" s="120"/>
      <c r="HG196" s="120"/>
      <c r="HH196" s="120"/>
      <c r="HI196" s="120"/>
      <c r="HJ196" s="120"/>
      <c r="HK196" s="120"/>
      <c r="HL196" s="120"/>
      <c r="HM196" s="120"/>
      <c r="HN196" s="120"/>
      <c r="HO196" s="120"/>
      <c r="HP196" s="120"/>
      <c r="HQ196" s="120"/>
      <c r="HR196" s="120"/>
      <c r="HS196" s="120"/>
      <c r="HT196" s="120"/>
      <c r="HU196" s="120"/>
      <c r="HV196" s="120"/>
      <c r="HW196" s="120"/>
      <c r="HX196" s="120"/>
      <c r="HY196" s="120"/>
      <c r="HZ196" s="120"/>
      <c r="IA196" s="120"/>
      <c r="IB196" s="120"/>
      <c r="IC196" s="120"/>
      <c r="ID196" s="120"/>
      <c r="IE196" s="120"/>
      <c r="IF196" s="120"/>
      <c r="IG196" s="120"/>
      <c r="IH196" s="120"/>
      <c r="II196" s="120"/>
      <c r="IJ196" s="120"/>
      <c r="IK196" s="120"/>
      <c r="IL196" s="120"/>
    </row>
    <row r="197" spans="1:246" ht="12.75" customHeight="1">
      <c r="A197" s="483">
        <f t="shared" si="6"/>
        <v>159</v>
      </c>
      <c r="B197" s="483" t="s">
        <v>380</v>
      </c>
      <c r="C197" s="218" t="s">
        <v>856</v>
      </c>
      <c r="D197" s="837">
        <v>0</v>
      </c>
      <c r="E197" s="391">
        <v>20000</v>
      </c>
      <c r="F197" s="391">
        <v>0</v>
      </c>
      <c r="G197" s="838">
        <v>0</v>
      </c>
      <c r="H197" s="465">
        <v>20000</v>
      </c>
      <c r="I197" s="839">
        <v>20000</v>
      </c>
      <c r="J197" s="840">
        <v>0</v>
      </c>
      <c r="K197" s="841">
        <v>1</v>
      </c>
      <c r="L197" s="212"/>
      <c r="M197" s="120">
        <v>20000</v>
      </c>
      <c r="N197" s="450">
        <f t="shared" si="5"/>
        <v>0</v>
      </c>
      <c r="O197" s="120"/>
      <c r="P197" s="120"/>
      <c r="Q197" s="793"/>
      <c r="R197" s="793"/>
      <c r="S197" s="793"/>
      <c r="T197" s="793"/>
      <c r="U197" s="793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20"/>
      <c r="BS197" s="120"/>
      <c r="BT197" s="120"/>
      <c r="BU197" s="120"/>
      <c r="BV197" s="120"/>
      <c r="BW197" s="120"/>
      <c r="BX197" s="120"/>
      <c r="BY197" s="120"/>
      <c r="BZ197" s="120"/>
      <c r="CA197" s="120"/>
      <c r="CB197" s="120"/>
      <c r="CC197" s="120"/>
      <c r="CD197" s="120"/>
      <c r="CE197" s="120"/>
      <c r="CF197" s="120"/>
      <c r="CG197" s="120"/>
      <c r="CH197" s="120"/>
      <c r="CI197" s="120"/>
      <c r="CJ197" s="120"/>
      <c r="CK197" s="120"/>
      <c r="CL197" s="120"/>
      <c r="CM197" s="120"/>
      <c r="CN197" s="120"/>
      <c r="CO197" s="120"/>
      <c r="CP197" s="120"/>
      <c r="CQ197" s="120"/>
      <c r="CR197" s="120"/>
      <c r="CS197" s="120"/>
      <c r="CT197" s="120"/>
      <c r="CU197" s="120"/>
      <c r="CV197" s="120"/>
      <c r="CW197" s="120"/>
      <c r="CX197" s="120"/>
      <c r="CY197" s="120"/>
      <c r="CZ197" s="120"/>
      <c r="DA197" s="120"/>
      <c r="DB197" s="120"/>
      <c r="DC197" s="120"/>
      <c r="DD197" s="120"/>
      <c r="DE197" s="120"/>
      <c r="DF197" s="120"/>
      <c r="DG197" s="120"/>
      <c r="DH197" s="120"/>
      <c r="DI197" s="120"/>
      <c r="DJ197" s="120"/>
      <c r="DK197" s="120"/>
      <c r="DL197" s="120"/>
      <c r="DM197" s="120"/>
      <c r="DN197" s="120"/>
      <c r="DO197" s="120"/>
      <c r="DP197" s="120"/>
      <c r="DQ197" s="120"/>
      <c r="DR197" s="120"/>
      <c r="DS197" s="120"/>
      <c r="DT197" s="120"/>
      <c r="DU197" s="120"/>
      <c r="DV197" s="120"/>
      <c r="DW197" s="120"/>
      <c r="DX197" s="120"/>
      <c r="DY197" s="120"/>
      <c r="DZ197" s="120"/>
      <c r="EA197" s="120"/>
      <c r="EB197" s="120"/>
      <c r="EC197" s="120"/>
      <c r="ED197" s="120"/>
      <c r="EE197" s="120"/>
      <c r="EF197" s="120"/>
      <c r="EG197" s="120"/>
      <c r="EH197" s="120"/>
      <c r="EI197" s="120"/>
      <c r="EJ197" s="120"/>
      <c r="EK197" s="120"/>
      <c r="EL197" s="120"/>
      <c r="EM197" s="120"/>
      <c r="EN197" s="120"/>
      <c r="EO197" s="120"/>
      <c r="EP197" s="120"/>
      <c r="EQ197" s="120"/>
      <c r="ER197" s="120"/>
      <c r="ES197" s="120"/>
      <c r="ET197" s="120"/>
      <c r="EU197" s="120"/>
      <c r="EV197" s="120"/>
      <c r="EW197" s="120"/>
      <c r="EX197" s="120"/>
      <c r="EY197" s="120"/>
      <c r="EZ197" s="120"/>
      <c r="FA197" s="120"/>
      <c r="FB197" s="120"/>
      <c r="FC197" s="120"/>
      <c r="FD197" s="120"/>
      <c r="FE197" s="120"/>
      <c r="FF197" s="120"/>
      <c r="FG197" s="120"/>
      <c r="FH197" s="120"/>
      <c r="FI197" s="120"/>
      <c r="FJ197" s="120"/>
      <c r="FK197" s="120"/>
      <c r="FL197" s="120"/>
      <c r="FM197" s="120"/>
      <c r="FN197" s="120"/>
      <c r="FO197" s="120"/>
      <c r="FP197" s="120"/>
      <c r="FQ197" s="120"/>
      <c r="FR197" s="120"/>
      <c r="FS197" s="120"/>
      <c r="FT197" s="120"/>
      <c r="FU197" s="120"/>
      <c r="FV197" s="120"/>
      <c r="FW197" s="120"/>
      <c r="FX197" s="120"/>
      <c r="FY197" s="120"/>
      <c r="FZ197" s="120"/>
      <c r="GA197" s="120"/>
      <c r="GB197" s="120"/>
      <c r="GC197" s="120"/>
      <c r="GD197" s="120"/>
      <c r="GE197" s="120"/>
      <c r="GF197" s="120"/>
      <c r="GG197" s="120"/>
      <c r="GH197" s="120"/>
      <c r="GI197" s="120"/>
      <c r="GJ197" s="120"/>
      <c r="GK197" s="120"/>
      <c r="GL197" s="120"/>
      <c r="GM197" s="120"/>
      <c r="GN197" s="120"/>
      <c r="GO197" s="120"/>
      <c r="GP197" s="120"/>
      <c r="GQ197" s="120"/>
      <c r="GR197" s="120"/>
      <c r="GS197" s="120"/>
      <c r="GT197" s="120"/>
      <c r="GU197" s="120"/>
      <c r="GV197" s="120"/>
      <c r="GW197" s="120"/>
      <c r="GX197" s="120"/>
      <c r="GY197" s="120"/>
      <c r="GZ197" s="120"/>
      <c r="HA197" s="120"/>
      <c r="HB197" s="120"/>
      <c r="HC197" s="120"/>
      <c r="HD197" s="120"/>
      <c r="HE197" s="120"/>
      <c r="HF197" s="120"/>
      <c r="HG197" s="120"/>
      <c r="HH197" s="120"/>
      <c r="HI197" s="120"/>
      <c r="HJ197" s="120"/>
      <c r="HK197" s="120"/>
      <c r="HL197" s="120"/>
      <c r="HM197" s="120"/>
      <c r="HN197" s="120"/>
      <c r="HO197" s="120"/>
      <c r="HP197" s="120"/>
      <c r="HQ197" s="120"/>
      <c r="HR197" s="120"/>
      <c r="HS197" s="120"/>
      <c r="HT197" s="120"/>
      <c r="HU197" s="120"/>
      <c r="HV197" s="120"/>
      <c r="HW197" s="120"/>
      <c r="HX197" s="120"/>
      <c r="HY197" s="120"/>
      <c r="HZ197" s="120"/>
      <c r="IA197" s="120"/>
      <c r="IB197" s="120"/>
      <c r="IC197" s="120"/>
      <c r="ID197" s="120"/>
      <c r="IE197" s="120"/>
      <c r="IF197" s="120"/>
      <c r="IG197" s="120"/>
      <c r="IH197" s="120"/>
      <c r="II197" s="120"/>
      <c r="IJ197" s="120"/>
      <c r="IK197" s="120"/>
      <c r="IL197" s="120"/>
    </row>
    <row r="198" spans="1:246" ht="12.75" customHeight="1">
      <c r="A198" s="483">
        <f t="shared" si="6"/>
        <v>160</v>
      </c>
      <c r="B198" s="483" t="s">
        <v>380</v>
      </c>
      <c r="C198" s="218" t="s">
        <v>958</v>
      </c>
      <c r="D198" s="837">
        <v>0</v>
      </c>
      <c r="E198" s="391">
        <v>0</v>
      </c>
      <c r="F198" s="391">
        <v>4083</v>
      </c>
      <c r="G198" s="838">
        <v>1195</v>
      </c>
      <c r="H198" s="465">
        <v>5278</v>
      </c>
      <c r="I198" s="839">
        <v>6120</v>
      </c>
      <c r="J198" s="840">
        <v>-842</v>
      </c>
      <c r="K198" s="841">
        <v>0.8624183006535948</v>
      </c>
      <c r="L198" s="212"/>
      <c r="M198" s="120">
        <v>5278</v>
      </c>
      <c r="N198" s="450">
        <f t="shared" si="5"/>
        <v>0</v>
      </c>
      <c r="O198" s="120"/>
      <c r="P198" s="120"/>
      <c r="Q198" s="793"/>
      <c r="R198" s="793"/>
      <c r="S198" s="793"/>
      <c r="T198" s="793"/>
      <c r="U198" s="793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20"/>
      <c r="BS198" s="120"/>
      <c r="BT198" s="120"/>
      <c r="BU198" s="120"/>
      <c r="BV198" s="120"/>
      <c r="BW198" s="120"/>
      <c r="BX198" s="120"/>
      <c r="BY198" s="120"/>
      <c r="BZ198" s="120"/>
      <c r="CA198" s="120"/>
      <c r="CB198" s="120"/>
      <c r="CC198" s="120"/>
      <c r="CD198" s="120"/>
      <c r="CE198" s="120"/>
      <c r="CF198" s="120"/>
      <c r="CG198" s="120"/>
      <c r="CH198" s="120"/>
      <c r="CI198" s="120"/>
      <c r="CJ198" s="120"/>
      <c r="CK198" s="120"/>
      <c r="CL198" s="120"/>
      <c r="CM198" s="120"/>
      <c r="CN198" s="120"/>
      <c r="CO198" s="120"/>
      <c r="CP198" s="120"/>
      <c r="CQ198" s="120"/>
      <c r="CR198" s="120"/>
      <c r="CS198" s="120"/>
      <c r="CT198" s="120"/>
      <c r="CU198" s="120"/>
      <c r="CV198" s="120"/>
      <c r="CW198" s="120"/>
      <c r="CX198" s="120"/>
      <c r="CY198" s="120"/>
      <c r="CZ198" s="120"/>
      <c r="DA198" s="120"/>
      <c r="DB198" s="120"/>
      <c r="DC198" s="120"/>
      <c r="DD198" s="120"/>
      <c r="DE198" s="120"/>
      <c r="DF198" s="120"/>
      <c r="DG198" s="120"/>
      <c r="DH198" s="120"/>
      <c r="DI198" s="120"/>
      <c r="DJ198" s="120"/>
      <c r="DK198" s="120"/>
      <c r="DL198" s="120"/>
      <c r="DM198" s="120"/>
      <c r="DN198" s="120"/>
      <c r="DO198" s="120"/>
      <c r="DP198" s="120"/>
      <c r="DQ198" s="120"/>
      <c r="DR198" s="120"/>
      <c r="DS198" s="120"/>
      <c r="DT198" s="120"/>
      <c r="DU198" s="120"/>
      <c r="DV198" s="120"/>
      <c r="DW198" s="120"/>
      <c r="DX198" s="120"/>
      <c r="DY198" s="120"/>
      <c r="DZ198" s="120"/>
      <c r="EA198" s="120"/>
      <c r="EB198" s="120"/>
      <c r="EC198" s="120"/>
      <c r="ED198" s="120"/>
      <c r="EE198" s="120"/>
      <c r="EF198" s="120"/>
      <c r="EG198" s="120"/>
      <c r="EH198" s="120"/>
      <c r="EI198" s="120"/>
      <c r="EJ198" s="120"/>
      <c r="EK198" s="120"/>
      <c r="EL198" s="120"/>
      <c r="EM198" s="120"/>
      <c r="EN198" s="120"/>
      <c r="EO198" s="120"/>
      <c r="EP198" s="120"/>
      <c r="EQ198" s="120"/>
      <c r="ER198" s="120"/>
      <c r="ES198" s="120"/>
      <c r="ET198" s="120"/>
      <c r="EU198" s="120"/>
      <c r="EV198" s="120"/>
      <c r="EW198" s="120"/>
      <c r="EX198" s="120"/>
      <c r="EY198" s="120"/>
      <c r="EZ198" s="120"/>
      <c r="FA198" s="120"/>
      <c r="FB198" s="120"/>
      <c r="FC198" s="120"/>
      <c r="FD198" s="120"/>
      <c r="FE198" s="120"/>
      <c r="FF198" s="120"/>
      <c r="FG198" s="120"/>
      <c r="FH198" s="120"/>
      <c r="FI198" s="120"/>
      <c r="FJ198" s="120"/>
      <c r="FK198" s="120"/>
      <c r="FL198" s="120"/>
      <c r="FM198" s="120"/>
      <c r="FN198" s="120"/>
      <c r="FO198" s="120"/>
      <c r="FP198" s="120"/>
      <c r="FQ198" s="120"/>
      <c r="FR198" s="120"/>
      <c r="FS198" s="120"/>
      <c r="FT198" s="120"/>
      <c r="FU198" s="120"/>
      <c r="FV198" s="120"/>
      <c r="FW198" s="120"/>
      <c r="FX198" s="120"/>
      <c r="FY198" s="120"/>
      <c r="FZ198" s="120"/>
      <c r="GA198" s="120"/>
      <c r="GB198" s="120"/>
      <c r="GC198" s="120"/>
      <c r="GD198" s="120"/>
      <c r="GE198" s="120"/>
      <c r="GF198" s="120"/>
      <c r="GG198" s="120"/>
      <c r="GH198" s="120"/>
      <c r="GI198" s="120"/>
      <c r="GJ198" s="120"/>
      <c r="GK198" s="120"/>
      <c r="GL198" s="120"/>
      <c r="GM198" s="120"/>
      <c r="GN198" s="120"/>
      <c r="GO198" s="120"/>
      <c r="GP198" s="120"/>
      <c r="GQ198" s="120"/>
      <c r="GR198" s="120"/>
      <c r="GS198" s="120"/>
      <c r="GT198" s="120"/>
      <c r="GU198" s="120"/>
      <c r="GV198" s="120"/>
      <c r="GW198" s="120"/>
      <c r="GX198" s="120"/>
      <c r="GY198" s="120"/>
      <c r="GZ198" s="120"/>
      <c r="HA198" s="120"/>
      <c r="HB198" s="120"/>
      <c r="HC198" s="120"/>
      <c r="HD198" s="120"/>
      <c r="HE198" s="120"/>
      <c r="HF198" s="120"/>
      <c r="HG198" s="120"/>
      <c r="HH198" s="120"/>
      <c r="HI198" s="120"/>
      <c r="HJ198" s="120"/>
      <c r="HK198" s="120"/>
      <c r="HL198" s="120"/>
      <c r="HM198" s="120"/>
      <c r="HN198" s="120"/>
      <c r="HO198" s="120"/>
      <c r="HP198" s="120"/>
      <c r="HQ198" s="120"/>
      <c r="HR198" s="120"/>
      <c r="HS198" s="120"/>
      <c r="HT198" s="120"/>
      <c r="HU198" s="120"/>
      <c r="HV198" s="120"/>
      <c r="HW198" s="120"/>
      <c r="HX198" s="120"/>
      <c r="HY198" s="120"/>
      <c r="HZ198" s="120"/>
      <c r="IA198" s="120"/>
      <c r="IB198" s="120"/>
      <c r="IC198" s="120"/>
      <c r="ID198" s="120"/>
      <c r="IE198" s="120"/>
      <c r="IF198" s="120"/>
      <c r="IG198" s="120"/>
      <c r="IH198" s="120"/>
      <c r="II198" s="120"/>
      <c r="IJ198" s="120"/>
      <c r="IK198" s="120"/>
      <c r="IL198" s="120"/>
    </row>
    <row r="199" spans="1:246" ht="12.75" customHeight="1">
      <c r="A199" s="483">
        <f t="shared" si="6"/>
        <v>161</v>
      </c>
      <c r="B199" s="483" t="s">
        <v>380</v>
      </c>
      <c r="C199" s="218" t="s">
        <v>857</v>
      </c>
      <c r="D199" s="837">
        <v>0</v>
      </c>
      <c r="E199" s="391">
        <v>0</v>
      </c>
      <c r="F199" s="391">
        <v>0</v>
      </c>
      <c r="G199" s="838">
        <v>22000</v>
      </c>
      <c r="H199" s="465">
        <v>22000</v>
      </c>
      <c r="I199" s="839">
        <v>20000</v>
      </c>
      <c r="J199" s="840">
        <v>2000</v>
      </c>
      <c r="K199" s="841">
        <v>1.1</v>
      </c>
      <c r="L199" s="212"/>
      <c r="M199" s="120">
        <v>22000</v>
      </c>
      <c r="N199" s="450">
        <f t="shared" si="5"/>
        <v>0</v>
      </c>
      <c r="O199" s="120"/>
      <c r="P199" s="120"/>
      <c r="Q199" s="793"/>
      <c r="R199" s="793"/>
      <c r="S199" s="793"/>
      <c r="T199" s="793"/>
      <c r="U199" s="793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20"/>
      <c r="BS199" s="120"/>
      <c r="BT199" s="120"/>
      <c r="BU199" s="120"/>
      <c r="BV199" s="120"/>
      <c r="BW199" s="120"/>
      <c r="BX199" s="120"/>
      <c r="BY199" s="120"/>
      <c r="BZ199" s="120"/>
      <c r="CA199" s="120"/>
      <c r="CB199" s="120"/>
      <c r="CC199" s="120"/>
      <c r="CD199" s="120"/>
      <c r="CE199" s="120"/>
      <c r="CF199" s="120"/>
      <c r="CG199" s="120"/>
      <c r="CH199" s="120"/>
      <c r="CI199" s="120"/>
      <c r="CJ199" s="120"/>
      <c r="CK199" s="120"/>
      <c r="CL199" s="120"/>
      <c r="CM199" s="120"/>
      <c r="CN199" s="120"/>
      <c r="CO199" s="120"/>
      <c r="CP199" s="120"/>
      <c r="CQ199" s="120"/>
      <c r="CR199" s="120"/>
      <c r="CS199" s="120"/>
      <c r="CT199" s="120"/>
      <c r="CU199" s="120"/>
      <c r="CV199" s="120"/>
      <c r="CW199" s="120"/>
      <c r="CX199" s="120"/>
      <c r="CY199" s="120"/>
      <c r="CZ199" s="120"/>
      <c r="DA199" s="120"/>
      <c r="DB199" s="120"/>
      <c r="DC199" s="120"/>
      <c r="DD199" s="120"/>
      <c r="DE199" s="120"/>
      <c r="DF199" s="120"/>
      <c r="DG199" s="120"/>
      <c r="DH199" s="120"/>
      <c r="DI199" s="120"/>
      <c r="DJ199" s="120"/>
      <c r="DK199" s="120"/>
      <c r="DL199" s="120"/>
      <c r="DM199" s="120"/>
      <c r="DN199" s="120"/>
      <c r="DO199" s="120"/>
      <c r="DP199" s="120"/>
      <c r="DQ199" s="120"/>
      <c r="DR199" s="120"/>
      <c r="DS199" s="120"/>
      <c r="DT199" s="120"/>
      <c r="DU199" s="120"/>
      <c r="DV199" s="120"/>
      <c r="DW199" s="120"/>
      <c r="DX199" s="120"/>
      <c r="DY199" s="120"/>
      <c r="DZ199" s="120"/>
      <c r="EA199" s="120"/>
      <c r="EB199" s="120"/>
      <c r="EC199" s="120"/>
      <c r="ED199" s="120"/>
      <c r="EE199" s="120"/>
      <c r="EF199" s="120"/>
      <c r="EG199" s="120"/>
      <c r="EH199" s="120"/>
      <c r="EI199" s="120"/>
      <c r="EJ199" s="120"/>
      <c r="EK199" s="120"/>
      <c r="EL199" s="120"/>
      <c r="EM199" s="120"/>
      <c r="EN199" s="120"/>
      <c r="EO199" s="120"/>
      <c r="EP199" s="120"/>
      <c r="EQ199" s="120"/>
      <c r="ER199" s="120"/>
      <c r="ES199" s="120"/>
      <c r="ET199" s="120"/>
      <c r="EU199" s="120"/>
      <c r="EV199" s="120"/>
      <c r="EW199" s="120"/>
      <c r="EX199" s="120"/>
      <c r="EY199" s="120"/>
      <c r="EZ199" s="120"/>
      <c r="FA199" s="120"/>
      <c r="FB199" s="120"/>
      <c r="FC199" s="120"/>
      <c r="FD199" s="120"/>
      <c r="FE199" s="120"/>
      <c r="FF199" s="120"/>
      <c r="FG199" s="120"/>
      <c r="FH199" s="120"/>
      <c r="FI199" s="120"/>
      <c r="FJ199" s="120"/>
      <c r="FK199" s="120"/>
      <c r="FL199" s="120"/>
      <c r="FM199" s="120"/>
      <c r="FN199" s="120"/>
      <c r="FO199" s="120"/>
      <c r="FP199" s="120"/>
      <c r="FQ199" s="120"/>
      <c r="FR199" s="120"/>
      <c r="FS199" s="120"/>
      <c r="FT199" s="120"/>
      <c r="FU199" s="120"/>
      <c r="FV199" s="120"/>
      <c r="FW199" s="120"/>
      <c r="FX199" s="120"/>
      <c r="FY199" s="120"/>
      <c r="FZ199" s="120"/>
      <c r="GA199" s="120"/>
      <c r="GB199" s="120"/>
      <c r="GC199" s="120"/>
      <c r="GD199" s="120"/>
      <c r="GE199" s="120"/>
      <c r="GF199" s="120"/>
      <c r="GG199" s="120"/>
      <c r="GH199" s="120"/>
      <c r="GI199" s="120"/>
      <c r="GJ199" s="120"/>
      <c r="GK199" s="120"/>
      <c r="GL199" s="120"/>
      <c r="GM199" s="120"/>
      <c r="GN199" s="120"/>
      <c r="GO199" s="120"/>
      <c r="GP199" s="120"/>
      <c r="GQ199" s="120"/>
      <c r="GR199" s="120"/>
      <c r="GS199" s="120"/>
      <c r="GT199" s="120"/>
      <c r="GU199" s="120"/>
      <c r="GV199" s="120"/>
      <c r="GW199" s="120"/>
      <c r="GX199" s="120"/>
      <c r="GY199" s="120"/>
      <c r="GZ199" s="120"/>
      <c r="HA199" s="120"/>
      <c r="HB199" s="120"/>
      <c r="HC199" s="120"/>
      <c r="HD199" s="120"/>
      <c r="HE199" s="120"/>
      <c r="HF199" s="120"/>
      <c r="HG199" s="120"/>
      <c r="HH199" s="120"/>
      <c r="HI199" s="120"/>
      <c r="HJ199" s="120"/>
      <c r="HK199" s="120"/>
      <c r="HL199" s="120"/>
      <c r="HM199" s="120"/>
      <c r="HN199" s="120"/>
      <c r="HO199" s="120"/>
      <c r="HP199" s="120"/>
      <c r="HQ199" s="120"/>
      <c r="HR199" s="120"/>
      <c r="HS199" s="120"/>
      <c r="HT199" s="120"/>
      <c r="HU199" s="120"/>
      <c r="HV199" s="120"/>
      <c r="HW199" s="120"/>
      <c r="HX199" s="120"/>
      <c r="HY199" s="120"/>
      <c r="HZ199" s="120"/>
      <c r="IA199" s="120"/>
      <c r="IB199" s="120"/>
      <c r="IC199" s="120"/>
      <c r="ID199" s="120"/>
      <c r="IE199" s="120"/>
      <c r="IF199" s="120"/>
      <c r="IG199" s="120"/>
      <c r="IH199" s="120"/>
      <c r="II199" s="120"/>
      <c r="IJ199" s="120"/>
      <c r="IK199" s="120"/>
      <c r="IL199" s="120"/>
    </row>
    <row r="200" spans="1:246" ht="12.75" customHeight="1">
      <c r="A200" s="483">
        <f t="shared" si="6"/>
        <v>162</v>
      </c>
      <c r="B200" s="483" t="s">
        <v>380</v>
      </c>
      <c r="C200" s="218" t="s">
        <v>858</v>
      </c>
      <c r="D200" s="837">
        <v>0</v>
      </c>
      <c r="E200" s="391">
        <v>20000</v>
      </c>
      <c r="F200" s="391">
        <v>0</v>
      </c>
      <c r="G200" s="838">
        <v>0</v>
      </c>
      <c r="H200" s="465">
        <v>20000</v>
      </c>
      <c r="I200" s="839">
        <v>20000</v>
      </c>
      <c r="J200" s="840">
        <v>0</v>
      </c>
      <c r="K200" s="841">
        <v>1</v>
      </c>
      <c r="L200" s="212"/>
      <c r="M200" s="120">
        <v>20000</v>
      </c>
      <c r="N200" s="450">
        <f t="shared" si="5"/>
        <v>0</v>
      </c>
      <c r="O200" s="120"/>
      <c r="P200" s="120"/>
      <c r="Q200" s="793"/>
      <c r="R200" s="793"/>
      <c r="S200" s="793"/>
      <c r="T200" s="793"/>
      <c r="U200" s="793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20"/>
      <c r="BS200" s="120"/>
      <c r="BT200" s="120"/>
      <c r="BU200" s="120"/>
      <c r="BV200" s="120"/>
      <c r="BW200" s="120"/>
      <c r="BX200" s="120"/>
      <c r="BY200" s="120"/>
      <c r="BZ200" s="120"/>
      <c r="CA200" s="120"/>
      <c r="CB200" s="120"/>
      <c r="CC200" s="120"/>
      <c r="CD200" s="120"/>
      <c r="CE200" s="120"/>
      <c r="CF200" s="120"/>
      <c r="CG200" s="120"/>
      <c r="CH200" s="120"/>
      <c r="CI200" s="120"/>
      <c r="CJ200" s="120"/>
      <c r="CK200" s="120"/>
      <c r="CL200" s="120"/>
      <c r="CM200" s="120"/>
      <c r="CN200" s="120"/>
      <c r="CO200" s="120"/>
      <c r="CP200" s="120"/>
      <c r="CQ200" s="120"/>
      <c r="CR200" s="120"/>
      <c r="CS200" s="120"/>
      <c r="CT200" s="120"/>
      <c r="CU200" s="120"/>
      <c r="CV200" s="120"/>
      <c r="CW200" s="120"/>
      <c r="CX200" s="120"/>
      <c r="CY200" s="120"/>
      <c r="CZ200" s="120"/>
      <c r="DA200" s="120"/>
      <c r="DB200" s="120"/>
      <c r="DC200" s="120"/>
      <c r="DD200" s="120"/>
      <c r="DE200" s="120"/>
      <c r="DF200" s="120"/>
      <c r="DG200" s="120"/>
      <c r="DH200" s="120"/>
      <c r="DI200" s="120"/>
      <c r="DJ200" s="120"/>
      <c r="DK200" s="120"/>
      <c r="DL200" s="120"/>
      <c r="DM200" s="120"/>
      <c r="DN200" s="120"/>
      <c r="DO200" s="120"/>
      <c r="DP200" s="120"/>
      <c r="DQ200" s="120"/>
      <c r="DR200" s="120"/>
      <c r="DS200" s="120"/>
      <c r="DT200" s="120"/>
      <c r="DU200" s="120"/>
      <c r="DV200" s="120"/>
      <c r="DW200" s="120"/>
      <c r="DX200" s="120"/>
      <c r="DY200" s="120"/>
      <c r="DZ200" s="120"/>
      <c r="EA200" s="120"/>
      <c r="EB200" s="120"/>
      <c r="EC200" s="120"/>
      <c r="ED200" s="120"/>
      <c r="EE200" s="120"/>
      <c r="EF200" s="120"/>
      <c r="EG200" s="120"/>
      <c r="EH200" s="120"/>
      <c r="EI200" s="120"/>
      <c r="EJ200" s="120"/>
      <c r="EK200" s="120"/>
      <c r="EL200" s="120"/>
      <c r="EM200" s="120"/>
      <c r="EN200" s="120"/>
      <c r="EO200" s="120"/>
      <c r="EP200" s="120"/>
      <c r="EQ200" s="120"/>
      <c r="ER200" s="120"/>
      <c r="ES200" s="120"/>
      <c r="ET200" s="120"/>
      <c r="EU200" s="120"/>
      <c r="EV200" s="120"/>
      <c r="EW200" s="120"/>
      <c r="EX200" s="120"/>
      <c r="EY200" s="120"/>
      <c r="EZ200" s="120"/>
      <c r="FA200" s="120"/>
      <c r="FB200" s="120"/>
      <c r="FC200" s="120"/>
      <c r="FD200" s="120"/>
      <c r="FE200" s="120"/>
      <c r="FF200" s="120"/>
      <c r="FG200" s="120"/>
      <c r="FH200" s="120"/>
      <c r="FI200" s="120"/>
      <c r="FJ200" s="120"/>
      <c r="FK200" s="120"/>
      <c r="FL200" s="120"/>
      <c r="FM200" s="120"/>
      <c r="FN200" s="120"/>
      <c r="FO200" s="120"/>
      <c r="FP200" s="120"/>
      <c r="FQ200" s="120"/>
      <c r="FR200" s="120"/>
      <c r="FS200" s="120"/>
      <c r="FT200" s="120"/>
      <c r="FU200" s="120"/>
      <c r="FV200" s="120"/>
      <c r="FW200" s="120"/>
      <c r="FX200" s="120"/>
      <c r="FY200" s="120"/>
      <c r="FZ200" s="120"/>
      <c r="GA200" s="120"/>
      <c r="GB200" s="120"/>
      <c r="GC200" s="120"/>
      <c r="GD200" s="120"/>
      <c r="GE200" s="120"/>
      <c r="GF200" s="120"/>
      <c r="GG200" s="120"/>
      <c r="GH200" s="120"/>
      <c r="GI200" s="120"/>
      <c r="GJ200" s="120"/>
      <c r="GK200" s="120"/>
      <c r="GL200" s="120"/>
      <c r="GM200" s="120"/>
      <c r="GN200" s="120"/>
      <c r="GO200" s="120"/>
      <c r="GP200" s="120"/>
      <c r="GQ200" s="120"/>
      <c r="GR200" s="120"/>
      <c r="GS200" s="120"/>
      <c r="GT200" s="120"/>
      <c r="GU200" s="120"/>
      <c r="GV200" s="120"/>
      <c r="GW200" s="120"/>
      <c r="GX200" s="120"/>
      <c r="GY200" s="120"/>
      <c r="GZ200" s="120"/>
      <c r="HA200" s="120"/>
      <c r="HB200" s="120"/>
      <c r="HC200" s="120"/>
      <c r="HD200" s="120"/>
      <c r="HE200" s="120"/>
      <c r="HF200" s="120"/>
      <c r="HG200" s="120"/>
      <c r="HH200" s="120"/>
      <c r="HI200" s="120"/>
      <c r="HJ200" s="120"/>
      <c r="HK200" s="120"/>
      <c r="HL200" s="120"/>
      <c r="HM200" s="120"/>
      <c r="HN200" s="120"/>
      <c r="HO200" s="120"/>
      <c r="HP200" s="120"/>
      <c r="HQ200" s="120"/>
      <c r="HR200" s="120"/>
      <c r="HS200" s="120"/>
      <c r="HT200" s="120"/>
      <c r="HU200" s="120"/>
      <c r="HV200" s="120"/>
      <c r="HW200" s="120"/>
      <c r="HX200" s="120"/>
      <c r="HY200" s="120"/>
      <c r="HZ200" s="120"/>
      <c r="IA200" s="120"/>
      <c r="IB200" s="120"/>
      <c r="IC200" s="120"/>
      <c r="ID200" s="120"/>
      <c r="IE200" s="120"/>
      <c r="IF200" s="120"/>
      <c r="IG200" s="120"/>
      <c r="IH200" s="120"/>
      <c r="II200" s="120"/>
      <c r="IJ200" s="120"/>
      <c r="IK200" s="120"/>
      <c r="IL200" s="120"/>
    </row>
    <row r="201" spans="1:246" ht="12.75" customHeight="1">
      <c r="A201" s="483">
        <f t="shared" si="6"/>
        <v>163</v>
      </c>
      <c r="B201" s="483" t="s">
        <v>380</v>
      </c>
      <c r="C201" s="218" t="s">
        <v>859</v>
      </c>
      <c r="D201" s="837">
        <v>70000</v>
      </c>
      <c r="E201" s="391">
        <v>0</v>
      </c>
      <c r="F201" s="391">
        <v>0</v>
      </c>
      <c r="G201" s="838">
        <v>0</v>
      </c>
      <c r="H201" s="465">
        <v>70000</v>
      </c>
      <c r="I201" s="839">
        <v>70000</v>
      </c>
      <c r="J201" s="840">
        <v>0</v>
      </c>
      <c r="K201" s="841">
        <v>1</v>
      </c>
      <c r="L201" s="212"/>
      <c r="M201" s="120">
        <v>70000</v>
      </c>
      <c r="N201" s="450">
        <f t="shared" si="5"/>
        <v>0</v>
      </c>
      <c r="O201" s="120"/>
      <c r="P201" s="120"/>
      <c r="Q201" s="793"/>
      <c r="R201" s="793"/>
      <c r="S201" s="793"/>
      <c r="T201" s="793"/>
      <c r="U201" s="793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20"/>
      <c r="BS201" s="120"/>
      <c r="BT201" s="120"/>
      <c r="BU201" s="120"/>
      <c r="BV201" s="120"/>
      <c r="BW201" s="120"/>
      <c r="BX201" s="120"/>
      <c r="BY201" s="120"/>
      <c r="BZ201" s="120"/>
      <c r="CA201" s="120"/>
      <c r="CB201" s="120"/>
      <c r="CC201" s="120"/>
      <c r="CD201" s="120"/>
      <c r="CE201" s="120"/>
      <c r="CF201" s="120"/>
      <c r="CG201" s="120"/>
      <c r="CH201" s="120"/>
      <c r="CI201" s="120"/>
      <c r="CJ201" s="120"/>
      <c r="CK201" s="120"/>
      <c r="CL201" s="120"/>
      <c r="CM201" s="120"/>
      <c r="CN201" s="120"/>
      <c r="CO201" s="120"/>
      <c r="CP201" s="120"/>
      <c r="CQ201" s="120"/>
      <c r="CR201" s="120"/>
      <c r="CS201" s="120"/>
      <c r="CT201" s="120"/>
      <c r="CU201" s="120"/>
      <c r="CV201" s="120"/>
      <c r="CW201" s="120"/>
      <c r="CX201" s="120"/>
      <c r="CY201" s="120"/>
      <c r="CZ201" s="120"/>
      <c r="DA201" s="120"/>
      <c r="DB201" s="120"/>
      <c r="DC201" s="120"/>
      <c r="DD201" s="120"/>
      <c r="DE201" s="120"/>
      <c r="DF201" s="120"/>
      <c r="DG201" s="120"/>
      <c r="DH201" s="120"/>
      <c r="DI201" s="120"/>
      <c r="DJ201" s="120"/>
      <c r="DK201" s="120"/>
      <c r="DL201" s="120"/>
      <c r="DM201" s="120"/>
      <c r="DN201" s="120"/>
      <c r="DO201" s="120"/>
      <c r="DP201" s="120"/>
      <c r="DQ201" s="120"/>
      <c r="DR201" s="120"/>
      <c r="DS201" s="120"/>
      <c r="DT201" s="120"/>
      <c r="DU201" s="120"/>
      <c r="DV201" s="120"/>
      <c r="DW201" s="120"/>
      <c r="DX201" s="120"/>
      <c r="DY201" s="120"/>
      <c r="DZ201" s="120"/>
      <c r="EA201" s="120"/>
      <c r="EB201" s="120"/>
      <c r="EC201" s="120"/>
      <c r="ED201" s="120"/>
      <c r="EE201" s="120"/>
      <c r="EF201" s="120"/>
      <c r="EG201" s="120"/>
      <c r="EH201" s="120"/>
      <c r="EI201" s="120"/>
      <c r="EJ201" s="120"/>
      <c r="EK201" s="120"/>
      <c r="EL201" s="120"/>
      <c r="EM201" s="120"/>
      <c r="EN201" s="120"/>
      <c r="EO201" s="120"/>
      <c r="EP201" s="120"/>
      <c r="EQ201" s="120"/>
      <c r="ER201" s="120"/>
      <c r="ES201" s="120"/>
      <c r="ET201" s="120"/>
      <c r="EU201" s="120"/>
      <c r="EV201" s="120"/>
      <c r="EW201" s="120"/>
      <c r="EX201" s="120"/>
      <c r="EY201" s="120"/>
      <c r="EZ201" s="120"/>
      <c r="FA201" s="120"/>
      <c r="FB201" s="120"/>
      <c r="FC201" s="120"/>
      <c r="FD201" s="120"/>
      <c r="FE201" s="120"/>
      <c r="FF201" s="120"/>
      <c r="FG201" s="120"/>
      <c r="FH201" s="120"/>
      <c r="FI201" s="120"/>
      <c r="FJ201" s="120"/>
      <c r="FK201" s="120"/>
      <c r="FL201" s="120"/>
      <c r="FM201" s="120"/>
      <c r="FN201" s="120"/>
      <c r="FO201" s="120"/>
      <c r="FP201" s="120"/>
      <c r="FQ201" s="120"/>
      <c r="FR201" s="120"/>
      <c r="FS201" s="120"/>
      <c r="FT201" s="120"/>
      <c r="FU201" s="120"/>
      <c r="FV201" s="120"/>
      <c r="FW201" s="120"/>
      <c r="FX201" s="120"/>
      <c r="FY201" s="120"/>
      <c r="FZ201" s="120"/>
      <c r="GA201" s="120"/>
      <c r="GB201" s="120"/>
      <c r="GC201" s="120"/>
      <c r="GD201" s="120"/>
      <c r="GE201" s="120"/>
      <c r="GF201" s="120"/>
      <c r="GG201" s="120"/>
      <c r="GH201" s="120"/>
      <c r="GI201" s="120"/>
      <c r="GJ201" s="120"/>
      <c r="GK201" s="120"/>
      <c r="GL201" s="120"/>
      <c r="GM201" s="120"/>
      <c r="GN201" s="120"/>
      <c r="GO201" s="120"/>
      <c r="GP201" s="120"/>
      <c r="GQ201" s="120"/>
      <c r="GR201" s="120"/>
      <c r="GS201" s="120"/>
      <c r="GT201" s="120"/>
      <c r="GU201" s="120"/>
      <c r="GV201" s="120"/>
      <c r="GW201" s="120"/>
      <c r="GX201" s="120"/>
      <c r="GY201" s="120"/>
      <c r="GZ201" s="120"/>
      <c r="HA201" s="120"/>
      <c r="HB201" s="120"/>
      <c r="HC201" s="120"/>
      <c r="HD201" s="120"/>
      <c r="HE201" s="120"/>
      <c r="HF201" s="120"/>
      <c r="HG201" s="120"/>
      <c r="HH201" s="120"/>
      <c r="HI201" s="120"/>
      <c r="HJ201" s="120"/>
      <c r="HK201" s="120"/>
      <c r="HL201" s="120"/>
      <c r="HM201" s="120"/>
      <c r="HN201" s="120"/>
      <c r="HO201" s="120"/>
      <c r="HP201" s="120"/>
      <c r="HQ201" s="120"/>
      <c r="HR201" s="120"/>
      <c r="HS201" s="120"/>
      <c r="HT201" s="120"/>
      <c r="HU201" s="120"/>
      <c r="HV201" s="120"/>
      <c r="HW201" s="120"/>
      <c r="HX201" s="120"/>
      <c r="HY201" s="120"/>
      <c r="HZ201" s="120"/>
      <c r="IA201" s="120"/>
      <c r="IB201" s="120"/>
      <c r="IC201" s="120"/>
      <c r="ID201" s="120"/>
      <c r="IE201" s="120"/>
      <c r="IF201" s="120"/>
      <c r="IG201" s="120"/>
      <c r="IH201" s="120"/>
      <c r="II201" s="120"/>
      <c r="IJ201" s="120"/>
      <c r="IK201" s="120"/>
      <c r="IL201" s="120"/>
    </row>
    <row r="202" spans="1:246" ht="12.75" customHeight="1">
      <c r="A202" s="483">
        <f t="shared" si="6"/>
        <v>164</v>
      </c>
      <c r="B202" s="483" t="s">
        <v>380</v>
      </c>
      <c r="C202" s="218" t="s">
        <v>860</v>
      </c>
      <c r="D202" s="837">
        <v>0</v>
      </c>
      <c r="E202" s="391">
        <v>0</v>
      </c>
      <c r="F202" s="391">
        <v>10000</v>
      </c>
      <c r="G202" s="838">
        <v>0</v>
      </c>
      <c r="H202" s="465">
        <v>10000</v>
      </c>
      <c r="I202" s="839">
        <v>10000</v>
      </c>
      <c r="J202" s="840">
        <v>0</v>
      </c>
      <c r="K202" s="841">
        <v>1</v>
      </c>
      <c r="L202" s="212"/>
      <c r="M202" s="120">
        <v>10000</v>
      </c>
      <c r="N202" s="450">
        <f t="shared" si="5"/>
        <v>0</v>
      </c>
      <c r="O202" s="120"/>
      <c r="P202" s="120"/>
      <c r="Q202" s="793"/>
      <c r="R202" s="793"/>
      <c r="S202" s="793"/>
      <c r="T202" s="793"/>
      <c r="U202" s="793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20"/>
      <c r="BS202" s="120"/>
      <c r="BT202" s="120"/>
      <c r="BU202" s="120"/>
      <c r="BV202" s="120"/>
      <c r="BW202" s="120"/>
      <c r="BX202" s="120"/>
      <c r="BY202" s="120"/>
      <c r="BZ202" s="120"/>
      <c r="CA202" s="120"/>
      <c r="CB202" s="120"/>
      <c r="CC202" s="120"/>
      <c r="CD202" s="120"/>
      <c r="CE202" s="120"/>
      <c r="CF202" s="120"/>
      <c r="CG202" s="120"/>
      <c r="CH202" s="120"/>
      <c r="CI202" s="120"/>
      <c r="CJ202" s="120"/>
      <c r="CK202" s="120"/>
      <c r="CL202" s="120"/>
      <c r="CM202" s="120"/>
      <c r="CN202" s="120"/>
      <c r="CO202" s="120"/>
      <c r="CP202" s="120"/>
      <c r="CQ202" s="120"/>
      <c r="CR202" s="120"/>
      <c r="CS202" s="120"/>
      <c r="CT202" s="120"/>
      <c r="CU202" s="120"/>
      <c r="CV202" s="120"/>
      <c r="CW202" s="120"/>
      <c r="CX202" s="120"/>
      <c r="CY202" s="120"/>
      <c r="CZ202" s="120"/>
      <c r="DA202" s="120"/>
      <c r="DB202" s="120"/>
      <c r="DC202" s="120"/>
      <c r="DD202" s="120"/>
      <c r="DE202" s="120"/>
      <c r="DF202" s="120"/>
      <c r="DG202" s="120"/>
      <c r="DH202" s="120"/>
      <c r="DI202" s="120"/>
      <c r="DJ202" s="120"/>
      <c r="DK202" s="120"/>
      <c r="DL202" s="120"/>
      <c r="DM202" s="120"/>
      <c r="DN202" s="120"/>
      <c r="DO202" s="120"/>
      <c r="DP202" s="120"/>
      <c r="DQ202" s="120"/>
      <c r="DR202" s="120"/>
      <c r="DS202" s="120"/>
      <c r="DT202" s="120"/>
      <c r="DU202" s="120"/>
      <c r="DV202" s="120"/>
      <c r="DW202" s="120"/>
      <c r="DX202" s="120"/>
      <c r="DY202" s="120"/>
      <c r="DZ202" s="120"/>
      <c r="EA202" s="120"/>
      <c r="EB202" s="120"/>
      <c r="EC202" s="120"/>
      <c r="ED202" s="120"/>
      <c r="EE202" s="120"/>
      <c r="EF202" s="120"/>
      <c r="EG202" s="120"/>
      <c r="EH202" s="120"/>
      <c r="EI202" s="120"/>
      <c r="EJ202" s="120"/>
      <c r="EK202" s="120"/>
      <c r="EL202" s="120"/>
      <c r="EM202" s="120"/>
      <c r="EN202" s="120"/>
      <c r="EO202" s="120"/>
      <c r="EP202" s="120"/>
      <c r="EQ202" s="120"/>
      <c r="ER202" s="120"/>
      <c r="ES202" s="120"/>
      <c r="ET202" s="120"/>
      <c r="EU202" s="120"/>
      <c r="EV202" s="120"/>
      <c r="EW202" s="120"/>
      <c r="EX202" s="120"/>
      <c r="EY202" s="120"/>
      <c r="EZ202" s="120"/>
      <c r="FA202" s="120"/>
      <c r="FB202" s="120"/>
      <c r="FC202" s="120"/>
      <c r="FD202" s="120"/>
      <c r="FE202" s="120"/>
      <c r="FF202" s="120"/>
      <c r="FG202" s="120"/>
      <c r="FH202" s="120"/>
      <c r="FI202" s="120"/>
      <c r="FJ202" s="120"/>
      <c r="FK202" s="120"/>
      <c r="FL202" s="120"/>
      <c r="FM202" s="120"/>
      <c r="FN202" s="120"/>
      <c r="FO202" s="120"/>
      <c r="FP202" s="120"/>
      <c r="FQ202" s="120"/>
      <c r="FR202" s="120"/>
      <c r="FS202" s="120"/>
      <c r="FT202" s="120"/>
      <c r="FU202" s="120"/>
      <c r="FV202" s="120"/>
      <c r="FW202" s="120"/>
      <c r="FX202" s="120"/>
      <c r="FY202" s="120"/>
      <c r="FZ202" s="120"/>
      <c r="GA202" s="120"/>
      <c r="GB202" s="120"/>
      <c r="GC202" s="120"/>
      <c r="GD202" s="120"/>
      <c r="GE202" s="120"/>
      <c r="GF202" s="120"/>
      <c r="GG202" s="120"/>
      <c r="GH202" s="120"/>
      <c r="GI202" s="120"/>
      <c r="GJ202" s="120"/>
      <c r="GK202" s="120"/>
      <c r="GL202" s="120"/>
      <c r="GM202" s="120"/>
      <c r="GN202" s="120"/>
      <c r="GO202" s="120"/>
      <c r="GP202" s="120"/>
      <c r="GQ202" s="120"/>
      <c r="GR202" s="120"/>
      <c r="GS202" s="120"/>
      <c r="GT202" s="120"/>
      <c r="GU202" s="120"/>
      <c r="GV202" s="120"/>
      <c r="GW202" s="120"/>
      <c r="GX202" s="120"/>
      <c r="GY202" s="120"/>
      <c r="GZ202" s="120"/>
      <c r="HA202" s="120"/>
      <c r="HB202" s="120"/>
      <c r="HC202" s="120"/>
      <c r="HD202" s="120"/>
      <c r="HE202" s="120"/>
      <c r="HF202" s="120"/>
      <c r="HG202" s="120"/>
      <c r="HH202" s="120"/>
      <c r="HI202" s="120"/>
      <c r="HJ202" s="120"/>
      <c r="HK202" s="120"/>
      <c r="HL202" s="120"/>
      <c r="HM202" s="120"/>
      <c r="HN202" s="120"/>
      <c r="HO202" s="120"/>
      <c r="HP202" s="120"/>
      <c r="HQ202" s="120"/>
      <c r="HR202" s="120"/>
      <c r="HS202" s="120"/>
      <c r="HT202" s="120"/>
      <c r="HU202" s="120"/>
      <c r="HV202" s="120"/>
      <c r="HW202" s="120"/>
      <c r="HX202" s="120"/>
      <c r="HY202" s="120"/>
      <c r="HZ202" s="120"/>
      <c r="IA202" s="120"/>
      <c r="IB202" s="120"/>
      <c r="IC202" s="120"/>
      <c r="ID202" s="120"/>
      <c r="IE202" s="120"/>
      <c r="IF202" s="120"/>
      <c r="IG202" s="120"/>
      <c r="IH202" s="120"/>
      <c r="II202" s="120"/>
      <c r="IJ202" s="120"/>
      <c r="IK202" s="120"/>
      <c r="IL202" s="120"/>
    </row>
    <row r="203" spans="1:246" ht="12.75" customHeight="1">
      <c r="A203" s="483">
        <f t="shared" si="6"/>
        <v>165</v>
      </c>
      <c r="B203" s="483" t="s">
        <v>380</v>
      </c>
      <c r="C203" s="218" t="s">
        <v>861</v>
      </c>
      <c r="D203" s="837">
        <v>0</v>
      </c>
      <c r="E203" s="391">
        <v>0</v>
      </c>
      <c r="F203" s="391">
        <v>102000</v>
      </c>
      <c r="G203" s="838">
        <v>0</v>
      </c>
      <c r="H203" s="465">
        <v>102000</v>
      </c>
      <c r="I203" s="839">
        <v>110000</v>
      </c>
      <c r="J203" s="840">
        <v>-8000</v>
      </c>
      <c r="K203" s="841">
        <v>0.9272727272727272</v>
      </c>
      <c r="L203" s="212"/>
      <c r="M203" s="120">
        <v>102000</v>
      </c>
      <c r="N203" s="450">
        <f t="shared" si="5"/>
        <v>0</v>
      </c>
      <c r="O203" s="120"/>
      <c r="P203" s="120"/>
      <c r="Q203" s="793"/>
      <c r="R203" s="793"/>
      <c r="S203" s="793"/>
      <c r="T203" s="793"/>
      <c r="U203" s="793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20"/>
      <c r="BS203" s="120"/>
      <c r="BT203" s="120"/>
      <c r="BU203" s="120"/>
      <c r="BV203" s="120"/>
      <c r="BW203" s="120"/>
      <c r="BX203" s="120"/>
      <c r="BY203" s="120"/>
      <c r="BZ203" s="120"/>
      <c r="CA203" s="120"/>
      <c r="CB203" s="120"/>
      <c r="CC203" s="120"/>
      <c r="CD203" s="120"/>
      <c r="CE203" s="120"/>
      <c r="CF203" s="120"/>
      <c r="CG203" s="120"/>
      <c r="CH203" s="120"/>
      <c r="CI203" s="120"/>
      <c r="CJ203" s="120"/>
      <c r="CK203" s="120"/>
      <c r="CL203" s="120"/>
      <c r="CM203" s="120"/>
      <c r="CN203" s="120"/>
      <c r="CO203" s="120"/>
      <c r="CP203" s="120"/>
      <c r="CQ203" s="120"/>
      <c r="CR203" s="120"/>
      <c r="CS203" s="120"/>
      <c r="CT203" s="120"/>
      <c r="CU203" s="120"/>
      <c r="CV203" s="120"/>
      <c r="CW203" s="120"/>
      <c r="CX203" s="120"/>
      <c r="CY203" s="120"/>
      <c r="CZ203" s="120"/>
      <c r="DA203" s="120"/>
      <c r="DB203" s="120"/>
      <c r="DC203" s="120"/>
      <c r="DD203" s="120"/>
      <c r="DE203" s="120"/>
      <c r="DF203" s="120"/>
      <c r="DG203" s="120"/>
      <c r="DH203" s="120"/>
      <c r="DI203" s="120"/>
      <c r="DJ203" s="120"/>
      <c r="DK203" s="120"/>
      <c r="DL203" s="120"/>
      <c r="DM203" s="120"/>
      <c r="DN203" s="120"/>
      <c r="DO203" s="120"/>
      <c r="DP203" s="120"/>
      <c r="DQ203" s="120"/>
      <c r="DR203" s="120"/>
      <c r="DS203" s="120"/>
      <c r="DT203" s="120"/>
      <c r="DU203" s="120"/>
      <c r="DV203" s="120"/>
      <c r="DW203" s="120"/>
      <c r="DX203" s="120"/>
      <c r="DY203" s="120"/>
      <c r="DZ203" s="120"/>
      <c r="EA203" s="120"/>
      <c r="EB203" s="120"/>
      <c r="EC203" s="120"/>
      <c r="ED203" s="120"/>
      <c r="EE203" s="120"/>
      <c r="EF203" s="120"/>
      <c r="EG203" s="120"/>
      <c r="EH203" s="120"/>
      <c r="EI203" s="120"/>
      <c r="EJ203" s="120"/>
      <c r="EK203" s="120"/>
      <c r="EL203" s="120"/>
      <c r="EM203" s="120"/>
      <c r="EN203" s="120"/>
      <c r="EO203" s="120"/>
      <c r="EP203" s="120"/>
      <c r="EQ203" s="120"/>
      <c r="ER203" s="120"/>
      <c r="ES203" s="120"/>
      <c r="ET203" s="120"/>
      <c r="EU203" s="120"/>
      <c r="EV203" s="120"/>
      <c r="EW203" s="120"/>
      <c r="EX203" s="120"/>
      <c r="EY203" s="120"/>
      <c r="EZ203" s="120"/>
      <c r="FA203" s="120"/>
      <c r="FB203" s="120"/>
      <c r="FC203" s="120"/>
      <c r="FD203" s="120"/>
      <c r="FE203" s="120"/>
      <c r="FF203" s="120"/>
      <c r="FG203" s="120"/>
      <c r="FH203" s="120"/>
      <c r="FI203" s="120"/>
      <c r="FJ203" s="120"/>
      <c r="FK203" s="120"/>
      <c r="FL203" s="120"/>
      <c r="FM203" s="120"/>
      <c r="FN203" s="120"/>
      <c r="FO203" s="120"/>
      <c r="FP203" s="120"/>
      <c r="FQ203" s="120"/>
      <c r="FR203" s="120"/>
      <c r="FS203" s="120"/>
      <c r="FT203" s="120"/>
      <c r="FU203" s="120"/>
      <c r="FV203" s="120"/>
      <c r="FW203" s="120"/>
      <c r="FX203" s="120"/>
      <c r="FY203" s="120"/>
      <c r="FZ203" s="120"/>
      <c r="GA203" s="120"/>
      <c r="GB203" s="120"/>
      <c r="GC203" s="120"/>
      <c r="GD203" s="120"/>
      <c r="GE203" s="120"/>
      <c r="GF203" s="120"/>
      <c r="GG203" s="120"/>
      <c r="GH203" s="120"/>
      <c r="GI203" s="120"/>
      <c r="GJ203" s="120"/>
      <c r="GK203" s="120"/>
      <c r="GL203" s="120"/>
      <c r="GM203" s="120"/>
      <c r="GN203" s="120"/>
      <c r="GO203" s="120"/>
      <c r="GP203" s="120"/>
      <c r="GQ203" s="120"/>
      <c r="GR203" s="120"/>
      <c r="GS203" s="120"/>
      <c r="GT203" s="120"/>
      <c r="GU203" s="120"/>
      <c r="GV203" s="120"/>
      <c r="GW203" s="120"/>
      <c r="GX203" s="120"/>
      <c r="GY203" s="120"/>
      <c r="GZ203" s="120"/>
      <c r="HA203" s="120"/>
      <c r="HB203" s="120"/>
      <c r="HC203" s="120"/>
      <c r="HD203" s="120"/>
      <c r="HE203" s="120"/>
      <c r="HF203" s="120"/>
      <c r="HG203" s="120"/>
      <c r="HH203" s="120"/>
      <c r="HI203" s="120"/>
      <c r="HJ203" s="120"/>
      <c r="HK203" s="120"/>
      <c r="HL203" s="120"/>
      <c r="HM203" s="120"/>
      <c r="HN203" s="120"/>
      <c r="HO203" s="120"/>
      <c r="HP203" s="120"/>
      <c r="HQ203" s="120"/>
      <c r="HR203" s="120"/>
      <c r="HS203" s="120"/>
      <c r="HT203" s="120"/>
      <c r="HU203" s="120"/>
      <c r="HV203" s="120"/>
      <c r="HW203" s="120"/>
      <c r="HX203" s="120"/>
      <c r="HY203" s="120"/>
      <c r="HZ203" s="120"/>
      <c r="IA203" s="120"/>
      <c r="IB203" s="120"/>
      <c r="IC203" s="120"/>
      <c r="ID203" s="120"/>
      <c r="IE203" s="120"/>
      <c r="IF203" s="120"/>
      <c r="IG203" s="120"/>
      <c r="IH203" s="120"/>
      <c r="II203" s="120"/>
      <c r="IJ203" s="120"/>
      <c r="IK203" s="120"/>
      <c r="IL203" s="120"/>
    </row>
    <row r="204" spans="1:246" ht="12.75" customHeight="1">
      <c r="A204" s="483">
        <f t="shared" si="6"/>
        <v>166</v>
      </c>
      <c r="B204" s="483" t="s">
        <v>380</v>
      </c>
      <c r="C204" s="218" t="s">
        <v>862</v>
      </c>
      <c r="D204" s="837">
        <v>0</v>
      </c>
      <c r="E204" s="391">
        <v>0</v>
      </c>
      <c r="F204" s="391">
        <v>0</v>
      </c>
      <c r="G204" s="838">
        <v>145000</v>
      </c>
      <c r="H204" s="465">
        <v>145000</v>
      </c>
      <c r="I204" s="839">
        <v>140000</v>
      </c>
      <c r="J204" s="840">
        <v>5000</v>
      </c>
      <c r="K204" s="841">
        <v>1.0357142857142858</v>
      </c>
      <c r="L204" s="212"/>
      <c r="M204" s="120">
        <v>145000</v>
      </c>
      <c r="N204" s="450">
        <f t="shared" si="5"/>
        <v>0</v>
      </c>
      <c r="O204" s="120"/>
      <c r="P204" s="120"/>
      <c r="Q204" s="793"/>
      <c r="R204" s="793"/>
      <c r="S204" s="793"/>
      <c r="T204" s="793"/>
      <c r="U204" s="793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20"/>
      <c r="BS204" s="120"/>
      <c r="BT204" s="120"/>
      <c r="BU204" s="120"/>
      <c r="BV204" s="120"/>
      <c r="BW204" s="120"/>
      <c r="BX204" s="120"/>
      <c r="BY204" s="120"/>
      <c r="BZ204" s="120"/>
      <c r="CA204" s="120"/>
      <c r="CB204" s="120"/>
      <c r="CC204" s="120"/>
      <c r="CD204" s="120"/>
      <c r="CE204" s="120"/>
      <c r="CF204" s="120"/>
      <c r="CG204" s="120"/>
      <c r="CH204" s="120"/>
      <c r="CI204" s="120"/>
      <c r="CJ204" s="120"/>
      <c r="CK204" s="120"/>
      <c r="CL204" s="120"/>
      <c r="CM204" s="120"/>
      <c r="CN204" s="120"/>
      <c r="CO204" s="120"/>
      <c r="CP204" s="120"/>
      <c r="CQ204" s="120"/>
      <c r="CR204" s="120"/>
      <c r="CS204" s="120"/>
      <c r="CT204" s="120"/>
      <c r="CU204" s="120"/>
      <c r="CV204" s="120"/>
      <c r="CW204" s="120"/>
      <c r="CX204" s="120"/>
      <c r="CY204" s="120"/>
      <c r="CZ204" s="120"/>
      <c r="DA204" s="120"/>
      <c r="DB204" s="120"/>
      <c r="DC204" s="120"/>
      <c r="DD204" s="120"/>
      <c r="DE204" s="120"/>
      <c r="DF204" s="120"/>
      <c r="DG204" s="120"/>
      <c r="DH204" s="120"/>
      <c r="DI204" s="120"/>
      <c r="DJ204" s="120"/>
      <c r="DK204" s="120"/>
      <c r="DL204" s="120"/>
      <c r="DM204" s="120"/>
      <c r="DN204" s="120"/>
      <c r="DO204" s="120"/>
      <c r="DP204" s="120"/>
      <c r="DQ204" s="120"/>
      <c r="DR204" s="120"/>
      <c r="DS204" s="120"/>
      <c r="DT204" s="120"/>
      <c r="DU204" s="120"/>
      <c r="DV204" s="120"/>
      <c r="DW204" s="120"/>
      <c r="DX204" s="120"/>
      <c r="DY204" s="120"/>
      <c r="DZ204" s="120"/>
      <c r="EA204" s="120"/>
      <c r="EB204" s="120"/>
      <c r="EC204" s="120"/>
      <c r="ED204" s="120"/>
      <c r="EE204" s="120"/>
      <c r="EF204" s="120"/>
      <c r="EG204" s="120"/>
      <c r="EH204" s="120"/>
      <c r="EI204" s="120"/>
      <c r="EJ204" s="120"/>
      <c r="EK204" s="120"/>
      <c r="EL204" s="120"/>
      <c r="EM204" s="120"/>
      <c r="EN204" s="120"/>
      <c r="EO204" s="120"/>
      <c r="EP204" s="120"/>
      <c r="EQ204" s="120"/>
      <c r="ER204" s="120"/>
      <c r="ES204" s="120"/>
      <c r="ET204" s="120"/>
      <c r="EU204" s="120"/>
      <c r="EV204" s="120"/>
      <c r="EW204" s="120"/>
      <c r="EX204" s="120"/>
      <c r="EY204" s="120"/>
      <c r="EZ204" s="120"/>
      <c r="FA204" s="120"/>
      <c r="FB204" s="120"/>
      <c r="FC204" s="120"/>
      <c r="FD204" s="120"/>
      <c r="FE204" s="120"/>
      <c r="FF204" s="120"/>
      <c r="FG204" s="120"/>
      <c r="FH204" s="120"/>
      <c r="FI204" s="120"/>
      <c r="FJ204" s="120"/>
      <c r="FK204" s="120"/>
      <c r="FL204" s="120"/>
      <c r="FM204" s="120"/>
      <c r="FN204" s="120"/>
      <c r="FO204" s="120"/>
      <c r="FP204" s="120"/>
      <c r="FQ204" s="120"/>
      <c r="FR204" s="120"/>
      <c r="FS204" s="120"/>
      <c r="FT204" s="120"/>
      <c r="FU204" s="120"/>
      <c r="FV204" s="120"/>
      <c r="FW204" s="120"/>
      <c r="FX204" s="120"/>
      <c r="FY204" s="120"/>
      <c r="FZ204" s="120"/>
      <c r="GA204" s="120"/>
      <c r="GB204" s="120"/>
      <c r="GC204" s="120"/>
      <c r="GD204" s="120"/>
      <c r="GE204" s="120"/>
      <c r="GF204" s="120"/>
      <c r="GG204" s="120"/>
      <c r="GH204" s="120"/>
      <c r="GI204" s="120"/>
      <c r="GJ204" s="120"/>
      <c r="GK204" s="120"/>
      <c r="GL204" s="120"/>
      <c r="GM204" s="120"/>
      <c r="GN204" s="120"/>
      <c r="GO204" s="120"/>
      <c r="GP204" s="120"/>
      <c r="GQ204" s="120"/>
      <c r="GR204" s="120"/>
      <c r="GS204" s="120"/>
      <c r="GT204" s="120"/>
      <c r="GU204" s="120"/>
      <c r="GV204" s="120"/>
      <c r="GW204" s="120"/>
      <c r="GX204" s="120"/>
      <c r="GY204" s="120"/>
      <c r="GZ204" s="120"/>
      <c r="HA204" s="120"/>
      <c r="HB204" s="120"/>
      <c r="HC204" s="120"/>
      <c r="HD204" s="120"/>
      <c r="HE204" s="120"/>
      <c r="HF204" s="120"/>
      <c r="HG204" s="120"/>
      <c r="HH204" s="120"/>
      <c r="HI204" s="120"/>
      <c r="HJ204" s="120"/>
      <c r="HK204" s="120"/>
      <c r="HL204" s="120"/>
      <c r="HM204" s="120"/>
      <c r="HN204" s="120"/>
      <c r="HO204" s="120"/>
      <c r="HP204" s="120"/>
      <c r="HQ204" s="120"/>
      <c r="HR204" s="120"/>
      <c r="HS204" s="120"/>
      <c r="HT204" s="120"/>
      <c r="HU204" s="120"/>
      <c r="HV204" s="120"/>
      <c r="HW204" s="120"/>
      <c r="HX204" s="120"/>
      <c r="HY204" s="120"/>
      <c r="HZ204" s="120"/>
      <c r="IA204" s="120"/>
      <c r="IB204" s="120"/>
      <c r="IC204" s="120"/>
      <c r="ID204" s="120"/>
      <c r="IE204" s="120"/>
      <c r="IF204" s="120"/>
      <c r="IG204" s="120"/>
      <c r="IH204" s="120"/>
      <c r="II204" s="120"/>
      <c r="IJ204" s="120"/>
      <c r="IK204" s="120"/>
      <c r="IL204" s="120"/>
    </row>
    <row r="205" spans="1:246" ht="12.75" customHeight="1">
      <c r="A205" s="483">
        <f t="shared" si="6"/>
        <v>167</v>
      </c>
      <c r="B205" s="483" t="s">
        <v>380</v>
      </c>
      <c r="C205" s="218" t="s">
        <v>863</v>
      </c>
      <c r="D205" s="837">
        <v>13000</v>
      </c>
      <c r="E205" s="391">
        <v>0</v>
      </c>
      <c r="F205" s="391">
        <v>0</v>
      </c>
      <c r="G205" s="838">
        <v>0</v>
      </c>
      <c r="H205" s="465">
        <v>13000</v>
      </c>
      <c r="I205" s="839">
        <v>16000</v>
      </c>
      <c r="J205" s="840">
        <v>-3000</v>
      </c>
      <c r="K205" s="841">
        <v>0.8125</v>
      </c>
      <c r="L205" s="212"/>
      <c r="M205" s="120">
        <v>13000</v>
      </c>
      <c r="N205" s="450">
        <f t="shared" si="5"/>
        <v>0</v>
      </c>
      <c r="O205" s="120"/>
      <c r="P205" s="120"/>
      <c r="Q205" s="793"/>
      <c r="R205" s="793"/>
      <c r="S205" s="793"/>
      <c r="T205" s="793"/>
      <c r="U205" s="793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20"/>
      <c r="BS205" s="120"/>
      <c r="BT205" s="120"/>
      <c r="BU205" s="120"/>
      <c r="BV205" s="120"/>
      <c r="BW205" s="120"/>
      <c r="BX205" s="120"/>
      <c r="BY205" s="120"/>
      <c r="BZ205" s="120"/>
      <c r="CA205" s="120"/>
      <c r="CB205" s="120"/>
      <c r="CC205" s="120"/>
      <c r="CD205" s="120"/>
      <c r="CE205" s="120"/>
      <c r="CF205" s="120"/>
      <c r="CG205" s="120"/>
      <c r="CH205" s="120"/>
      <c r="CI205" s="120"/>
      <c r="CJ205" s="120"/>
      <c r="CK205" s="120"/>
      <c r="CL205" s="120"/>
      <c r="CM205" s="120"/>
      <c r="CN205" s="120"/>
      <c r="CO205" s="120"/>
      <c r="CP205" s="120"/>
      <c r="CQ205" s="120"/>
      <c r="CR205" s="120"/>
      <c r="CS205" s="120"/>
      <c r="CT205" s="120"/>
      <c r="CU205" s="120"/>
      <c r="CV205" s="120"/>
      <c r="CW205" s="120"/>
      <c r="CX205" s="120"/>
      <c r="CY205" s="120"/>
      <c r="CZ205" s="120"/>
      <c r="DA205" s="120"/>
      <c r="DB205" s="120"/>
      <c r="DC205" s="120"/>
      <c r="DD205" s="120"/>
      <c r="DE205" s="120"/>
      <c r="DF205" s="120"/>
      <c r="DG205" s="120"/>
      <c r="DH205" s="120"/>
      <c r="DI205" s="120"/>
      <c r="DJ205" s="120"/>
      <c r="DK205" s="120"/>
      <c r="DL205" s="120"/>
      <c r="DM205" s="120"/>
      <c r="DN205" s="120"/>
      <c r="DO205" s="120"/>
      <c r="DP205" s="120"/>
      <c r="DQ205" s="120"/>
      <c r="DR205" s="120"/>
      <c r="DS205" s="120"/>
      <c r="DT205" s="120"/>
      <c r="DU205" s="120"/>
      <c r="DV205" s="120"/>
      <c r="DW205" s="120"/>
      <c r="DX205" s="120"/>
      <c r="DY205" s="120"/>
      <c r="DZ205" s="120"/>
      <c r="EA205" s="120"/>
      <c r="EB205" s="120"/>
      <c r="EC205" s="120"/>
      <c r="ED205" s="120"/>
      <c r="EE205" s="120"/>
      <c r="EF205" s="120"/>
      <c r="EG205" s="120"/>
      <c r="EH205" s="120"/>
      <c r="EI205" s="120"/>
      <c r="EJ205" s="120"/>
      <c r="EK205" s="120"/>
      <c r="EL205" s="120"/>
      <c r="EM205" s="120"/>
      <c r="EN205" s="120"/>
      <c r="EO205" s="120"/>
      <c r="EP205" s="120"/>
      <c r="EQ205" s="120"/>
      <c r="ER205" s="120"/>
      <c r="ES205" s="120"/>
      <c r="ET205" s="120"/>
      <c r="EU205" s="120"/>
      <c r="EV205" s="120"/>
      <c r="EW205" s="120"/>
      <c r="EX205" s="120"/>
      <c r="EY205" s="120"/>
      <c r="EZ205" s="120"/>
      <c r="FA205" s="120"/>
      <c r="FB205" s="120"/>
      <c r="FC205" s="120"/>
      <c r="FD205" s="120"/>
      <c r="FE205" s="120"/>
      <c r="FF205" s="120"/>
      <c r="FG205" s="120"/>
      <c r="FH205" s="120"/>
      <c r="FI205" s="120"/>
      <c r="FJ205" s="120"/>
      <c r="FK205" s="120"/>
      <c r="FL205" s="120"/>
      <c r="FM205" s="120"/>
      <c r="FN205" s="120"/>
      <c r="FO205" s="120"/>
      <c r="FP205" s="120"/>
      <c r="FQ205" s="120"/>
      <c r="FR205" s="120"/>
      <c r="FS205" s="120"/>
      <c r="FT205" s="120"/>
      <c r="FU205" s="120"/>
      <c r="FV205" s="120"/>
      <c r="FW205" s="120"/>
      <c r="FX205" s="120"/>
      <c r="FY205" s="120"/>
      <c r="FZ205" s="120"/>
      <c r="GA205" s="120"/>
      <c r="GB205" s="120"/>
      <c r="GC205" s="120"/>
      <c r="GD205" s="120"/>
      <c r="GE205" s="120"/>
      <c r="GF205" s="120"/>
      <c r="GG205" s="120"/>
      <c r="GH205" s="120"/>
      <c r="GI205" s="120"/>
      <c r="GJ205" s="120"/>
      <c r="GK205" s="120"/>
      <c r="GL205" s="120"/>
      <c r="GM205" s="120"/>
      <c r="GN205" s="120"/>
      <c r="GO205" s="120"/>
      <c r="GP205" s="120"/>
      <c r="GQ205" s="120"/>
      <c r="GR205" s="120"/>
      <c r="GS205" s="120"/>
      <c r="GT205" s="120"/>
      <c r="GU205" s="120"/>
      <c r="GV205" s="120"/>
      <c r="GW205" s="120"/>
      <c r="GX205" s="120"/>
      <c r="GY205" s="120"/>
      <c r="GZ205" s="120"/>
      <c r="HA205" s="120"/>
      <c r="HB205" s="120"/>
      <c r="HC205" s="120"/>
      <c r="HD205" s="120"/>
      <c r="HE205" s="120"/>
      <c r="HF205" s="120"/>
      <c r="HG205" s="120"/>
      <c r="HH205" s="120"/>
      <c r="HI205" s="120"/>
      <c r="HJ205" s="120"/>
      <c r="HK205" s="120"/>
      <c r="HL205" s="120"/>
      <c r="HM205" s="120"/>
      <c r="HN205" s="120"/>
      <c r="HO205" s="120"/>
      <c r="HP205" s="120"/>
      <c r="HQ205" s="120"/>
      <c r="HR205" s="120"/>
      <c r="HS205" s="120"/>
      <c r="HT205" s="120"/>
      <c r="HU205" s="120"/>
      <c r="HV205" s="120"/>
      <c r="HW205" s="120"/>
      <c r="HX205" s="120"/>
      <c r="HY205" s="120"/>
      <c r="HZ205" s="120"/>
      <c r="IA205" s="120"/>
      <c r="IB205" s="120"/>
      <c r="IC205" s="120"/>
      <c r="ID205" s="120"/>
      <c r="IE205" s="120"/>
      <c r="IF205" s="120"/>
      <c r="IG205" s="120"/>
      <c r="IH205" s="120"/>
      <c r="II205" s="120"/>
      <c r="IJ205" s="120"/>
      <c r="IK205" s="120"/>
      <c r="IL205" s="120"/>
    </row>
    <row r="206" spans="1:246" ht="12.75" customHeight="1">
      <c r="A206" s="483">
        <v>168</v>
      </c>
      <c r="B206" s="513" t="s">
        <v>924</v>
      </c>
      <c r="C206" s="218" t="s">
        <v>864</v>
      </c>
      <c r="D206" s="837">
        <v>0</v>
      </c>
      <c r="E206" s="391">
        <v>0</v>
      </c>
      <c r="F206" s="391">
        <v>30000</v>
      </c>
      <c r="G206" s="838">
        <v>0</v>
      </c>
      <c r="H206" s="465">
        <v>30000</v>
      </c>
      <c r="I206" s="839">
        <v>30000</v>
      </c>
      <c r="J206" s="840">
        <v>0</v>
      </c>
      <c r="K206" s="841">
        <v>1</v>
      </c>
      <c r="L206" s="212"/>
      <c r="M206" s="120">
        <v>30000</v>
      </c>
      <c r="N206" s="450">
        <f t="shared" si="5"/>
        <v>0</v>
      </c>
      <c r="O206" s="120"/>
      <c r="P206" s="120"/>
      <c r="Q206" s="793"/>
      <c r="R206" s="793"/>
      <c r="S206" s="793"/>
      <c r="T206" s="793"/>
      <c r="U206" s="793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20"/>
      <c r="BS206" s="120"/>
      <c r="BT206" s="120"/>
      <c r="BU206" s="120"/>
      <c r="BV206" s="120"/>
      <c r="BW206" s="120"/>
      <c r="BX206" s="120"/>
      <c r="BY206" s="120"/>
      <c r="BZ206" s="120"/>
      <c r="CA206" s="120"/>
      <c r="CB206" s="120"/>
      <c r="CC206" s="120"/>
      <c r="CD206" s="120"/>
      <c r="CE206" s="120"/>
      <c r="CF206" s="120"/>
      <c r="CG206" s="120"/>
      <c r="CH206" s="120"/>
      <c r="CI206" s="120"/>
      <c r="CJ206" s="120"/>
      <c r="CK206" s="120"/>
      <c r="CL206" s="120"/>
      <c r="CM206" s="120"/>
      <c r="CN206" s="120"/>
      <c r="CO206" s="120"/>
      <c r="CP206" s="120"/>
      <c r="CQ206" s="120"/>
      <c r="CR206" s="120"/>
      <c r="CS206" s="120"/>
      <c r="CT206" s="120"/>
      <c r="CU206" s="120"/>
      <c r="CV206" s="120"/>
      <c r="CW206" s="120"/>
      <c r="CX206" s="120"/>
      <c r="CY206" s="120"/>
      <c r="CZ206" s="120"/>
      <c r="DA206" s="120"/>
      <c r="DB206" s="120"/>
      <c r="DC206" s="120"/>
      <c r="DD206" s="120"/>
      <c r="DE206" s="120"/>
      <c r="DF206" s="120"/>
      <c r="DG206" s="120"/>
      <c r="DH206" s="120"/>
      <c r="DI206" s="120"/>
      <c r="DJ206" s="120"/>
      <c r="DK206" s="120"/>
      <c r="DL206" s="120"/>
      <c r="DM206" s="120"/>
      <c r="DN206" s="120"/>
      <c r="DO206" s="120"/>
      <c r="DP206" s="120"/>
      <c r="DQ206" s="120"/>
      <c r="DR206" s="120"/>
      <c r="DS206" s="120"/>
      <c r="DT206" s="120"/>
      <c r="DU206" s="120"/>
      <c r="DV206" s="120"/>
      <c r="DW206" s="120"/>
      <c r="DX206" s="120"/>
      <c r="DY206" s="120"/>
      <c r="DZ206" s="120"/>
      <c r="EA206" s="120"/>
      <c r="EB206" s="120"/>
      <c r="EC206" s="120"/>
      <c r="ED206" s="120"/>
      <c r="EE206" s="120"/>
      <c r="EF206" s="120"/>
      <c r="EG206" s="120"/>
      <c r="EH206" s="120"/>
      <c r="EI206" s="120"/>
      <c r="EJ206" s="120"/>
      <c r="EK206" s="120"/>
      <c r="EL206" s="120"/>
      <c r="EM206" s="120"/>
      <c r="EN206" s="120"/>
      <c r="EO206" s="120"/>
      <c r="EP206" s="120"/>
      <c r="EQ206" s="120"/>
      <c r="ER206" s="120"/>
      <c r="ES206" s="120"/>
      <c r="ET206" s="120"/>
      <c r="EU206" s="120"/>
      <c r="EV206" s="120"/>
      <c r="EW206" s="120"/>
      <c r="EX206" s="120"/>
      <c r="EY206" s="120"/>
      <c r="EZ206" s="120"/>
      <c r="FA206" s="120"/>
      <c r="FB206" s="120"/>
      <c r="FC206" s="120"/>
      <c r="FD206" s="120"/>
      <c r="FE206" s="120"/>
      <c r="FF206" s="120"/>
      <c r="FG206" s="120"/>
      <c r="FH206" s="120"/>
      <c r="FI206" s="120"/>
      <c r="FJ206" s="120"/>
      <c r="FK206" s="120"/>
      <c r="FL206" s="120"/>
      <c r="FM206" s="120"/>
      <c r="FN206" s="120"/>
      <c r="FO206" s="120"/>
      <c r="FP206" s="120"/>
      <c r="FQ206" s="120"/>
      <c r="FR206" s="120"/>
      <c r="FS206" s="120"/>
      <c r="FT206" s="120"/>
      <c r="FU206" s="120"/>
      <c r="FV206" s="120"/>
      <c r="FW206" s="120"/>
      <c r="FX206" s="120"/>
      <c r="FY206" s="120"/>
      <c r="FZ206" s="120"/>
      <c r="GA206" s="120"/>
      <c r="GB206" s="120"/>
      <c r="GC206" s="120"/>
      <c r="GD206" s="120"/>
      <c r="GE206" s="120"/>
      <c r="GF206" s="120"/>
      <c r="GG206" s="120"/>
      <c r="GH206" s="120"/>
      <c r="GI206" s="120"/>
      <c r="GJ206" s="120"/>
      <c r="GK206" s="120"/>
      <c r="GL206" s="120"/>
      <c r="GM206" s="120"/>
      <c r="GN206" s="120"/>
      <c r="GO206" s="120"/>
      <c r="GP206" s="120"/>
      <c r="GQ206" s="120"/>
      <c r="GR206" s="120"/>
      <c r="GS206" s="120"/>
      <c r="GT206" s="120"/>
      <c r="GU206" s="120"/>
      <c r="GV206" s="120"/>
      <c r="GW206" s="120"/>
      <c r="GX206" s="120"/>
      <c r="GY206" s="120"/>
      <c r="GZ206" s="120"/>
      <c r="HA206" s="120"/>
      <c r="HB206" s="120"/>
      <c r="HC206" s="120"/>
      <c r="HD206" s="120"/>
      <c r="HE206" s="120"/>
      <c r="HF206" s="120"/>
      <c r="HG206" s="120"/>
      <c r="HH206" s="120"/>
      <c r="HI206" s="120"/>
      <c r="HJ206" s="120"/>
      <c r="HK206" s="120"/>
      <c r="HL206" s="120"/>
      <c r="HM206" s="120"/>
      <c r="HN206" s="120"/>
      <c r="HO206" s="120"/>
      <c r="HP206" s="120"/>
      <c r="HQ206" s="120"/>
      <c r="HR206" s="120"/>
      <c r="HS206" s="120"/>
      <c r="HT206" s="120"/>
      <c r="HU206" s="120"/>
      <c r="HV206" s="120"/>
      <c r="HW206" s="120"/>
      <c r="HX206" s="120"/>
      <c r="HY206" s="120"/>
      <c r="HZ206" s="120"/>
      <c r="IA206" s="120"/>
      <c r="IB206" s="120"/>
      <c r="IC206" s="120"/>
      <c r="ID206" s="120"/>
      <c r="IE206" s="120"/>
      <c r="IF206" s="120"/>
      <c r="IG206" s="120"/>
      <c r="IH206" s="120"/>
      <c r="II206" s="120"/>
      <c r="IJ206" s="120"/>
      <c r="IK206" s="120"/>
      <c r="IL206" s="120"/>
    </row>
    <row r="207" spans="1:246" ht="12.75" customHeight="1" thickBot="1">
      <c r="A207" s="483">
        <v>169</v>
      </c>
      <c r="B207" s="486" t="s">
        <v>380</v>
      </c>
      <c r="C207" s="218" t="s">
        <v>925</v>
      </c>
      <c r="D207" s="837">
        <v>0</v>
      </c>
      <c r="E207" s="391">
        <v>0</v>
      </c>
      <c r="F207" s="391">
        <v>0</v>
      </c>
      <c r="G207" s="838">
        <v>6000</v>
      </c>
      <c r="H207" s="465">
        <v>6000</v>
      </c>
      <c r="I207" s="839"/>
      <c r="J207" s="840">
        <v>6000</v>
      </c>
      <c r="K207" s="842" t="s">
        <v>936</v>
      </c>
      <c r="L207" s="212"/>
      <c r="M207" s="120">
        <v>6000</v>
      </c>
      <c r="N207" s="450">
        <f t="shared" si="5"/>
        <v>0</v>
      </c>
      <c r="O207" s="120"/>
      <c r="P207" s="120"/>
      <c r="Q207" s="793"/>
      <c r="R207" s="793"/>
      <c r="S207" s="793"/>
      <c r="T207" s="793"/>
      <c r="U207" s="793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20"/>
      <c r="BS207" s="120"/>
      <c r="BT207" s="120"/>
      <c r="BU207" s="120"/>
      <c r="BV207" s="120"/>
      <c r="BW207" s="120"/>
      <c r="BX207" s="120"/>
      <c r="BY207" s="120"/>
      <c r="BZ207" s="120"/>
      <c r="CA207" s="120"/>
      <c r="CB207" s="120"/>
      <c r="CC207" s="120"/>
      <c r="CD207" s="120"/>
      <c r="CE207" s="120"/>
      <c r="CF207" s="120"/>
      <c r="CG207" s="120"/>
      <c r="CH207" s="120"/>
      <c r="CI207" s="120"/>
      <c r="CJ207" s="120"/>
      <c r="CK207" s="120"/>
      <c r="CL207" s="120"/>
      <c r="CM207" s="120"/>
      <c r="CN207" s="120"/>
      <c r="CO207" s="120"/>
      <c r="CP207" s="120"/>
      <c r="CQ207" s="120"/>
      <c r="CR207" s="120"/>
      <c r="CS207" s="120"/>
      <c r="CT207" s="120"/>
      <c r="CU207" s="120"/>
      <c r="CV207" s="120"/>
      <c r="CW207" s="120"/>
      <c r="CX207" s="120"/>
      <c r="CY207" s="120"/>
      <c r="CZ207" s="120"/>
      <c r="DA207" s="120"/>
      <c r="DB207" s="120"/>
      <c r="DC207" s="120"/>
      <c r="DD207" s="120"/>
      <c r="DE207" s="120"/>
      <c r="DF207" s="120"/>
      <c r="DG207" s="120"/>
      <c r="DH207" s="120"/>
      <c r="DI207" s="120"/>
      <c r="DJ207" s="120"/>
      <c r="DK207" s="120"/>
      <c r="DL207" s="120"/>
      <c r="DM207" s="120"/>
      <c r="DN207" s="120"/>
      <c r="DO207" s="120"/>
      <c r="DP207" s="120"/>
      <c r="DQ207" s="120"/>
      <c r="DR207" s="120"/>
      <c r="DS207" s="120"/>
      <c r="DT207" s="120"/>
      <c r="DU207" s="120"/>
      <c r="DV207" s="120"/>
      <c r="DW207" s="120"/>
      <c r="DX207" s="120"/>
      <c r="DY207" s="120"/>
      <c r="DZ207" s="120"/>
      <c r="EA207" s="120"/>
      <c r="EB207" s="120"/>
      <c r="EC207" s="120"/>
      <c r="ED207" s="120"/>
      <c r="EE207" s="120"/>
      <c r="EF207" s="120"/>
      <c r="EG207" s="120"/>
      <c r="EH207" s="120"/>
      <c r="EI207" s="120"/>
      <c r="EJ207" s="120"/>
      <c r="EK207" s="120"/>
      <c r="EL207" s="120"/>
      <c r="EM207" s="120"/>
      <c r="EN207" s="120"/>
      <c r="EO207" s="120"/>
      <c r="EP207" s="120"/>
      <c r="EQ207" s="120"/>
      <c r="ER207" s="120"/>
      <c r="ES207" s="120"/>
      <c r="ET207" s="120"/>
      <c r="EU207" s="120"/>
      <c r="EV207" s="120"/>
      <c r="EW207" s="120"/>
      <c r="EX207" s="120"/>
      <c r="EY207" s="120"/>
      <c r="EZ207" s="120"/>
      <c r="FA207" s="120"/>
      <c r="FB207" s="120"/>
      <c r="FC207" s="120"/>
      <c r="FD207" s="120"/>
      <c r="FE207" s="120"/>
      <c r="FF207" s="120"/>
      <c r="FG207" s="120"/>
      <c r="FH207" s="120"/>
      <c r="FI207" s="120"/>
      <c r="FJ207" s="120"/>
      <c r="FK207" s="120"/>
      <c r="FL207" s="120"/>
      <c r="FM207" s="120"/>
      <c r="FN207" s="120"/>
      <c r="FO207" s="120"/>
      <c r="FP207" s="120"/>
      <c r="FQ207" s="120"/>
      <c r="FR207" s="120"/>
      <c r="FS207" s="120"/>
      <c r="FT207" s="120"/>
      <c r="FU207" s="120"/>
      <c r="FV207" s="120"/>
      <c r="FW207" s="120"/>
      <c r="FX207" s="120"/>
      <c r="FY207" s="120"/>
      <c r="FZ207" s="120"/>
      <c r="GA207" s="120"/>
      <c r="GB207" s="120"/>
      <c r="GC207" s="120"/>
      <c r="GD207" s="120"/>
      <c r="GE207" s="120"/>
      <c r="GF207" s="120"/>
      <c r="GG207" s="120"/>
      <c r="GH207" s="120"/>
      <c r="GI207" s="120"/>
      <c r="GJ207" s="120"/>
      <c r="GK207" s="120"/>
      <c r="GL207" s="120"/>
      <c r="GM207" s="120"/>
      <c r="GN207" s="120"/>
      <c r="GO207" s="120"/>
      <c r="GP207" s="120"/>
      <c r="GQ207" s="120"/>
      <c r="GR207" s="120"/>
      <c r="GS207" s="120"/>
      <c r="GT207" s="120"/>
      <c r="GU207" s="120"/>
      <c r="GV207" s="120"/>
      <c r="GW207" s="120"/>
      <c r="GX207" s="120"/>
      <c r="GY207" s="120"/>
      <c r="GZ207" s="120"/>
      <c r="HA207" s="120"/>
      <c r="HB207" s="120"/>
      <c r="HC207" s="120"/>
      <c r="HD207" s="120"/>
      <c r="HE207" s="120"/>
      <c r="HF207" s="120"/>
      <c r="HG207" s="120"/>
      <c r="HH207" s="120"/>
      <c r="HI207" s="120"/>
      <c r="HJ207" s="120"/>
      <c r="HK207" s="120"/>
      <c r="HL207" s="120"/>
      <c r="HM207" s="120"/>
      <c r="HN207" s="120"/>
      <c r="HO207" s="120"/>
      <c r="HP207" s="120"/>
      <c r="HQ207" s="120"/>
      <c r="HR207" s="120"/>
      <c r="HS207" s="120"/>
      <c r="HT207" s="120"/>
      <c r="HU207" s="120"/>
      <c r="HV207" s="120"/>
      <c r="HW207" s="120"/>
      <c r="HX207" s="120"/>
      <c r="HY207" s="120"/>
      <c r="HZ207" s="120"/>
      <c r="IA207" s="120"/>
      <c r="IB207" s="120"/>
      <c r="IC207" s="120"/>
      <c r="ID207" s="120"/>
      <c r="IE207" s="120"/>
      <c r="IF207" s="120"/>
      <c r="IG207" s="120"/>
      <c r="IH207" s="120"/>
      <c r="II207" s="120"/>
      <c r="IJ207" s="120"/>
      <c r="IK207" s="120"/>
      <c r="IL207" s="120"/>
    </row>
    <row r="208" spans="1:246" ht="12.75" customHeight="1" thickBot="1" thickTop="1">
      <c r="A208" s="675"/>
      <c r="B208" s="729"/>
      <c r="C208" s="677" t="s">
        <v>40</v>
      </c>
      <c r="D208" s="844">
        <v>91000</v>
      </c>
      <c r="E208" s="845">
        <v>68000</v>
      </c>
      <c r="F208" s="845">
        <v>179083</v>
      </c>
      <c r="G208" s="846">
        <v>226695</v>
      </c>
      <c r="H208" s="847">
        <v>564778</v>
      </c>
      <c r="I208" s="848">
        <v>559620</v>
      </c>
      <c r="J208" s="849">
        <v>5158</v>
      </c>
      <c r="K208" s="850">
        <v>1.0092169686573031</v>
      </c>
      <c r="L208" s="449"/>
      <c r="M208" s="450">
        <v>564778</v>
      </c>
      <c r="N208" s="450">
        <f t="shared" si="5"/>
        <v>0</v>
      </c>
      <c r="O208" s="120"/>
      <c r="P208" s="120"/>
      <c r="Q208" s="793"/>
      <c r="R208" s="793"/>
      <c r="S208" s="793"/>
      <c r="T208" s="793"/>
      <c r="U208" s="793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20"/>
      <c r="BS208" s="120"/>
      <c r="BT208" s="120"/>
      <c r="BU208" s="120"/>
      <c r="BV208" s="120"/>
      <c r="BW208" s="120"/>
      <c r="BX208" s="120"/>
      <c r="BY208" s="120"/>
      <c r="BZ208" s="120"/>
      <c r="CA208" s="120"/>
      <c r="CB208" s="120"/>
      <c r="CC208" s="120"/>
      <c r="CD208" s="120"/>
      <c r="CE208" s="120"/>
      <c r="CF208" s="120"/>
      <c r="CG208" s="120"/>
      <c r="CH208" s="120"/>
      <c r="CI208" s="120"/>
      <c r="CJ208" s="120"/>
      <c r="CK208" s="120"/>
      <c r="CL208" s="120"/>
      <c r="CM208" s="120"/>
      <c r="CN208" s="120"/>
      <c r="CO208" s="120"/>
      <c r="CP208" s="120"/>
      <c r="CQ208" s="120"/>
      <c r="CR208" s="120"/>
      <c r="CS208" s="120"/>
      <c r="CT208" s="120"/>
      <c r="CU208" s="120"/>
      <c r="CV208" s="120"/>
      <c r="CW208" s="120"/>
      <c r="CX208" s="120"/>
      <c r="CY208" s="120"/>
      <c r="CZ208" s="120"/>
      <c r="DA208" s="120"/>
      <c r="DB208" s="120"/>
      <c r="DC208" s="120"/>
      <c r="DD208" s="120"/>
      <c r="DE208" s="120"/>
      <c r="DF208" s="120"/>
      <c r="DG208" s="120"/>
      <c r="DH208" s="120"/>
      <c r="DI208" s="120"/>
      <c r="DJ208" s="120"/>
      <c r="DK208" s="120"/>
      <c r="DL208" s="120"/>
      <c r="DM208" s="120"/>
      <c r="DN208" s="120"/>
      <c r="DO208" s="120"/>
      <c r="DP208" s="120"/>
      <c r="DQ208" s="120"/>
      <c r="DR208" s="120"/>
      <c r="DS208" s="120"/>
      <c r="DT208" s="120"/>
      <c r="DU208" s="120"/>
      <c r="DV208" s="120"/>
      <c r="DW208" s="120"/>
      <c r="DX208" s="120"/>
      <c r="DY208" s="120"/>
      <c r="DZ208" s="120"/>
      <c r="EA208" s="120"/>
      <c r="EB208" s="120"/>
      <c r="EC208" s="120"/>
      <c r="ED208" s="120"/>
      <c r="EE208" s="120"/>
      <c r="EF208" s="120"/>
      <c r="EG208" s="120"/>
      <c r="EH208" s="120"/>
      <c r="EI208" s="120"/>
      <c r="EJ208" s="120"/>
      <c r="EK208" s="120"/>
      <c r="EL208" s="120"/>
      <c r="EM208" s="120"/>
      <c r="EN208" s="120"/>
      <c r="EO208" s="120"/>
      <c r="EP208" s="120"/>
      <c r="EQ208" s="120"/>
      <c r="ER208" s="120"/>
      <c r="ES208" s="120"/>
      <c r="ET208" s="120"/>
      <c r="EU208" s="120"/>
      <c r="EV208" s="120"/>
      <c r="EW208" s="120"/>
      <c r="EX208" s="120"/>
      <c r="EY208" s="120"/>
      <c r="EZ208" s="120"/>
      <c r="FA208" s="120"/>
      <c r="FB208" s="120"/>
      <c r="FC208" s="120"/>
      <c r="FD208" s="120"/>
      <c r="FE208" s="120"/>
      <c r="FF208" s="120"/>
      <c r="FG208" s="120"/>
      <c r="FH208" s="120"/>
      <c r="FI208" s="120"/>
      <c r="FJ208" s="120"/>
      <c r="FK208" s="120"/>
      <c r="FL208" s="120"/>
      <c r="FM208" s="120"/>
      <c r="FN208" s="120"/>
      <c r="FO208" s="120"/>
      <c r="FP208" s="120"/>
      <c r="FQ208" s="120"/>
      <c r="FR208" s="120"/>
      <c r="FS208" s="120"/>
      <c r="FT208" s="120"/>
      <c r="FU208" s="120"/>
      <c r="FV208" s="120"/>
      <c r="FW208" s="120"/>
      <c r="FX208" s="120"/>
      <c r="FY208" s="120"/>
      <c r="FZ208" s="120"/>
      <c r="GA208" s="120"/>
      <c r="GB208" s="120"/>
      <c r="GC208" s="120"/>
      <c r="GD208" s="120"/>
      <c r="GE208" s="120"/>
      <c r="GF208" s="120"/>
      <c r="GG208" s="120"/>
      <c r="GH208" s="120"/>
      <c r="GI208" s="120"/>
      <c r="GJ208" s="120"/>
      <c r="GK208" s="120"/>
      <c r="GL208" s="120"/>
      <c r="GM208" s="120"/>
      <c r="GN208" s="120"/>
      <c r="GO208" s="120"/>
      <c r="GP208" s="120"/>
      <c r="GQ208" s="120"/>
      <c r="GR208" s="120"/>
      <c r="GS208" s="120"/>
      <c r="GT208" s="120"/>
      <c r="GU208" s="120"/>
      <c r="GV208" s="120"/>
      <c r="GW208" s="120"/>
      <c r="GX208" s="120"/>
      <c r="GY208" s="120"/>
      <c r="GZ208" s="120"/>
      <c r="HA208" s="120"/>
      <c r="HB208" s="120"/>
      <c r="HC208" s="120"/>
      <c r="HD208" s="120"/>
      <c r="HE208" s="120"/>
      <c r="HF208" s="120"/>
      <c r="HG208" s="120"/>
      <c r="HH208" s="120"/>
      <c r="HI208" s="120"/>
      <c r="HJ208" s="120"/>
      <c r="HK208" s="120"/>
      <c r="HL208" s="120"/>
      <c r="HM208" s="120"/>
      <c r="HN208" s="120"/>
      <c r="HO208" s="120"/>
      <c r="HP208" s="120"/>
      <c r="HQ208" s="120"/>
      <c r="HR208" s="120"/>
      <c r="HS208" s="120"/>
      <c r="HT208" s="120"/>
      <c r="HU208" s="120"/>
      <c r="HV208" s="120"/>
      <c r="HW208" s="120"/>
      <c r="HX208" s="120"/>
      <c r="HY208" s="120"/>
      <c r="HZ208" s="120"/>
      <c r="IA208" s="120"/>
      <c r="IB208" s="120"/>
      <c r="IC208" s="120"/>
      <c r="ID208" s="120"/>
      <c r="IE208" s="120"/>
      <c r="IF208" s="120"/>
      <c r="IG208" s="120"/>
      <c r="IH208" s="120"/>
      <c r="II208" s="120"/>
      <c r="IJ208" s="120"/>
      <c r="IK208" s="120"/>
      <c r="IL208" s="120"/>
    </row>
    <row r="209" spans="1:14" ht="12.75" customHeight="1">
      <c r="A209" s="483">
        <f>A207+1</f>
        <v>170</v>
      </c>
      <c r="B209" s="728" t="s">
        <v>381</v>
      </c>
      <c r="C209" s="401" t="s">
        <v>865</v>
      </c>
      <c r="D209" s="837">
        <v>50000</v>
      </c>
      <c r="E209" s="391">
        <v>0</v>
      </c>
      <c r="F209" s="391">
        <v>0</v>
      </c>
      <c r="G209" s="838">
        <v>0</v>
      </c>
      <c r="H209" s="465">
        <v>50000</v>
      </c>
      <c r="I209" s="839">
        <v>50000</v>
      </c>
      <c r="J209" s="840">
        <v>0</v>
      </c>
      <c r="K209" s="841">
        <v>1</v>
      </c>
      <c r="L209" s="212"/>
      <c r="M209" s="3">
        <v>50000</v>
      </c>
      <c r="N209" s="450">
        <f t="shared" si="5"/>
        <v>0</v>
      </c>
    </row>
    <row r="210" spans="1:14" ht="12.75" customHeight="1">
      <c r="A210" s="483">
        <f>A209+1</f>
        <v>171</v>
      </c>
      <c r="B210" s="489" t="s">
        <v>381</v>
      </c>
      <c r="C210" s="401" t="s">
        <v>866</v>
      </c>
      <c r="D210" s="837">
        <v>0</v>
      </c>
      <c r="E210" s="391">
        <v>27000</v>
      </c>
      <c r="F210" s="391">
        <v>0</v>
      </c>
      <c r="G210" s="838">
        <v>0</v>
      </c>
      <c r="H210" s="465">
        <v>27000</v>
      </c>
      <c r="I210" s="839">
        <v>28000</v>
      </c>
      <c r="J210" s="840">
        <v>-1000</v>
      </c>
      <c r="K210" s="841">
        <v>0.9642857142857143</v>
      </c>
      <c r="L210" s="212"/>
      <c r="M210" s="3">
        <v>27000</v>
      </c>
      <c r="N210" s="450">
        <f t="shared" si="5"/>
        <v>0</v>
      </c>
    </row>
    <row r="211" spans="1:14" ht="12.75" customHeight="1">
      <c r="A211" s="483">
        <f t="shared" si="6"/>
        <v>172</v>
      </c>
      <c r="B211" s="489" t="s">
        <v>381</v>
      </c>
      <c r="C211" s="401" t="s">
        <v>867</v>
      </c>
      <c r="D211" s="837">
        <v>0</v>
      </c>
      <c r="E211" s="391">
        <v>0</v>
      </c>
      <c r="F211" s="391">
        <v>100000</v>
      </c>
      <c r="G211" s="838">
        <v>0</v>
      </c>
      <c r="H211" s="465">
        <v>100000</v>
      </c>
      <c r="I211" s="839">
        <v>90000</v>
      </c>
      <c r="J211" s="840">
        <v>10000</v>
      </c>
      <c r="K211" s="841">
        <v>1.1111111111111112</v>
      </c>
      <c r="L211" s="212"/>
      <c r="M211" s="3">
        <v>100000</v>
      </c>
      <c r="N211" s="450">
        <f t="shared" si="5"/>
        <v>0</v>
      </c>
    </row>
    <row r="212" spans="1:14" ht="12.75" customHeight="1">
      <c r="A212" s="483">
        <f t="shared" si="6"/>
        <v>173</v>
      </c>
      <c r="B212" s="489" t="s">
        <v>381</v>
      </c>
      <c r="C212" s="401" t="s">
        <v>952</v>
      </c>
      <c r="D212" s="837"/>
      <c r="E212" s="391"/>
      <c r="F212" s="391"/>
      <c r="G212" s="838"/>
      <c r="H212" s="465">
        <v>0</v>
      </c>
      <c r="I212" s="839">
        <v>2500</v>
      </c>
      <c r="J212" s="840">
        <v>-2500</v>
      </c>
      <c r="K212" s="841">
        <v>0</v>
      </c>
      <c r="L212" s="212"/>
      <c r="M212" s="3">
        <v>0</v>
      </c>
      <c r="N212" s="450">
        <f t="shared" si="5"/>
        <v>0</v>
      </c>
    </row>
    <row r="213" spans="1:14" ht="12.75" customHeight="1">
      <c r="A213" s="483">
        <f t="shared" si="6"/>
        <v>174</v>
      </c>
      <c r="B213" s="489" t="s">
        <v>381</v>
      </c>
      <c r="C213" s="401" t="s">
        <v>868</v>
      </c>
      <c r="D213" s="837">
        <v>0</v>
      </c>
      <c r="E213" s="391">
        <v>0</v>
      </c>
      <c r="F213" s="391">
        <v>0</v>
      </c>
      <c r="G213" s="838">
        <v>17000</v>
      </c>
      <c r="H213" s="465">
        <v>17000</v>
      </c>
      <c r="I213" s="839">
        <v>13000</v>
      </c>
      <c r="J213" s="840">
        <v>4000</v>
      </c>
      <c r="K213" s="841">
        <v>1.3076923076923077</v>
      </c>
      <c r="L213" s="212"/>
      <c r="M213" s="3">
        <v>17000</v>
      </c>
      <c r="N213" s="450">
        <f t="shared" si="5"/>
        <v>0</v>
      </c>
    </row>
    <row r="214" spans="1:14" ht="12.75" customHeight="1">
      <c r="A214" s="483">
        <f t="shared" si="6"/>
        <v>175</v>
      </c>
      <c r="B214" s="489" t="s">
        <v>381</v>
      </c>
      <c r="C214" s="401" t="s">
        <v>869</v>
      </c>
      <c r="D214" s="837">
        <v>0</v>
      </c>
      <c r="E214" s="391">
        <v>0</v>
      </c>
      <c r="F214" s="391">
        <v>30000</v>
      </c>
      <c r="G214" s="838">
        <v>0</v>
      </c>
      <c r="H214" s="465">
        <v>30000</v>
      </c>
      <c r="I214" s="839">
        <v>30000</v>
      </c>
      <c r="J214" s="840">
        <v>0</v>
      </c>
      <c r="K214" s="841">
        <v>1</v>
      </c>
      <c r="L214" s="212"/>
      <c r="M214" s="3">
        <v>30000</v>
      </c>
      <c r="N214" s="450">
        <f t="shared" si="5"/>
        <v>0</v>
      </c>
    </row>
    <row r="215" spans="1:14" ht="12.75" customHeight="1">
      <c r="A215" s="483">
        <f t="shared" si="6"/>
        <v>176</v>
      </c>
      <c r="B215" s="489" t="s">
        <v>381</v>
      </c>
      <c r="C215" s="401" t="s">
        <v>870</v>
      </c>
      <c r="D215" s="837">
        <v>0</v>
      </c>
      <c r="E215" s="391">
        <v>0</v>
      </c>
      <c r="F215" s="391">
        <v>5000</v>
      </c>
      <c r="G215" s="838">
        <v>0</v>
      </c>
      <c r="H215" s="465">
        <v>5000</v>
      </c>
      <c r="I215" s="839">
        <v>5000</v>
      </c>
      <c r="J215" s="840">
        <v>0</v>
      </c>
      <c r="K215" s="841">
        <v>1</v>
      </c>
      <c r="L215" s="212"/>
      <c r="M215" s="3">
        <v>5000</v>
      </c>
      <c r="N215" s="450">
        <f t="shared" si="5"/>
        <v>0</v>
      </c>
    </row>
    <row r="216" spans="1:14" ht="12.75" customHeight="1">
      <c r="A216" s="483">
        <f t="shared" si="6"/>
        <v>177</v>
      </c>
      <c r="B216" s="489" t="s">
        <v>381</v>
      </c>
      <c r="C216" s="401" t="s">
        <v>871</v>
      </c>
      <c r="D216" s="837">
        <v>0</v>
      </c>
      <c r="E216" s="391">
        <v>0</v>
      </c>
      <c r="F216" s="391">
        <v>5000</v>
      </c>
      <c r="G216" s="838">
        <v>0</v>
      </c>
      <c r="H216" s="465">
        <v>5000</v>
      </c>
      <c r="I216" s="839">
        <v>5000</v>
      </c>
      <c r="J216" s="840">
        <v>0</v>
      </c>
      <c r="K216" s="841">
        <v>1</v>
      </c>
      <c r="L216" s="212"/>
      <c r="M216" s="3">
        <v>5000</v>
      </c>
      <c r="N216" s="450">
        <f t="shared" si="5"/>
        <v>0</v>
      </c>
    </row>
    <row r="217" spans="1:14" ht="12.75" customHeight="1">
      <c r="A217" s="483">
        <v>178</v>
      </c>
      <c r="B217" s="489" t="s">
        <v>381</v>
      </c>
      <c r="C217" s="401" t="s">
        <v>872</v>
      </c>
      <c r="D217" s="837">
        <v>0</v>
      </c>
      <c r="E217" s="391">
        <v>3000</v>
      </c>
      <c r="F217" s="391">
        <v>4000</v>
      </c>
      <c r="G217" s="838">
        <v>9000</v>
      </c>
      <c r="H217" s="465">
        <v>16000</v>
      </c>
      <c r="I217" s="839">
        <v>12000</v>
      </c>
      <c r="J217" s="840">
        <v>4000</v>
      </c>
      <c r="K217" s="923">
        <v>1.3333333333333333</v>
      </c>
      <c r="L217" s="212"/>
      <c r="M217" s="3">
        <v>16000</v>
      </c>
      <c r="N217" s="450">
        <f t="shared" si="5"/>
        <v>0</v>
      </c>
    </row>
    <row r="218" spans="1:14" ht="12.75" customHeight="1">
      <c r="A218" s="483">
        <v>179</v>
      </c>
      <c r="B218" s="972" t="s">
        <v>910</v>
      </c>
      <c r="C218" s="401" t="s">
        <v>873</v>
      </c>
      <c r="D218" s="889">
        <v>40693</v>
      </c>
      <c r="E218" s="890">
        <v>0</v>
      </c>
      <c r="F218" s="890">
        <v>0</v>
      </c>
      <c r="G218" s="891">
        <v>0</v>
      </c>
      <c r="H218" s="892">
        <v>40693</v>
      </c>
      <c r="I218" s="867">
        <v>45248</v>
      </c>
      <c r="J218" s="868">
        <v>-4555</v>
      </c>
      <c r="K218" s="869">
        <v>0.89933256718529</v>
      </c>
      <c r="L218" s="212"/>
      <c r="M218" s="3">
        <v>40693</v>
      </c>
      <c r="N218" s="450">
        <f t="shared" si="5"/>
        <v>0</v>
      </c>
    </row>
    <row r="219" spans="1:14" ht="12.75" customHeight="1">
      <c r="A219" s="483">
        <v>180</v>
      </c>
      <c r="B219" s="972" t="s">
        <v>910</v>
      </c>
      <c r="C219" s="401" t="s">
        <v>926</v>
      </c>
      <c r="D219" s="889">
        <v>0</v>
      </c>
      <c r="E219" s="890">
        <v>5000</v>
      </c>
      <c r="F219" s="890">
        <v>0</v>
      </c>
      <c r="G219" s="891">
        <v>0</v>
      </c>
      <c r="H219" s="892">
        <v>5000</v>
      </c>
      <c r="I219" s="867"/>
      <c r="J219" s="868">
        <v>5000</v>
      </c>
      <c r="K219" s="943" t="s">
        <v>935</v>
      </c>
      <c r="L219" s="212"/>
      <c r="M219" s="3">
        <v>5000</v>
      </c>
      <c r="N219" s="450">
        <f t="shared" si="5"/>
        <v>0</v>
      </c>
    </row>
    <row r="220" spans="1:14" ht="12.75" customHeight="1" thickBot="1">
      <c r="A220" s="483">
        <v>181</v>
      </c>
      <c r="B220" s="490" t="s">
        <v>381</v>
      </c>
      <c r="C220" s="401" t="s">
        <v>927</v>
      </c>
      <c r="D220" s="851">
        <v>0</v>
      </c>
      <c r="E220" s="852">
        <v>0</v>
      </c>
      <c r="F220" s="852">
        <v>0</v>
      </c>
      <c r="G220" s="853">
        <v>12000</v>
      </c>
      <c r="H220" s="854">
        <v>12000</v>
      </c>
      <c r="I220" s="855"/>
      <c r="J220" s="856">
        <v>12000</v>
      </c>
      <c r="K220" s="906" t="s">
        <v>937</v>
      </c>
      <c r="L220" s="212"/>
      <c r="M220" s="3">
        <v>12000</v>
      </c>
      <c r="N220" s="450">
        <f t="shared" si="5"/>
        <v>0</v>
      </c>
    </row>
    <row r="221" spans="1:246" ht="12.75" customHeight="1" thickBot="1" thickTop="1">
      <c r="A221" s="675"/>
      <c r="B221" s="208"/>
      <c r="C221" s="677" t="s">
        <v>40</v>
      </c>
      <c r="D221" s="844">
        <v>90693</v>
      </c>
      <c r="E221" s="845">
        <v>35000</v>
      </c>
      <c r="F221" s="845">
        <v>144000</v>
      </c>
      <c r="G221" s="846">
        <v>38000</v>
      </c>
      <c r="H221" s="847">
        <v>307693</v>
      </c>
      <c r="I221" s="848">
        <v>280748</v>
      </c>
      <c r="J221" s="849">
        <v>26945</v>
      </c>
      <c r="K221" s="850">
        <v>1.095975750495106</v>
      </c>
      <c r="L221" s="449"/>
      <c r="M221" s="450">
        <v>307693</v>
      </c>
      <c r="N221" s="450">
        <f t="shared" si="5"/>
        <v>0</v>
      </c>
      <c r="O221" s="120"/>
      <c r="P221" s="120"/>
      <c r="Q221" s="793"/>
      <c r="R221" s="793"/>
      <c r="S221" s="793"/>
      <c r="T221" s="793"/>
      <c r="U221" s="793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20"/>
      <c r="BS221" s="120"/>
      <c r="BT221" s="120"/>
      <c r="BU221" s="120"/>
      <c r="BV221" s="120"/>
      <c r="BW221" s="120"/>
      <c r="BX221" s="120"/>
      <c r="BY221" s="120"/>
      <c r="BZ221" s="120"/>
      <c r="CA221" s="120"/>
      <c r="CB221" s="120"/>
      <c r="CC221" s="120"/>
      <c r="CD221" s="120"/>
      <c r="CE221" s="120"/>
      <c r="CF221" s="120"/>
      <c r="CG221" s="120"/>
      <c r="CH221" s="120"/>
      <c r="CI221" s="120"/>
      <c r="CJ221" s="120"/>
      <c r="CK221" s="120"/>
      <c r="CL221" s="120"/>
      <c r="CM221" s="120"/>
      <c r="CN221" s="120"/>
      <c r="CO221" s="120"/>
      <c r="CP221" s="120"/>
      <c r="CQ221" s="120"/>
      <c r="CR221" s="120"/>
      <c r="CS221" s="120"/>
      <c r="CT221" s="120"/>
      <c r="CU221" s="120"/>
      <c r="CV221" s="120"/>
      <c r="CW221" s="120"/>
      <c r="CX221" s="120"/>
      <c r="CY221" s="120"/>
      <c r="CZ221" s="120"/>
      <c r="DA221" s="120"/>
      <c r="DB221" s="120"/>
      <c r="DC221" s="120"/>
      <c r="DD221" s="120"/>
      <c r="DE221" s="120"/>
      <c r="DF221" s="120"/>
      <c r="DG221" s="120"/>
      <c r="DH221" s="120"/>
      <c r="DI221" s="120"/>
      <c r="DJ221" s="120"/>
      <c r="DK221" s="120"/>
      <c r="DL221" s="120"/>
      <c r="DM221" s="120"/>
      <c r="DN221" s="120"/>
      <c r="DO221" s="120"/>
      <c r="DP221" s="120"/>
      <c r="DQ221" s="120"/>
      <c r="DR221" s="120"/>
      <c r="DS221" s="120"/>
      <c r="DT221" s="120"/>
      <c r="DU221" s="120"/>
      <c r="DV221" s="120"/>
      <c r="DW221" s="120"/>
      <c r="DX221" s="120"/>
      <c r="DY221" s="120"/>
      <c r="DZ221" s="120"/>
      <c r="EA221" s="120"/>
      <c r="EB221" s="120"/>
      <c r="EC221" s="120"/>
      <c r="ED221" s="120"/>
      <c r="EE221" s="120"/>
      <c r="EF221" s="120"/>
      <c r="EG221" s="120"/>
      <c r="EH221" s="120"/>
      <c r="EI221" s="120"/>
      <c r="EJ221" s="120"/>
      <c r="EK221" s="120"/>
      <c r="EL221" s="120"/>
      <c r="EM221" s="120"/>
      <c r="EN221" s="120"/>
      <c r="EO221" s="120"/>
      <c r="EP221" s="120"/>
      <c r="EQ221" s="120"/>
      <c r="ER221" s="120"/>
      <c r="ES221" s="120"/>
      <c r="ET221" s="120"/>
      <c r="EU221" s="120"/>
      <c r="EV221" s="120"/>
      <c r="EW221" s="120"/>
      <c r="EX221" s="120"/>
      <c r="EY221" s="120"/>
      <c r="EZ221" s="120"/>
      <c r="FA221" s="120"/>
      <c r="FB221" s="120"/>
      <c r="FC221" s="120"/>
      <c r="FD221" s="120"/>
      <c r="FE221" s="120"/>
      <c r="FF221" s="120"/>
      <c r="FG221" s="120"/>
      <c r="FH221" s="120"/>
      <c r="FI221" s="120"/>
      <c r="FJ221" s="120"/>
      <c r="FK221" s="120"/>
      <c r="FL221" s="120"/>
      <c r="FM221" s="120"/>
      <c r="FN221" s="120"/>
      <c r="FO221" s="120"/>
      <c r="FP221" s="120"/>
      <c r="FQ221" s="120"/>
      <c r="FR221" s="120"/>
      <c r="FS221" s="120"/>
      <c r="FT221" s="120"/>
      <c r="FU221" s="120"/>
      <c r="FV221" s="120"/>
      <c r="FW221" s="120"/>
      <c r="FX221" s="120"/>
      <c r="FY221" s="120"/>
      <c r="FZ221" s="120"/>
      <c r="GA221" s="120"/>
      <c r="GB221" s="120"/>
      <c r="GC221" s="120"/>
      <c r="GD221" s="120"/>
      <c r="GE221" s="120"/>
      <c r="GF221" s="120"/>
      <c r="GG221" s="120"/>
      <c r="GH221" s="120"/>
      <c r="GI221" s="120"/>
      <c r="GJ221" s="120"/>
      <c r="GK221" s="120"/>
      <c r="GL221" s="120"/>
      <c r="GM221" s="120"/>
      <c r="GN221" s="120"/>
      <c r="GO221" s="120"/>
      <c r="GP221" s="120"/>
      <c r="GQ221" s="120"/>
      <c r="GR221" s="120"/>
      <c r="GS221" s="120"/>
      <c r="GT221" s="120"/>
      <c r="GU221" s="120"/>
      <c r="GV221" s="120"/>
      <c r="GW221" s="120"/>
      <c r="GX221" s="120"/>
      <c r="GY221" s="120"/>
      <c r="GZ221" s="120"/>
      <c r="HA221" s="120"/>
      <c r="HB221" s="120"/>
      <c r="HC221" s="120"/>
      <c r="HD221" s="120"/>
      <c r="HE221" s="120"/>
      <c r="HF221" s="120"/>
      <c r="HG221" s="120"/>
      <c r="HH221" s="120"/>
      <c r="HI221" s="120"/>
      <c r="HJ221" s="120"/>
      <c r="HK221" s="120"/>
      <c r="HL221" s="120"/>
      <c r="HM221" s="120"/>
      <c r="HN221" s="120"/>
      <c r="HO221" s="120"/>
      <c r="HP221" s="120"/>
      <c r="HQ221" s="120"/>
      <c r="HR221" s="120"/>
      <c r="HS221" s="120"/>
      <c r="HT221" s="120"/>
      <c r="HU221" s="120"/>
      <c r="HV221" s="120"/>
      <c r="HW221" s="120"/>
      <c r="HX221" s="120"/>
      <c r="HY221" s="120"/>
      <c r="HZ221" s="120"/>
      <c r="IA221" s="120"/>
      <c r="IB221" s="120"/>
      <c r="IC221" s="120"/>
      <c r="ID221" s="120"/>
      <c r="IE221" s="120"/>
      <c r="IF221" s="120"/>
      <c r="IG221" s="120"/>
      <c r="IH221" s="120"/>
      <c r="II221" s="120"/>
      <c r="IJ221" s="120"/>
      <c r="IK221" s="120"/>
      <c r="IL221" s="120"/>
    </row>
    <row r="222" spans="1:246" ht="12.75" customHeight="1" thickBot="1">
      <c r="A222" s="673"/>
      <c r="B222" s="445"/>
      <c r="C222" s="385" t="s">
        <v>80</v>
      </c>
      <c r="D222" s="874">
        <v>181693</v>
      </c>
      <c r="E222" s="875">
        <v>581011</v>
      </c>
      <c r="F222" s="875">
        <v>613083</v>
      </c>
      <c r="G222" s="876">
        <v>684880</v>
      </c>
      <c r="H222" s="877">
        <v>2060667</v>
      </c>
      <c r="I222" s="878">
        <v>1964074</v>
      </c>
      <c r="J222" s="879">
        <v>96593</v>
      </c>
      <c r="K222" s="880">
        <v>1.0491799188828934</v>
      </c>
      <c r="L222" s="449"/>
      <c r="M222" s="450">
        <v>2060667</v>
      </c>
      <c r="N222" s="450">
        <f t="shared" si="5"/>
        <v>0</v>
      </c>
      <c r="O222" s="120"/>
      <c r="P222" s="120"/>
      <c r="Q222" s="793"/>
      <c r="R222" s="793"/>
      <c r="S222" s="793"/>
      <c r="T222" s="793"/>
      <c r="U222" s="793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0"/>
      <c r="BD222" s="120"/>
      <c r="BE222" s="120"/>
      <c r="BF222" s="120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20"/>
      <c r="BS222" s="120"/>
      <c r="BT222" s="120"/>
      <c r="BU222" s="120"/>
      <c r="BV222" s="120"/>
      <c r="BW222" s="120"/>
      <c r="BX222" s="120"/>
      <c r="BY222" s="120"/>
      <c r="BZ222" s="120"/>
      <c r="CA222" s="120"/>
      <c r="CB222" s="120"/>
      <c r="CC222" s="120"/>
      <c r="CD222" s="120"/>
      <c r="CE222" s="120"/>
      <c r="CF222" s="120"/>
      <c r="CG222" s="120"/>
      <c r="CH222" s="120"/>
      <c r="CI222" s="120"/>
      <c r="CJ222" s="120"/>
      <c r="CK222" s="120"/>
      <c r="CL222" s="120"/>
      <c r="CM222" s="120"/>
      <c r="CN222" s="120"/>
      <c r="CO222" s="120"/>
      <c r="CP222" s="120"/>
      <c r="CQ222" s="120"/>
      <c r="CR222" s="120"/>
      <c r="CS222" s="120"/>
      <c r="CT222" s="120"/>
      <c r="CU222" s="120"/>
      <c r="CV222" s="120"/>
      <c r="CW222" s="120"/>
      <c r="CX222" s="120"/>
      <c r="CY222" s="120"/>
      <c r="CZ222" s="120"/>
      <c r="DA222" s="120"/>
      <c r="DB222" s="120"/>
      <c r="DC222" s="120"/>
      <c r="DD222" s="120"/>
      <c r="DE222" s="120"/>
      <c r="DF222" s="120"/>
      <c r="DG222" s="120"/>
      <c r="DH222" s="120"/>
      <c r="DI222" s="120"/>
      <c r="DJ222" s="120"/>
      <c r="DK222" s="120"/>
      <c r="DL222" s="120"/>
      <c r="DM222" s="120"/>
      <c r="DN222" s="120"/>
      <c r="DO222" s="120"/>
      <c r="DP222" s="120"/>
      <c r="DQ222" s="120"/>
      <c r="DR222" s="120"/>
      <c r="DS222" s="120"/>
      <c r="DT222" s="120"/>
      <c r="DU222" s="120"/>
      <c r="DV222" s="120"/>
      <c r="DW222" s="120"/>
      <c r="DX222" s="120"/>
      <c r="DY222" s="120"/>
      <c r="DZ222" s="120"/>
      <c r="EA222" s="120"/>
      <c r="EB222" s="120"/>
      <c r="EC222" s="120"/>
      <c r="ED222" s="120"/>
      <c r="EE222" s="120"/>
      <c r="EF222" s="120"/>
      <c r="EG222" s="120"/>
      <c r="EH222" s="120"/>
      <c r="EI222" s="120"/>
      <c r="EJ222" s="120"/>
      <c r="EK222" s="120"/>
      <c r="EL222" s="120"/>
      <c r="EM222" s="120"/>
      <c r="EN222" s="120"/>
      <c r="EO222" s="120"/>
      <c r="EP222" s="120"/>
      <c r="EQ222" s="120"/>
      <c r="ER222" s="120"/>
      <c r="ES222" s="120"/>
      <c r="ET222" s="120"/>
      <c r="EU222" s="120"/>
      <c r="EV222" s="120"/>
      <c r="EW222" s="120"/>
      <c r="EX222" s="120"/>
      <c r="EY222" s="120"/>
      <c r="EZ222" s="120"/>
      <c r="FA222" s="120"/>
      <c r="FB222" s="120"/>
      <c r="FC222" s="120"/>
      <c r="FD222" s="120"/>
      <c r="FE222" s="120"/>
      <c r="FF222" s="120"/>
      <c r="FG222" s="120"/>
      <c r="FH222" s="120"/>
      <c r="FI222" s="120"/>
      <c r="FJ222" s="120"/>
      <c r="FK222" s="120"/>
      <c r="FL222" s="120"/>
      <c r="FM222" s="120"/>
      <c r="FN222" s="120"/>
      <c r="FO222" s="120"/>
      <c r="FP222" s="120"/>
      <c r="FQ222" s="120"/>
      <c r="FR222" s="120"/>
      <c r="FS222" s="120"/>
      <c r="FT222" s="120"/>
      <c r="FU222" s="120"/>
      <c r="FV222" s="120"/>
      <c r="FW222" s="120"/>
      <c r="FX222" s="120"/>
      <c r="FY222" s="120"/>
      <c r="FZ222" s="120"/>
      <c r="GA222" s="120"/>
      <c r="GB222" s="120"/>
      <c r="GC222" s="120"/>
      <c r="GD222" s="120"/>
      <c r="GE222" s="120"/>
      <c r="GF222" s="120"/>
      <c r="GG222" s="120"/>
      <c r="GH222" s="120"/>
      <c r="GI222" s="120"/>
      <c r="GJ222" s="120"/>
      <c r="GK222" s="120"/>
      <c r="GL222" s="120"/>
      <c r="GM222" s="120"/>
      <c r="GN222" s="120"/>
      <c r="GO222" s="120"/>
      <c r="GP222" s="120"/>
      <c r="GQ222" s="120"/>
      <c r="GR222" s="120"/>
      <c r="GS222" s="120"/>
      <c r="GT222" s="120"/>
      <c r="GU222" s="120"/>
      <c r="GV222" s="120"/>
      <c r="GW222" s="120"/>
      <c r="GX222" s="120"/>
      <c r="GY222" s="120"/>
      <c r="GZ222" s="120"/>
      <c r="HA222" s="120"/>
      <c r="HB222" s="120"/>
      <c r="HC222" s="120"/>
      <c r="HD222" s="120"/>
      <c r="HE222" s="120"/>
      <c r="HF222" s="120"/>
      <c r="HG222" s="120"/>
      <c r="HH222" s="120"/>
      <c r="HI222" s="120"/>
      <c r="HJ222" s="120"/>
      <c r="HK222" s="120"/>
      <c r="HL222" s="120"/>
      <c r="HM222" s="120"/>
      <c r="HN222" s="120"/>
      <c r="HO222" s="120"/>
      <c r="HP222" s="120"/>
      <c r="HQ222" s="120"/>
      <c r="HR222" s="120"/>
      <c r="HS222" s="120"/>
      <c r="HT222" s="120"/>
      <c r="HU222" s="120"/>
      <c r="HV222" s="120"/>
      <c r="HW222" s="120"/>
      <c r="HX222" s="120"/>
      <c r="HY222" s="120"/>
      <c r="HZ222" s="120"/>
      <c r="IA222" s="120"/>
      <c r="IB222" s="120"/>
      <c r="IC222" s="120"/>
      <c r="ID222" s="120"/>
      <c r="IE222" s="120"/>
      <c r="IF222" s="120"/>
      <c r="IG222" s="120"/>
      <c r="IH222" s="120"/>
      <c r="II222" s="120"/>
      <c r="IJ222" s="120"/>
      <c r="IK222" s="120"/>
      <c r="IL222" s="120"/>
    </row>
    <row r="223" spans="1:14" ht="12.75" customHeight="1">
      <c r="A223" s="483">
        <f>A220+1</f>
        <v>182</v>
      </c>
      <c r="B223" s="483" t="s">
        <v>382</v>
      </c>
      <c r="C223" s="402" t="s">
        <v>874</v>
      </c>
      <c r="D223" s="837">
        <v>0</v>
      </c>
      <c r="E223" s="391">
        <v>1185</v>
      </c>
      <c r="F223" s="391">
        <v>4921</v>
      </c>
      <c r="G223" s="838">
        <v>9000</v>
      </c>
      <c r="H223" s="465">
        <v>15106</v>
      </c>
      <c r="I223" s="839">
        <v>19304</v>
      </c>
      <c r="J223" s="840">
        <v>-4198</v>
      </c>
      <c r="K223" s="841">
        <v>0.7825321176958143</v>
      </c>
      <c r="L223" s="124"/>
      <c r="M223" s="3">
        <v>15106</v>
      </c>
      <c r="N223" s="450">
        <f t="shared" si="5"/>
        <v>0</v>
      </c>
    </row>
    <row r="224" spans="1:14" ht="12.75" customHeight="1">
      <c r="A224" s="483">
        <f t="shared" si="6"/>
        <v>183</v>
      </c>
      <c r="B224" s="483" t="s">
        <v>382</v>
      </c>
      <c r="C224" s="402" t="s">
        <v>875</v>
      </c>
      <c r="D224" s="837">
        <v>0</v>
      </c>
      <c r="E224" s="391">
        <v>0</v>
      </c>
      <c r="F224" s="391">
        <v>5000</v>
      </c>
      <c r="G224" s="838">
        <v>0</v>
      </c>
      <c r="H224" s="465">
        <v>5000</v>
      </c>
      <c r="I224" s="839">
        <v>8151</v>
      </c>
      <c r="J224" s="840">
        <v>-3151</v>
      </c>
      <c r="K224" s="841">
        <v>0.613421666053245</v>
      </c>
      <c r="L224" s="124"/>
      <c r="M224" s="3">
        <v>5000</v>
      </c>
      <c r="N224" s="450">
        <f t="shared" si="5"/>
        <v>0</v>
      </c>
    </row>
    <row r="225" spans="1:14" ht="12.75" customHeight="1" thickBot="1">
      <c r="A225" s="485">
        <f t="shared" si="6"/>
        <v>184</v>
      </c>
      <c r="B225" s="485" t="s">
        <v>382</v>
      </c>
      <c r="C225" s="402" t="s">
        <v>876</v>
      </c>
      <c r="D225" s="859">
        <v>0</v>
      </c>
      <c r="E225" s="860">
        <v>155000</v>
      </c>
      <c r="F225" s="860">
        <v>0</v>
      </c>
      <c r="G225" s="861">
        <v>141000</v>
      </c>
      <c r="H225" s="862">
        <v>296000</v>
      </c>
      <c r="I225" s="855">
        <v>432000</v>
      </c>
      <c r="J225" s="856">
        <v>-136000</v>
      </c>
      <c r="K225" s="857">
        <v>0.6851851851851852</v>
      </c>
      <c r="L225" s="124">
        <v>4</v>
      </c>
      <c r="M225" s="3">
        <v>296000</v>
      </c>
      <c r="N225" s="450">
        <f t="shared" si="5"/>
        <v>0</v>
      </c>
    </row>
    <row r="226" spans="1:246" ht="12.75" customHeight="1" thickBot="1" thickTop="1">
      <c r="A226" s="214"/>
      <c r="B226" s="214"/>
      <c r="C226" s="677" t="s">
        <v>40</v>
      </c>
      <c r="D226" s="930">
        <v>0</v>
      </c>
      <c r="E226" s="931">
        <v>156185</v>
      </c>
      <c r="F226" s="931">
        <v>9921</v>
      </c>
      <c r="G226" s="932">
        <v>150000</v>
      </c>
      <c r="H226" s="933">
        <v>316106</v>
      </c>
      <c r="I226" s="934">
        <v>459455</v>
      </c>
      <c r="J226" s="935">
        <v>-143349</v>
      </c>
      <c r="K226" s="936">
        <v>0.6880020894320444</v>
      </c>
      <c r="L226" s="449"/>
      <c r="M226" s="450">
        <v>316106</v>
      </c>
      <c r="N226" s="450">
        <f t="shared" si="5"/>
        <v>0</v>
      </c>
      <c r="O226" s="120"/>
      <c r="P226" s="120"/>
      <c r="Q226" s="793"/>
      <c r="R226" s="793"/>
      <c r="S226" s="793"/>
      <c r="T226" s="793"/>
      <c r="U226" s="793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20"/>
      <c r="AV226" s="120"/>
      <c r="AW226" s="120"/>
      <c r="AX226" s="120"/>
      <c r="AY226" s="120"/>
      <c r="AZ226" s="120"/>
      <c r="BA226" s="120"/>
      <c r="BB226" s="120"/>
      <c r="BC226" s="120"/>
      <c r="BD226" s="120"/>
      <c r="BE226" s="120"/>
      <c r="BF226" s="120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20"/>
      <c r="BS226" s="120"/>
      <c r="BT226" s="120"/>
      <c r="BU226" s="120"/>
      <c r="BV226" s="120"/>
      <c r="BW226" s="120"/>
      <c r="BX226" s="120"/>
      <c r="BY226" s="120"/>
      <c r="BZ226" s="120"/>
      <c r="CA226" s="120"/>
      <c r="CB226" s="120"/>
      <c r="CC226" s="120"/>
      <c r="CD226" s="120"/>
      <c r="CE226" s="120"/>
      <c r="CF226" s="120"/>
      <c r="CG226" s="120"/>
      <c r="CH226" s="120"/>
      <c r="CI226" s="120"/>
      <c r="CJ226" s="120"/>
      <c r="CK226" s="120"/>
      <c r="CL226" s="120"/>
      <c r="CM226" s="120"/>
      <c r="CN226" s="120"/>
      <c r="CO226" s="120"/>
      <c r="CP226" s="120"/>
      <c r="CQ226" s="120"/>
      <c r="CR226" s="120"/>
      <c r="CS226" s="120"/>
      <c r="CT226" s="120"/>
      <c r="CU226" s="120"/>
      <c r="CV226" s="120"/>
      <c r="CW226" s="120"/>
      <c r="CX226" s="120"/>
      <c r="CY226" s="120"/>
      <c r="CZ226" s="120"/>
      <c r="DA226" s="120"/>
      <c r="DB226" s="120"/>
      <c r="DC226" s="120"/>
      <c r="DD226" s="120"/>
      <c r="DE226" s="120"/>
      <c r="DF226" s="120"/>
      <c r="DG226" s="120"/>
      <c r="DH226" s="120"/>
      <c r="DI226" s="120"/>
      <c r="DJ226" s="120"/>
      <c r="DK226" s="120"/>
      <c r="DL226" s="120"/>
      <c r="DM226" s="120"/>
      <c r="DN226" s="120"/>
      <c r="DO226" s="120"/>
      <c r="DP226" s="120"/>
      <c r="DQ226" s="120"/>
      <c r="DR226" s="120"/>
      <c r="DS226" s="120"/>
      <c r="DT226" s="120"/>
      <c r="DU226" s="120"/>
      <c r="DV226" s="120"/>
      <c r="DW226" s="120"/>
      <c r="DX226" s="120"/>
      <c r="DY226" s="120"/>
      <c r="DZ226" s="120"/>
      <c r="EA226" s="120"/>
      <c r="EB226" s="120"/>
      <c r="EC226" s="120"/>
      <c r="ED226" s="120"/>
      <c r="EE226" s="120"/>
      <c r="EF226" s="120"/>
      <c r="EG226" s="120"/>
      <c r="EH226" s="120"/>
      <c r="EI226" s="120"/>
      <c r="EJ226" s="120"/>
      <c r="EK226" s="120"/>
      <c r="EL226" s="120"/>
      <c r="EM226" s="120"/>
      <c r="EN226" s="120"/>
      <c r="EO226" s="120"/>
      <c r="EP226" s="120"/>
      <c r="EQ226" s="120"/>
      <c r="ER226" s="120"/>
      <c r="ES226" s="120"/>
      <c r="ET226" s="120"/>
      <c r="EU226" s="120"/>
      <c r="EV226" s="120"/>
      <c r="EW226" s="120"/>
      <c r="EX226" s="120"/>
      <c r="EY226" s="120"/>
      <c r="EZ226" s="120"/>
      <c r="FA226" s="120"/>
      <c r="FB226" s="120"/>
      <c r="FC226" s="120"/>
      <c r="FD226" s="120"/>
      <c r="FE226" s="120"/>
      <c r="FF226" s="120"/>
      <c r="FG226" s="120"/>
      <c r="FH226" s="120"/>
      <c r="FI226" s="120"/>
      <c r="FJ226" s="120"/>
      <c r="FK226" s="120"/>
      <c r="FL226" s="120"/>
      <c r="FM226" s="120"/>
      <c r="FN226" s="120"/>
      <c r="FO226" s="120"/>
      <c r="FP226" s="120"/>
      <c r="FQ226" s="120"/>
      <c r="FR226" s="120"/>
      <c r="FS226" s="120"/>
      <c r="FT226" s="120"/>
      <c r="FU226" s="120"/>
      <c r="FV226" s="120"/>
      <c r="FW226" s="120"/>
      <c r="FX226" s="120"/>
      <c r="FY226" s="120"/>
      <c r="FZ226" s="120"/>
      <c r="GA226" s="120"/>
      <c r="GB226" s="120"/>
      <c r="GC226" s="120"/>
      <c r="GD226" s="120"/>
      <c r="GE226" s="120"/>
      <c r="GF226" s="120"/>
      <c r="GG226" s="120"/>
      <c r="GH226" s="120"/>
      <c r="GI226" s="120"/>
      <c r="GJ226" s="120"/>
      <c r="GK226" s="120"/>
      <c r="GL226" s="120"/>
      <c r="GM226" s="120"/>
      <c r="GN226" s="120"/>
      <c r="GO226" s="120"/>
      <c r="GP226" s="120"/>
      <c r="GQ226" s="120"/>
      <c r="GR226" s="120"/>
      <c r="GS226" s="120"/>
      <c r="GT226" s="120"/>
      <c r="GU226" s="120"/>
      <c r="GV226" s="120"/>
      <c r="GW226" s="120"/>
      <c r="GX226" s="120"/>
      <c r="GY226" s="120"/>
      <c r="GZ226" s="120"/>
      <c r="HA226" s="120"/>
      <c r="HB226" s="120"/>
      <c r="HC226" s="120"/>
      <c r="HD226" s="120"/>
      <c r="HE226" s="120"/>
      <c r="HF226" s="120"/>
      <c r="HG226" s="120"/>
      <c r="HH226" s="120"/>
      <c r="HI226" s="120"/>
      <c r="HJ226" s="120"/>
      <c r="HK226" s="120"/>
      <c r="HL226" s="120"/>
      <c r="HM226" s="120"/>
      <c r="HN226" s="120"/>
      <c r="HO226" s="120"/>
      <c r="HP226" s="120"/>
      <c r="HQ226" s="120"/>
      <c r="HR226" s="120"/>
      <c r="HS226" s="120"/>
      <c r="HT226" s="120"/>
      <c r="HU226" s="120"/>
      <c r="HV226" s="120"/>
      <c r="HW226" s="120"/>
      <c r="HX226" s="120"/>
      <c r="HY226" s="120"/>
      <c r="HZ226" s="120"/>
      <c r="IA226" s="120"/>
      <c r="IB226" s="120"/>
      <c r="IC226" s="120"/>
      <c r="ID226" s="120"/>
      <c r="IE226" s="120"/>
      <c r="IF226" s="120"/>
      <c r="IG226" s="120"/>
      <c r="IH226" s="120"/>
      <c r="II226" s="120"/>
      <c r="IJ226" s="120"/>
      <c r="IK226" s="120"/>
      <c r="IL226" s="120"/>
    </row>
    <row r="227" spans="1:14" ht="12.75" customHeight="1">
      <c r="A227" s="483">
        <f>A225+1</f>
        <v>185</v>
      </c>
      <c r="B227" s="483" t="s">
        <v>383</v>
      </c>
      <c r="C227" s="401" t="s">
        <v>305</v>
      </c>
      <c r="D227" s="837">
        <v>5000</v>
      </c>
      <c r="E227" s="391">
        <v>0</v>
      </c>
      <c r="F227" s="391">
        <v>0</v>
      </c>
      <c r="G227" s="838">
        <v>0</v>
      </c>
      <c r="H227" s="465">
        <v>5000</v>
      </c>
      <c r="I227" s="839">
        <v>5000</v>
      </c>
      <c r="J227" s="840">
        <v>0</v>
      </c>
      <c r="K227" s="841">
        <v>1</v>
      </c>
      <c r="L227" s="124"/>
      <c r="M227" s="3">
        <v>5000</v>
      </c>
      <c r="N227" s="450">
        <f t="shared" si="5"/>
        <v>0</v>
      </c>
    </row>
    <row r="228" spans="1:14" ht="12.75" customHeight="1">
      <c r="A228" s="483">
        <f t="shared" si="6"/>
        <v>186</v>
      </c>
      <c r="B228" s="483" t="s">
        <v>383</v>
      </c>
      <c r="C228" s="401" t="s">
        <v>306</v>
      </c>
      <c r="D228" s="837">
        <v>0</v>
      </c>
      <c r="E228" s="391">
        <v>0</v>
      </c>
      <c r="F228" s="391">
        <v>10000</v>
      </c>
      <c r="G228" s="838">
        <v>0</v>
      </c>
      <c r="H228" s="465">
        <v>10000</v>
      </c>
      <c r="I228" s="839">
        <v>7000</v>
      </c>
      <c r="J228" s="840">
        <v>3000</v>
      </c>
      <c r="K228" s="841">
        <v>1.4285714285714286</v>
      </c>
      <c r="L228" s="124"/>
      <c r="M228" s="3">
        <v>10000</v>
      </c>
      <c r="N228" s="450">
        <f t="shared" si="5"/>
        <v>0</v>
      </c>
    </row>
    <row r="229" spans="1:14" ht="12.75" customHeight="1">
      <c r="A229" s="483">
        <f t="shared" si="6"/>
        <v>187</v>
      </c>
      <c r="B229" s="483" t="s">
        <v>383</v>
      </c>
      <c r="C229" s="401" t="s">
        <v>307</v>
      </c>
      <c r="D229" s="837">
        <v>0</v>
      </c>
      <c r="E229" s="391">
        <v>0</v>
      </c>
      <c r="F229" s="391">
        <v>32000</v>
      </c>
      <c r="G229" s="838">
        <v>0</v>
      </c>
      <c r="H229" s="465">
        <v>32000</v>
      </c>
      <c r="I229" s="839">
        <v>25000</v>
      </c>
      <c r="J229" s="840">
        <v>7000</v>
      </c>
      <c r="K229" s="841">
        <v>1.28</v>
      </c>
      <c r="L229" s="124"/>
      <c r="M229" s="3">
        <v>32000</v>
      </c>
      <c r="N229" s="450">
        <f t="shared" si="5"/>
        <v>0</v>
      </c>
    </row>
    <row r="230" spans="1:14" ht="12.75" customHeight="1">
      <c r="A230" s="483">
        <f t="shared" si="6"/>
        <v>188</v>
      </c>
      <c r="B230" s="483" t="s">
        <v>383</v>
      </c>
      <c r="C230" s="401" t="s">
        <v>308</v>
      </c>
      <c r="D230" s="837">
        <v>18000</v>
      </c>
      <c r="E230" s="391">
        <v>0</v>
      </c>
      <c r="F230" s="391">
        <v>0</v>
      </c>
      <c r="G230" s="838">
        <v>0</v>
      </c>
      <c r="H230" s="465">
        <v>18000</v>
      </c>
      <c r="I230" s="839">
        <v>10000</v>
      </c>
      <c r="J230" s="840">
        <v>8000</v>
      </c>
      <c r="K230" s="841">
        <v>1.8</v>
      </c>
      <c r="L230" s="124"/>
      <c r="M230" s="3">
        <v>18000</v>
      </c>
      <c r="N230" s="450">
        <f t="shared" si="5"/>
        <v>0</v>
      </c>
    </row>
    <row r="231" spans="1:14" ht="12.75" customHeight="1">
      <c r="A231" s="483">
        <f t="shared" si="6"/>
        <v>189</v>
      </c>
      <c r="B231" s="483" t="s">
        <v>383</v>
      </c>
      <c r="C231" s="401" t="s">
        <v>309</v>
      </c>
      <c r="D231" s="837">
        <v>0</v>
      </c>
      <c r="E231" s="391">
        <v>56000</v>
      </c>
      <c r="F231" s="391">
        <v>0</v>
      </c>
      <c r="G231" s="838">
        <v>0</v>
      </c>
      <c r="H231" s="465">
        <v>56000</v>
      </c>
      <c r="I231" s="839">
        <v>52000</v>
      </c>
      <c r="J231" s="840">
        <v>4000</v>
      </c>
      <c r="K231" s="841">
        <v>1.0769230769230769</v>
      </c>
      <c r="L231" s="124"/>
      <c r="M231" s="3">
        <v>56000</v>
      </c>
      <c r="N231" s="450">
        <f t="shared" si="5"/>
        <v>0</v>
      </c>
    </row>
    <row r="232" spans="1:14" ht="12.75" customHeight="1">
      <c r="A232" s="513">
        <v>190</v>
      </c>
      <c r="B232" s="513" t="s">
        <v>78</v>
      </c>
      <c r="C232" s="401" t="s">
        <v>877</v>
      </c>
      <c r="D232" s="889">
        <v>0</v>
      </c>
      <c r="E232" s="890">
        <v>5000</v>
      </c>
      <c r="F232" s="890">
        <v>0</v>
      </c>
      <c r="G232" s="891">
        <v>0</v>
      </c>
      <c r="H232" s="892">
        <v>5000</v>
      </c>
      <c r="I232" s="867">
        <v>4000</v>
      </c>
      <c r="J232" s="868">
        <v>1000</v>
      </c>
      <c r="K232" s="869">
        <v>1.25</v>
      </c>
      <c r="L232" s="124"/>
      <c r="M232" s="3">
        <v>5000</v>
      </c>
      <c r="N232" s="450">
        <f t="shared" si="5"/>
        <v>0</v>
      </c>
    </row>
    <row r="233" spans="1:14" ht="12.75" customHeight="1" thickBot="1">
      <c r="A233" s="485">
        <v>191</v>
      </c>
      <c r="B233" s="485" t="s">
        <v>78</v>
      </c>
      <c r="C233" s="401" t="s">
        <v>928</v>
      </c>
      <c r="D233" s="851">
        <v>0</v>
      </c>
      <c r="E233" s="852">
        <v>0</v>
      </c>
      <c r="F233" s="852">
        <v>0</v>
      </c>
      <c r="G233" s="853">
        <v>5000</v>
      </c>
      <c r="H233" s="854">
        <v>5000</v>
      </c>
      <c r="I233" s="904"/>
      <c r="J233" s="905">
        <v>5000</v>
      </c>
      <c r="K233" s="906" t="s">
        <v>935</v>
      </c>
      <c r="L233" s="124"/>
      <c r="M233" s="3">
        <v>5000</v>
      </c>
      <c r="N233" s="450">
        <f t="shared" si="5"/>
        <v>0</v>
      </c>
    </row>
    <row r="234" spans="1:246" ht="12.75" customHeight="1" thickBot="1" thickTop="1">
      <c r="A234" s="214"/>
      <c r="B234" s="214"/>
      <c r="C234" s="677" t="s">
        <v>40</v>
      </c>
      <c r="D234" s="930">
        <v>23000</v>
      </c>
      <c r="E234" s="931">
        <v>61000</v>
      </c>
      <c r="F234" s="931">
        <v>42000</v>
      </c>
      <c r="G234" s="932">
        <v>5000</v>
      </c>
      <c r="H234" s="933">
        <v>131000</v>
      </c>
      <c r="I234" s="934">
        <v>103000</v>
      </c>
      <c r="J234" s="935">
        <v>28000</v>
      </c>
      <c r="K234" s="936">
        <v>1.2718446601941749</v>
      </c>
      <c r="L234" s="449"/>
      <c r="M234" s="450">
        <v>131000</v>
      </c>
      <c r="N234" s="450">
        <f t="shared" si="5"/>
        <v>0</v>
      </c>
      <c r="O234" s="120"/>
      <c r="P234" s="120"/>
      <c r="Q234" s="793"/>
      <c r="R234" s="793"/>
      <c r="S234" s="793"/>
      <c r="T234" s="793"/>
      <c r="U234" s="793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20"/>
      <c r="AV234" s="120"/>
      <c r="AW234" s="120"/>
      <c r="AX234" s="120"/>
      <c r="AY234" s="120"/>
      <c r="AZ234" s="120"/>
      <c r="BA234" s="120"/>
      <c r="BB234" s="120"/>
      <c r="BC234" s="120"/>
      <c r="BD234" s="120"/>
      <c r="BE234" s="120"/>
      <c r="BF234" s="120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20"/>
      <c r="BS234" s="120"/>
      <c r="BT234" s="120"/>
      <c r="BU234" s="120"/>
      <c r="BV234" s="120"/>
      <c r="BW234" s="120"/>
      <c r="BX234" s="120"/>
      <c r="BY234" s="120"/>
      <c r="BZ234" s="120"/>
      <c r="CA234" s="120"/>
      <c r="CB234" s="120"/>
      <c r="CC234" s="120"/>
      <c r="CD234" s="120"/>
      <c r="CE234" s="120"/>
      <c r="CF234" s="120"/>
      <c r="CG234" s="120"/>
      <c r="CH234" s="120"/>
      <c r="CI234" s="120"/>
      <c r="CJ234" s="120"/>
      <c r="CK234" s="120"/>
      <c r="CL234" s="120"/>
      <c r="CM234" s="120"/>
      <c r="CN234" s="120"/>
      <c r="CO234" s="120"/>
      <c r="CP234" s="120"/>
      <c r="CQ234" s="120"/>
      <c r="CR234" s="120"/>
      <c r="CS234" s="120"/>
      <c r="CT234" s="120"/>
      <c r="CU234" s="120"/>
      <c r="CV234" s="120"/>
      <c r="CW234" s="120"/>
      <c r="CX234" s="120"/>
      <c r="CY234" s="120"/>
      <c r="CZ234" s="120"/>
      <c r="DA234" s="120"/>
      <c r="DB234" s="120"/>
      <c r="DC234" s="120"/>
      <c r="DD234" s="120"/>
      <c r="DE234" s="120"/>
      <c r="DF234" s="120"/>
      <c r="DG234" s="120"/>
      <c r="DH234" s="120"/>
      <c r="DI234" s="120"/>
      <c r="DJ234" s="120"/>
      <c r="DK234" s="120"/>
      <c r="DL234" s="120"/>
      <c r="DM234" s="120"/>
      <c r="DN234" s="120"/>
      <c r="DO234" s="120"/>
      <c r="DP234" s="120"/>
      <c r="DQ234" s="120"/>
      <c r="DR234" s="120"/>
      <c r="DS234" s="120"/>
      <c r="DT234" s="120"/>
      <c r="DU234" s="120"/>
      <c r="DV234" s="120"/>
      <c r="DW234" s="120"/>
      <c r="DX234" s="120"/>
      <c r="DY234" s="120"/>
      <c r="DZ234" s="120"/>
      <c r="EA234" s="120"/>
      <c r="EB234" s="120"/>
      <c r="EC234" s="120"/>
      <c r="ED234" s="120"/>
      <c r="EE234" s="120"/>
      <c r="EF234" s="120"/>
      <c r="EG234" s="120"/>
      <c r="EH234" s="120"/>
      <c r="EI234" s="120"/>
      <c r="EJ234" s="120"/>
      <c r="EK234" s="120"/>
      <c r="EL234" s="120"/>
      <c r="EM234" s="120"/>
      <c r="EN234" s="120"/>
      <c r="EO234" s="120"/>
      <c r="EP234" s="120"/>
      <c r="EQ234" s="120"/>
      <c r="ER234" s="120"/>
      <c r="ES234" s="120"/>
      <c r="ET234" s="120"/>
      <c r="EU234" s="120"/>
      <c r="EV234" s="120"/>
      <c r="EW234" s="120"/>
      <c r="EX234" s="120"/>
      <c r="EY234" s="120"/>
      <c r="EZ234" s="120"/>
      <c r="FA234" s="120"/>
      <c r="FB234" s="120"/>
      <c r="FC234" s="120"/>
      <c r="FD234" s="120"/>
      <c r="FE234" s="120"/>
      <c r="FF234" s="120"/>
      <c r="FG234" s="120"/>
      <c r="FH234" s="120"/>
      <c r="FI234" s="120"/>
      <c r="FJ234" s="120"/>
      <c r="FK234" s="120"/>
      <c r="FL234" s="120"/>
      <c r="FM234" s="120"/>
      <c r="FN234" s="120"/>
      <c r="FO234" s="120"/>
      <c r="FP234" s="120"/>
      <c r="FQ234" s="120"/>
      <c r="FR234" s="120"/>
      <c r="FS234" s="120"/>
      <c r="FT234" s="120"/>
      <c r="FU234" s="120"/>
      <c r="FV234" s="120"/>
      <c r="FW234" s="120"/>
      <c r="FX234" s="120"/>
      <c r="FY234" s="120"/>
      <c r="FZ234" s="120"/>
      <c r="GA234" s="120"/>
      <c r="GB234" s="120"/>
      <c r="GC234" s="120"/>
      <c r="GD234" s="120"/>
      <c r="GE234" s="120"/>
      <c r="GF234" s="120"/>
      <c r="GG234" s="120"/>
      <c r="GH234" s="120"/>
      <c r="GI234" s="120"/>
      <c r="GJ234" s="120"/>
      <c r="GK234" s="120"/>
      <c r="GL234" s="120"/>
      <c r="GM234" s="120"/>
      <c r="GN234" s="120"/>
      <c r="GO234" s="120"/>
      <c r="GP234" s="120"/>
      <c r="GQ234" s="120"/>
      <c r="GR234" s="120"/>
      <c r="GS234" s="120"/>
      <c r="GT234" s="120"/>
      <c r="GU234" s="120"/>
      <c r="GV234" s="120"/>
      <c r="GW234" s="120"/>
      <c r="GX234" s="120"/>
      <c r="GY234" s="120"/>
      <c r="GZ234" s="120"/>
      <c r="HA234" s="120"/>
      <c r="HB234" s="120"/>
      <c r="HC234" s="120"/>
      <c r="HD234" s="120"/>
      <c r="HE234" s="120"/>
      <c r="HF234" s="120"/>
      <c r="HG234" s="120"/>
      <c r="HH234" s="120"/>
      <c r="HI234" s="120"/>
      <c r="HJ234" s="120"/>
      <c r="HK234" s="120"/>
      <c r="HL234" s="120"/>
      <c r="HM234" s="120"/>
      <c r="HN234" s="120"/>
      <c r="HO234" s="120"/>
      <c r="HP234" s="120"/>
      <c r="HQ234" s="120"/>
      <c r="HR234" s="120"/>
      <c r="HS234" s="120"/>
      <c r="HT234" s="120"/>
      <c r="HU234" s="120"/>
      <c r="HV234" s="120"/>
      <c r="HW234" s="120"/>
      <c r="HX234" s="120"/>
      <c r="HY234" s="120"/>
      <c r="HZ234" s="120"/>
      <c r="IA234" s="120"/>
      <c r="IB234" s="120"/>
      <c r="IC234" s="120"/>
      <c r="ID234" s="120"/>
      <c r="IE234" s="120"/>
      <c r="IF234" s="120"/>
      <c r="IG234" s="120"/>
      <c r="IH234" s="120"/>
      <c r="II234" s="120"/>
      <c r="IJ234" s="120"/>
      <c r="IK234" s="120"/>
      <c r="IL234" s="120"/>
    </row>
    <row r="235" spans="1:14" ht="12.75" customHeight="1">
      <c r="A235" s="483">
        <f>A233+1</f>
        <v>192</v>
      </c>
      <c r="B235" s="516" t="s">
        <v>384</v>
      </c>
      <c r="C235" s="698" t="s">
        <v>328</v>
      </c>
      <c r="D235" s="837">
        <v>0</v>
      </c>
      <c r="E235" s="391">
        <v>0</v>
      </c>
      <c r="F235" s="391">
        <v>13000</v>
      </c>
      <c r="G235" s="838">
        <v>0</v>
      </c>
      <c r="H235" s="465">
        <v>13000</v>
      </c>
      <c r="I235" s="839">
        <v>12000</v>
      </c>
      <c r="J235" s="840">
        <v>1000</v>
      </c>
      <c r="K235" s="841">
        <v>1.0833333333333333</v>
      </c>
      <c r="L235" s="124"/>
      <c r="M235" s="3">
        <v>13000</v>
      </c>
      <c r="N235" s="450">
        <f t="shared" si="5"/>
        <v>0</v>
      </c>
    </row>
    <row r="236" spans="1:14" ht="12.75" customHeight="1">
      <c r="A236" s="483">
        <f t="shared" si="6"/>
        <v>193</v>
      </c>
      <c r="B236" s="483" t="s">
        <v>384</v>
      </c>
      <c r="C236" s="698" t="s">
        <v>329</v>
      </c>
      <c r="D236" s="837">
        <v>0</v>
      </c>
      <c r="E236" s="391">
        <v>0</v>
      </c>
      <c r="F236" s="391">
        <v>6000</v>
      </c>
      <c r="G236" s="838">
        <v>0</v>
      </c>
      <c r="H236" s="465">
        <v>6000</v>
      </c>
      <c r="I236" s="839">
        <v>4000</v>
      </c>
      <c r="J236" s="840">
        <v>2000</v>
      </c>
      <c r="K236" s="841">
        <v>1.5</v>
      </c>
      <c r="L236" s="124"/>
      <c r="M236" s="3">
        <v>6000</v>
      </c>
      <c r="N236" s="450">
        <f t="shared" si="5"/>
        <v>0</v>
      </c>
    </row>
    <row r="237" spans="1:14" ht="12.75" customHeight="1">
      <c r="A237" s="483">
        <f t="shared" si="6"/>
        <v>194</v>
      </c>
      <c r="B237" s="483" t="s">
        <v>384</v>
      </c>
      <c r="C237" s="698" t="s">
        <v>330</v>
      </c>
      <c r="D237" s="837">
        <v>0</v>
      </c>
      <c r="E237" s="391">
        <v>0</v>
      </c>
      <c r="F237" s="391">
        <v>28000</v>
      </c>
      <c r="G237" s="838">
        <v>0</v>
      </c>
      <c r="H237" s="465">
        <v>28000</v>
      </c>
      <c r="I237" s="839">
        <v>30000</v>
      </c>
      <c r="J237" s="840">
        <v>-2000</v>
      </c>
      <c r="K237" s="841">
        <v>0.9333333333333333</v>
      </c>
      <c r="L237" s="124"/>
      <c r="M237" s="3">
        <v>28000</v>
      </c>
      <c r="N237" s="450">
        <f t="shared" si="5"/>
        <v>0</v>
      </c>
    </row>
    <row r="238" spans="1:14" ht="12.75" customHeight="1">
      <c r="A238" s="483">
        <f t="shared" si="6"/>
        <v>195</v>
      </c>
      <c r="B238" s="483" t="s">
        <v>384</v>
      </c>
      <c r="C238" s="698" t="s">
        <v>331</v>
      </c>
      <c r="D238" s="837">
        <v>0</v>
      </c>
      <c r="E238" s="391">
        <v>0</v>
      </c>
      <c r="F238" s="391">
        <v>12000</v>
      </c>
      <c r="G238" s="838">
        <v>0</v>
      </c>
      <c r="H238" s="465">
        <v>12000</v>
      </c>
      <c r="I238" s="839">
        <v>20000</v>
      </c>
      <c r="J238" s="840">
        <v>-8000</v>
      </c>
      <c r="K238" s="841">
        <v>0.6</v>
      </c>
      <c r="L238" s="124"/>
      <c r="M238" s="3">
        <v>12000</v>
      </c>
      <c r="N238" s="450">
        <f t="shared" si="5"/>
        <v>0</v>
      </c>
    </row>
    <row r="239" spans="1:14" ht="12.75" customHeight="1">
      <c r="A239" s="483">
        <f t="shared" si="6"/>
        <v>196</v>
      </c>
      <c r="B239" s="483" t="s">
        <v>384</v>
      </c>
      <c r="C239" s="698" t="s">
        <v>332</v>
      </c>
      <c r="D239" s="837">
        <v>0</v>
      </c>
      <c r="E239" s="391">
        <v>0</v>
      </c>
      <c r="F239" s="391">
        <v>67000</v>
      </c>
      <c r="G239" s="838">
        <v>0</v>
      </c>
      <c r="H239" s="465">
        <v>67000</v>
      </c>
      <c r="I239" s="839">
        <v>76000</v>
      </c>
      <c r="J239" s="840">
        <v>-9000</v>
      </c>
      <c r="K239" s="841">
        <v>0.881578947368421</v>
      </c>
      <c r="L239" s="124"/>
      <c r="M239" s="3">
        <v>67000</v>
      </c>
      <c r="N239" s="450">
        <f t="shared" si="5"/>
        <v>0</v>
      </c>
    </row>
    <row r="240" spans="1:14" ht="12.75" customHeight="1">
      <c r="A240" s="483">
        <f t="shared" si="6"/>
        <v>197</v>
      </c>
      <c r="B240" s="483" t="s">
        <v>384</v>
      </c>
      <c r="C240" s="698" t="s">
        <v>333</v>
      </c>
      <c r="D240" s="837">
        <v>0</v>
      </c>
      <c r="E240" s="391">
        <v>0</v>
      </c>
      <c r="F240" s="391">
        <v>0</v>
      </c>
      <c r="G240" s="838">
        <v>58000</v>
      </c>
      <c r="H240" s="465">
        <v>58000</v>
      </c>
      <c r="I240" s="839">
        <v>57500</v>
      </c>
      <c r="J240" s="840">
        <v>500</v>
      </c>
      <c r="K240" s="841">
        <v>1.008695652173913</v>
      </c>
      <c r="L240" s="124"/>
      <c r="M240" s="3">
        <v>58000</v>
      </c>
      <c r="N240" s="450">
        <f t="shared" si="5"/>
        <v>0</v>
      </c>
    </row>
    <row r="241" spans="1:14" ht="12.75" customHeight="1">
      <c r="A241" s="483">
        <f t="shared" si="6"/>
        <v>198</v>
      </c>
      <c r="B241" s="483" t="s">
        <v>384</v>
      </c>
      <c r="C241" s="698" t="s">
        <v>334</v>
      </c>
      <c r="D241" s="837">
        <v>11000</v>
      </c>
      <c r="E241" s="391">
        <v>28000</v>
      </c>
      <c r="F241" s="391">
        <v>22000</v>
      </c>
      <c r="G241" s="838">
        <v>26400</v>
      </c>
      <c r="H241" s="465">
        <v>87400</v>
      </c>
      <c r="I241" s="839">
        <v>99700</v>
      </c>
      <c r="J241" s="840">
        <v>-12300</v>
      </c>
      <c r="K241" s="841">
        <v>0.876629889669007</v>
      </c>
      <c r="L241" s="124"/>
      <c r="M241" s="3">
        <v>87400</v>
      </c>
      <c r="N241" s="450">
        <f t="shared" si="5"/>
        <v>0</v>
      </c>
    </row>
    <row r="242" spans="1:14" ht="12.75" customHeight="1" thickBot="1">
      <c r="A242" s="485">
        <f t="shared" si="6"/>
        <v>199</v>
      </c>
      <c r="B242" s="485" t="s">
        <v>384</v>
      </c>
      <c r="C242" s="698" t="s">
        <v>878</v>
      </c>
      <c r="D242" s="851">
        <v>50200</v>
      </c>
      <c r="E242" s="852">
        <v>0</v>
      </c>
      <c r="F242" s="852">
        <v>0</v>
      </c>
      <c r="G242" s="853">
        <v>0</v>
      </c>
      <c r="H242" s="854">
        <v>50200</v>
      </c>
      <c r="I242" s="855">
        <v>43900</v>
      </c>
      <c r="J242" s="856">
        <v>6300</v>
      </c>
      <c r="K242" s="857">
        <v>1.143507972665148</v>
      </c>
      <c r="L242" s="124"/>
      <c r="M242" s="3">
        <v>50200</v>
      </c>
      <c r="N242" s="450">
        <f t="shared" si="5"/>
        <v>0</v>
      </c>
    </row>
    <row r="243" spans="1:246" ht="12.75" customHeight="1" thickBot="1" thickTop="1">
      <c r="A243" s="214"/>
      <c r="B243" s="214"/>
      <c r="C243" s="677" t="s">
        <v>40</v>
      </c>
      <c r="D243" s="930">
        <v>61200</v>
      </c>
      <c r="E243" s="931">
        <v>28000</v>
      </c>
      <c r="F243" s="931">
        <v>148000</v>
      </c>
      <c r="G243" s="932">
        <v>84400</v>
      </c>
      <c r="H243" s="933">
        <v>321600</v>
      </c>
      <c r="I243" s="934">
        <v>343100</v>
      </c>
      <c r="J243" s="935">
        <v>-21500</v>
      </c>
      <c r="K243" s="936">
        <v>0.9373360536286797</v>
      </c>
      <c r="L243" s="449"/>
      <c r="M243" s="450">
        <v>321600</v>
      </c>
      <c r="N243" s="450">
        <f t="shared" si="5"/>
        <v>0</v>
      </c>
      <c r="O243" s="120"/>
      <c r="P243" s="120"/>
      <c r="Q243" s="793"/>
      <c r="R243" s="793"/>
      <c r="S243" s="793"/>
      <c r="T243" s="793"/>
      <c r="U243" s="793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20"/>
      <c r="AV243" s="120"/>
      <c r="AW243" s="120"/>
      <c r="AX243" s="120"/>
      <c r="AY243" s="120"/>
      <c r="AZ243" s="120"/>
      <c r="BA243" s="120"/>
      <c r="BB243" s="120"/>
      <c r="BC243" s="120"/>
      <c r="BD243" s="120"/>
      <c r="BE243" s="120"/>
      <c r="BF243" s="120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20"/>
      <c r="BS243" s="120"/>
      <c r="BT243" s="120"/>
      <c r="BU243" s="120"/>
      <c r="BV243" s="120"/>
      <c r="BW243" s="120"/>
      <c r="BX243" s="120"/>
      <c r="BY243" s="120"/>
      <c r="BZ243" s="120"/>
      <c r="CA243" s="120"/>
      <c r="CB243" s="120"/>
      <c r="CC243" s="120"/>
      <c r="CD243" s="120"/>
      <c r="CE243" s="120"/>
      <c r="CF243" s="120"/>
      <c r="CG243" s="120"/>
      <c r="CH243" s="120"/>
      <c r="CI243" s="120"/>
      <c r="CJ243" s="120"/>
      <c r="CK243" s="120"/>
      <c r="CL243" s="120"/>
      <c r="CM243" s="120"/>
      <c r="CN243" s="120"/>
      <c r="CO243" s="120"/>
      <c r="CP243" s="120"/>
      <c r="CQ243" s="120"/>
      <c r="CR243" s="120"/>
      <c r="CS243" s="120"/>
      <c r="CT243" s="120"/>
      <c r="CU243" s="120"/>
      <c r="CV243" s="120"/>
      <c r="CW243" s="120"/>
      <c r="CX243" s="120"/>
      <c r="CY243" s="120"/>
      <c r="CZ243" s="120"/>
      <c r="DA243" s="120"/>
      <c r="DB243" s="120"/>
      <c r="DC243" s="120"/>
      <c r="DD243" s="120"/>
      <c r="DE243" s="120"/>
      <c r="DF243" s="120"/>
      <c r="DG243" s="120"/>
      <c r="DH243" s="120"/>
      <c r="DI243" s="120"/>
      <c r="DJ243" s="120"/>
      <c r="DK243" s="120"/>
      <c r="DL243" s="120"/>
      <c r="DM243" s="120"/>
      <c r="DN243" s="120"/>
      <c r="DO243" s="120"/>
      <c r="DP243" s="120"/>
      <c r="DQ243" s="120"/>
      <c r="DR243" s="120"/>
      <c r="DS243" s="120"/>
      <c r="DT243" s="120"/>
      <c r="DU243" s="120"/>
      <c r="DV243" s="120"/>
      <c r="DW243" s="120"/>
      <c r="DX243" s="120"/>
      <c r="DY243" s="120"/>
      <c r="DZ243" s="120"/>
      <c r="EA243" s="120"/>
      <c r="EB243" s="120"/>
      <c r="EC243" s="120"/>
      <c r="ED243" s="120"/>
      <c r="EE243" s="120"/>
      <c r="EF243" s="120"/>
      <c r="EG243" s="120"/>
      <c r="EH243" s="120"/>
      <c r="EI243" s="120"/>
      <c r="EJ243" s="120"/>
      <c r="EK243" s="120"/>
      <c r="EL243" s="120"/>
      <c r="EM243" s="120"/>
      <c r="EN243" s="120"/>
      <c r="EO243" s="120"/>
      <c r="EP243" s="120"/>
      <c r="EQ243" s="120"/>
      <c r="ER243" s="120"/>
      <c r="ES243" s="120"/>
      <c r="ET243" s="120"/>
      <c r="EU243" s="120"/>
      <c r="EV243" s="120"/>
      <c r="EW243" s="120"/>
      <c r="EX243" s="120"/>
      <c r="EY243" s="120"/>
      <c r="EZ243" s="120"/>
      <c r="FA243" s="120"/>
      <c r="FB243" s="120"/>
      <c r="FC243" s="120"/>
      <c r="FD243" s="120"/>
      <c r="FE243" s="120"/>
      <c r="FF243" s="120"/>
      <c r="FG243" s="120"/>
      <c r="FH243" s="120"/>
      <c r="FI243" s="120"/>
      <c r="FJ243" s="120"/>
      <c r="FK243" s="120"/>
      <c r="FL243" s="120"/>
      <c r="FM243" s="120"/>
      <c r="FN243" s="120"/>
      <c r="FO243" s="120"/>
      <c r="FP243" s="120"/>
      <c r="FQ243" s="120"/>
      <c r="FR243" s="120"/>
      <c r="FS243" s="120"/>
      <c r="FT243" s="120"/>
      <c r="FU243" s="120"/>
      <c r="FV243" s="120"/>
      <c r="FW243" s="120"/>
      <c r="FX243" s="120"/>
      <c r="FY243" s="120"/>
      <c r="FZ243" s="120"/>
      <c r="GA243" s="120"/>
      <c r="GB243" s="120"/>
      <c r="GC243" s="120"/>
      <c r="GD243" s="120"/>
      <c r="GE243" s="120"/>
      <c r="GF243" s="120"/>
      <c r="GG243" s="120"/>
      <c r="GH243" s="120"/>
      <c r="GI243" s="120"/>
      <c r="GJ243" s="120"/>
      <c r="GK243" s="120"/>
      <c r="GL243" s="120"/>
      <c r="GM243" s="120"/>
      <c r="GN243" s="120"/>
      <c r="GO243" s="120"/>
      <c r="GP243" s="120"/>
      <c r="GQ243" s="120"/>
      <c r="GR243" s="120"/>
      <c r="GS243" s="120"/>
      <c r="GT243" s="120"/>
      <c r="GU243" s="120"/>
      <c r="GV243" s="120"/>
      <c r="GW243" s="120"/>
      <c r="GX243" s="120"/>
      <c r="GY243" s="120"/>
      <c r="GZ243" s="120"/>
      <c r="HA243" s="120"/>
      <c r="HB243" s="120"/>
      <c r="HC243" s="120"/>
      <c r="HD243" s="120"/>
      <c r="HE243" s="120"/>
      <c r="HF243" s="120"/>
      <c r="HG243" s="120"/>
      <c r="HH243" s="120"/>
      <c r="HI243" s="120"/>
      <c r="HJ243" s="120"/>
      <c r="HK243" s="120"/>
      <c r="HL243" s="120"/>
      <c r="HM243" s="120"/>
      <c r="HN243" s="120"/>
      <c r="HO243" s="120"/>
      <c r="HP243" s="120"/>
      <c r="HQ243" s="120"/>
      <c r="HR243" s="120"/>
      <c r="HS243" s="120"/>
      <c r="HT243" s="120"/>
      <c r="HU243" s="120"/>
      <c r="HV243" s="120"/>
      <c r="HW243" s="120"/>
      <c r="HX243" s="120"/>
      <c r="HY243" s="120"/>
      <c r="HZ243" s="120"/>
      <c r="IA243" s="120"/>
      <c r="IB243" s="120"/>
      <c r="IC243" s="120"/>
      <c r="ID243" s="120"/>
      <c r="IE243" s="120"/>
      <c r="IF243" s="120"/>
      <c r="IG243" s="120"/>
      <c r="IH243" s="120"/>
      <c r="II243" s="120"/>
      <c r="IJ243" s="120"/>
      <c r="IK243" s="120"/>
      <c r="IL243" s="120"/>
    </row>
    <row r="244" spans="1:14" ht="12.75" customHeight="1" thickBot="1">
      <c r="A244" s="486">
        <f>A242+1</f>
        <v>200</v>
      </c>
      <c r="B244" s="485" t="s">
        <v>336</v>
      </c>
      <c r="C244" s="506" t="s">
        <v>314</v>
      </c>
      <c r="D244" s="851">
        <v>0</v>
      </c>
      <c r="E244" s="852">
        <v>0</v>
      </c>
      <c r="F244" s="852">
        <v>0</v>
      </c>
      <c r="G244" s="853">
        <v>10000</v>
      </c>
      <c r="H244" s="854">
        <v>10000</v>
      </c>
      <c r="I244" s="855">
        <v>4700</v>
      </c>
      <c r="J244" s="856">
        <v>5300</v>
      </c>
      <c r="K244" s="857">
        <v>2.127659574468085</v>
      </c>
      <c r="L244" s="124"/>
      <c r="M244" s="3">
        <v>10000</v>
      </c>
      <c r="N244" s="450">
        <f t="shared" si="5"/>
        <v>0</v>
      </c>
    </row>
    <row r="245" spans="1:14" ht="12.75" customHeight="1" thickBot="1" thickTop="1">
      <c r="A245" s="516"/>
      <c r="B245" s="208"/>
      <c r="C245" s="222" t="s">
        <v>182</v>
      </c>
      <c r="D245" s="930">
        <v>0</v>
      </c>
      <c r="E245" s="931">
        <v>0</v>
      </c>
      <c r="F245" s="931">
        <v>0</v>
      </c>
      <c r="G245" s="932">
        <v>10000</v>
      </c>
      <c r="H245" s="933">
        <v>10000</v>
      </c>
      <c r="I245" s="956">
        <v>4700</v>
      </c>
      <c r="J245" s="957">
        <v>5300</v>
      </c>
      <c r="K245" s="936">
        <v>2.127659574468085</v>
      </c>
      <c r="L245" s="449"/>
      <c r="M245" s="450">
        <v>10000</v>
      </c>
      <c r="N245" s="450">
        <f t="shared" si="5"/>
        <v>0</v>
      </c>
    </row>
    <row r="246" spans="1:14" ht="12.75" customHeight="1" thickBot="1">
      <c r="A246" s="483"/>
      <c r="B246" s="445"/>
      <c r="C246" s="385" t="s">
        <v>1</v>
      </c>
      <c r="D246" s="958">
        <v>84200</v>
      </c>
      <c r="E246" s="959">
        <v>245185</v>
      </c>
      <c r="F246" s="959">
        <v>199921</v>
      </c>
      <c r="G246" s="960">
        <v>249400</v>
      </c>
      <c r="H246" s="961">
        <v>778706</v>
      </c>
      <c r="I246" s="962">
        <v>910255</v>
      </c>
      <c r="J246" s="963">
        <v>-131549</v>
      </c>
      <c r="K246" s="880">
        <v>0.8554811563792564</v>
      </c>
      <c r="L246" s="449"/>
      <c r="M246" s="450">
        <v>773406</v>
      </c>
      <c r="N246" s="450">
        <f t="shared" si="5"/>
        <v>-5300</v>
      </c>
    </row>
    <row r="247" spans="1:14" ht="12.75" customHeight="1" thickBot="1">
      <c r="A247" s="1022" t="s">
        <v>64</v>
      </c>
      <c r="B247" s="1025"/>
      <c r="C247" s="1025"/>
      <c r="D247" s="964">
        <v>603267</v>
      </c>
      <c r="E247" s="965">
        <v>2687857</v>
      </c>
      <c r="F247" s="965">
        <v>3111386</v>
      </c>
      <c r="G247" s="966">
        <v>3462421</v>
      </c>
      <c r="H247" s="961">
        <v>9864931</v>
      </c>
      <c r="I247" s="878">
        <v>9945539</v>
      </c>
      <c r="J247" s="879">
        <v>-80608</v>
      </c>
      <c r="K247" s="880">
        <v>0.991895059684548</v>
      </c>
      <c r="L247" s="449"/>
      <c r="M247" s="450">
        <v>9859631</v>
      </c>
      <c r="N247" s="450">
        <f t="shared" si="5"/>
        <v>-5300</v>
      </c>
    </row>
    <row r="248" spans="1:14" ht="12.75" customHeight="1">
      <c r="A248" s="5" t="s">
        <v>468</v>
      </c>
      <c r="N248" s="450">
        <f t="shared" si="5"/>
        <v>0</v>
      </c>
    </row>
    <row r="249" ht="12.75" customHeight="1">
      <c r="A249" s="5" t="s">
        <v>953</v>
      </c>
    </row>
    <row r="250" ht="12.75" customHeight="1">
      <c r="H250" s="515"/>
    </row>
    <row r="252" ht="12.75" customHeight="1">
      <c r="G252" s="555"/>
    </row>
    <row r="253" ht="12.75" customHeight="1">
      <c r="H253" s="691"/>
    </row>
  </sheetData>
  <sheetProtection/>
  <autoFilter ref="A6:K249"/>
  <mergeCells count="2">
    <mergeCell ref="A1:E1"/>
    <mergeCell ref="A247:C247"/>
  </mergeCells>
  <printOptions horizontalCentered="1"/>
  <pageMargins left="0.4330708661417323" right="0.4330708661417323" top="0.4724409448818898" bottom="0.35433070866141736" header="0.31496062992125984" footer="0.1968503937007874"/>
  <pageSetup fitToHeight="10" horizontalDpi="600" verticalDpi="600" orientation="portrait" pageOrder="overThenDown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7"/>
  <sheetViews>
    <sheetView view="pageBreakPreview" zoomScale="60" zoomScaleNormal="75" zoomScalePageLayoutView="0" workbookViewId="0" topLeftCell="A1">
      <pane xSplit="1" topLeftCell="B1" activePane="topRight" state="frozen"/>
      <selection pane="topLeft" activeCell="J4" sqref="J4"/>
      <selection pane="topRight" activeCell="C6" sqref="C6:H68"/>
    </sheetView>
  </sheetViews>
  <sheetFormatPr defaultColWidth="9.00390625" defaultRowHeight="12"/>
  <cols>
    <col min="1" max="1" width="20.125" style="12" customWidth="1"/>
    <col min="2" max="5" width="23.625" style="12" customWidth="1"/>
    <col min="6" max="8" width="22.00390625" style="12" customWidth="1"/>
    <col min="9" max="9" width="14.625" style="442" customWidth="1"/>
    <col min="10" max="10" width="17.25390625" style="442" customWidth="1"/>
    <col min="11" max="16384" width="9.125" style="12" customWidth="1"/>
  </cols>
  <sheetData>
    <row r="1" spans="1:8" ht="19.5" customHeight="1">
      <c r="A1" s="131" t="s">
        <v>138</v>
      </c>
      <c r="B1" s="11"/>
      <c r="C1" s="11"/>
      <c r="D1" s="11"/>
      <c r="E1" s="11"/>
      <c r="F1" s="11"/>
      <c r="G1" s="11"/>
      <c r="H1" s="11"/>
    </row>
    <row r="2" spans="1:8" ht="19.5" customHeight="1">
      <c r="A2" s="6"/>
      <c r="B2" s="6"/>
      <c r="C2" s="6"/>
      <c r="D2" s="6"/>
      <c r="E2" s="6"/>
      <c r="F2" s="6"/>
      <c r="G2" s="104"/>
      <c r="H2" s="104" t="s">
        <v>65</v>
      </c>
    </row>
    <row r="3" spans="1:8" ht="19.5" customHeight="1">
      <c r="A3" s="28"/>
      <c r="B3" s="45"/>
      <c r="C3" s="45"/>
      <c r="D3" s="45"/>
      <c r="E3" s="45"/>
      <c r="F3" s="73"/>
      <c r="G3" s="45"/>
      <c r="H3" s="45"/>
    </row>
    <row r="4" spans="1:8" ht="19.5" customHeight="1">
      <c r="A4" s="16"/>
      <c r="B4" s="46"/>
      <c r="C4" s="46" t="s">
        <v>98</v>
      </c>
      <c r="D4" s="46" t="s">
        <v>99</v>
      </c>
      <c r="E4" s="46" t="s">
        <v>100</v>
      </c>
      <c r="F4" s="46" t="s">
        <v>111</v>
      </c>
      <c r="G4" s="46" t="s">
        <v>3</v>
      </c>
      <c r="H4" s="46" t="s">
        <v>136</v>
      </c>
    </row>
    <row r="5" spans="1:8" ht="19.5" customHeight="1">
      <c r="A5" s="16"/>
      <c r="B5" s="46"/>
      <c r="C5" s="47"/>
      <c r="D5" s="47"/>
      <c r="E5" s="47"/>
      <c r="F5" s="437"/>
      <c r="G5" s="438"/>
      <c r="H5" s="438"/>
    </row>
    <row r="6" spans="1:10" ht="19.5" customHeight="1">
      <c r="A6" s="49"/>
      <c r="B6" s="236" t="s">
        <v>469</v>
      </c>
      <c r="C6" s="15">
        <v>7270</v>
      </c>
      <c r="D6" s="48">
        <v>11070</v>
      </c>
      <c r="E6" s="15">
        <v>10180</v>
      </c>
      <c r="F6" s="48">
        <v>17250</v>
      </c>
      <c r="G6" s="15">
        <v>45760</v>
      </c>
      <c r="H6" s="439">
        <v>0.054</v>
      </c>
      <c r="J6" s="443">
        <f>SUM(G7,G10,G13,G16,G19,G22,G25,G28,G31,G34,G37,G40,G43,G46,G49,G52,G55,G58,G61,G64,G67)</f>
        <v>1143230</v>
      </c>
    </row>
    <row r="7" spans="1:9" ht="19.5" customHeight="1">
      <c r="A7" s="46" t="s">
        <v>114</v>
      </c>
      <c r="B7" s="240" t="s">
        <v>961</v>
      </c>
      <c r="C7" s="348">
        <v>9160</v>
      </c>
      <c r="D7" s="351">
        <v>14970</v>
      </c>
      <c r="E7" s="347">
        <v>11650</v>
      </c>
      <c r="F7" s="351">
        <v>13160</v>
      </c>
      <c r="G7" s="347">
        <v>48940</v>
      </c>
      <c r="H7" s="394">
        <v>0.042808533715875195</v>
      </c>
      <c r="I7" s="443"/>
    </row>
    <row r="8" spans="1:9" ht="19.5" customHeight="1">
      <c r="A8" s="54"/>
      <c r="B8" s="62" t="s">
        <v>181</v>
      </c>
      <c r="C8" s="354">
        <v>25.99724896836313</v>
      </c>
      <c r="D8" s="354">
        <v>35.23035230352303</v>
      </c>
      <c r="E8" s="354">
        <v>14.44007858546168</v>
      </c>
      <c r="F8" s="354">
        <v>-23.710144927536238</v>
      </c>
      <c r="G8" s="263">
        <v>6.949300699300709</v>
      </c>
      <c r="H8" s="393"/>
      <c r="I8" s="443"/>
    </row>
    <row r="9" spans="1:10" ht="19.5" customHeight="1">
      <c r="A9" s="49"/>
      <c r="B9" s="236" t="s">
        <v>469</v>
      </c>
      <c r="C9" s="266">
        <v>43360</v>
      </c>
      <c r="D9" s="48">
        <v>33610</v>
      </c>
      <c r="E9" s="15">
        <v>44880</v>
      </c>
      <c r="F9" s="48">
        <v>40480</v>
      </c>
      <c r="G9" s="15">
        <v>162340</v>
      </c>
      <c r="H9" s="439">
        <v>0.191</v>
      </c>
      <c r="I9" s="443"/>
      <c r="J9" s="443"/>
    </row>
    <row r="10" spans="1:10" ht="19.5" customHeight="1">
      <c r="A10" s="46" t="s">
        <v>113</v>
      </c>
      <c r="B10" s="240" t="s">
        <v>961</v>
      </c>
      <c r="C10" s="348">
        <v>85510</v>
      </c>
      <c r="D10" s="351">
        <v>101520</v>
      </c>
      <c r="E10" s="347">
        <v>111500</v>
      </c>
      <c r="F10" s="351">
        <v>106390</v>
      </c>
      <c r="G10" s="347">
        <v>404930</v>
      </c>
      <c r="H10" s="394">
        <v>0.3541981928395861</v>
      </c>
      <c r="I10" s="443"/>
      <c r="J10" s="443"/>
    </row>
    <row r="11" spans="1:9" ht="19.5" customHeight="1">
      <c r="A11" s="54"/>
      <c r="B11" s="62" t="s">
        <v>181</v>
      </c>
      <c r="C11" s="354">
        <v>97.20940959409594</v>
      </c>
      <c r="D11" s="354">
        <v>202.05296042844392</v>
      </c>
      <c r="E11" s="354">
        <v>148.44028520499108</v>
      </c>
      <c r="F11" s="354">
        <v>162.82114624505928</v>
      </c>
      <c r="G11" s="263">
        <v>149.43328816065048</v>
      </c>
      <c r="H11" s="393"/>
      <c r="I11" s="443"/>
    </row>
    <row r="12" spans="1:9" ht="19.5" customHeight="1">
      <c r="A12" s="49"/>
      <c r="B12" s="236" t="s">
        <v>469</v>
      </c>
      <c r="C12" s="266">
        <v>32520</v>
      </c>
      <c r="D12" s="48">
        <v>27940</v>
      </c>
      <c r="E12" s="15">
        <v>21120</v>
      </c>
      <c r="F12" s="48">
        <v>31720</v>
      </c>
      <c r="G12" s="15">
        <v>113300</v>
      </c>
      <c r="H12" s="439">
        <v>0.133</v>
      </c>
      <c r="I12" s="443"/>
    </row>
    <row r="13" spans="1:9" ht="19.5" customHeight="1">
      <c r="A13" s="46" t="s">
        <v>115</v>
      </c>
      <c r="B13" s="240" t="s">
        <v>961</v>
      </c>
      <c r="C13" s="348">
        <v>35980</v>
      </c>
      <c r="D13" s="351">
        <v>24120</v>
      </c>
      <c r="E13" s="347">
        <v>19220</v>
      </c>
      <c r="F13" s="351">
        <v>30850</v>
      </c>
      <c r="G13" s="347">
        <v>110160</v>
      </c>
      <c r="H13" s="394">
        <v>0.09635856301881511</v>
      </c>
      <c r="I13" s="443"/>
    </row>
    <row r="14" spans="1:9" ht="19.5" customHeight="1">
      <c r="A14" s="54"/>
      <c r="B14" s="62" t="s">
        <v>181</v>
      </c>
      <c r="C14" s="354">
        <v>10.63960639606396</v>
      </c>
      <c r="D14" s="354">
        <v>-13.672154617036503</v>
      </c>
      <c r="E14" s="354">
        <v>-8.996212121212121</v>
      </c>
      <c r="F14" s="354">
        <v>-2.7427490542244692</v>
      </c>
      <c r="G14" s="263">
        <v>-2.771403353927626</v>
      </c>
      <c r="H14" s="393"/>
      <c r="I14" s="443"/>
    </row>
    <row r="15" spans="1:9" ht="19.5" customHeight="1">
      <c r="A15" s="37"/>
      <c r="B15" s="236" t="s">
        <v>469</v>
      </c>
      <c r="C15" s="266">
        <v>50090</v>
      </c>
      <c r="D15" s="48">
        <v>64290</v>
      </c>
      <c r="E15" s="15">
        <v>24940</v>
      </c>
      <c r="F15" s="48">
        <v>31780</v>
      </c>
      <c r="G15" s="15">
        <v>171120</v>
      </c>
      <c r="H15" s="439">
        <v>0.201</v>
      </c>
      <c r="I15" s="443"/>
    </row>
    <row r="16" spans="1:9" ht="19.5" customHeight="1">
      <c r="A16" s="14" t="s">
        <v>112</v>
      </c>
      <c r="B16" s="240" t="s">
        <v>961</v>
      </c>
      <c r="C16" s="348">
        <v>50240</v>
      </c>
      <c r="D16" s="351">
        <v>63840</v>
      </c>
      <c r="E16" s="347">
        <v>26980</v>
      </c>
      <c r="F16" s="351">
        <v>33980</v>
      </c>
      <c r="G16" s="347">
        <v>175030</v>
      </c>
      <c r="H16" s="394">
        <v>0.15310130070064643</v>
      </c>
      <c r="I16" s="443"/>
    </row>
    <row r="17" spans="1:9" ht="19.5" customHeight="1">
      <c r="A17" s="54"/>
      <c r="B17" s="62" t="s">
        <v>181</v>
      </c>
      <c r="C17" s="354">
        <v>0.2994609702535511</v>
      </c>
      <c r="D17" s="354">
        <v>-0.6999533364442367</v>
      </c>
      <c r="E17" s="354">
        <v>8.179631114675212</v>
      </c>
      <c r="F17" s="354">
        <v>6.922592825676532</v>
      </c>
      <c r="G17" s="263">
        <v>2.284946236559149</v>
      </c>
      <c r="H17" s="393"/>
      <c r="I17" s="443"/>
    </row>
    <row r="18" spans="1:9" ht="19.5" customHeight="1">
      <c r="A18" s="49"/>
      <c r="B18" s="236" t="s">
        <v>469</v>
      </c>
      <c r="C18" s="266">
        <v>4140</v>
      </c>
      <c r="D18" s="48">
        <v>12590</v>
      </c>
      <c r="E18" s="15">
        <v>7550</v>
      </c>
      <c r="F18" s="48">
        <v>10740</v>
      </c>
      <c r="G18" s="56">
        <v>35020</v>
      </c>
      <c r="H18" s="439">
        <v>0.041</v>
      </c>
      <c r="I18" s="443"/>
    </row>
    <row r="19" spans="1:9" ht="19.5" customHeight="1">
      <c r="A19" s="46" t="s">
        <v>116</v>
      </c>
      <c r="B19" s="240" t="s">
        <v>961</v>
      </c>
      <c r="C19" s="348">
        <v>4310</v>
      </c>
      <c r="D19" s="351">
        <v>13800</v>
      </c>
      <c r="E19" s="347">
        <v>6310</v>
      </c>
      <c r="F19" s="351">
        <v>10900</v>
      </c>
      <c r="G19" s="353">
        <v>35320</v>
      </c>
      <c r="H19" s="394">
        <v>0.03089492053217638</v>
      </c>
      <c r="I19" s="443"/>
    </row>
    <row r="20" spans="1:9" ht="19.5" customHeight="1">
      <c r="A20" s="51"/>
      <c r="B20" s="62" t="s">
        <v>181</v>
      </c>
      <c r="C20" s="354">
        <v>4.106280193236711</v>
      </c>
      <c r="D20" s="354">
        <v>9.610802223987292</v>
      </c>
      <c r="E20" s="354">
        <v>-16.42384105960265</v>
      </c>
      <c r="F20" s="354">
        <v>1.4897579143389184</v>
      </c>
      <c r="G20" s="263">
        <v>0.8566533409480215</v>
      </c>
      <c r="H20" s="393"/>
      <c r="I20" s="443"/>
    </row>
    <row r="21" spans="1:9" ht="19.5" customHeight="1">
      <c r="A21" s="49"/>
      <c r="B21" s="236" t="s">
        <v>469</v>
      </c>
      <c r="C21" s="266">
        <v>1130</v>
      </c>
      <c r="D21" s="48">
        <v>2350</v>
      </c>
      <c r="E21" s="15">
        <v>1780</v>
      </c>
      <c r="F21" s="48">
        <v>2430</v>
      </c>
      <c r="G21" s="15">
        <v>7690</v>
      </c>
      <c r="H21" s="439">
        <v>0.009</v>
      </c>
      <c r="I21" s="443"/>
    </row>
    <row r="22" spans="1:9" ht="19.5" customHeight="1">
      <c r="A22" s="46" t="s">
        <v>123</v>
      </c>
      <c r="B22" s="240" t="s">
        <v>961</v>
      </c>
      <c r="C22" s="348">
        <v>1340</v>
      </c>
      <c r="D22" s="351">
        <v>2220</v>
      </c>
      <c r="E22" s="347">
        <v>2010</v>
      </c>
      <c r="F22" s="351">
        <v>1910</v>
      </c>
      <c r="G22" s="347">
        <v>7500</v>
      </c>
      <c r="H22" s="394">
        <v>0.006560359682653534</v>
      </c>
      <c r="I22" s="443"/>
    </row>
    <row r="23" spans="1:9" ht="19.5" customHeight="1">
      <c r="A23" s="51"/>
      <c r="B23" s="62" t="s">
        <v>181</v>
      </c>
      <c r="C23" s="354">
        <v>18.584070796460182</v>
      </c>
      <c r="D23" s="354">
        <v>-5.531914893617018</v>
      </c>
      <c r="E23" s="354">
        <v>12.921348314606739</v>
      </c>
      <c r="F23" s="354">
        <v>-21.399176954732514</v>
      </c>
      <c r="G23" s="263">
        <v>-2.4707412223667125</v>
      </c>
      <c r="H23" s="393"/>
      <c r="I23" s="443"/>
    </row>
    <row r="24" spans="1:9" ht="19.5" customHeight="1">
      <c r="A24" s="49"/>
      <c r="B24" s="236" t="s">
        <v>469</v>
      </c>
      <c r="C24" s="266">
        <v>2240</v>
      </c>
      <c r="D24" s="48">
        <v>8010</v>
      </c>
      <c r="E24" s="15">
        <v>4110</v>
      </c>
      <c r="F24" s="48">
        <v>5410</v>
      </c>
      <c r="G24" s="56">
        <v>19770</v>
      </c>
      <c r="H24" s="439">
        <v>0.023</v>
      </c>
      <c r="I24" s="443"/>
    </row>
    <row r="25" spans="1:9" ht="19.5" customHeight="1">
      <c r="A25" s="46" t="s">
        <v>120</v>
      </c>
      <c r="B25" s="240" t="s">
        <v>961</v>
      </c>
      <c r="C25" s="348">
        <v>3370</v>
      </c>
      <c r="D25" s="351">
        <v>10010</v>
      </c>
      <c r="E25" s="347">
        <v>4700</v>
      </c>
      <c r="F25" s="351">
        <v>7030</v>
      </c>
      <c r="G25" s="353">
        <v>25100</v>
      </c>
      <c r="H25" s="394">
        <v>0.021955337071280494</v>
      </c>
      <c r="I25" s="443"/>
    </row>
    <row r="26" spans="1:9" ht="19.5" customHeight="1">
      <c r="A26" s="54"/>
      <c r="B26" s="62" t="s">
        <v>181</v>
      </c>
      <c r="C26" s="354">
        <v>50.446428571428584</v>
      </c>
      <c r="D26" s="354">
        <v>24.968789013732827</v>
      </c>
      <c r="E26" s="354">
        <v>14.355231143552306</v>
      </c>
      <c r="F26" s="354">
        <v>29.944547134935306</v>
      </c>
      <c r="G26" s="263">
        <v>26.960040465351543</v>
      </c>
      <c r="H26" s="393"/>
      <c r="I26" s="443"/>
    </row>
    <row r="27" spans="1:9" ht="19.5" customHeight="1">
      <c r="A27" s="49"/>
      <c r="B27" s="236" t="s">
        <v>469</v>
      </c>
      <c r="C27" s="266">
        <v>2760</v>
      </c>
      <c r="D27" s="48">
        <v>7160</v>
      </c>
      <c r="E27" s="15">
        <v>3320</v>
      </c>
      <c r="F27" s="48">
        <v>3490</v>
      </c>
      <c r="G27" s="15">
        <v>16730</v>
      </c>
      <c r="H27" s="439">
        <v>0.02</v>
      </c>
      <c r="I27" s="443"/>
    </row>
    <row r="28" spans="1:9" ht="19.5" customHeight="1">
      <c r="A28" s="46" t="s">
        <v>122</v>
      </c>
      <c r="B28" s="240" t="s">
        <v>961</v>
      </c>
      <c r="C28" s="348">
        <v>2120</v>
      </c>
      <c r="D28" s="351">
        <v>5910</v>
      </c>
      <c r="E28" s="347">
        <v>2580</v>
      </c>
      <c r="F28" s="351">
        <v>2880</v>
      </c>
      <c r="G28" s="347">
        <v>13490</v>
      </c>
      <c r="H28" s="394">
        <v>0.011799900282532824</v>
      </c>
      <c r="I28" s="443"/>
    </row>
    <row r="29" spans="1:9" ht="19.5" customHeight="1">
      <c r="A29" s="51"/>
      <c r="B29" s="62" t="s">
        <v>181</v>
      </c>
      <c r="C29" s="354">
        <v>-23.188405797101453</v>
      </c>
      <c r="D29" s="354">
        <v>-17.45810055865922</v>
      </c>
      <c r="E29" s="354">
        <v>-22.289156626506024</v>
      </c>
      <c r="F29" s="354">
        <v>-17.478510028653293</v>
      </c>
      <c r="G29" s="263">
        <v>-19.366407650926476</v>
      </c>
      <c r="H29" s="393"/>
      <c r="I29" s="443"/>
    </row>
    <row r="30" spans="1:9" ht="19.5" customHeight="1">
      <c r="A30" s="49"/>
      <c r="B30" s="236" t="s">
        <v>469</v>
      </c>
      <c r="C30" s="266">
        <v>1440</v>
      </c>
      <c r="D30" s="48">
        <v>5800</v>
      </c>
      <c r="E30" s="15">
        <v>5430</v>
      </c>
      <c r="F30" s="48">
        <v>4350</v>
      </c>
      <c r="G30" s="15">
        <v>17010</v>
      </c>
      <c r="H30" s="439">
        <v>0.02</v>
      </c>
      <c r="I30" s="443"/>
    </row>
    <row r="31" spans="1:9" ht="19.5" customHeight="1">
      <c r="A31" s="46" t="s">
        <v>121</v>
      </c>
      <c r="B31" s="240" t="s">
        <v>961</v>
      </c>
      <c r="C31" s="348">
        <v>1460</v>
      </c>
      <c r="D31" s="351">
        <v>7200</v>
      </c>
      <c r="E31" s="347">
        <v>6340</v>
      </c>
      <c r="F31" s="351">
        <v>5290</v>
      </c>
      <c r="G31" s="347">
        <v>20270</v>
      </c>
      <c r="H31" s="394">
        <v>0.01773046543565162</v>
      </c>
      <c r="I31" s="443"/>
    </row>
    <row r="32" spans="1:9" ht="19.5" customHeight="1">
      <c r="A32" s="54"/>
      <c r="B32" s="62" t="s">
        <v>181</v>
      </c>
      <c r="C32" s="354">
        <v>1.388888888888884</v>
      </c>
      <c r="D32" s="354">
        <v>24.13793103448276</v>
      </c>
      <c r="E32" s="354">
        <v>16.758747697974208</v>
      </c>
      <c r="F32" s="354">
        <v>21.60919540229884</v>
      </c>
      <c r="G32" s="263">
        <v>19.165196942974717</v>
      </c>
      <c r="H32" s="393"/>
      <c r="I32" s="443"/>
    </row>
    <row r="33" spans="1:9" ht="19.5" customHeight="1">
      <c r="A33" s="49"/>
      <c r="B33" s="236" t="s">
        <v>469</v>
      </c>
      <c r="C33" s="266">
        <v>100</v>
      </c>
      <c r="D33" s="48">
        <v>220</v>
      </c>
      <c r="E33" s="15">
        <v>210</v>
      </c>
      <c r="F33" s="48">
        <v>140</v>
      </c>
      <c r="G33" s="15">
        <v>660</v>
      </c>
      <c r="H33" s="439">
        <v>0.001</v>
      </c>
      <c r="I33" s="443"/>
    </row>
    <row r="34" spans="1:9" ht="19.5" customHeight="1">
      <c r="A34" s="46" t="s">
        <v>126</v>
      </c>
      <c r="B34" s="240" t="s">
        <v>961</v>
      </c>
      <c r="C34" s="348">
        <v>100</v>
      </c>
      <c r="D34" s="351">
        <v>250</v>
      </c>
      <c r="E34" s="347">
        <v>100</v>
      </c>
      <c r="F34" s="351">
        <v>210</v>
      </c>
      <c r="G34" s="347">
        <v>660</v>
      </c>
      <c r="H34" s="394">
        <v>0.000577311652073511</v>
      </c>
      <c r="I34" s="443"/>
    </row>
    <row r="35" spans="1:9" ht="19.5" customHeight="1">
      <c r="A35" s="51"/>
      <c r="B35" s="62" t="s">
        <v>181</v>
      </c>
      <c r="C35" s="354">
        <v>0</v>
      </c>
      <c r="D35" s="354">
        <v>13.636363636363647</v>
      </c>
      <c r="E35" s="354">
        <v>-52.38095238095239</v>
      </c>
      <c r="F35" s="354">
        <v>50</v>
      </c>
      <c r="G35" s="263">
        <v>0</v>
      </c>
      <c r="H35" s="393"/>
      <c r="I35" s="443"/>
    </row>
    <row r="36" spans="1:9" ht="19.5" customHeight="1">
      <c r="A36" s="49"/>
      <c r="B36" s="236" t="s">
        <v>469</v>
      </c>
      <c r="C36" s="266">
        <v>4010</v>
      </c>
      <c r="D36" s="48">
        <v>5530</v>
      </c>
      <c r="E36" s="15">
        <v>1200</v>
      </c>
      <c r="F36" s="48">
        <v>11600</v>
      </c>
      <c r="G36" s="15">
        <v>22350</v>
      </c>
      <c r="H36" s="439">
        <v>0.026</v>
      </c>
      <c r="I36" s="443"/>
    </row>
    <row r="37" spans="1:9" ht="19.5" customHeight="1">
      <c r="A37" s="46" t="s">
        <v>119</v>
      </c>
      <c r="B37" s="240" t="s">
        <v>961</v>
      </c>
      <c r="C37" s="348">
        <v>4470</v>
      </c>
      <c r="D37" s="351">
        <v>6270</v>
      </c>
      <c r="E37" s="347">
        <v>1130</v>
      </c>
      <c r="F37" s="351">
        <v>12810</v>
      </c>
      <c r="G37" s="347">
        <v>24670</v>
      </c>
      <c r="H37" s="394">
        <v>0.02157920978280836</v>
      </c>
      <c r="I37" s="443"/>
    </row>
    <row r="38" spans="1:9" ht="19.5" customHeight="1">
      <c r="A38" s="54"/>
      <c r="B38" s="62" t="s">
        <v>181</v>
      </c>
      <c r="C38" s="354">
        <v>11.471321695760594</v>
      </c>
      <c r="D38" s="354">
        <v>13.381555153707048</v>
      </c>
      <c r="E38" s="354">
        <v>-5.833333333333335</v>
      </c>
      <c r="F38" s="354">
        <v>10.431034482758616</v>
      </c>
      <c r="G38" s="263">
        <v>10.380313199105151</v>
      </c>
      <c r="H38" s="393"/>
      <c r="I38" s="443"/>
    </row>
    <row r="39" spans="1:9" ht="19.5" customHeight="1">
      <c r="A39" s="49"/>
      <c r="B39" s="236" t="s">
        <v>469</v>
      </c>
      <c r="C39" s="266">
        <v>16270</v>
      </c>
      <c r="D39" s="48">
        <v>17060</v>
      </c>
      <c r="E39" s="15">
        <v>2260</v>
      </c>
      <c r="F39" s="48">
        <v>15880</v>
      </c>
      <c r="G39" s="15">
        <v>51480</v>
      </c>
      <c r="H39" s="439">
        <v>0.06</v>
      </c>
      <c r="I39" s="443"/>
    </row>
    <row r="40" spans="1:9" ht="19.5" customHeight="1">
      <c r="A40" s="46" t="s">
        <v>117</v>
      </c>
      <c r="B40" s="240" t="s">
        <v>961</v>
      </c>
      <c r="C40" s="348">
        <v>23700</v>
      </c>
      <c r="D40" s="351">
        <v>18070</v>
      </c>
      <c r="E40" s="347">
        <v>7100</v>
      </c>
      <c r="F40" s="351">
        <v>19470</v>
      </c>
      <c r="G40" s="347">
        <v>68350</v>
      </c>
      <c r="H40" s="394">
        <v>0.059786744574582544</v>
      </c>
      <c r="I40" s="443"/>
    </row>
    <row r="41" spans="1:9" ht="19.5" customHeight="1">
      <c r="A41" s="51"/>
      <c r="B41" s="62" t="s">
        <v>181</v>
      </c>
      <c r="C41" s="354">
        <v>45.66687154271665</v>
      </c>
      <c r="D41" s="354">
        <v>5.92028135990621</v>
      </c>
      <c r="E41" s="354">
        <v>214.15929203539827</v>
      </c>
      <c r="F41" s="354">
        <v>22.607052896725442</v>
      </c>
      <c r="G41" s="263">
        <v>32.77000777000778</v>
      </c>
      <c r="H41" s="393"/>
      <c r="I41" s="443"/>
    </row>
    <row r="42" spans="1:9" ht="19.5" customHeight="1">
      <c r="A42" s="49"/>
      <c r="B42" s="236" t="s">
        <v>469</v>
      </c>
      <c r="C42" s="266">
        <v>5290</v>
      </c>
      <c r="D42" s="48">
        <v>6440</v>
      </c>
      <c r="E42" s="15">
        <v>840</v>
      </c>
      <c r="F42" s="48">
        <v>8010</v>
      </c>
      <c r="G42" s="15">
        <v>20590</v>
      </c>
      <c r="H42" s="439">
        <v>0.024</v>
      </c>
      <c r="I42" s="443"/>
    </row>
    <row r="43" spans="1:9" ht="19.5" customHeight="1">
      <c r="A43" s="46" t="s">
        <v>124</v>
      </c>
      <c r="B43" s="240" t="s">
        <v>961</v>
      </c>
      <c r="C43" s="348">
        <v>5600</v>
      </c>
      <c r="D43" s="351">
        <v>9290</v>
      </c>
      <c r="E43" s="347">
        <v>660</v>
      </c>
      <c r="F43" s="351">
        <v>8720</v>
      </c>
      <c r="G43" s="347">
        <v>24260</v>
      </c>
      <c r="H43" s="394">
        <v>0.0212205767868233</v>
      </c>
      <c r="I43" s="443"/>
    </row>
    <row r="44" spans="1:9" ht="19.5" customHeight="1">
      <c r="A44" s="54"/>
      <c r="B44" s="62" t="s">
        <v>181</v>
      </c>
      <c r="C44" s="354">
        <v>5.860113421550084</v>
      </c>
      <c r="D44" s="354">
        <v>44.25465838509317</v>
      </c>
      <c r="E44" s="354">
        <v>-21.42857142857143</v>
      </c>
      <c r="F44" s="354">
        <v>8.863920099875156</v>
      </c>
      <c r="G44" s="263">
        <v>17.824186498300154</v>
      </c>
      <c r="H44" s="393"/>
      <c r="I44" s="443"/>
    </row>
    <row r="45" spans="1:9" ht="19.5" customHeight="1">
      <c r="A45" s="49"/>
      <c r="B45" s="236" t="s">
        <v>469</v>
      </c>
      <c r="C45" s="266">
        <v>220</v>
      </c>
      <c r="D45" s="48">
        <v>510</v>
      </c>
      <c r="E45" s="15">
        <v>250</v>
      </c>
      <c r="F45" s="48">
        <v>670</v>
      </c>
      <c r="G45" s="15">
        <v>1670</v>
      </c>
      <c r="H45" s="439">
        <v>0.002</v>
      </c>
      <c r="I45" s="443"/>
    </row>
    <row r="46" spans="1:9" ht="19.5" customHeight="1">
      <c r="A46" s="46" t="s">
        <v>125</v>
      </c>
      <c r="B46" s="240" t="s">
        <v>961</v>
      </c>
      <c r="C46" s="348">
        <v>270</v>
      </c>
      <c r="D46" s="351">
        <v>670</v>
      </c>
      <c r="E46" s="347">
        <v>350</v>
      </c>
      <c r="F46" s="351">
        <v>320</v>
      </c>
      <c r="G46" s="347">
        <v>1600</v>
      </c>
      <c r="H46" s="394">
        <v>0.0013995433989660872</v>
      </c>
      <c r="I46" s="443"/>
    </row>
    <row r="47" spans="1:9" ht="19.5" customHeight="1">
      <c r="A47" s="54"/>
      <c r="B47" s="62" t="s">
        <v>181</v>
      </c>
      <c r="C47" s="354">
        <v>22.72727272727273</v>
      </c>
      <c r="D47" s="354">
        <v>31.372549019607842</v>
      </c>
      <c r="E47" s="354">
        <v>39.99999999999999</v>
      </c>
      <c r="F47" s="354">
        <v>-52.23880597014925</v>
      </c>
      <c r="G47" s="263">
        <v>-4.191616766467066</v>
      </c>
      <c r="H47" s="393"/>
      <c r="I47" s="443"/>
    </row>
    <row r="48" spans="1:9" ht="19.5" customHeight="1">
      <c r="A48" s="37"/>
      <c r="B48" s="236" t="s">
        <v>469</v>
      </c>
      <c r="C48" s="266">
        <v>5530</v>
      </c>
      <c r="D48" s="48">
        <v>11590</v>
      </c>
      <c r="E48" s="15">
        <v>5130</v>
      </c>
      <c r="F48" s="48">
        <v>8690</v>
      </c>
      <c r="G48" s="15">
        <v>30960</v>
      </c>
      <c r="H48" s="439">
        <v>0.036</v>
      </c>
      <c r="I48" s="443"/>
    </row>
    <row r="49" spans="1:9" ht="19.5" customHeight="1">
      <c r="A49" s="267" t="s">
        <v>118</v>
      </c>
      <c r="B49" s="240" t="s">
        <v>961</v>
      </c>
      <c r="C49" s="348">
        <v>6240</v>
      </c>
      <c r="D49" s="351">
        <v>9780</v>
      </c>
      <c r="E49" s="347">
        <v>9710</v>
      </c>
      <c r="F49" s="351">
        <v>10120</v>
      </c>
      <c r="G49" s="347">
        <v>35870</v>
      </c>
      <c r="H49" s="394">
        <v>0.03137601357557097</v>
      </c>
      <c r="I49" s="443"/>
    </row>
    <row r="50" spans="1:9" ht="19.5" customHeight="1">
      <c r="A50" s="54"/>
      <c r="B50" s="62" t="s">
        <v>181</v>
      </c>
      <c r="C50" s="354">
        <v>12.839059674502717</v>
      </c>
      <c r="D50" s="354">
        <v>-15.616911130284727</v>
      </c>
      <c r="E50" s="354">
        <v>89.27875243664718</v>
      </c>
      <c r="F50" s="354">
        <v>16.455696202531644</v>
      </c>
      <c r="G50" s="354">
        <v>15.859173126614978</v>
      </c>
      <c r="H50" s="393"/>
      <c r="I50" s="443"/>
    </row>
    <row r="51" spans="1:9" ht="19.5" customHeight="1">
      <c r="A51" s="49"/>
      <c r="B51" s="236" t="s">
        <v>469</v>
      </c>
      <c r="C51" s="266">
        <v>4080</v>
      </c>
      <c r="D51" s="48">
        <v>6980</v>
      </c>
      <c r="E51" s="15">
        <v>1290</v>
      </c>
      <c r="F51" s="48">
        <v>5110</v>
      </c>
      <c r="G51" s="15">
        <v>17460</v>
      </c>
      <c r="H51" s="439">
        <v>0.021</v>
      </c>
      <c r="I51" s="443"/>
    </row>
    <row r="52" spans="1:9" ht="19.5" customHeight="1">
      <c r="A52" s="46" t="s">
        <v>340</v>
      </c>
      <c r="B52" s="240" t="s">
        <v>961</v>
      </c>
      <c r="C52" s="348">
        <v>4230</v>
      </c>
      <c r="D52" s="351">
        <v>7930</v>
      </c>
      <c r="E52" s="347">
        <v>780</v>
      </c>
      <c r="F52" s="351">
        <v>5840</v>
      </c>
      <c r="G52" s="347">
        <v>18780</v>
      </c>
      <c r="H52" s="394">
        <v>0.01642714064536445</v>
      </c>
      <c r="I52" s="443"/>
    </row>
    <row r="53" spans="1:9" ht="19.5" customHeight="1">
      <c r="A53" s="54"/>
      <c r="B53" s="62" t="s">
        <v>181</v>
      </c>
      <c r="C53" s="440">
        <v>3.6764705882353033</v>
      </c>
      <c r="D53" s="440">
        <v>13.610315186246424</v>
      </c>
      <c r="E53" s="440">
        <v>-39.53488372093024</v>
      </c>
      <c r="F53" s="440">
        <v>14.28571428571428</v>
      </c>
      <c r="G53" s="264">
        <v>7.560137457044669</v>
      </c>
      <c r="H53" s="393"/>
      <c r="I53" s="443"/>
    </row>
    <row r="54" spans="1:9" ht="19.5" customHeight="1">
      <c r="A54" s="49"/>
      <c r="B54" s="236" t="s">
        <v>469</v>
      </c>
      <c r="C54" s="266">
        <v>650</v>
      </c>
      <c r="D54" s="48">
        <v>890</v>
      </c>
      <c r="E54" s="15">
        <v>460</v>
      </c>
      <c r="F54" s="48">
        <v>1150</v>
      </c>
      <c r="G54" s="15">
        <v>3140</v>
      </c>
      <c r="H54" s="439">
        <v>0.004</v>
      </c>
      <c r="I54" s="443"/>
    </row>
    <row r="55" spans="1:9" ht="19.5" customHeight="1">
      <c r="A55" s="46" t="s">
        <v>341</v>
      </c>
      <c r="B55" s="240" t="s">
        <v>961</v>
      </c>
      <c r="C55" s="348">
        <v>810</v>
      </c>
      <c r="D55" s="351">
        <v>1050</v>
      </c>
      <c r="E55" s="347">
        <v>390</v>
      </c>
      <c r="F55" s="351">
        <v>1270</v>
      </c>
      <c r="G55" s="347">
        <v>3520</v>
      </c>
      <c r="H55" s="394">
        <v>0.003078995477725392</v>
      </c>
      <c r="I55" s="443"/>
    </row>
    <row r="56" spans="1:9" ht="19.5" customHeight="1">
      <c r="A56" s="54"/>
      <c r="B56" s="62" t="s">
        <v>181</v>
      </c>
      <c r="C56" s="440">
        <v>24.615384615384617</v>
      </c>
      <c r="D56" s="440">
        <v>17.97752808988764</v>
      </c>
      <c r="E56" s="440">
        <v>-15.217391304347828</v>
      </c>
      <c r="F56" s="440">
        <v>10.43478260869566</v>
      </c>
      <c r="G56" s="264">
        <v>12.101910828025474</v>
      </c>
      <c r="H56" s="393"/>
      <c r="I56" s="443"/>
    </row>
    <row r="57" spans="1:9" ht="17.25">
      <c r="A57" s="37"/>
      <c r="B57" s="236" t="s">
        <v>469</v>
      </c>
      <c r="C57" s="266">
        <v>230</v>
      </c>
      <c r="D57" s="48">
        <v>650</v>
      </c>
      <c r="E57" s="15">
        <v>210</v>
      </c>
      <c r="F57" s="48">
        <v>860</v>
      </c>
      <c r="G57" s="15">
        <v>1960</v>
      </c>
      <c r="H57" s="439">
        <v>0.002</v>
      </c>
      <c r="I57" s="443"/>
    </row>
    <row r="58" spans="1:9" ht="17.25">
      <c r="A58" s="267" t="s">
        <v>342</v>
      </c>
      <c r="B58" s="240" t="s">
        <v>961</v>
      </c>
      <c r="C58" s="348">
        <v>990</v>
      </c>
      <c r="D58" s="351">
        <v>530</v>
      </c>
      <c r="E58" s="347">
        <v>290</v>
      </c>
      <c r="F58" s="351">
        <v>1100</v>
      </c>
      <c r="G58" s="347">
        <v>2910</v>
      </c>
      <c r="H58" s="394">
        <v>0.0025454195568695714</v>
      </c>
      <c r="I58" s="443"/>
    </row>
    <row r="59" spans="1:9" ht="17.25">
      <c r="A59" s="54"/>
      <c r="B59" s="62" t="s">
        <v>181</v>
      </c>
      <c r="C59" s="440">
        <v>330.4347826086956</v>
      </c>
      <c r="D59" s="440">
        <v>-18.461538461538463</v>
      </c>
      <c r="E59" s="440">
        <v>38.095238095238095</v>
      </c>
      <c r="F59" s="440">
        <v>27.906976744186053</v>
      </c>
      <c r="G59" s="264">
        <v>48.469387755102034</v>
      </c>
      <c r="H59" s="393"/>
      <c r="I59" s="443"/>
    </row>
    <row r="60" spans="1:9" ht="17.25">
      <c r="A60" s="49"/>
      <c r="B60" s="236" t="s">
        <v>469</v>
      </c>
      <c r="C60" s="441">
        <v>1030</v>
      </c>
      <c r="D60" s="441">
        <v>4440</v>
      </c>
      <c r="E60" s="441">
        <v>5890</v>
      </c>
      <c r="F60" s="441">
        <v>2620</v>
      </c>
      <c r="G60" s="441">
        <v>14000</v>
      </c>
      <c r="H60" s="645">
        <v>0.016</v>
      </c>
      <c r="I60" s="443"/>
    </row>
    <row r="61" spans="1:9" ht="17.25">
      <c r="A61" s="46" t="s">
        <v>452</v>
      </c>
      <c r="B61" s="240" t="s">
        <v>961</v>
      </c>
      <c r="C61" s="348">
        <v>1030</v>
      </c>
      <c r="D61" s="351">
        <v>4590</v>
      </c>
      <c r="E61" s="347">
        <v>5290</v>
      </c>
      <c r="F61" s="351">
        <v>3090</v>
      </c>
      <c r="G61" s="347">
        <v>14000</v>
      </c>
      <c r="H61" s="394">
        <v>0.012246004740953264</v>
      </c>
      <c r="I61" s="443"/>
    </row>
    <row r="62" spans="1:8" ht="17.25">
      <c r="A62" s="51"/>
      <c r="B62" s="261" t="s">
        <v>181</v>
      </c>
      <c r="C62" s="440">
        <v>0</v>
      </c>
      <c r="D62" s="440">
        <v>3.378378378378377</v>
      </c>
      <c r="E62" s="440">
        <v>-10.186757215619691</v>
      </c>
      <c r="F62" s="440">
        <v>17.938931297709914</v>
      </c>
      <c r="G62" s="264">
        <v>0</v>
      </c>
      <c r="H62" s="730"/>
    </row>
    <row r="63" spans="1:9" ht="17.25">
      <c r="A63" s="49"/>
      <c r="B63" s="236" t="s">
        <v>469</v>
      </c>
      <c r="C63" s="216">
        <v>1160</v>
      </c>
      <c r="D63" s="216">
        <v>6220</v>
      </c>
      <c r="E63" s="216">
        <v>12200</v>
      </c>
      <c r="F63" s="216">
        <v>5500</v>
      </c>
      <c r="G63" s="216">
        <v>25080</v>
      </c>
      <c r="H63" s="813">
        <v>0.029</v>
      </c>
      <c r="I63" s="443"/>
    </row>
    <row r="64" spans="1:9" ht="17.25">
      <c r="A64" s="46" t="s">
        <v>453</v>
      </c>
      <c r="B64" s="240" t="s">
        <v>961</v>
      </c>
      <c r="C64" s="348">
        <v>2120</v>
      </c>
      <c r="D64" s="351">
        <v>7700</v>
      </c>
      <c r="E64" s="347">
        <v>11850</v>
      </c>
      <c r="F64" s="351">
        <v>6090</v>
      </c>
      <c r="G64" s="347">
        <v>27770</v>
      </c>
      <c r="H64" s="394">
        <v>0.024290825118305152</v>
      </c>
      <c r="I64" s="443"/>
    </row>
    <row r="65" spans="1:8" ht="17.25">
      <c r="A65" s="51"/>
      <c r="B65" s="261" t="s">
        <v>181</v>
      </c>
      <c r="C65" s="440">
        <v>82.75862068965519</v>
      </c>
      <c r="D65" s="440">
        <v>23.794212218649523</v>
      </c>
      <c r="E65" s="440">
        <v>-2.868852459016391</v>
      </c>
      <c r="F65" s="440">
        <v>10.72727272727272</v>
      </c>
      <c r="G65" s="264">
        <v>10.725677830940983</v>
      </c>
      <c r="H65" s="715"/>
    </row>
    <row r="66" spans="1:9" ht="17.25">
      <c r="A66" s="49"/>
      <c r="B66" s="236" t="s">
        <v>469</v>
      </c>
      <c r="C66" s="266">
        <v>10680</v>
      </c>
      <c r="D66" s="48">
        <v>24060</v>
      </c>
      <c r="E66" s="15">
        <v>14040</v>
      </c>
      <c r="F66" s="48">
        <v>24200</v>
      </c>
      <c r="G66" s="15">
        <v>72980</v>
      </c>
      <c r="H66" s="439">
        <v>0.086</v>
      </c>
      <c r="I66" s="443"/>
    </row>
    <row r="67" spans="1:9" ht="17.25">
      <c r="A67" s="46" t="s">
        <v>37</v>
      </c>
      <c r="B67" s="240" t="s">
        <v>961</v>
      </c>
      <c r="C67" s="348">
        <v>13050</v>
      </c>
      <c r="D67" s="351">
        <v>21470</v>
      </c>
      <c r="E67" s="347">
        <v>22200</v>
      </c>
      <c r="F67" s="351">
        <v>23370</v>
      </c>
      <c r="G67" s="347">
        <v>80100</v>
      </c>
      <c r="H67" s="394">
        <v>0.07006464141073974</v>
      </c>
      <c r="I67" s="443"/>
    </row>
    <row r="68" spans="1:8" ht="17.25">
      <c r="A68" s="51"/>
      <c r="B68" s="261" t="s">
        <v>181</v>
      </c>
      <c r="C68" s="354">
        <v>22.19101123595506</v>
      </c>
      <c r="D68" s="354">
        <v>-10.764754779717379</v>
      </c>
      <c r="E68" s="354">
        <v>58.11965811965811</v>
      </c>
      <c r="F68" s="354">
        <v>-3.429752066115699</v>
      </c>
      <c r="G68" s="263">
        <v>9.756097560975618</v>
      </c>
      <c r="H68" s="393"/>
    </row>
    <row r="69" spans="1:8" ht="17.25">
      <c r="A69" s="110"/>
      <c r="B69" s="95"/>
      <c r="C69" s="95"/>
      <c r="D69" s="95"/>
      <c r="E69" s="95"/>
      <c r="F69" s="95"/>
      <c r="G69" s="95"/>
      <c r="H69" s="95"/>
    </row>
    <row r="70" spans="1:8" ht="17.25">
      <c r="A70" s="1026" t="s">
        <v>966</v>
      </c>
      <c r="B70" s="1026"/>
      <c r="C70" s="1026"/>
      <c r="D70" s="1026"/>
      <c r="E70" s="1026"/>
      <c r="F70" s="1026"/>
      <c r="G70" s="1026"/>
      <c r="H70" s="1026"/>
    </row>
    <row r="71" spans="1:8" ht="17.25">
      <c r="A71" s="967" t="s">
        <v>455</v>
      </c>
      <c r="B71" s="95"/>
      <c r="C71" s="95"/>
      <c r="D71" s="95"/>
      <c r="E71" s="95"/>
      <c r="F71" s="95"/>
      <c r="G71" s="18"/>
      <c r="H71" s="95"/>
    </row>
    <row r="73" spans="1:8" ht="18.75">
      <c r="A73" s="397"/>
      <c r="B73" s="397"/>
      <c r="C73" s="397"/>
      <c r="D73" s="397"/>
      <c r="E73" s="397"/>
      <c r="F73" s="397"/>
      <c r="G73" s="397"/>
      <c r="H73" s="397"/>
    </row>
    <row r="74" spans="1:8" ht="18.75">
      <c r="A74" s="397"/>
      <c r="B74" s="397"/>
      <c r="C74" s="979">
        <f>SUM(C7,C10,C13,C16,C19,C22,C25,C28,C31,C34,C37,C41,C43,C46,C49,C52,C55,C58,C61,C64,C67)</f>
        <v>232445.66687154272</v>
      </c>
      <c r="D74" s="979">
        <f>SUM(D7,D10,D13,D16,D19,D22,D25,D28,D31,D34,D37,D41,D43,D46,D49,D52,D55,D58,D61,D64,D67)</f>
        <v>313125.9202813599</v>
      </c>
      <c r="E74" s="979">
        <f>SUM(E7,E10,E13,E16,E19,E22,E25,E28,E31,E34,E37,E41,E43,E46,E49,E52,E55,E58,E61,E64,E67)</f>
        <v>244254.1592920354</v>
      </c>
      <c r="F74" s="979">
        <f>SUM(F7,F10,F13,F16,F19,F22,F25,F28,F31,F34,F37,F41,F43,F46,F49,F52,F55,F58,F61,F64,F67)</f>
        <v>285352.60705289675</v>
      </c>
      <c r="G74" s="979">
        <f>SUM(G7,G10,G13,G16,G19,G22,G25,G28,G31,G34,G37,G41,G43,G46,G49,G52,G55,G58,G61,G64,G67)</f>
        <v>1074912.77000777</v>
      </c>
      <c r="H74" s="980"/>
    </row>
    <row r="75" spans="1:8" ht="18.75">
      <c r="A75" s="397"/>
      <c r="B75" s="397"/>
      <c r="C75" s="397"/>
      <c r="D75" s="397"/>
      <c r="E75" s="397"/>
      <c r="F75" s="397"/>
      <c r="G75" s="979"/>
      <c r="H75" s="980"/>
    </row>
    <row r="76" spans="1:8" ht="18.75">
      <c r="A76" s="397"/>
      <c r="B76" s="397"/>
      <c r="C76" s="397"/>
      <c r="D76" s="397"/>
      <c r="E76" s="397"/>
      <c r="F76" s="397"/>
      <c r="G76" s="397"/>
      <c r="H76" s="397"/>
    </row>
    <row r="77" spans="1:8" ht="18.75">
      <c r="A77" s="397"/>
      <c r="B77" s="397"/>
      <c r="C77" s="397"/>
      <c r="D77" s="397"/>
      <c r="E77" s="397"/>
      <c r="F77" s="397"/>
      <c r="G77" s="397"/>
      <c r="H77" s="397"/>
    </row>
  </sheetData>
  <sheetProtection/>
  <mergeCells count="1">
    <mergeCell ref="A70:H70"/>
  </mergeCells>
  <printOptions/>
  <pageMargins left="0.5905511811023623" right="0.5905511811023623" top="0.3937007874015748" bottom="0.3937007874015748" header="0.5118110236220472" footer="0.5118110236220472"/>
  <pageSetup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A:\統計表.JAC</Template>
  <Manager/>
  <Company/>
  <Pages>8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2019-12-20T14:01:26Z</cp:lastPrinted>
  <dcterms:created xsi:type="dcterms:W3CDTF">2000-10-05T07:48:51Z</dcterms:created>
  <dcterms:modified xsi:type="dcterms:W3CDTF">2019-12-26T08:37:31Z</dcterms:modified>
  <cp:category/>
  <cp:version/>
  <cp:contentType/>
  <cp:contentStatus/>
  <cp:revision>41</cp:revision>
</cp:coreProperties>
</file>