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45" windowWidth="10275" windowHeight="100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R102" i="11" l="1"/>
  <c r="AU63" i="11"/>
  <c r="AP63" i="11"/>
  <c r="AP23" i="11"/>
  <c r="AA23" i="11"/>
  <c r="V23" i="11"/>
  <c r="Q23" i="11"/>
  <c r="BG35" i="9" l="1"/>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CO37" i="9"/>
  <c r="BE37" i="9"/>
  <c r="AM37" i="9"/>
  <c r="C37" i="9"/>
  <c r="CO36" i="9"/>
  <c r="BE36" i="9"/>
  <c r="AM36" i="9"/>
  <c r="C36" i="9"/>
  <c r="AM35" i="9"/>
  <c r="C35" i="9"/>
  <c r="CO34" i="9"/>
  <c r="CO35" i="9" s="1"/>
  <c r="BW34" i="9"/>
  <c r="BW35" i="9" s="1"/>
  <c r="BW36" i="9" s="1"/>
  <c r="BW37" i="9" s="1"/>
  <c r="BW38" i="9" s="1"/>
  <c r="BW39" i="9" s="1"/>
  <c r="BW40" i="9" s="1"/>
  <c r="BW41" i="9" s="1"/>
  <c r="BW42" i="9" s="1"/>
  <c r="BW43" i="9" s="1"/>
  <c r="C34" i="9"/>
  <c r="AM34"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<sst xmlns="http://schemas.openxmlformats.org/spreadsheetml/2006/main" count="1081" uniqueCount="571">
  <si>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</si>
  <si>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</si>
  <si>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</si>
  <si>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</si>
  <si>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</si>
  <si>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</si>
  <si>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</si>
  <si>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</si>
  <si>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</si>
  <si>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</si>
  <si>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</si>
  <si>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</si>
  <si>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</si>
  <si>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</si>
  <si>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</si>
  <si>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</si>
  <si>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</si>
  <si>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</si>
  <si>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</si>
  <si>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</si>
  <si>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</si>
  <si>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</si>
  <si>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</si>
  <si>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</si>
  <si>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</si>
  <si>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</si>
  <si>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</si>
  <si>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</si>
  <si>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</si>
  <si>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</si>
  <si>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</si>
  <si>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</si>
  <si>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</si>
  <si>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</si>
  <si>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</si>
  <si>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</si>
  <si>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</si>
  <si>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</si>
  <si>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</si>
  <si>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</si>
  <si>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</si>
  <si>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</si>
  <si>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</si>
  <si>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</si>
  <si>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</si>
  <si>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</si>
  <si>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</si>
  <si>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</si>
  <si>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</si>
  <si>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</si>
  <si>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</si>
  <si>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</si>
  <si>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</si>
  <si>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</si>
  <si>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</si>
  <si>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</si>
  <si>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</si>
  <si>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</si>
  <si>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</si>
  <si>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</si>
  <si>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</si>
  <si>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</si>
  <si>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</si>
  <si>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</si>
  <si>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</si>
  <si>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</si>
  <si>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</si>
  <si>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</si>
  <si>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</si>
  <si>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</si>
  <si>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</si>
  <si>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</si>
  <si>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</si>
  <si>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</si>
  <si>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</si>
  <si>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</si>
  <si>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</si>
  <si>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</si>
  <si>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</si>
  <si>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</si>
  <si>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</si>
  <si>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瑞浪市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</si>
  <si>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</si>
  <si>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</si>
  <si>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</si>
  <si>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</si>
  <si>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</si>
  <si>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</si>
  <si>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</si>
  <si>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</si>
  <si>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</si>
  <si>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</si>
  <si>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</si>
  <si>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</si>
  <si>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</si>
  <si>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</si>
  <si>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</si>
  <si>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</si>
  <si>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</si>
  <si>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</si>
  <si>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</si>
  <si>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</si>
  <si>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</si>
  <si>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</si>
  <si>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</si>
  <si>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</si>
  <si>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</si>
  <si>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</si>
  <si>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</si>
  <si>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</si>
  <si>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</si>
  <si>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</si>
  <si>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</si>
  <si>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</si>
  <si>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</si>
  <si>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</si>
  <si>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</si>
  <si>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</si>
  <si>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</si>
  <si>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</si>
  <si>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</si>
  <si>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</si>
  <si>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</si>
  <si>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</si>
  <si>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</si>
  <si>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</si>
  <si>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</si>
  <si>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</si>
  <si>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</si>
  <si>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</si>
  <si>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</si>
  <si>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</si>
  <si>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</si>
  <si>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</si>
  <si>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</si>
  <si>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</si>
  <si>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</si>
  <si>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</si>
  <si>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</si>
  <si>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</si>
  <si>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</si>
  <si>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</si>
  <si>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</si>
  <si>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</si>
  <si>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</si>
  <si>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</si>
  <si>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</si>
  <si>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</si>
  <si>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</si>
  <si>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</si>
  <si>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</si>
  <si>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</si>
  <si>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</si>
  <si>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</si>
  <si>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</si>
  <si>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</si>
  <si>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</si>
  <si>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</si>
  <si>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</si>
  <si>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</si>
  <si>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</si>
  <si>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</si>
  <si>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</si>
  <si>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</si>
  <si>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</si>
  <si>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</si>
  <si>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</si>
  <si>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</si>
  <si>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</si>
  <si>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</si>
  <si>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</si>
  <si>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</si>
  <si>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</si>
  <si>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</si>
  <si>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</si>
  <si>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</si>
  <si>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</si>
  <si>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</si>
  <si>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</si>
  <si>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</si>
  <si>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</si>
  <si>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</si>
  <si>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</si>
  <si>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</si>
  <si>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</si>
  <si>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</si>
  <si>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</si>
  <si>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</si>
  <si>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</si>
  <si>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</si>
  <si>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</si>
  <si>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岐阜県瑞浪市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</si>
  <si>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</si>
  <si>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</si>
  <si>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</si>
  <si>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</si>
  <si>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</si>
  <si>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</si>
  <si>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</si>
  <si>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</si>
  <si>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</si>
  <si>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</si>
  <si>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</si>
  <si>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</si>
  <si>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</si>
  <si>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</si>
  <si>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</si>
  <si>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</si>
  <si>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</si>
  <si>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</si>
  <si>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</si>
  <si>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</si>
  <si>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</si>
  <si>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</si>
  <si>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</si>
  <si>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</si>
  <si>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</si>
  <si>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</si>
  <si>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</si>
  <si>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</si>
  <si>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</si>
  <si>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</si>
  <si>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</si>
  <si>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</si>
  <si>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</si>
  <si>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</si>
  <si>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</si>
  <si>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</si>
  <si>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</si>
  <si>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</si>
  <si>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</si>
  <si>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</si>
  <si>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</si>
  <si>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</si>
  <si>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</si>
  <si>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</si>
  <si>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</si>
  <si>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</si>
  <si>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</si>
  <si>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</si>
  <si>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</si>
  <si>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</si>
  <si>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</si>
  <si>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</si>
  <si>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</si>
  <si>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</si>
  <si>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</si>
  <si>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</si>
  <si>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</si>
  <si>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</si>
  <si>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</si>
  <si>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</si>
  <si>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</si>
  <si>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</si>
  <si>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</si>
  <si>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</si>
  <si>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</si>
  <si>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</si>
  <si>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</si>
  <si>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</si>
  <si>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</si>
  <si>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</si>
  <si>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</si>
  <si>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</si>
  <si>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</si>
  <si>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</si>
  <si>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</si>
  <si>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</si>
  <si>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</si>
  <si>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</si>
  <si>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</si>
  <si>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</si>
  <si>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</si>
  <si>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</si>
  <si>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</si>
  <si>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</si>
  <si>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</si>
  <si>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</si>
  <si>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</si>
  <si>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</si>
  <si>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</si>
  <si>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</si>
  <si>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</si>
  <si>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</si>
  <si>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</si>
  <si>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</si>
  <si>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</si>
  <si>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</si>
  <si>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</si>
  <si>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</si>
  <si>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</si>
  <si>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</si>
  <si>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</si>
  <si>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</si>
  <si>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</si>
  <si>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</si>
  <si>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</si>
  <si>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</si>
  <si>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</si>
  <si>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</si>
  <si>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</si>
  <si>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</si>
  <si>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</si>
  <si>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</si>
  <si>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</si>
  <si>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</si>
  <si>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</si>
  <si>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</si>
  <si>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</si>
  <si>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</si>
  <si>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</si>
  <si>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</si>
  <si>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</si>
  <si>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</si>
  <si>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</si>
  <si>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</si>
  <si>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</si>
  <si>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</si>
  <si>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</si>
  <si>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</si>
  <si>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</si>
  <si>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</si>
  <si>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</si>
  <si>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</si>
  <si>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</si>
  <si>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</si>
  <si>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</si>
  <si>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</si>
  <si>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</si>
  <si>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</si>
  <si>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</si>
  <si>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</si>
  <si>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</si>
  <si>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</si>
  <si>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</si>
  <si>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</si>
  <si>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</si>
  <si>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</si>
  <si>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</si>
  <si>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岐阜県瑞浪市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</si>
  <si>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</si>
  <si>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</si>
  <si>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</si>
  <si>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</si>
  <si>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</si>
  <si>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</si>
  <si>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</si>
  <si>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</si>
  <si>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</si>
  <si>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</si>
  <si>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</si>
  <si>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</si>
  <si>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</si>
  <si>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</si>
  <si>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</si>
  <si>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</si>
  <si>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</si>
  <si>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</si>
  <si>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</si>
  <si>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</si>
  <si>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</si>
  <si>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</si>
  <si>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</si>
  <si>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</si>
  <si>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</si>
  <si>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</si>
  <si>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</si>
  <si>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</si>
  <si>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</si>
  <si>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</si>
  <si>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</si>
  <si>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</si>
  <si>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</si>
  <si>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瑞浪市国民健康保険事業特別会計</t>
    <phoneticPr fontId="5"/>
  </si>
  <si>
    <t>瑞浪市介護保険事業特別会計</t>
    <phoneticPr fontId="5"/>
  </si>
  <si>
    <t>瑞浪市後期高齢者医療事業特別会計</t>
    <phoneticPr fontId="5"/>
  </si>
  <si>
    <t>瑞浪市介護サービス事業特別会計</t>
    <phoneticPr fontId="5"/>
  </si>
  <si>
    <t>瑞浪市駐車場事業特別会計</t>
    <phoneticPr fontId="5"/>
  </si>
  <si>
    <t>瑞浪市水道事業会計</t>
    <phoneticPr fontId="5"/>
  </si>
  <si>
    <t>法適用企業</t>
    <phoneticPr fontId="5"/>
  </si>
  <si>
    <t>瑞浪市農業集落排水事業特別会計</t>
    <phoneticPr fontId="5"/>
  </si>
  <si>
    <t>法非適用企業</t>
    <phoneticPr fontId="5"/>
  </si>
  <si>
    <t>瑞浪市下水道事業特別会計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</si>
  <si>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</si>
  <si>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</si>
  <si>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</si>
  <si>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</si>
  <si>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</si>
  <si>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</si>
  <si>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</si>
  <si>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</si>
  <si>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</si>
  <si>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</si>
  <si>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</si>
  <si>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</si>
  <si>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</si>
  <si>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</si>
  <si>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</si>
  <si>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</si>
  <si>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</si>
  <si>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</si>
  <si>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</si>
  <si>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</si>
  <si>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</si>
  <si>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</si>
  <si>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</si>
  <si>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</si>
  <si>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</si>
  <si>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</si>
  <si>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</si>
  <si>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</si>
  <si>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</si>
  <si>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</si>
  <si>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</si>
  <si>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</si>
  <si>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</si>
  <si>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</si>
  <si>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</si>
  <si>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</si>
  <si>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</si>
  <si>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</si>
  <si>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</si>
  <si>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</si>
  <si>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</si>
  <si>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</si>
  <si>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</si>
  <si>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</si>
  <si>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</si>
  <si>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</si>
  <si>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</si>
  <si>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</si>
  <si>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</si>
  <si>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</si>
  <si>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</si>
  <si>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</si>
  <si>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</si>
  <si>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</si>
  <si>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</si>
  <si>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瑞浪市水道事業会計</t>
    <phoneticPr fontId="5"/>
  </si>
  <si>
    <t>将来負担比率（(Ｅ)－(Ｆ)）／（(Ｃ)－(Ｄ)）×１００</t>
    <rPh sb="0" eb="2">
      <t>ショウライ</t>
    </rPh>
    <rPh sb="2" eb="4">
      <t>フタン</t>
    </rPh>
    <rPh sb="4" eb="6">
      <t>ヒリツ</t>
    </rPh>
    <phoneticPr fontId="5"/>
  </si>
  <si>
    <t>-</t>
    <phoneticPr fontId="5"/>
  </si>
  <si>
    <t>瑞浪市介護サービス事業特別会計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</si>
  <si>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</si>
  <si>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</si>
  <si>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</si>
  <si>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</si>
  <si>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</si>
  <si>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</si>
  <si>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</si>
  <si>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</si>
  <si>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</si>
  <si>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</si>
  <si>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</si>
  <si>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</si>
  <si>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</si>
  <si>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</si>
  <si>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</si>
  <si>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</si>
  <si>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</si>
  <si>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</si>
  <si>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</si>
  <si>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</si>
  <si>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</si>
  <si>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</si>
  <si>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</si>
  <si>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</si>
  <si>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</si>
  <si>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</si>
  <si>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</si>
  <si>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</si>
  <si>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</si>
  <si>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</si>
  <si>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</si>
  <si>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</si>
  <si>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</si>
  <si>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</si>
  <si>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</si>
  <si>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</si>
  <si>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</si>
  <si>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</si>
  <si>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</si>
  <si>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</si>
  <si>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</si>
  <si>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</si>
  <si>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</si>
  <si>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</si>
  <si>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</si>
  <si>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</si>
  <si>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</si>
  <si>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</si>
  <si>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</si>
  <si>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</si>
  <si>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</si>
  <si>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</si>
  <si>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</si>
  <si>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</si>
  <si>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</si>
  <si>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</si>
  <si>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</si>
  <si>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</si>
  <si>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</si>
  <si>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</si>
  <si>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</si>
  <si>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</si>
  <si>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</si>
  <si>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</si>
  <si>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</si>
  <si>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</si>
  <si>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</si>
  <si>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</si>
  <si>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</si>
  <si>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</si>
  <si>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</si>
  <si>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</si>
  <si>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</si>
  <si>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</si>
  <si>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</si>
  <si>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</si>
  <si>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</si>
  <si>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</si>
  <si>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</si>
  <si>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</si>
  <si>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</si>
  <si>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</si>
  <si>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瑞浪市水道事業会計</t>
  </si>
  <si>
    <t>瑞浪市国民健康保険事業特別会計</t>
  </si>
  <si>
    <t>瑞浪市介護保険事業特別会計</t>
  </si>
  <si>
    <t>瑞浪市下水道事業特別会計</t>
  </si>
  <si>
    <t>瑞浪市農業集落排水事業特別会計</t>
  </si>
  <si>
    <t>瑞浪市後期高齢者医療事業特別会計</t>
  </si>
  <si>
    <t>瑞浪市駐車場事業特別会計</t>
  </si>
  <si>
    <t>その他会計（赤字）</t>
  </si>
  <si>
    <t>その他会計（黒字）</t>
  </si>
  <si>
    <t>土岐川防災ダム一部事務組合</t>
  </si>
  <si>
    <t>岐阜県市町村会館組合</t>
  </si>
  <si>
    <t>岐阜県市町村職員退職手当組合</t>
  </si>
  <si>
    <t>【東濃西部広域行政組合】一般会計</t>
  </si>
  <si>
    <t>【東濃西部広域行政組合】東濃西部ふるさと活性化基金特別会計</t>
  </si>
  <si>
    <t>【東濃西部広域行政組合】東濃看護専門学校事業特別会計</t>
  </si>
  <si>
    <t>【東濃西部広域行政組合】東濃西部少年センター事業特別会計</t>
  </si>
  <si>
    <t>【東濃西部広域行政組合】東濃地域医師確保奨学資金等貸付事業特別会計</t>
  </si>
  <si>
    <t>【東濃西部広域行政組合】東濃西部看護師修学資金貸付事業特別会計</t>
    <rPh sb="12" eb="14">
      <t>トウノウ</t>
    </rPh>
    <rPh sb="14" eb="16">
      <t>セイブ</t>
    </rPh>
    <rPh sb="16" eb="19">
      <t>カンゴシ</t>
    </rPh>
    <rPh sb="19" eb="21">
      <t>シュウガク</t>
    </rPh>
    <rPh sb="21" eb="23">
      <t>シキン</t>
    </rPh>
    <rPh sb="23" eb="25">
      <t>カシツ</t>
    </rPh>
    <rPh sb="25" eb="27">
      <t>ジギョウ</t>
    </rPh>
    <rPh sb="27" eb="29">
      <t>トクベツ</t>
    </rPh>
    <rPh sb="29" eb="31">
      <t>カイケイ</t>
    </rPh>
    <phoneticPr fontId="2"/>
  </si>
  <si>
    <t>みずなみアグリ</t>
  </si>
  <si>
    <t>基金から1,475百万円繰入</t>
    <rPh sb="0" eb="2">
      <t>キキン</t>
    </rPh>
    <rPh sb="9" eb="10">
      <t>ヒャク</t>
    </rPh>
    <rPh sb="10" eb="12">
      <t>マンエン</t>
    </rPh>
    <rPh sb="12" eb="14">
      <t>クリイレ</t>
    </rPh>
    <phoneticPr fontId="2"/>
  </si>
  <si>
    <t>基金から1百万円繰入</t>
    <rPh sb="0" eb="2">
      <t>キキン</t>
    </rPh>
    <rPh sb="5" eb="6">
      <t>ヒャク</t>
    </rPh>
    <rPh sb="6" eb="8">
      <t>マンエン</t>
    </rPh>
    <rPh sb="8" eb="10">
      <t>クリイレ</t>
    </rPh>
    <phoneticPr fontId="2"/>
  </si>
  <si>
    <t>基金から51万円繰入</t>
    <rPh sb="0" eb="2">
      <t>キキン</t>
    </rPh>
    <rPh sb="6" eb="8">
      <t>マンエン</t>
    </rPh>
    <rPh sb="8" eb="10">
      <t>クリイレ</t>
    </rPh>
    <phoneticPr fontId="2"/>
  </si>
  <si>
    <t>東濃農業共済事務組合</t>
    <phoneticPr fontId="2"/>
  </si>
  <si>
    <t>【岐阜県後期高齢者医療広域連合】特別会計</t>
    <phoneticPr fontId="2"/>
  </si>
  <si>
    <t>【岐阜県後期高齢者医療広域連合】一般会計</t>
    <phoneticPr fontId="2"/>
  </si>
  <si>
    <t>土岐市及び瑞浪市休日急病診療所組合</t>
    <phoneticPr fontId="2"/>
  </si>
  <si>
    <t>基金から16百万円繰入</t>
    <rPh sb="0" eb="2">
      <t>キキン</t>
    </rPh>
    <rPh sb="6" eb="7">
      <t>ヒャク</t>
    </rPh>
    <rPh sb="7" eb="9">
      <t>マンエン</t>
    </rPh>
    <rPh sb="9" eb="11">
      <t>クリイレ</t>
    </rPh>
    <phoneticPr fontId="2"/>
  </si>
  <si>
    <t>【東濃西部広域行政組合】東濃西部地域消費生活相談事業特別会計</t>
    <rPh sb="12" eb="14">
      <t>トウノウ</t>
    </rPh>
    <rPh sb="14" eb="16">
      <t>セイブ</t>
    </rPh>
    <rPh sb="16" eb="18">
      <t>チイキ</t>
    </rPh>
    <rPh sb="18" eb="20">
      <t>ショウヒ</t>
    </rPh>
    <rPh sb="20" eb="22">
      <t>セイカツ</t>
    </rPh>
    <rPh sb="22" eb="24">
      <t>ソウダン</t>
    </rPh>
    <rPh sb="24" eb="26">
      <t>ジギョウ</t>
    </rPh>
    <rPh sb="26" eb="28">
      <t>トクベツ</t>
    </rPh>
    <rPh sb="28" eb="30">
      <t>カイケイ</t>
    </rPh>
    <phoneticPr fontId="2"/>
  </si>
  <si>
    <t>基金から2百万円繰入</t>
    <rPh sb="0" eb="2">
      <t>キキン</t>
    </rPh>
    <rPh sb="5" eb="8">
      <t>ヒャクマンエン</t>
    </rPh>
    <rPh sb="8" eb="10">
      <t>クリイレ</t>
    </rPh>
    <phoneticPr fontId="2"/>
  </si>
  <si>
    <t>基金から287百万円繰入</t>
    <rPh sb="0" eb="2">
      <t>キキン</t>
    </rPh>
    <rPh sb="7" eb="10">
      <t>ヒャクマンエン</t>
    </rPh>
    <rPh sb="10" eb="12">
      <t>クリイレ</t>
    </rPh>
    <phoneticPr fontId="2"/>
  </si>
  <si>
    <t>-</t>
    <phoneticPr fontId="2"/>
  </si>
  <si>
    <t>基金から1,176百万円、財産区から10百万円</t>
    <phoneticPr fontId="2"/>
  </si>
  <si>
    <t>基金から100百万円繰入</t>
    <rPh sb="0" eb="2">
      <t>キキン</t>
    </rPh>
    <rPh sb="7" eb="10">
      <t>ヒャクマンエン</t>
    </rPh>
    <rPh sb="10" eb="12">
      <t>クリイレ</t>
    </rPh>
    <phoneticPr fontId="2"/>
  </si>
  <si>
    <t>基金から16百万円繰入</t>
    <rPh sb="0" eb="2">
      <t>キキン</t>
    </rPh>
    <rPh sb="6" eb="9">
      <t>ヒャクマンエン</t>
    </rPh>
    <rPh sb="9" eb="11">
      <t>クリイレ</t>
    </rPh>
    <phoneticPr fontId="2"/>
  </si>
  <si>
    <t>瑞浪市土地開発公社</t>
    <rPh sb="0" eb="2">
      <t>ミズナミ</t>
    </rPh>
    <rPh sb="2" eb="3">
      <t>シ</t>
    </rPh>
    <rPh sb="3" eb="5">
      <t>トチ</t>
    </rPh>
    <rPh sb="5" eb="7">
      <t>カイハツ</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</si>
  <si>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</si>
  <si>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</si>
  <si>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</si>
  <si>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</si>
  <si>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</si>
  <si>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</si>
  <si>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</si>
  <si>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</si>
  <si>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</si>
  <si>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将来負担率、実質公債費比率ともに類似団体と比較して低い水準で推移している。
これは、新規の地方債発行額を償還元金以内としてきたことや、地方債の繰上償還を行ってきたことで、地方債現在高が減少していることによる効果である。
今後は、学校建設等の大規模な建設事業を控えており、その財源として地方債を予定していることから、この２指標については上昇すると想定される。
（参考）地方債現在高（普通会計）
 H23　150億3,747万円、 H24　144億1,282万円、 H25　139億8,516万円、 H26　135億416万円、 H27　132億3,275万円</t>
    <rPh sb="0" eb="2">
      <t>ショウライ</t>
    </rPh>
    <rPh sb="2" eb="4">
      <t>フタン</t>
    </rPh>
    <rPh sb="4" eb="5">
      <t>リツ</t>
    </rPh>
    <rPh sb="6" eb="8">
      <t>ジッシツ</t>
    </rPh>
    <rPh sb="8" eb="11">
      <t>コウサイヒ</t>
    </rPh>
    <rPh sb="11" eb="13">
      <t>ヒリツ</t>
    </rPh>
    <rPh sb="16" eb="18">
      <t>ルイジ</t>
    </rPh>
    <rPh sb="18" eb="20">
      <t>ダンタイ</t>
    </rPh>
    <rPh sb="21" eb="23">
      <t>ヒカク</t>
    </rPh>
    <rPh sb="25" eb="26">
      <t>ヒク</t>
    </rPh>
    <rPh sb="27" eb="29">
      <t>スイジュン</t>
    </rPh>
    <rPh sb="30" eb="32">
      <t>スイイ</t>
    </rPh>
    <rPh sb="42" eb="44">
      <t>シンキ</t>
    </rPh>
    <rPh sb="45" eb="48">
      <t>チホウサイ</t>
    </rPh>
    <rPh sb="48" eb="50">
      <t>ハッコウ</t>
    </rPh>
    <rPh sb="50" eb="51">
      <t>ガク</t>
    </rPh>
    <rPh sb="52" eb="54">
      <t>ショウカン</t>
    </rPh>
    <rPh sb="54" eb="56">
      <t>ガンキン</t>
    </rPh>
    <rPh sb="56" eb="58">
      <t>イナイ</t>
    </rPh>
    <rPh sb="67" eb="70">
      <t>チホウサイ</t>
    </rPh>
    <rPh sb="71" eb="73">
      <t>クリアゲ</t>
    </rPh>
    <rPh sb="73" eb="75">
      <t>ショウカン</t>
    </rPh>
    <rPh sb="76" eb="77">
      <t>オコナ</t>
    </rPh>
    <rPh sb="85" eb="88">
      <t>チホウサイ</t>
    </rPh>
    <rPh sb="88" eb="90">
      <t>ゲンザイ</t>
    </rPh>
    <rPh sb="90" eb="91">
      <t>ダカ</t>
    </rPh>
    <rPh sb="92" eb="94">
      <t>ゲンショウ</t>
    </rPh>
    <rPh sb="103" eb="105">
      <t>コウカ</t>
    </rPh>
    <rPh sb="110" eb="112">
      <t>コンゴ</t>
    </rPh>
    <rPh sb="114" eb="116">
      <t>ガッコウ</t>
    </rPh>
    <rPh sb="116" eb="118">
      <t>ケンセツ</t>
    </rPh>
    <rPh sb="118" eb="119">
      <t>トウ</t>
    </rPh>
    <rPh sb="120" eb="123">
      <t>ダイキボ</t>
    </rPh>
    <rPh sb="124" eb="126">
      <t>ケンセツ</t>
    </rPh>
    <rPh sb="126" eb="128">
      <t>ジギョウ</t>
    </rPh>
    <rPh sb="129" eb="130">
      <t>ヒカ</t>
    </rPh>
    <rPh sb="137" eb="139">
      <t>ザイゲン</t>
    </rPh>
    <rPh sb="142" eb="145">
      <t>チホウサイ</t>
    </rPh>
    <rPh sb="146" eb="148">
      <t>ヨテイ</t>
    </rPh>
    <rPh sb="160" eb="162">
      <t>シヒョウ</t>
    </rPh>
    <rPh sb="167" eb="169">
      <t>ジョウショウ</t>
    </rPh>
    <rPh sb="172" eb="174">
      <t>ソウテイ</t>
    </rPh>
    <rPh sb="180" eb="182">
      <t>サンコウ</t>
    </rPh>
    <rPh sb="183" eb="186">
      <t>チホウサイ</t>
    </rPh>
    <rPh sb="186" eb="188">
      <t>ゲンザイ</t>
    </rPh>
    <rPh sb="188" eb="189">
      <t>ダカ</t>
    </rPh>
    <rPh sb="190" eb="192">
      <t>フツウ</t>
    </rPh>
    <rPh sb="192" eb="194">
      <t>カイケイ</t>
    </rPh>
    <rPh sb="204" eb="205">
      <t>オク</t>
    </rPh>
    <rPh sb="210" eb="212">
      <t>マンエン</t>
    </rPh>
    <rPh sb="221" eb="222">
      <t>オク</t>
    </rPh>
    <rPh sb="227" eb="229">
      <t>マンエン</t>
    </rPh>
    <rPh sb="238" eb="239">
      <t>オク</t>
    </rPh>
    <rPh sb="244" eb="246">
      <t>マンエン</t>
    </rPh>
    <rPh sb="255" eb="256">
      <t>オク</t>
    </rPh>
    <rPh sb="259" eb="261">
      <t>マンエン</t>
    </rPh>
    <rPh sb="270" eb="271">
      <t>オク</t>
    </rPh>
    <rPh sb="276" eb="278">
      <t>マンエン</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</si>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</sst>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49094</c:v>
                </c:pt>
                <c:pt idx="1">
                  <c:v>60245</c:v>
                </c:pt>
                <c:pt idx="2">
                  <c:v>68386</c:v>
                </c:pt>
                <c:pt idx="3">
                  <c:v>81305</c:v>
                </c:pt>
                <c:pt idx="4">
                  <c:v>81768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43889</c:v>
                </c:pt>
                <c:pt idx="1">
                  <c:v>32228</c:v>
                </c:pt>
                <c:pt idx="2">
                  <c:v>49232</c:v>
                </c:pt>
                <c:pt idx="3">
                  <c:v>62965</c:v>
                </c:pt>
                <c:pt idx="4">
                  <c:v>68665</c:v>
                </c:pt>
              </c:numCache>
            </c:numRef>
          </c:val>
          <c:smooth val="0"/>
        </c:ser>
        <c:dLbls>
          <c:showLegendKey val="0"/>
          <c:showVal val="0"/>
          <c:showCatName val="0"/>
          <c:showSerName val="0"/>
          <c:showPercent val="0"/>
          <c:showBubbleSize val="0"/>
        </c:dLbls>
        <c:marker val="1"/>
        <c:smooth val="0"/>
        <c:axId val="95955200"/>
        <c:axId val="95973760"/>
      </c:lineChart>
      <c:catAx>
        <c:axId val="9595520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73760"/>
        <c:crosses val="autoZero"/>
        <c:auto val="1"/>
        <c:lblAlgn val="ctr"/>
        <c:lblOffset val="100"/>
        <c:tickLblSkip val="1"/>
        <c:tickMarkSkip val="1"/>
        <c:noMultiLvlLbl val="0"/>
      </c:catAx>
      <c:valAx>
        <c:axId val="959737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5955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9.07</c:v>
                </c:pt>
                <c:pt idx="1">
                  <c:v>10.83</c:v>
                </c:pt>
                <c:pt idx="2">
                  <c:v>8.42</c:v>
                </c:pt>
                <c:pt idx="3">
                  <c:v>4.8499999999999996</c:v>
                </c:pt>
                <c:pt idx="4">
                  <c:v>7.95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22.01</c:v>
                </c:pt>
                <c:pt idx="1">
                  <c:v>22.76</c:v>
                </c:pt>
                <c:pt idx="2">
                  <c:v>23.24</c:v>
                </c:pt>
                <c:pt idx="3">
                  <c:v>24.73</c:v>
                </c:pt>
                <c:pt idx="4">
                  <c:v>24.81</c:v>
                </c:pt>
              </c:numCache>
            </c:numRef>
          </c:val>
        </c:ser>
        <c:dLbls>
          <c:showLegendKey val="0"/>
          <c:showVal val="0"/>
          <c:showCatName val="0"/>
          <c:showSerName val="0"/>
          <c:showPercent val="0"/>
          <c:showBubbleSize val="0"/>
        </c:dLbls>
        <c:gapWidth val="250"/>
        <c:overlap val="100"/>
        <c:axId val="106890752"/>
        <c:axId val="10689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5.32</c:v>
                </c:pt>
                <c:pt idx="1">
                  <c:v>7.01</c:v>
                </c:pt>
                <c:pt idx="2">
                  <c:v>2.27</c:v>
                </c:pt>
                <c:pt idx="3">
                  <c:v>1.67</c:v>
                </c:pt>
                <c:pt idx="4">
                  <c:v>7.52</c:v>
                </c:pt>
              </c:numCache>
            </c:numRef>
          </c:val>
          <c:smooth val="0"/>
        </c:ser>
        <c:dLbls>
          <c:showLegendKey val="0"/>
          <c:showVal val="0"/>
          <c:showCatName val="0"/>
          <c:showSerName val="0"/>
          <c:showPercent val="0"/>
          <c:showBubbleSize val="0"/>
        </c:dLbls>
        <c:marker val="1"/>
        <c:smooth val="0"/>
        <c:axId val="106890752"/>
        <c:axId val="106892672"/>
      </c:lineChart>
      <c:catAx>
        <c:axId val="1068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92672"/>
        <c:crosses val="autoZero"/>
        <c:auto val="1"/>
        <c:lblAlgn val="ctr"/>
        <c:lblOffset val="100"/>
        <c:tickLblSkip val="1"/>
        <c:tickMarkSkip val="1"/>
        <c:noMultiLvlLbl val="0"/>
      </c:catAx>
      <c:valAx>
        <c:axId val="10689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9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2.84</c:v>
                </c:pt>
                <c:pt idx="2">
                  <c:v>#N/A</c:v>
                </c:pt>
                <c:pt idx="3">
                  <c:v>2.0099999999999998</c:v>
                </c:pt>
                <c:pt idx="4">
                  <c:v>#N/A</c:v>
                </c:pt>
                <c:pt idx="5">
                  <c:v>1.17</c:v>
                </c:pt>
                <c:pt idx="6">
                  <c:v>#N/A</c:v>
                </c:pt>
                <c:pt idx="7">
                  <c:v>0.8</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瑞浪市駐車場事業特別会計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0.12</c:v>
                </c:pt>
                <c:pt idx="2">
                  <c:v>#N/A</c:v>
                </c:pt>
                <c:pt idx="3">
                  <c:v>7.0000000000000007E-2</c:v>
                </c:pt>
                <c:pt idx="4">
                  <c:v>#N/A</c:v>
                </c:pt>
                <c:pt idx="5">
                  <c:v>0.06</c:v>
                </c:pt>
                <c:pt idx="6">
                  <c:v>#N/A</c:v>
                </c:pt>
                <c:pt idx="7">
                  <c:v>0.03</c:v>
                </c:pt>
                <c:pt idx="8">
                  <c:v>#N/A</c:v>
                </c:pt>
                <c:pt idx="9">
                  <c:v>0.02</c:v>
                </c:pt>
              </c:numCache>
            </c:numRef>
          </c:val>
        </c:ser>
        <c:ser>
          <c:idx val="3"/>
          <c:order val="3"/>
          <c:tx>
            <c:strRef>
              <c:f>データシート!$A$30</c:f>
              <c:strCache>
                <c:ptCount val="1"/>
                <c:pt idx="0">
                  <c:v>瑞浪市後期高齢者医療事業特別会計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c:v>
                </c:pt>
                <c:pt idx="2">
                  <c:v>#N/A</c:v>
                </c:pt>
                <c:pt idx="3">
                  <c:v>0.09</c:v>
                </c:pt>
                <c:pt idx="4">
                  <c:v>#N/A</c:v>
                </c:pt>
                <c:pt idx="5">
                  <c:v>0.08</c:v>
                </c:pt>
                <c:pt idx="6">
                  <c:v>#N/A</c:v>
                </c:pt>
                <c:pt idx="7">
                  <c:v>0.1</c:v>
                </c:pt>
                <c:pt idx="8">
                  <c:v>#N/A</c:v>
                </c:pt>
                <c:pt idx="9">
                  <c:v>0.11</c:v>
                </c:pt>
              </c:numCache>
            </c:numRef>
          </c:val>
        </c:ser>
        <c:ser>
          <c:idx val="4"/>
          <c:order val="4"/>
          <c:tx>
            <c:strRef>
              <c:f>データシート!$A$31</c:f>
              <c:strCache>
                <c:ptCount val="1"/>
                <c:pt idx="0">
                  <c:v>瑞浪市農業集落排水事業特別会計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0.24</c:v>
                </c:pt>
              </c:numCache>
            </c:numRef>
          </c:val>
        </c:ser>
        <c:ser>
          <c:idx val="5"/>
          <c:order val="5"/>
          <c:tx>
            <c:strRef>
              <c:f>データシート!$A$32</c:f>
              <c:strCache>
                <c:ptCount val="1"/>
                <c:pt idx="0">
                  <c:v>瑞浪市下水道事業特別会計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0.02</c:v>
                </c:pt>
                <c:pt idx="8">
                  <c:v>#N/A</c:v>
                </c:pt>
                <c:pt idx="9">
                  <c:v>0.47</c:v>
                </c:pt>
              </c:numCache>
            </c:numRef>
          </c:val>
        </c:ser>
        <c:ser>
          <c:idx val="6"/>
          <c:order val="6"/>
          <c:tx>
            <c:strRef>
              <c:f>データシート!$A$33</c:f>
              <c:strCache>
                <c:ptCount val="1"/>
                <c:pt idx="0">
                  <c:v>瑞浪市介護保険事業特別会計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0.54</c:v>
                </c:pt>
                <c:pt idx="2">
                  <c:v>#N/A</c:v>
                </c:pt>
                <c:pt idx="3">
                  <c:v>0.89</c:v>
                </c:pt>
                <c:pt idx="4">
                  <c:v>#N/A</c:v>
                </c:pt>
                <c:pt idx="5">
                  <c:v>0.93</c:v>
                </c:pt>
                <c:pt idx="6">
                  <c:v>#N/A</c:v>
                </c:pt>
                <c:pt idx="7">
                  <c:v>0.77</c:v>
                </c:pt>
                <c:pt idx="8">
                  <c:v>#N/A</c:v>
                </c:pt>
                <c:pt idx="9">
                  <c:v>1.43</c:v>
                </c:pt>
              </c:numCache>
            </c:numRef>
          </c:val>
        </c:ser>
        <c:ser>
          <c:idx val="7"/>
          <c:order val="7"/>
          <c:tx>
            <c:strRef>
              <c:f>データシート!$A$34</c:f>
              <c:strCache>
                <c:ptCount val="1"/>
                <c:pt idx="0">
                  <c:v>瑞浪市国民健康保険事業特別会計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4.58</c:v>
                </c:pt>
                <c:pt idx="2">
                  <c:v>#N/A</c:v>
                </c:pt>
                <c:pt idx="3">
                  <c:v>3.43</c:v>
                </c:pt>
                <c:pt idx="4">
                  <c:v>#N/A</c:v>
                </c:pt>
                <c:pt idx="5">
                  <c:v>2.52</c:v>
                </c:pt>
                <c:pt idx="6">
                  <c:v>#N/A</c:v>
                </c:pt>
                <c:pt idx="7">
                  <c:v>2.08</c:v>
                </c:pt>
                <c:pt idx="8">
                  <c:v>#N/A</c:v>
                </c:pt>
                <c:pt idx="9">
                  <c:v>2.0299999999999998</c:v>
                </c:pt>
              </c:numCache>
            </c:numRef>
          </c:val>
        </c:ser>
        <c:ser>
          <c:idx val="8"/>
          <c:order val="8"/>
          <c:tx>
            <c:strRef>
              <c:f>データシート!$A$35</c:f>
              <c:strCache>
                <c:ptCount val="1"/>
                <c:pt idx="0">
                  <c:v>瑞浪市水道事業会計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16.010000000000002</c:v>
                </c:pt>
                <c:pt idx="2">
                  <c:v>#N/A</c:v>
                </c:pt>
                <c:pt idx="3">
                  <c:v>16.62</c:v>
                </c:pt>
                <c:pt idx="4">
                  <c:v>#N/A</c:v>
                </c:pt>
                <c:pt idx="5">
                  <c:v>11.97</c:v>
                </c:pt>
                <c:pt idx="6">
                  <c:v>#N/A</c:v>
                </c:pt>
                <c:pt idx="7">
                  <c:v>8.92</c:v>
                </c:pt>
                <c:pt idx="8">
                  <c:v>#N/A</c:v>
                </c:pt>
                <c:pt idx="9">
                  <c:v>7.46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9.1300000000000008</c:v>
                </c:pt>
                <c:pt idx="2">
                  <c:v>#N/A</c:v>
                </c:pt>
                <c:pt idx="3">
                  <c:v>10.82</c:v>
                </c:pt>
                <c:pt idx="4">
                  <c:v>#N/A</c:v>
                </c:pt>
                <c:pt idx="5">
                  <c:v>8.42</c:v>
                </c:pt>
                <c:pt idx="6">
                  <c:v>#N/A</c:v>
                </c:pt>
                <c:pt idx="7">
                  <c:v>4.84</c:v>
                </c:pt>
                <c:pt idx="8">
                  <c:v>#N/A</c:v>
                </c:pt>
                <c:pt idx="9">
                  <c:v>7.95</c:v>
                </c:pt>
              </c:numCache>
            </c:numRef>
          </c:val>
        </c:ser>
        <c:dLbls>
          <c:showLegendKey val="0"/>
          <c:showVal val="0"/>
          <c:showCatName val="0"/>
          <c:showSerName val="0"/>
          <c:showPercent val="0"/>
          <c:showBubbleSize val="0"/>
        </c:dLbls>
        <c:gapWidth val="150"/>
        <c:overlap val="100"/>
        <c:axId val="122649600"/>
        <c:axId val="122651392"/>
      </c:barChart>
      <c:catAx>
        <c:axId val="122649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651392"/>
        <c:crosses val="autoZero"/>
        <c:auto val="1"/>
        <c:lblAlgn val="ctr"/>
        <c:lblOffset val="100"/>
        <c:tickLblSkip val="1"/>
        <c:tickMarkSkip val="1"/>
        <c:noMultiLvlLbl val="0"/>
      </c:catAx>
      <c:valAx>
        <c:axId val="122651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649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1703</c:v>
                </c:pt>
                <c:pt idx="5">
                  <c:v>1718</c:v>
                </c:pt>
                <c:pt idx="8">
                  <c:v>1737</c:v>
                </c:pt>
                <c:pt idx="11">
                  <c:v>1766</c:v>
                </c:pt>
                <c:pt idx="14">
                  <c:v>1733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64</c:v>
                </c:pt>
                <c:pt idx="3">
                  <c:v>64</c:v>
                </c:pt>
                <c:pt idx="6">
                  <c:v>64</c:v>
                </c:pt>
                <c:pt idx="9">
                  <c:v>61</c:v>
                </c:pt>
                <c:pt idx="12">
                  <c:v>61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c:v>
                </c:pt>
                <c:pt idx="3">
                  <c:v>4</c:v>
                </c:pt>
                <c:pt idx="6">
                  <c:v>4</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489</c:v>
                </c:pt>
                <c:pt idx="3">
                  <c:v>524</c:v>
                </c:pt>
                <c:pt idx="6">
                  <c:v>501</c:v>
                </c:pt>
                <c:pt idx="9">
                  <c:v>451</c:v>
                </c:pt>
                <c:pt idx="12">
                  <c:v>454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1530</c:v>
                </c:pt>
                <c:pt idx="3">
                  <c:v>1474</c:v>
                </c:pt>
                <c:pt idx="6">
                  <c:v>1453</c:v>
                </c:pt>
                <c:pt idx="9">
                  <c:v>1474</c:v>
                </c:pt>
                <c:pt idx="12">
                  <c:v>1644</c:v>
                </c:pt>
              </c:numCache>
            </c:numRef>
          </c:val>
        </c:ser>
        <c:dLbls>
          <c:showLegendKey val="0"/>
          <c:showVal val="0"/>
          <c:showCatName val="0"/>
          <c:showSerName val="0"/>
          <c:showPercent val="0"/>
          <c:showBubbleSize val="0"/>
        </c:dLbls>
        <c:gapWidth val="100"/>
        <c:overlap val="100"/>
        <c:axId val="116624768"/>
        <c:axId val="116639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384</c:v>
                </c:pt>
                <c:pt idx="2">
                  <c:v>#N/A</c:v>
                </c:pt>
                <c:pt idx="3">
                  <c:v>#N/A</c:v>
                </c:pt>
                <c:pt idx="4">
                  <c:v>348</c:v>
                </c:pt>
                <c:pt idx="5">
                  <c:v>#N/A</c:v>
                </c:pt>
                <c:pt idx="6">
                  <c:v>#N/A</c:v>
                </c:pt>
                <c:pt idx="7">
                  <c:v>285</c:v>
                </c:pt>
                <c:pt idx="8">
                  <c:v>#N/A</c:v>
                </c:pt>
                <c:pt idx="9">
                  <c:v>#N/A</c:v>
                </c:pt>
                <c:pt idx="10">
                  <c:v>220</c:v>
                </c:pt>
                <c:pt idx="11">
                  <c:v>#N/A</c:v>
                </c:pt>
                <c:pt idx="12">
                  <c:v>#N/A</c:v>
                </c:pt>
                <c:pt idx="13">
                  <c:v>426</c:v>
                </c:pt>
                <c:pt idx="14">
                  <c:v>#N/A</c:v>
                </c:pt>
              </c:numCache>
            </c:numRef>
          </c:val>
          <c:smooth val="0"/>
        </c:ser>
        <c:dLbls>
          <c:showLegendKey val="0"/>
          <c:showVal val="0"/>
          <c:showCatName val="0"/>
          <c:showSerName val="0"/>
          <c:showPercent val="0"/>
          <c:showBubbleSize val="0"/>
        </c:dLbls>
        <c:marker val="1"/>
        <c:smooth val="0"/>
        <c:axId val="116624768"/>
        <c:axId val="116639232"/>
      </c:lineChart>
      <c:catAx>
        <c:axId val="116624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639232"/>
        <c:crosses val="autoZero"/>
        <c:auto val="1"/>
        <c:lblAlgn val="ctr"/>
        <c:lblOffset val="100"/>
        <c:tickLblSkip val="1"/>
        <c:tickMarkSkip val="1"/>
        <c:noMultiLvlLbl val="0"/>
      </c:catAx>
      <c:valAx>
        <c:axId val="11663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624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15407</c:v>
                </c:pt>
                <c:pt idx="5">
                  <c:v>15445</c:v>
                </c:pt>
                <c:pt idx="8">
                  <c:v>15261</c:v>
                </c:pt>
                <c:pt idx="11">
                  <c:v>15581</c:v>
                </c:pt>
                <c:pt idx="14">
                  <c:v>14985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2485</c:v>
                </c:pt>
                <c:pt idx="5">
                  <c:v>2321</c:v>
                </c:pt>
                <c:pt idx="8">
                  <c:v>2307</c:v>
                </c:pt>
                <c:pt idx="11">
                  <c:v>2370</c:v>
                </c:pt>
                <c:pt idx="14">
                  <c:v>2633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5925</c:v>
                </c:pt>
                <c:pt idx="5">
                  <c:v>6161</c:v>
                </c:pt>
                <c:pt idx="8">
                  <c:v>6665</c:v>
                </c:pt>
                <c:pt idx="11">
                  <c:v>5880</c:v>
                </c:pt>
                <c:pt idx="14">
                  <c:v>5296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3778</c:v>
                </c:pt>
                <c:pt idx="3">
                  <c:v>3815</c:v>
                </c:pt>
                <c:pt idx="6">
                  <c:v>3741</c:v>
                </c:pt>
                <c:pt idx="9">
                  <c:v>3816</c:v>
                </c:pt>
                <c:pt idx="12">
                  <c:v>3723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c:v>
                </c:pt>
                <c:pt idx="3">
                  <c:v>4</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6221</c:v>
                </c:pt>
                <c:pt idx="3">
                  <c:v>6371</c:v>
                </c:pt>
                <c:pt idx="6">
                  <c:v>6158</c:v>
                </c:pt>
                <c:pt idx="9">
                  <c:v>5826</c:v>
                </c:pt>
                <c:pt idx="12">
                  <c:v>5760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314</c:v>
                </c:pt>
                <c:pt idx="3">
                  <c:v>250</c:v>
                </c:pt>
                <c:pt idx="6">
                  <c:v>185</c:v>
                </c:pt>
                <c:pt idx="9">
                  <c:v>125</c:v>
                </c:pt>
                <c:pt idx="12">
                  <c:v>64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15037</c:v>
                </c:pt>
                <c:pt idx="3">
                  <c:v>14413</c:v>
                </c:pt>
                <c:pt idx="6">
                  <c:v>13985</c:v>
                </c:pt>
                <c:pt idx="9">
                  <c:v>13504</c:v>
                </c:pt>
                <c:pt idx="12">
                  <c:v>13233</c:v>
                </c:pt>
              </c:numCache>
            </c:numRef>
          </c:val>
        </c:ser>
        <c:dLbls>
          <c:showLegendKey val="0"/>
          <c:showVal val="0"/>
          <c:showCatName val="0"/>
          <c:showSerName val="0"/>
          <c:showPercent val="0"/>
          <c:showBubbleSize val="0"/>
        </c:dLbls>
        <c:gapWidth val="100"/>
        <c:overlap val="100"/>
        <c:axId val="122179584"/>
        <c:axId val="122181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1541</c:v>
                </c:pt>
                <c:pt idx="2">
                  <c:v>#N/A</c:v>
                </c:pt>
                <c:pt idx="3">
                  <c:v>#N/A</c:v>
                </c:pt>
                <c:pt idx="4">
                  <c:v>925</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2179584"/>
        <c:axId val="122181504"/>
      </c:lineChart>
      <c:catAx>
        <c:axId val="122179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2181504"/>
        <c:crosses val="autoZero"/>
        <c:auto val="1"/>
        <c:lblAlgn val="ctr"/>
        <c:lblOffset val="100"/>
        <c:tickLblSkip val="1"/>
        <c:tickMarkSkip val="1"/>
        <c:noMultiLvlLbl val="0"/>
      </c:catAx>
      <c:valAx>
        <c:axId val="122181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79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3039104"/>
        <c:axId val="123041280"/>
      </c:scatterChart>
      <c:valAx>
        <c:axId val="123039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041280"/>
        <c:crosses val="autoZero"/>
        <c:crossBetween val="midCat"/>
      </c:valAx>
      <c:valAx>
        <c:axId val="12304128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3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6.2</c:v>
                </c:pt>
                <c:pt idx="1">
                  <c:v>5.4</c:v>
                </c:pt>
                <c:pt idx="2">
                  <c:v>4.5</c:v>
                </c:pt>
                <c:pt idx="3">
                  <c:v>3.8</c:v>
                </c:pt>
                <c:pt idx="4">
                  <c:v>4.0999999999999996</c:v>
                </c:pt>
              </c:numCache>
            </c:numRef>
          </c:xVal>
          <c:yVal>
            <c:numRef>
              <c:f>公会計指標分析・財政指標組合せ分析表!$K$73:$O$73</c:f>
              <c:numCache>
                <c:formatCode>#,##0.0;"▲ "#,##0.0</c:formatCode>
                <c:ptCount val="5"/>
                <c:pt idx="0">
                  <c:v>20.9</c:v>
                </c:pt>
                <c:pt idx="1">
                  <c:v>12.5</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manualLayout>
                  <c:x val="-3.520586260506766E-2"/>
                  <c:y val="-4.8921311306674903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layout>
                <c:manualLayout>
                  <c:x val="-2.820506191855977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layout>
                <c:manualLayout>
                  <c:x val="-3.1705462261813713E-2"/>
                  <c:y val="-7.6133154924261912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12.7</c:v>
                </c:pt>
                <c:pt idx="1">
                  <c:v>12.3</c:v>
                </c:pt>
                <c:pt idx="2">
                  <c:v>12.5</c:v>
                </c:pt>
                <c:pt idx="3">
                  <c:v>12.2</c:v>
                </c:pt>
                <c:pt idx="4">
                  <c:v>10.199999999999999</c:v>
                </c:pt>
              </c:numCache>
            </c:numRef>
          </c:xVal>
          <c:yVal>
            <c:numRef>
              <c:f>公会計指標分析・財政指標組合せ分析表!$K$77:$O$77</c:f>
              <c:numCache>
                <c:formatCode>#,##0.0;"▲ "#,##0.0</c:formatCode>
                <c:ptCount val="5"/>
                <c:pt idx="0">
                  <c:v>91.2</c:v>
                </c:pt>
                <c:pt idx="1">
                  <c:v>81.7</c:v>
                </c:pt>
                <c:pt idx="2">
                  <c:v>80.400000000000006</c:v>
                </c:pt>
                <c:pt idx="3">
                  <c:v>83.1</c:v>
                </c:pt>
                <c:pt idx="4">
                  <c:v>56.8</c:v>
                </c:pt>
              </c:numCache>
            </c:numRef>
          </c:yVal>
          <c:smooth val="0"/>
        </c:ser>
        <c:dLbls>
          <c:showLegendKey val="0"/>
          <c:showVal val="0"/>
          <c:showCatName val="0"/>
          <c:showSerName val="0"/>
          <c:showPercent val="0"/>
          <c:showBubbleSize val="0"/>
        </c:dLbls>
        <c:axId val="123083392"/>
        <c:axId val="123101952"/>
      </c:scatterChart>
      <c:valAx>
        <c:axId val="123083392"/>
        <c:scaling>
          <c:orientation val="minMax"/>
          <c:max val="13.4"/>
          <c:min val="4.900000000000000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101952"/>
        <c:crosses val="autoZero"/>
        <c:crossBetween val="midCat"/>
      </c:valAx>
      <c:valAx>
        <c:axId val="123101952"/>
        <c:scaling>
          <c:orientation val="minMax"/>
          <c:max val="105"/>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0833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年度の元利償還金が例年より増加している要因は、平成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借り入れた地方債の据置期間（償還猶予期間）が終了し、償還が始まったためである。今後は、これまで行ってきた繰上償還の効果が公債費の縮小として出てくる一方で、学校建設等の大規模な建設事業の財源に地方債を予定していることから、元利償還金は増加する見込み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は算定されないという結果になっている。しかしながら、一般会計債、公営企業債ともに現在高が減少している一方で、充当可能財源等がそれ以上に減少している。今後は、地方債を財源とする学校建設等の大規模な建設事業を予定しており、地方債現在高は増加する見込みである。将来世代に過大な負担をかけないよう、充当可能財源等の安定的な確保や普通交付税により措置される地方債の借入により、持続可能な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38,968
38,109
174.86
16,591,207
15,300,043
723,557
9,100,819
13,232,757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38,968
38,109
174.86
16,591,207
15,300,043
723,557
9,100,819
13,232,757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38,968
38,109
174.86
16,591,207
15,300,043
723,557
9,100,819
13,232,757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38,968
38,109
174.86
16,591,207
15,300,043
723,557
9,100,819
13,232,757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財政力指数は類似団体平均を上回っているものの、歳入に占める市税収入の割合は、少子高齢化や地場産業の低迷、不安定な経済状況による法人・個人所得の落ち込み等により</a:t>
          </a:r>
          <a:r>
            <a:rPr kumimoji="1" lang="en-US" altLang="ja-JP" sz="1300">
              <a:latin typeface="ＭＳ Ｐゴシック"/>
            </a:rPr>
            <a:t>28.9</a:t>
          </a:r>
          <a:r>
            <a:rPr kumimoji="1" lang="ja-JP" altLang="en-US" sz="1300">
              <a:latin typeface="ＭＳ Ｐゴシック"/>
            </a:rPr>
            <a:t>％となっている。今後も歳入確保の取り組みとして、企業誘致による雇用拡大や産業構造の複合化や、市税などの市債権の徴収体制強化に努める。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106892</xdr:rowOff>
    </xdr:from>
    <xdr:to>
      <xdr:col>7</xdr:col>
      <xdr:colOff>152400</xdr:colOff>
      <xdr:row>40</xdr:row>
      <xdr:rowOff>106892</xdr:rowOff>
    </xdr:to>
    <xdr:cxnSp macro="">
      <xdr:nvCxnSpPr>
        <xdr:cNvPr id="68" name="直線コネクタ 67"/>
        <xdr:cNvCxnSpPr/>
      </xdr:nvCxnSpPr>
      <xdr:spPr>
        <a:xfrm>
          <a:off x="4114800" y="69648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106892</xdr:rowOff>
    </xdr:from>
    <xdr:to>
      <xdr:col>6</xdr:col>
      <xdr:colOff>0</xdr:colOff>
      <xdr:row>40</xdr:row>
      <xdr:rowOff>106892</xdr:rowOff>
    </xdr:to>
    <xdr:cxnSp macro="">
      <xdr:nvCxnSpPr>
        <xdr:cNvPr id="71" name="直線コネクタ 70"/>
        <xdr:cNvCxnSpPr/>
      </xdr:nvCxnSpPr>
      <xdr:spPr>
        <a:xfrm>
          <a:off x="3225800" y="69648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147108</xdr:rowOff>
    </xdr:from>
    <xdr:to>
      <xdr:col>6</xdr:col>
      <xdr:colOff>50800</xdr:colOff>
      <xdr:row>40</xdr:row>
      <xdr:rowOff>77258</xdr:rowOff>
    </xdr:to>
    <xdr:sp macro="" textlink="">
      <xdr:nvSpPr>
        <xdr:cNvPr id="72" name="フローチャート : 判断 71"/>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73" name="テキスト ボックス 72"/>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86783</xdr:rowOff>
    </xdr:from>
    <xdr:to>
      <xdr:col>4</xdr:col>
      <xdr:colOff>482600</xdr:colOff>
      <xdr:row>40</xdr:row>
      <xdr:rowOff>106892</xdr:rowOff>
    </xdr:to>
    <xdr:cxnSp macro="">
      <xdr:nvCxnSpPr>
        <xdr:cNvPr id="74" name="直線コネクタ 73"/>
        <xdr:cNvCxnSpPr/>
      </xdr:nvCxnSpPr>
      <xdr:spPr>
        <a:xfrm>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46567</xdr:rowOff>
    </xdr:from>
    <xdr:to>
      <xdr:col>3</xdr:col>
      <xdr:colOff>279400</xdr:colOff>
      <xdr:row>40</xdr:row>
      <xdr:rowOff>86783</xdr:rowOff>
    </xdr:to>
    <xdr:cxnSp macro="">
      <xdr:nvCxnSpPr>
        <xdr:cNvPr id="77" name="直線コネクタ 76"/>
        <xdr:cNvCxnSpPr/>
      </xdr:nvCxnSpPr>
      <xdr:spPr>
        <a:xfrm>
          <a:off x="1447800" y="69045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127000</xdr:rowOff>
    </xdr:from>
    <xdr:to>
      <xdr:col>3</xdr:col>
      <xdr:colOff>330200</xdr:colOff>
      <xdr:row>40</xdr:row>
      <xdr:rowOff>57150</xdr:rowOff>
    </xdr:to>
    <xdr:sp macro="" textlink="">
      <xdr:nvSpPr>
        <xdr:cNvPr id="78" name="フローチャート : 判断 77"/>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67327</xdr:rowOff>
    </xdr:from>
    <xdr:ext cx="762000" cy="259045"/>
    <xdr:sp macro="" textlink="">
      <xdr:nvSpPr>
        <xdr:cNvPr id="79" name="テキスト ボックス 78"/>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80" name="フローチャート : 判断 79"/>
        <xdr:cNvSpPr/>
      </xdr:nvSpPr>
      <xdr:spPr>
        <a:xfrm>
          <a:off x="1397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81" name="テキスト ボックス 80"/>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56092</xdr:rowOff>
    </xdr:from>
    <xdr:to>
      <xdr:col>7</xdr:col>
      <xdr:colOff>203200</xdr:colOff>
      <xdr:row>40</xdr:row>
      <xdr:rowOff>157692</xdr:rowOff>
    </xdr:to>
    <xdr:sp macro="" textlink="">
      <xdr:nvSpPr>
        <xdr:cNvPr id="87" name="円/楕円 86"/>
        <xdr:cNvSpPr/>
      </xdr:nvSpPr>
      <xdr:spPr>
        <a:xfrm>
          <a:off x="49022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72619</xdr:rowOff>
    </xdr:from>
    <xdr:ext cx="762000" cy="259045"/>
    <xdr:sp macro="" textlink="">
      <xdr:nvSpPr>
        <xdr:cNvPr id="88" name="財政力該当値テキスト"/>
        <xdr:cNvSpPr txBox="1"/>
      </xdr:nvSpPr>
      <xdr:spPr>
        <a:xfrm>
          <a:off x="5041900" y="675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56092</xdr:rowOff>
    </xdr:from>
    <xdr:to>
      <xdr:col>6</xdr:col>
      <xdr:colOff>50800</xdr:colOff>
      <xdr:row>40</xdr:row>
      <xdr:rowOff>157692</xdr:rowOff>
    </xdr:to>
    <xdr:sp macro="" textlink="">
      <xdr:nvSpPr>
        <xdr:cNvPr id="89" name="円/楕円 88"/>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90" name="テキスト ボックス 89"/>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56092</xdr:rowOff>
    </xdr:from>
    <xdr:to>
      <xdr:col>4</xdr:col>
      <xdr:colOff>533400</xdr:colOff>
      <xdr:row>40</xdr:row>
      <xdr:rowOff>157692</xdr:rowOff>
    </xdr:to>
    <xdr:sp macro="" textlink="">
      <xdr:nvSpPr>
        <xdr:cNvPr id="91" name="円/楕円 90"/>
        <xdr:cNvSpPr/>
      </xdr:nvSpPr>
      <xdr:spPr>
        <a:xfrm>
          <a:off x="3175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92" name="テキスト ボックス 91"/>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35983</xdr:rowOff>
    </xdr:from>
    <xdr:to>
      <xdr:col>3</xdr:col>
      <xdr:colOff>330200</xdr:colOff>
      <xdr:row>40</xdr:row>
      <xdr:rowOff>137583</xdr:rowOff>
    </xdr:to>
    <xdr:sp macro="" textlink="">
      <xdr:nvSpPr>
        <xdr:cNvPr id="93" name="円/楕円 92"/>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122360</xdr:rowOff>
    </xdr:from>
    <xdr:ext cx="762000" cy="259045"/>
    <xdr:sp macro="" textlink="">
      <xdr:nvSpPr>
        <xdr:cNvPr id="94" name="テキスト ボックス 93"/>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95" name="円/楕円 94"/>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96" name="テキスト ボックス 95"/>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経常一般財源（主に地方消費税交付金）が増額したことで、前年度より改善している。しかしながら、社会保障関係経費は今後も増加することが予測されることから、定員管理の適正化、民間委託等の推進、指定管理者制度の活用による人件費の削減、特別会計等への繰出金の抑制等に取り組み、より弾力性のある財政運営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153458</xdr:rowOff>
    </xdr:to>
    <xdr:cxnSp macro="">
      <xdr:nvCxnSpPr>
        <xdr:cNvPr id="131" name="直線コネクタ 130"/>
        <xdr:cNvCxnSpPr/>
      </xdr:nvCxnSpPr>
      <xdr:spPr>
        <a:xfrm flipV="1">
          <a:off x="4114800" y="11116733"/>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77275</xdr:rowOff>
    </xdr:from>
    <xdr:ext cx="762000" cy="259045"/>
    <xdr:sp macro="" textlink="">
      <xdr:nvSpPr>
        <xdr:cNvPr id="132" name="財政構造の弾力性平均値テキスト"/>
        <xdr:cNvSpPr txBox="1"/>
      </xdr:nvSpPr>
      <xdr:spPr>
        <a:xfrm>
          <a:off x="5041900" y="110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153458</xdr:rowOff>
    </xdr:to>
    <xdr:cxnSp macro="">
      <xdr:nvCxnSpPr>
        <xdr:cNvPr id="134" name="直線コネクタ 133"/>
        <xdr:cNvCxnSpPr/>
      </xdr:nvCxnSpPr>
      <xdr:spPr>
        <a:xfrm>
          <a:off x="3225800" y="11132820"/>
          <a:ext cx="8890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22225</xdr:rowOff>
    </xdr:from>
    <xdr:to>
      <xdr:col>6</xdr:col>
      <xdr:colOff>50800</xdr:colOff>
      <xdr:row>65</xdr:row>
      <xdr:rowOff>123825</xdr:rowOff>
    </xdr:to>
    <xdr:sp macro="" textlink="">
      <xdr:nvSpPr>
        <xdr:cNvPr id="135" name="フローチャート : 判断 134"/>
        <xdr:cNvSpPr/>
      </xdr:nvSpPr>
      <xdr:spPr>
        <a:xfrm>
          <a:off x="4064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134002</xdr:rowOff>
    </xdr:from>
    <xdr:ext cx="736600" cy="259045"/>
    <xdr:sp macro="" textlink="">
      <xdr:nvSpPr>
        <xdr:cNvPr id="136" name="テキスト ボックス 135"/>
        <xdr:cNvSpPr txBox="1"/>
      </xdr:nvSpPr>
      <xdr:spPr>
        <a:xfrm>
          <a:off x="3733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160020</xdr:rowOff>
    </xdr:from>
    <xdr:to>
      <xdr:col>4</xdr:col>
      <xdr:colOff>482600</xdr:colOff>
      <xdr:row>65</xdr:row>
      <xdr:rowOff>105198</xdr:rowOff>
    </xdr:to>
    <xdr:cxnSp macro="">
      <xdr:nvCxnSpPr>
        <xdr:cNvPr id="137" name="直線コネクタ 136"/>
        <xdr:cNvCxnSpPr/>
      </xdr:nvCxnSpPr>
      <xdr:spPr>
        <a:xfrm flipV="1">
          <a:off x="2336800" y="1113282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149437</xdr:rowOff>
    </xdr:from>
    <xdr:to>
      <xdr:col>4</xdr:col>
      <xdr:colOff>533400</xdr:colOff>
      <xdr:row>65</xdr:row>
      <xdr:rowOff>79587</xdr:rowOff>
    </xdr:to>
    <xdr:sp macro="" textlink="">
      <xdr:nvSpPr>
        <xdr:cNvPr id="138" name="フローチャート : 判断 137"/>
        <xdr:cNvSpPr/>
      </xdr:nvSpPr>
      <xdr:spPr>
        <a:xfrm>
          <a:off x="3175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64364</xdr:rowOff>
    </xdr:from>
    <xdr:ext cx="762000" cy="259045"/>
    <xdr:sp macro="" textlink="">
      <xdr:nvSpPr>
        <xdr:cNvPr id="139" name="テキスト ボックス 138"/>
        <xdr:cNvSpPr txBox="1"/>
      </xdr:nvSpPr>
      <xdr:spPr>
        <a:xfrm>
          <a:off x="2844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105198</xdr:rowOff>
    </xdr:from>
    <xdr:to>
      <xdr:col>3</xdr:col>
      <xdr:colOff>279400</xdr:colOff>
      <xdr:row>65</xdr:row>
      <xdr:rowOff>117263</xdr:rowOff>
    </xdr:to>
    <xdr:cxnSp macro="">
      <xdr:nvCxnSpPr>
        <xdr:cNvPr id="140" name="直線コネクタ 139"/>
        <xdr:cNvCxnSpPr/>
      </xdr:nvCxnSpPr>
      <xdr:spPr>
        <a:xfrm flipV="1">
          <a:off x="1447800" y="112494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121285</xdr:rowOff>
    </xdr:from>
    <xdr:to>
      <xdr:col>3</xdr:col>
      <xdr:colOff>330200</xdr:colOff>
      <xdr:row>65</xdr:row>
      <xdr:rowOff>51435</xdr:rowOff>
    </xdr:to>
    <xdr:sp macro="" textlink="">
      <xdr:nvSpPr>
        <xdr:cNvPr id="141" name="フローチャート : 判断 140"/>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61612</xdr:rowOff>
    </xdr:from>
    <xdr:ext cx="762000" cy="259045"/>
    <xdr:sp macro="" textlink="">
      <xdr:nvSpPr>
        <xdr:cNvPr id="142" name="テキスト ボックス 141"/>
        <xdr:cNvSpPr txBox="1"/>
      </xdr:nvSpPr>
      <xdr:spPr>
        <a:xfrm>
          <a:off x="1955800" y="108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3" name="フローチャート : 判断 142"/>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4" name="テキスト ボックス 143"/>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0" name="円/楕円 149"/>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109660</xdr:rowOff>
    </xdr:from>
    <xdr:ext cx="762000" cy="259045"/>
    <xdr:sp macro="" textlink="">
      <xdr:nvSpPr>
        <xdr:cNvPr id="151" name="財政構造の弾力性該当値テキスト"/>
        <xdr:cNvSpPr txBox="1"/>
      </xdr:nvSpPr>
      <xdr:spPr>
        <a:xfrm>
          <a:off x="50419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102658</xdr:rowOff>
    </xdr:from>
    <xdr:to>
      <xdr:col>6</xdr:col>
      <xdr:colOff>50800</xdr:colOff>
      <xdr:row>66</xdr:row>
      <xdr:rowOff>32808</xdr:rowOff>
    </xdr:to>
    <xdr:sp macro="" textlink="">
      <xdr:nvSpPr>
        <xdr:cNvPr id="152" name="円/楕円 151"/>
        <xdr:cNvSpPr/>
      </xdr:nvSpPr>
      <xdr:spPr>
        <a:xfrm>
          <a:off x="4064000" y="112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17585</xdr:rowOff>
    </xdr:from>
    <xdr:ext cx="736600" cy="259045"/>
    <xdr:sp macro="" textlink="">
      <xdr:nvSpPr>
        <xdr:cNvPr id="153" name="テキスト ボックス 152"/>
        <xdr:cNvSpPr txBox="1"/>
      </xdr:nvSpPr>
      <xdr:spPr>
        <a:xfrm>
          <a:off x="3733800" y="1133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109220</xdr:rowOff>
    </xdr:from>
    <xdr:to>
      <xdr:col>4</xdr:col>
      <xdr:colOff>533400</xdr:colOff>
      <xdr:row>65</xdr:row>
      <xdr:rowOff>39370</xdr:rowOff>
    </xdr:to>
    <xdr:sp macro="" textlink="">
      <xdr:nvSpPr>
        <xdr:cNvPr id="154" name="円/楕円 153"/>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55" name="テキスト ボックス 154"/>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54398</xdr:rowOff>
    </xdr:from>
    <xdr:to>
      <xdr:col>3</xdr:col>
      <xdr:colOff>330200</xdr:colOff>
      <xdr:row>65</xdr:row>
      <xdr:rowOff>155998</xdr:rowOff>
    </xdr:to>
    <xdr:sp macro="" textlink="">
      <xdr:nvSpPr>
        <xdr:cNvPr id="156" name="円/楕円 155"/>
        <xdr:cNvSpPr/>
      </xdr:nvSpPr>
      <xdr:spPr>
        <a:xfrm>
          <a:off x="2286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140775</xdr:rowOff>
    </xdr:from>
    <xdr:ext cx="762000" cy="259045"/>
    <xdr:sp macro="" textlink="">
      <xdr:nvSpPr>
        <xdr:cNvPr id="157" name="テキスト ボックス 156"/>
        <xdr:cNvSpPr txBox="1"/>
      </xdr:nvSpPr>
      <xdr:spPr>
        <a:xfrm>
          <a:off x="1955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58" name="円/楕円 157"/>
        <xdr:cNvSpPr/>
      </xdr:nvSpPr>
      <xdr:spPr>
        <a:xfrm>
          <a:off x="1397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59" name="テキスト ボックス 158"/>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[137,863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１人当たりの人件費・物件費等決算額は前年度より増加している。これは、人件費の削減を進めている反面、民間委託の推進、指定管理者制度の活用などにより、物件費が増加していることによるものである。今後は、適正人員を維持しつつ、需用費等の経費の節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57007</xdr:rowOff>
    </xdr:from>
    <xdr:to>
      <xdr:col>7</xdr:col>
      <xdr:colOff>152400</xdr:colOff>
      <xdr:row>81</xdr:row>
      <xdr:rowOff>65489</xdr:rowOff>
    </xdr:to>
    <xdr:cxnSp macro="">
      <xdr:nvCxnSpPr>
        <xdr:cNvPr id="194" name="直線コネクタ 193"/>
        <xdr:cNvCxnSpPr/>
      </xdr:nvCxnSpPr>
      <xdr:spPr>
        <a:xfrm>
          <a:off x="4114800" y="13944457"/>
          <a:ext cx="8382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37491</xdr:rowOff>
    </xdr:from>
    <xdr:to>
      <xdr:col>6</xdr:col>
      <xdr:colOff>0</xdr:colOff>
      <xdr:row>81</xdr:row>
      <xdr:rowOff>57007</xdr:rowOff>
    </xdr:to>
    <xdr:cxnSp macro="">
      <xdr:nvCxnSpPr>
        <xdr:cNvPr id="197" name="直線コネクタ 196"/>
        <xdr:cNvCxnSpPr/>
      </xdr:nvCxnSpPr>
      <xdr:spPr>
        <a:xfrm>
          <a:off x="3225800" y="13924941"/>
          <a:ext cx="889000" cy="1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130913</xdr:rowOff>
    </xdr:from>
    <xdr:to>
      <xdr:col>6</xdr:col>
      <xdr:colOff>50800</xdr:colOff>
      <xdr:row>81</xdr:row>
      <xdr:rowOff>61063</xdr:rowOff>
    </xdr:to>
    <xdr:sp macro="" textlink="">
      <xdr:nvSpPr>
        <xdr:cNvPr id="198" name="フローチャート : 判断 197"/>
        <xdr:cNvSpPr/>
      </xdr:nvSpPr>
      <xdr:spPr>
        <a:xfrm>
          <a:off x="4064000" y="138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71240</xdr:rowOff>
    </xdr:from>
    <xdr:ext cx="736600" cy="259045"/>
    <xdr:sp macro="" textlink="">
      <xdr:nvSpPr>
        <xdr:cNvPr id="199" name="テキスト ボックス 198"/>
        <xdr:cNvSpPr txBox="1"/>
      </xdr:nvSpPr>
      <xdr:spPr>
        <a:xfrm>
          <a:off x="3733800" y="1361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124,131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37491</xdr:rowOff>
    </xdr:from>
    <xdr:to>
      <xdr:col>4</xdr:col>
      <xdr:colOff>482600</xdr:colOff>
      <xdr:row>81</xdr:row>
      <xdr:rowOff>37799</xdr:rowOff>
    </xdr:to>
    <xdr:cxnSp macro="">
      <xdr:nvCxnSpPr>
        <xdr:cNvPr id="200" name="直線コネクタ 199"/>
        <xdr:cNvCxnSpPr/>
      </xdr:nvCxnSpPr>
      <xdr:spPr>
        <a:xfrm flipV="1">
          <a:off x="2336800" y="13924941"/>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112125</xdr:rowOff>
    </xdr:from>
    <xdr:to>
      <xdr:col>4</xdr:col>
      <xdr:colOff>533400</xdr:colOff>
      <xdr:row>81</xdr:row>
      <xdr:rowOff>42275</xdr:rowOff>
    </xdr:to>
    <xdr:sp macro="" textlink="">
      <xdr:nvSpPr>
        <xdr:cNvPr id="201" name="フローチャート : 判断 200"/>
        <xdr:cNvSpPr/>
      </xdr:nvSpPr>
      <xdr:spPr>
        <a:xfrm>
          <a:off x="3175000" y="138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52452</xdr:rowOff>
    </xdr:from>
    <xdr:ext cx="762000" cy="259045"/>
    <xdr:sp macro="" textlink="">
      <xdr:nvSpPr>
        <xdr:cNvPr id="202" name="テキスト ボックス 201"/>
        <xdr:cNvSpPr txBox="1"/>
      </xdr:nvSpPr>
      <xdr:spPr>
        <a:xfrm>
          <a:off x="2844800" y="1359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119,459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37799</xdr:rowOff>
    </xdr:from>
    <xdr:to>
      <xdr:col>3</xdr:col>
      <xdr:colOff>279400</xdr:colOff>
      <xdr:row>81</xdr:row>
      <xdr:rowOff>43028</xdr:rowOff>
    </xdr:to>
    <xdr:cxnSp macro="">
      <xdr:nvCxnSpPr>
        <xdr:cNvPr id="203" name="直線コネクタ 202"/>
        <xdr:cNvCxnSpPr/>
      </xdr:nvCxnSpPr>
      <xdr:spPr>
        <a:xfrm flipV="1">
          <a:off x="1447800" y="13925249"/>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127495</xdr:rowOff>
    </xdr:from>
    <xdr:to>
      <xdr:col>3</xdr:col>
      <xdr:colOff>330200</xdr:colOff>
      <xdr:row>81</xdr:row>
      <xdr:rowOff>57645</xdr:rowOff>
    </xdr:to>
    <xdr:sp macro="" textlink="">
      <xdr:nvSpPr>
        <xdr:cNvPr id="204" name="フローチャート : 判断 203"/>
        <xdr:cNvSpPr/>
      </xdr:nvSpPr>
      <xdr:spPr>
        <a:xfrm>
          <a:off x="2286000" y="1384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67822</xdr:rowOff>
    </xdr:from>
    <xdr:ext cx="762000" cy="259045"/>
    <xdr:sp macro="" textlink="">
      <xdr:nvSpPr>
        <xdr:cNvPr id="205" name="テキスト ボックス 204"/>
        <xdr:cNvSpPr txBox="1"/>
      </xdr:nvSpPr>
      <xdr:spPr>
        <a:xfrm>
          <a:off x="1955800" y="1361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123,281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142021</xdr:rowOff>
    </xdr:from>
    <xdr:to>
      <xdr:col>2</xdr:col>
      <xdr:colOff>127000</xdr:colOff>
      <xdr:row>81</xdr:row>
      <xdr:rowOff>72171</xdr:rowOff>
    </xdr:to>
    <xdr:sp macro="" textlink="">
      <xdr:nvSpPr>
        <xdr:cNvPr id="206" name="フローチャート : 判断 205"/>
        <xdr:cNvSpPr/>
      </xdr:nvSpPr>
      <xdr:spPr>
        <a:xfrm>
          <a:off x="1397000" y="1385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82348</xdr:rowOff>
    </xdr:from>
    <xdr:ext cx="762000" cy="259045"/>
    <xdr:sp macro="" textlink="">
      <xdr:nvSpPr>
        <xdr:cNvPr id="207" name="テキスト ボックス 206"/>
        <xdr:cNvSpPr txBox="1"/>
      </xdr:nvSpPr>
      <xdr:spPr>
        <a:xfrm>
          <a:off x="1066800" y="136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14689</xdr:rowOff>
    </xdr:from>
    <xdr:to>
      <xdr:col>7</xdr:col>
      <xdr:colOff>203200</xdr:colOff>
      <xdr:row>81</xdr:row>
      <xdr:rowOff>116289</xdr:rowOff>
    </xdr:to>
    <xdr:sp macro="" textlink="">
      <xdr:nvSpPr>
        <xdr:cNvPr id="213" name="円/楕円 212"/>
        <xdr:cNvSpPr/>
      </xdr:nvSpPr>
      <xdr:spPr>
        <a:xfrm>
          <a:off x="4902200" y="1390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31216</xdr:rowOff>
    </xdr:from>
    <xdr:ext cx="762000" cy="259045"/>
    <xdr:sp macro="" textlink="">
      <xdr:nvSpPr>
        <xdr:cNvPr id="214" name="人件費・物件費等の状況該当値テキスト"/>
        <xdr:cNvSpPr txBox="1"/>
      </xdr:nvSpPr>
      <xdr:spPr>
        <a:xfrm>
          <a:off x="5041900" y="1374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137,863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6207</xdr:rowOff>
    </xdr:from>
    <xdr:to>
      <xdr:col>6</xdr:col>
      <xdr:colOff>50800</xdr:colOff>
      <xdr:row>81</xdr:row>
      <xdr:rowOff>107807</xdr:rowOff>
    </xdr:to>
    <xdr:sp macro="" textlink="">
      <xdr:nvSpPr>
        <xdr:cNvPr id="215" name="円/楕円 214"/>
        <xdr:cNvSpPr/>
      </xdr:nvSpPr>
      <xdr:spPr>
        <a:xfrm>
          <a:off x="4064000" y="138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92584</xdr:rowOff>
    </xdr:from>
    <xdr:ext cx="736600" cy="259045"/>
    <xdr:sp macro="" textlink="">
      <xdr:nvSpPr>
        <xdr:cNvPr id="216" name="テキスト ボックス 215"/>
        <xdr:cNvSpPr txBox="1"/>
      </xdr:nvSpPr>
      <xdr:spPr>
        <a:xfrm>
          <a:off x="3733800" y="13980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135,754</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158141</xdr:rowOff>
    </xdr:from>
    <xdr:to>
      <xdr:col>4</xdr:col>
      <xdr:colOff>533400</xdr:colOff>
      <xdr:row>81</xdr:row>
      <xdr:rowOff>88291</xdr:rowOff>
    </xdr:to>
    <xdr:sp macro="" textlink="">
      <xdr:nvSpPr>
        <xdr:cNvPr id="217" name="円/楕円 216"/>
        <xdr:cNvSpPr/>
      </xdr:nvSpPr>
      <xdr:spPr>
        <a:xfrm>
          <a:off x="3175000" y="1387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73068</xdr:rowOff>
    </xdr:from>
    <xdr:ext cx="762000" cy="259045"/>
    <xdr:sp macro="" textlink="">
      <xdr:nvSpPr>
        <xdr:cNvPr id="218" name="テキスト ボックス 217"/>
        <xdr:cNvSpPr txBox="1"/>
      </xdr:nvSpPr>
      <xdr:spPr>
        <a:xfrm>
          <a:off x="2844800" y="139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158449</xdr:rowOff>
    </xdr:from>
    <xdr:to>
      <xdr:col>3</xdr:col>
      <xdr:colOff>330200</xdr:colOff>
      <xdr:row>81</xdr:row>
      <xdr:rowOff>88599</xdr:rowOff>
    </xdr:to>
    <xdr:sp macro="" textlink="">
      <xdr:nvSpPr>
        <xdr:cNvPr id="219" name="円/楕円 218"/>
        <xdr:cNvSpPr/>
      </xdr:nvSpPr>
      <xdr:spPr>
        <a:xfrm>
          <a:off x="2286000" y="138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73376</xdr:rowOff>
    </xdr:from>
    <xdr:ext cx="762000" cy="259045"/>
    <xdr:sp macro="" textlink="">
      <xdr:nvSpPr>
        <xdr:cNvPr id="220" name="テキスト ボックス 219"/>
        <xdr:cNvSpPr txBox="1"/>
      </xdr:nvSpPr>
      <xdr:spPr>
        <a:xfrm>
          <a:off x="1955800" y="1396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130,978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163678</xdr:rowOff>
    </xdr:from>
    <xdr:to>
      <xdr:col>2</xdr:col>
      <xdr:colOff>127000</xdr:colOff>
      <xdr:row>81</xdr:row>
      <xdr:rowOff>93828</xdr:rowOff>
    </xdr:to>
    <xdr:sp macro="" textlink="">
      <xdr:nvSpPr>
        <xdr:cNvPr id="221" name="円/楕円 220"/>
        <xdr:cNvSpPr/>
      </xdr:nvSpPr>
      <xdr:spPr>
        <a:xfrm>
          <a:off x="1397000" y="1387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78605</xdr:rowOff>
    </xdr:from>
    <xdr:ext cx="762000" cy="259045"/>
    <xdr:sp macro="" textlink="">
      <xdr:nvSpPr>
        <xdr:cNvPr id="222" name="テキスト ボックス 221"/>
        <xdr:cNvSpPr txBox="1"/>
      </xdr:nvSpPr>
      <xdr:spPr>
        <a:xfrm>
          <a:off x="1066800" y="13966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年度は、国の財政状況及び東日本大震災に対処する必要性に鑑み、国家公務員給与が特例として引き下げられたため、指数が一時的に上がっているが、平成</a:t>
          </a:r>
          <a:r>
            <a:rPr kumimoji="1" lang="en-US" altLang="ja-JP" sz="1300">
              <a:latin typeface="ＭＳ Ｐゴシック"/>
            </a:rPr>
            <a:t>25</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年度は、当該特例の終了により従来と同程度の指数となっている。また平成</a:t>
          </a:r>
          <a:r>
            <a:rPr kumimoji="1" lang="en-US" altLang="ja-JP" sz="1300">
              <a:latin typeface="ＭＳ Ｐゴシック"/>
            </a:rPr>
            <a:t>27</a:t>
          </a:r>
          <a:r>
            <a:rPr kumimoji="1" lang="ja-JP" altLang="en-US" sz="1300">
              <a:latin typeface="ＭＳ Ｐゴシック"/>
            </a:rPr>
            <a:t>年度は、職員構成の変動により指数が下がっており、今後もこれまでと同様に給与水準の適正化に努める。</a:t>
          </a:r>
          <a:br>
            <a:rPr kumimoji="1" lang="ja-JP" altLang="en-US" sz="1300">
              <a:latin typeface="ＭＳ Ｐゴシック"/>
            </a:rPr>
          </a:b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41402</xdr:rowOff>
    </xdr:from>
    <xdr:to>
      <xdr:col>24</xdr:col>
      <xdr:colOff>558800</xdr:colOff>
      <xdr:row>85</xdr:row>
      <xdr:rowOff>137922</xdr:rowOff>
    </xdr:to>
    <xdr:cxnSp macro="">
      <xdr:nvCxnSpPr>
        <xdr:cNvPr id="254" name="直線コネクタ 253"/>
        <xdr:cNvCxnSpPr/>
      </xdr:nvCxnSpPr>
      <xdr:spPr>
        <a:xfrm flipV="1">
          <a:off x="16179800" y="14614652"/>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5"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137922</xdr:rowOff>
    </xdr:to>
    <xdr:cxnSp macro="">
      <xdr:nvCxnSpPr>
        <xdr:cNvPr id="257" name="直線コネクタ 256"/>
        <xdr:cNvCxnSpPr/>
      </xdr:nvCxnSpPr>
      <xdr:spPr>
        <a:xfrm>
          <a:off x="15290800" y="14672563"/>
          <a:ext cx="889000" cy="3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162052</xdr:rowOff>
    </xdr:from>
    <xdr:to>
      <xdr:col>23</xdr:col>
      <xdr:colOff>457200</xdr:colOff>
      <xdr:row>85</xdr:row>
      <xdr:rowOff>92202</xdr:rowOff>
    </xdr:to>
    <xdr:sp macro="" textlink="">
      <xdr:nvSpPr>
        <xdr:cNvPr id="258" name="フローチャート : 判断 257"/>
        <xdr:cNvSpPr/>
      </xdr:nvSpPr>
      <xdr:spPr>
        <a:xfrm>
          <a:off x="161290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102379</xdr:rowOff>
    </xdr:from>
    <xdr:ext cx="736600" cy="259045"/>
    <xdr:sp macro="" textlink="">
      <xdr:nvSpPr>
        <xdr:cNvPr id="259" name="テキスト ボックス 258"/>
        <xdr:cNvSpPr txBox="1"/>
      </xdr:nvSpPr>
      <xdr:spPr>
        <a:xfrm>
          <a:off x="15798800" y="1433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90</xdr:row>
      <xdr:rowOff>14224</xdr:rowOff>
    </xdr:to>
    <xdr:cxnSp macro="">
      <xdr:nvCxnSpPr>
        <xdr:cNvPr id="260" name="直線コネクタ 259"/>
        <xdr:cNvCxnSpPr/>
      </xdr:nvCxnSpPr>
      <xdr:spPr>
        <a:xfrm flipV="1">
          <a:off x="14401800" y="14672563"/>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123444</xdr:rowOff>
    </xdr:from>
    <xdr:to>
      <xdr:col>22</xdr:col>
      <xdr:colOff>254000</xdr:colOff>
      <xdr:row>85</xdr:row>
      <xdr:rowOff>53594</xdr:rowOff>
    </xdr:to>
    <xdr:sp macro="" textlink="">
      <xdr:nvSpPr>
        <xdr:cNvPr id="261" name="フローチャート : 判断 260"/>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63771</xdr:rowOff>
    </xdr:from>
    <xdr:ext cx="762000" cy="259045"/>
    <xdr:sp macro="" textlink="">
      <xdr:nvSpPr>
        <xdr:cNvPr id="262" name="テキスト ボックス 261"/>
        <xdr:cNvSpPr txBox="1"/>
      </xdr:nvSpPr>
      <xdr:spPr>
        <a:xfrm>
          <a:off x="14909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118111</xdr:rowOff>
    </xdr:from>
    <xdr:to>
      <xdr:col>21</xdr:col>
      <xdr:colOff>0</xdr:colOff>
      <xdr:row>90</xdr:row>
      <xdr:rowOff>14224</xdr:rowOff>
    </xdr:to>
    <xdr:cxnSp macro="">
      <xdr:nvCxnSpPr>
        <xdr:cNvPr id="263" name="直線コネクタ 262"/>
        <xdr:cNvCxnSpPr/>
      </xdr:nvCxnSpPr>
      <xdr:spPr>
        <a:xfrm>
          <a:off x="13512800" y="15377161"/>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171196</xdr:rowOff>
    </xdr:from>
    <xdr:to>
      <xdr:col>21</xdr:col>
      <xdr:colOff>50800</xdr:colOff>
      <xdr:row>89</xdr:row>
      <xdr:rowOff>101346</xdr:rowOff>
    </xdr:to>
    <xdr:sp macro="" textlink="">
      <xdr:nvSpPr>
        <xdr:cNvPr id="264" name="フローチャート : 判断 263"/>
        <xdr:cNvSpPr/>
      </xdr:nvSpPr>
      <xdr:spPr>
        <a:xfrm>
          <a:off x="14351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111523</xdr:rowOff>
    </xdr:from>
    <xdr:ext cx="762000" cy="259045"/>
    <xdr:sp macro="" textlink="">
      <xdr:nvSpPr>
        <xdr:cNvPr id="265" name="テキスト ボックス 264"/>
        <xdr:cNvSpPr txBox="1"/>
      </xdr:nvSpPr>
      <xdr:spPr>
        <a:xfrm>
          <a:off x="14020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66" name="フローチャート : 判断 265"/>
        <xdr:cNvSpPr/>
      </xdr:nvSpPr>
      <xdr:spPr>
        <a:xfrm>
          <a:off x="13462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111523</xdr:rowOff>
    </xdr:from>
    <xdr:ext cx="762000" cy="259045"/>
    <xdr:sp macro="" textlink="">
      <xdr:nvSpPr>
        <xdr:cNvPr id="267" name="テキスト ボックス 266"/>
        <xdr:cNvSpPr txBox="1"/>
      </xdr:nvSpPr>
      <xdr:spPr>
        <a:xfrm>
          <a:off x="13131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73" name="円/楕円 272"/>
        <xdr:cNvSpPr/>
      </xdr:nvSpPr>
      <xdr:spPr>
        <a:xfrm>
          <a:off x="16967200" y="145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134129</xdr:rowOff>
    </xdr:from>
    <xdr:ext cx="762000" cy="259045"/>
    <xdr:sp macro="" textlink="">
      <xdr:nvSpPr>
        <xdr:cNvPr id="274" name="給与水準   （国との比較）該当値テキスト"/>
        <xdr:cNvSpPr txBox="1"/>
      </xdr:nvSpPr>
      <xdr:spPr>
        <a:xfrm>
          <a:off x="17106900" y="1453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87122</xdr:rowOff>
    </xdr:from>
    <xdr:to>
      <xdr:col>23</xdr:col>
      <xdr:colOff>457200</xdr:colOff>
      <xdr:row>86</xdr:row>
      <xdr:rowOff>17272</xdr:rowOff>
    </xdr:to>
    <xdr:sp macro="" textlink="">
      <xdr:nvSpPr>
        <xdr:cNvPr id="275" name="円/楕円 274"/>
        <xdr:cNvSpPr/>
      </xdr:nvSpPr>
      <xdr:spPr>
        <a:xfrm>
          <a:off x="161290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2049</xdr:rowOff>
    </xdr:from>
    <xdr:ext cx="736600" cy="259045"/>
    <xdr:sp macro="" textlink="">
      <xdr:nvSpPr>
        <xdr:cNvPr id="276" name="テキスト ボックス 275"/>
        <xdr:cNvSpPr txBox="1"/>
      </xdr:nvSpPr>
      <xdr:spPr>
        <a:xfrm>
          <a:off x="15798800" y="1474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7" name="円/楕円 276"/>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8" name="テキスト ボックス 277"/>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134874</xdr:rowOff>
    </xdr:from>
    <xdr:to>
      <xdr:col>21</xdr:col>
      <xdr:colOff>50800</xdr:colOff>
      <xdr:row>90</xdr:row>
      <xdr:rowOff>65024</xdr:rowOff>
    </xdr:to>
    <xdr:sp macro="" textlink="">
      <xdr:nvSpPr>
        <xdr:cNvPr id="279" name="円/楕円 278"/>
        <xdr:cNvSpPr/>
      </xdr:nvSpPr>
      <xdr:spPr>
        <a:xfrm>
          <a:off x="14351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49801</xdr:rowOff>
    </xdr:from>
    <xdr:ext cx="762000" cy="259045"/>
    <xdr:sp macro="" textlink="">
      <xdr:nvSpPr>
        <xdr:cNvPr id="280" name="テキスト ボックス 279"/>
        <xdr:cNvSpPr txBox="1"/>
      </xdr:nvSpPr>
      <xdr:spPr>
        <a:xfrm>
          <a:off x="14020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81" name="円/楕円 280"/>
        <xdr:cNvSpPr/>
      </xdr:nvSpPr>
      <xdr:spPr>
        <a:xfrm>
          <a:off x="13462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82" name="テキスト ボックス 281"/>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定員適正化計画（平成</a:t>
          </a:r>
          <a:r>
            <a:rPr kumimoji="1" lang="en-US" altLang="ja-JP" sz="1300">
              <a:latin typeface="ＭＳ Ｐゴシック"/>
            </a:rPr>
            <a:t>18</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年度）により、部門毎に業務内容を見直し、効率化を推進したことに加え、市民図書館（平成</a:t>
          </a:r>
          <a:r>
            <a:rPr kumimoji="1" lang="en-US" altLang="ja-JP" sz="1300">
              <a:latin typeface="ＭＳ Ｐゴシック"/>
            </a:rPr>
            <a:t>20</a:t>
          </a:r>
          <a:r>
            <a:rPr kumimoji="1" lang="ja-JP" altLang="en-US" sz="1300">
              <a:latin typeface="ＭＳ Ｐゴシック"/>
            </a:rPr>
            <a:t>年度）、地域交流センター（平成</a:t>
          </a:r>
          <a:r>
            <a:rPr kumimoji="1" lang="en-US" altLang="ja-JP" sz="1300">
              <a:latin typeface="ＭＳ Ｐゴシック"/>
            </a:rPr>
            <a:t>21</a:t>
          </a:r>
          <a:r>
            <a:rPr kumimoji="1" lang="ja-JP" altLang="en-US" sz="1300">
              <a:latin typeface="ＭＳ Ｐゴシック"/>
            </a:rPr>
            <a:t>年度）、各地区公民館（平成</a:t>
          </a:r>
          <a:r>
            <a:rPr kumimoji="1" lang="en-US" altLang="ja-JP" sz="1300">
              <a:latin typeface="ＭＳ Ｐゴシック"/>
            </a:rPr>
            <a:t>19</a:t>
          </a:r>
          <a:r>
            <a:rPr kumimoji="1" lang="ja-JP" altLang="en-US" sz="1300">
              <a:latin typeface="ＭＳ Ｐゴシック"/>
            </a:rPr>
            <a:t>年度～）等の公共施設において指定管理者制度を導入してきた。平成</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日（基準年度）の職員数</a:t>
          </a:r>
          <a:r>
            <a:rPr kumimoji="1" lang="en-US" altLang="ja-JP" sz="1300">
              <a:latin typeface="ＭＳ Ｐゴシック"/>
            </a:rPr>
            <a:t>418</a:t>
          </a:r>
          <a:r>
            <a:rPr kumimoji="1" lang="ja-JP" altLang="en-US" sz="1300">
              <a:latin typeface="ＭＳ Ｐゴシック"/>
            </a:rPr>
            <a:t>人と比較し、平成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日現在の職員数は</a:t>
          </a:r>
          <a:r>
            <a:rPr kumimoji="1" lang="en-US" altLang="ja-JP" sz="1300">
              <a:latin typeface="ＭＳ Ｐゴシック"/>
            </a:rPr>
            <a:t>391</a:t>
          </a:r>
          <a:r>
            <a:rPr kumimoji="1" lang="ja-JP" altLang="en-US" sz="1300">
              <a:latin typeface="ＭＳ Ｐゴシック"/>
            </a:rPr>
            <a:t>人（</a:t>
          </a:r>
          <a:r>
            <a:rPr kumimoji="1" lang="en-US" altLang="ja-JP" sz="1300">
              <a:latin typeface="ＭＳ Ｐゴシック"/>
            </a:rPr>
            <a:t>27</a:t>
          </a:r>
          <a:r>
            <a:rPr kumimoji="1" lang="ja-JP" altLang="en-US" sz="1300">
              <a:latin typeface="ＭＳ Ｐゴシック"/>
            </a:rPr>
            <a:t>人減、△</a:t>
          </a:r>
          <a:r>
            <a:rPr kumimoji="1" lang="en-US" altLang="ja-JP" sz="1300">
              <a:latin typeface="ＭＳ Ｐゴシック"/>
            </a:rPr>
            <a:t>6.5</a:t>
          </a:r>
          <a:r>
            <a:rPr kumimoji="1" lang="ja-JP" altLang="en-US" sz="1300">
              <a:latin typeface="ＭＳ Ｐゴシック"/>
            </a:rPr>
            <a:t>％）と減員している。今後も、簡素で効率的な行政運営を進めるとともに、社会情勢の変化に柔軟に対応し、満足度の高い行政サービスを安定的に供給するため、適正な職員数の管理に努める。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139247</xdr:rowOff>
    </xdr:from>
    <xdr:to>
      <xdr:col>24</xdr:col>
      <xdr:colOff>558800</xdr:colOff>
      <xdr:row>63</xdr:row>
      <xdr:rowOff>17780</xdr:rowOff>
    </xdr:to>
    <xdr:cxnSp macro="">
      <xdr:nvCxnSpPr>
        <xdr:cNvPr id="319" name="直線コネクタ 318"/>
        <xdr:cNvCxnSpPr/>
      </xdr:nvCxnSpPr>
      <xdr:spPr>
        <a:xfrm>
          <a:off x="16179800" y="10769147"/>
          <a:ext cx="8382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166115</xdr:rowOff>
    </xdr:from>
    <xdr:ext cx="762000" cy="259045"/>
    <xdr:sp macro="" textlink="">
      <xdr:nvSpPr>
        <xdr:cNvPr id="320" name="定員管理の状況平均値テキスト"/>
        <xdr:cNvSpPr txBox="1"/>
      </xdr:nvSpPr>
      <xdr:spPr>
        <a:xfrm>
          <a:off x="17106900" y="10453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139247</xdr:rowOff>
    </xdr:from>
    <xdr:to>
      <xdr:col>23</xdr:col>
      <xdr:colOff>406400</xdr:colOff>
      <xdr:row>62</xdr:row>
      <xdr:rowOff>147865</xdr:rowOff>
    </xdr:to>
    <xdr:cxnSp macro="">
      <xdr:nvCxnSpPr>
        <xdr:cNvPr id="322" name="直線コネクタ 321"/>
        <xdr:cNvCxnSpPr/>
      </xdr:nvCxnSpPr>
      <xdr:spPr>
        <a:xfrm flipV="1">
          <a:off x="15290800" y="1076914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77198</xdr:rowOff>
    </xdr:from>
    <xdr:to>
      <xdr:col>23</xdr:col>
      <xdr:colOff>457200</xdr:colOff>
      <xdr:row>62</xdr:row>
      <xdr:rowOff>7348</xdr:rowOff>
    </xdr:to>
    <xdr:sp macro="" textlink="">
      <xdr:nvSpPr>
        <xdr:cNvPr id="323" name="フローチャート : 判断 322"/>
        <xdr:cNvSpPr/>
      </xdr:nvSpPr>
      <xdr:spPr>
        <a:xfrm>
          <a:off x="16129000" y="105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17525</xdr:rowOff>
    </xdr:from>
    <xdr:ext cx="736600" cy="259045"/>
    <xdr:sp macro="" textlink="">
      <xdr:nvSpPr>
        <xdr:cNvPr id="324" name="テキスト ボックス 323"/>
        <xdr:cNvSpPr txBox="1"/>
      </xdr:nvSpPr>
      <xdr:spPr>
        <a:xfrm>
          <a:off x="15798800" y="103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132352</xdr:rowOff>
    </xdr:from>
    <xdr:to>
      <xdr:col>22</xdr:col>
      <xdr:colOff>203200</xdr:colOff>
      <xdr:row>62</xdr:row>
      <xdr:rowOff>147865</xdr:rowOff>
    </xdr:to>
    <xdr:cxnSp macro="">
      <xdr:nvCxnSpPr>
        <xdr:cNvPr id="325" name="直線コネクタ 324"/>
        <xdr:cNvCxnSpPr/>
      </xdr:nvCxnSpPr>
      <xdr:spPr>
        <a:xfrm>
          <a:off x="14401800" y="10762252"/>
          <a:ext cx="889000" cy="1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73751</xdr:rowOff>
    </xdr:from>
    <xdr:to>
      <xdr:col>22</xdr:col>
      <xdr:colOff>254000</xdr:colOff>
      <xdr:row>62</xdr:row>
      <xdr:rowOff>3901</xdr:rowOff>
    </xdr:to>
    <xdr:sp macro="" textlink="">
      <xdr:nvSpPr>
        <xdr:cNvPr id="326" name="フローチャート : 判断 325"/>
        <xdr:cNvSpPr/>
      </xdr:nvSpPr>
      <xdr:spPr>
        <a:xfrm>
          <a:off x="15240000" y="1053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14078</xdr:rowOff>
    </xdr:from>
    <xdr:ext cx="762000" cy="259045"/>
    <xdr:sp macro="" textlink="">
      <xdr:nvSpPr>
        <xdr:cNvPr id="327" name="テキスト ボックス 326"/>
        <xdr:cNvSpPr txBox="1"/>
      </xdr:nvSpPr>
      <xdr:spPr>
        <a:xfrm>
          <a:off x="14909800" y="1030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132352</xdr:rowOff>
    </xdr:from>
    <xdr:to>
      <xdr:col>21</xdr:col>
      <xdr:colOff>0</xdr:colOff>
      <xdr:row>63</xdr:row>
      <xdr:rowOff>19503</xdr:rowOff>
    </xdr:to>
    <xdr:cxnSp macro="">
      <xdr:nvCxnSpPr>
        <xdr:cNvPr id="328" name="直線コネクタ 327"/>
        <xdr:cNvCxnSpPr/>
      </xdr:nvCxnSpPr>
      <xdr:spPr>
        <a:xfrm flipV="1">
          <a:off x="13512800" y="1076225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56515</xdr:rowOff>
    </xdr:from>
    <xdr:to>
      <xdr:col>21</xdr:col>
      <xdr:colOff>50800</xdr:colOff>
      <xdr:row>61</xdr:row>
      <xdr:rowOff>158115</xdr:rowOff>
    </xdr:to>
    <xdr:sp macro="" textlink="">
      <xdr:nvSpPr>
        <xdr:cNvPr id="329" name="フローチャート : 判断 328"/>
        <xdr:cNvSpPr/>
      </xdr:nvSpPr>
      <xdr:spPr>
        <a:xfrm>
          <a:off x="14351000" y="1051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168292</xdr:rowOff>
    </xdr:from>
    <xdr:ext cx="762000" cy="259045"/>
    <xdr:sp macro="" textlink="">
      <xdr:nvSpPr>
        <xdr:cNvPr id="330" name="テキスト ボックス 329"/>
        <xdr:cNvSpPr txBox="1"/>
      </xdr:nvSpPr>
      <xdr:spPr>
        <a:xfrm>
          <a:off x="14020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135799</xdr:rowOff>
    </xdr:from>
    <xdr:to>
      <xdr:col>19</xdr:col>
      <xdr:colOff>533400</xdr:colOff>
      <xdr:row>62</xdr:row>
      <xdr:rowOff>65949</xdr:rowOff>
    </xdr:to>
    <xdr:sp macro="" textlink="">
      <xdr:nvSpPr>
        <xdr:cNvPr id="331" name="フローチャート : 判断 330"/>
        <xdr:cNvSpPr/>
      </xdr:nvSpPr>
      <xdr:spPr>
        <a:xfrm>
          <a:off x="13462000" y="1059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76126</xdr:rowOff>
    </xdr:from>
    <xdr:ext cx="762000" cy="259045"/>
    <xdr:sp macro="" textlink="">
      <xdr:nvSpPr>
        <xdr:cNvPr id="332" name="テキスト ボックス 331"/>
        <xdr:cNvSpPr txBox="1"/>
      </xdr:nvSpPr>
      <xdr:spPr>
        <a:xfrm>
          <a:off x="13131800" y="1036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138430</xdr:rowOff>
    </xdr:from>
    <xdr:to>
      <xdr:col>24</xdr:col>
      <xdr:colOff>609600</xdr:colOff>
      <xdr:row>63</xdr:row>
      <xdr:rowOff>68580</xdr:rowOff>
    </xdr:to>
    <xdr:sp macro="" textlink="">
      <xdr:nvSpPr>
        <xdr:cNvPr id="338" name="円/楕円 337"/>
        <xdr:cNvSpPr/>
      </xdr:nvSpPr>
      <xdr:spPr>
        <a:xfrm>
          <a:off x="16967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110507</xdr:rowOff>
    </xdr:from>
    <xdr:ext cx="762000" cy="259045"/>
    <xdr:sp macro="" textlink="">
      <xdr:nvSpPr>
        <xdr:cNvPr id="339" name="定員管理の状況該当値テキスト"/>
        <xdr:cNvSpPr txBox="1"/>
      </xdr:nvSpPr>
      <xdr:spPr>
        <a:xfrm>
          <a:off x="17106900" y="1074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88447</xdr:rowOff>
    </xdr:from>
    <xdr:to>
      <xdr:col>23</xdr:col>
      <xdr:colOff>457200</xdr:colOff>
      <xdr:row>63</xdr:row>
      <xdr:rowOff>18597</xdr:rowOff>
    </xdr:to>
    <xdr:sp macro="" textlink="">
      <xdr:nvSpPr>
        <xdr:cNvPr id="340" name="円/楕円 339"/>
        <xdr:cNvSpPr/>
      </xdr:nvSpPr>
      <xdr:spPr>
        <a:xfrm>
          <a:off x="16129000" y="10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3374</xdr:rowOff>
    </xdr:from>
    <xdr:ext cx="736600" cy="259045"/>
    <xdr:sp macro="" textlink="">
      <xdr:nvSpPr>
        <xdr:cNvPr id="341" name="テキスト ボックス 340"/>
        <xdr:cNvSpPr txBox="1"/>
      </xdr:nvSpPr>
      <xdr:spPr>
        <a:xfrm>
          <a:off x="15798800" y="10804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97065</xdr:rowOff>
    </xdr:from>
    <xdr:to>
      <xdr:col>22</xdr:col>
      <xdr:colOff>254000</xdr:colOff>
      <xdr:row>63</xdr:row>
      <xdr:rowOff>27215</xdr:rowOff>
    </xdr:to>
    <xdr:sp macro="" textlink="">
      <xdr:nvSpPr>
        <xdr:cNvPr id="342" name="円/楕円 341"/>
        <xdr:cNvSpPr/>
      </xdr:nvSpPr>
      <xdr:spPr>
        <a:xfrm>
          <a:off x="15240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11992</xdr:rowOff>
    </xdr:from>
    <xdr:ext cx="762000" cy="259045"/>
    <xdr:sp macro="" textlink="">
      <xdr:nvSpPr>
        <xdr:cNvPr id="343" name="テキスト ボックス 342"/>
        <xdr:cNvSpPr txBox="1"/>
      </xdr:nvSpPr>
      <xdr:spPr>
        <a:xfrm>
          <a:off x="14909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81552</xdr:rowOff>
    </xdr:from>
    <xdr:to>
      <xdr:col>21</xdr:col>
      <xdr:colOff>50800</xdr:colOff>
      <xdr:row>63</xdr:row>
      <xdr:rowOff>11702</xdr:rowOff>
    </xdr:to>
    <xdr:sp macro="" textlink="">
      <xdr:nvSpPr>
        <xdr:cNvPr id="344" name="円/楕円 343"/>
        <xdr:cNvSpPr/>
      </xdr:nvSpPr>
      <xdr:spPr>
        <a:xfrm>
          <a:off x="14351000" y="1071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167929</xdr:rowOff>
    </xdr:from>
    <xdr:ext cx="762000" cy="259045"/>
    <xdr:sp macro="" textlink="">
      <xdr:nvSpPr>
        <xdr:cNvPr id="345" name="テキスト ボックス 344"/>
        <xdr:cNvSpPr txBox="1"/>
      </xdr:nvSpPr>
      <xdr:spPr>
        <a:xfrm>
          <a:off x="14020800" y="1079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140153</xdr:rowOff>
    </xdr:from>
    <xdr:to>
      <xdr:col>19</xdr:col>
      <xdr:colOff>533400</xdr:colOff>
      <xdr:row>63</xdr:row>
      <xdr:rowOff>70303</xdr:rowOff>
    </xdr:to>
    <xdr:sp macro="" textlink="">
      <xdr:nvSpPr>
        <xdr:cNvPr id="346" name="円/楕円 345"/>
        <xdr:cNvSpPr/>
      </xdr:nvSpPr>
      <xdr:spPr>
        <a:xfrm>
          <a:off x="13462000" y="107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55080</xdr:rowOff>
    </xdr:from>
    <xdr:ext cx="762000" cy="259045"/>
    <xdr:sp macro="" textlink="">
      <xdr:nvSpPr>
        <xdr:cNvPr id="347" name="テキスト ボックス 346"/>
        <xdr:cNvSpPr txBox="1"/>
      </xdr:nvSpPr>
      <xdr:spPr>
        <a:xfrm>
          <a:off x="13131800" y="1085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の地方債発行額を償還元金以内としてきたことや、繰上償還を行ってきたことにより、適正な水準で推移している。今後は学校建設等の大規模な建設事業の財源として地方債の借入を予定しており、比率が上昇することが見込まれ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142663</xdr:rowOff>
    </xdr:from>
    <xdr:to>
      <xdr:col>24</xdr:col>
      <xdr:colOff>558800</xdr:colOff>
      <xdr:row>37</xdr:row>
      <xdr:rowOff>166794</xdr:rowOff>
    </xdr:to>
    <xdr:cxnSp macro="">
      <xdr:nvCxnSpPr>
        <xdr:cNvPr id="381" name="直線コネクタ 380"/>
        <xdr:cNvCxnSpPr/>
      </xdr:nvCxnSpPr>
      <xdr:spPr>
        <a:xfrm>
          <a:off x="16179800" y="648631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64364</xdr:rowOff>
    </xdr:from>
    <xdr:ext cx="762000" cy="259045"/>
    <xdr:sp macro="" textlink="">
      <xdr:nvSpPr>
        <xdr:cNvPr id="382" name="公債費負担の状況平均値テキスト"/>
        <xdr:cNvSpPr txBox="1"/>
      </xdr:nvSpPr>
      <xdr:spPr>
        <a:xfrm>
          <a:off x="17106900" y="692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142663</xdr:rowOff>
    </xdr:from>
    <xdr:to>
      <xdr:col>23</xdr:col>
      <xdr:colOff>406400</xdr:colOff>
      <xdr:row>38</xdr:row>
      <xdr:rowOff>27517</xdr:rowOff>
    </xdr:to>
    <xdr:cxnSp macro="">
      <xdr:nvCxnSpPr>
        <xdr:cNvPr id="384" name="直線コネクタ 383"/>
        <xdr:cNvCxnSpPr/>
      </xdr:nvCxnSpPr>
      <xdr:spPr>
        <a:xfrm flipV="1">
          <a:off x="15290800" y="64863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5" name="フローチャート : 判断 384"/>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168081</xdr:rowOff>
    </xdr:from>
    <xdr:ext cx="736600" cy="259045"/>
    <xdr:sp macro="" textlink="">
      <xdr:nvSpPr>
        <xdr:cNvPr id="386" name="テキスト ボックス 385"/>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27517</xdr:rowOff>
    </xdr:from>
    <xdr:to>
      <xdr:col>22</xdr:col>
      <xdr:colOff>203200</xdr:colOff>
      <xdr:row>38</xdr:row>
      <xdr:rowOff>99906</xdr:rowOff>
    </xdr:to>
    <xdr:cxnSp macro="">
      <xdr:nvCxnSpPr>
        <xdr:cNvPr id="387" name="直線コネクタ 386"/>
        <xdr:cNvCxnSpPr/>
      </xdr:nvCxnSpPr>
      <xdr:spPr>
        <a:xfrm flipV="1">
          <a:off x="14401800" y="6542617"/>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105833</xdr:rowOff>
    </xdr:from>
    <xdr:to>
      <xdr:col>22</xdr:col>
      <xdr:colOff>254000</xdr:colOff>
      <xdr:row>42</xdr:row>
      <xdr:rowOff>35983</xdr:rowOff>
    </xdr:to>
    <xdr:sp macro="" textlink="">
      <xdr:nvSpPr>
        <xdr:cNvPr id="388" name="フローチャート : 判断 387"/>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20760</xdr:rowOff>
    </xdr:from>
    <xdr:ext cx="762000" cy="259045"/>
    <xdr:sp macro="" textlink="">
      <xdr:nvSpPr>
        <xdr:cNvPr id="389" name="テキスト ボックス 388"/>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99906</xdr:rowOff>
    </xdr:from>
    <xdr:to>
      <xdr:col>21</xdr:col>
      <xdr:colOff>0</xdr:colOff>
      <xdr:row>38</xdr:row>
      <xdr:rowOff>164254</xdr:rowOff>
    </xdr:to>
    <xdr:cxnSp macro="">
      <xdr:nvCxnSpPr>
        <xdr:cNvPr id="390" name="直線コネクタ 389"/>
        <xdr:cNvCxnSpPr/>
      </xdr:nvCxnSpPr>
      <xdr:spPr>
        <a:xfrm flipV="1">
          <a:off x="13512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91" name="フローチャート : 判断 390"/>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4673</xdr:rowOff>
    </xdr:from>
    <xdr:ext cx="762000" cy="259045"/>
    <xdr:sp macro="" textlink="">
      <xdr:nvSpPr>
        <xdr:cNvPr id="392" name="テキスト ボックス 391"/>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121920</xdr:rowOff>
    </xdr:from>
    <xdr:to>
      <xdr:col>19</xdr:col>
      <xdr:colOff>533400</xdr:colOff>
      <xdr:row>42</xdr:row>
      <xdr:rowOff>52070</xdr:rowOff>
    </xdr:to>
    <xdr:sp macro="" textlink="">
      <xdr:nvSpPr>
        <xdr:cNvPr id="393" name="フローチャート : 判断 392"/>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36847</xdr:rowOff>
    </xdr:from>
    <xdr:ext cx="762000" cy="259045"/>
    <xdr:sp macro="" textlink="">
      <xdr:nvSpPr>
        <xdr:cNvPr id="394" name="テキスト ボックス 393"/>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115993</xdr:rowOff>
    </xdr:from>
    <xdr:to>
      <xdr:col>24</xdr:col>
      <xdr:colOff>609600</xdr:colOff>
      <xdr:row>38</xdr:row>
      <xdr:rowOff>46143</xdr:rowOff>
    </xdr:to>
    <xdr:sp macro="" textlink="">
      <xdr:nvSpPr>
        <xdr:cNvPr id="400" name="円/楕円 399"/>
        <xdr:cNvSpPr/>
      </xdr:nvSpPr>
      <xdr:spPr>
        <a:xfrm>
          <a:off x="169672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132520</xdr:rowOff>
    </xdr:from>
    <xdr:ext cx="762000" cy="259045"/>
    <xdr:sp macro="" textlink="">
      <xdr:nvSpPr>
        <xdr:cNvPr id="401" name="公債費負担の状況該当値テキスト"/>
        <xdr:cNvSpPr txBox="1"/>
      </xdr:nvSpPr>
      <xdr:spPr>
        <a:xfrm>
          <a:off x="17106900" y="6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91863</xdr:rowOff>
    </xdr:from>
    <xdr:to>
      <xdr:col>23</xdr:col>
      <xdr:colOff>457200</xdr:colOff>
      <xdr:row>38</xdr:row>
      <xdr:rowOff>22013</xdr:rowOff>
    </xdr:to>
    <xdr:sp macro="" textlink="">
      <xdr:nvSpPr>
        <xdr:cNvPr id="402" name="円/楕円 401"/>
        <xdr:cNvSpPr/>
      </xdr:nvSpPr>
      <xdr:spPr>
        <a:xfrm>
          <a:off x="16129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32190</xdr:rowOff>
    </xdr:from>
    <xdr:ext cx="736600" cy="259045"/>
    <xdr:sp macro="" textlink="">
      <xdr:nvSpPr>
        <xdr:cNvPr id="403" name="テキスト ボックス 402"/>
        <xdr:cNvSpPr txBox="1"/>
      </xdr:nvSpPr>
      <xdr:spPr>
        <a:xfrm>
          <a:off x="15798800" y="62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148167</xdr:rowOff>
    </xdr:from>
    <xdr:to>
      <xdr:col>22</xdr:col>
      <xdr:colOff>254000</xdr:colOff>
      <xdr:row>38</xdr:row>
      <xdr:rowOff>78316</xdr:rowOff>
    </xdr:to>
    <xdr:sp macro="" textlink="">
      <xdr:nvSpPr>
        <xdr:cNvPr id="404" name="円/楕円 403"/>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88494</xdr:rowOff>
    </xdr:from>
    <xdr:ext cx="762000" cy="259045"/>
    <xdr:sp macro="" textlink="">
      <xdr:nvSpPr>
        <xdr:cNvPr id="405" name="テキスト ボックス 404"/>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49106</xdr:rowOff>
    </xdr:from>
    <xdr:to>
      <xdr:col>21</xdr:col>
      <xdr:colOff>50800</xdr:colOff>
      <xdr:row>38</xdr:row>
      <xdr:rowOff>150706</xdr:rowOff>
    </xdr:to>
    <xdr:sp macro="" textlink="">
      <xdr:nvSpPr>
        <xdr:cNvPr id="406" name="円/楕円 405"/>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160884</xdr:rowOff>
    </xdr:from>
    <xdr:ext cx="762000" cy="259045"/>
    <xdr:sp macro="" textlink="">
      <xdr:nvSpPr>
        <xdr:cNvPr id="407" name="テキスト ボックス 406"/>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113454</xdr:rowOff>
    </xdr:from>
    <xdr:to>
      <xdr:col>19</xdr:col>
      <xdr:colOff>533400</xdr:colOff>
      <xdr:row>39</xdr:row>
      <xdr:rowOff>43604</xdr:rowOff>
    </xdr:to>
    <xdr:sp macro="" textlink="">
      <xdr:nvSpPr>
        <xdr:cNvPr id="408" name="円/楕円 407"/>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53780</xdr:rowOff>
    </xdr:from>
    <xdr:ext cx="762000" cy="259045"/>
    <xdr:sp macro="" textlink="">
      <xdr:nvSpPr>
        <xdr:cNvPr id="409" name="テキスト ボックス 408"/>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例年と同様、将来負担比率は算定されていない</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これ</a:t>
          </a:r>
          <a:r>
            <a:rPr kumimoji="1" lang="ja-JP" altLang="ja-JP" sz="1300">
              <a:solidFill>
                <a:schemeClr val="dk1"/>
              </a:solidFill>
              <a:effectLst/>
              <a:latin typeface="+mn-lt"/>
              <a:ea typeface="+mn-ea"/>
              <a:cs typeface="+mn-cs"/>
            </a:rPr>
            <a:t>は、繰上償還による地方債現在高の</a:t>
          </a:r>
          <a:r>
            <a:rPr kumimoji="1" lang="ja-JP" altLang="en-US" sz="1300">
              <a:solidFill>
                <a:schemeClr val="dk1"/>
              </a:solidFill>
              <a:effectLst/>
              <a:latin typeface="+mn-lt"/>
              <a:ea typeface="+mn-ea"/>
              <a:cs typeface="+mn-cs"/>
            </a:rPr>
            <a:t>減少（分子要素の減少）</a:t>
          </a:r>
          <a:r>
            <a:rPr kumimoji="1" lang="ja-JP" altLang="ja-JP" sz="1300">
              <a:solidFill>
                <a:schemeClr val="dk1"/>
              </a:solidFill>
              <a:effectLst/>
              <a:latin typeface="+mn-lt"/>
              <a:ea typeface="+mn-ea"/>
              <a:cs typeface="+mn-cs"/>
            </a:rPr>
            <a:t>、標準財政規模の</a:t>
          </a:r>
          <a:r>
            <a:rPr kumimoji="1" lang="ja-JP" altLang="en-US" sz="1300">
              <a:solidFill>
                <a:schemeClr val="dk1"/>
              </a:solidFill>
              <a:effectLst/>
              <a:latin typeface="+mn-lt"/>
              <a:ea typeface="+mn-ea"/>
              <a:cs typeface="+mn-cs"/>
            </a:rPr>
            <a:t>増加（分母要素の増加）によるものである</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今後は大規模な学校建設等による地方債の借入を予定しているが、将来世代に過大な負担がかからないように計画的な財政運営や地方債管理に努める。</a:t>
          </a:r>
          <a:endParaRPr lang="ja-JP" altLang="ja-JP" sz="1300">
            <a:effectLst/>
          </a:endParaRPr>
        </a:p>
        <a:p>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参考</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繰上償還額の推移</a:t>
          </a:r>
          <a:r>
            <a:rPr kumimoji="1" lang="ja-JP" altLang="en-US" sz="1200">
              <a:solidFill>
                <a:schemeClr val="dk1"/>
              </a:solidFill>
              <a:effectLst/>
              <a:latin typeface="+mn-lt"/>
              <a:ea typeface="+mn-ea"/>
              <a:cs typeface="+mn-cs"/>
            </a:rPr>
            <a:t>　（単位：千円）</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21</a:t>
          </a:r>
          <a:r>
            <a:rPr kumimoji="1" lang="ja-JP" altLang="en-US" sz="1200">
              <a:solidFill>
                <a:schemeClr val="dk1"/>
              </a:solidFill>
              <a:effectLst/>
              <a:latin typeface="+mn-lt"/>
              <a:ea typeface="+mn-ea"/>
              <a:cs typeface="+mn-cs"/>
            </a:rPr>
            <a:t>年度　</a:t>
          </a:r>
          <a:r>
            <a:rPr kumimoji="1" lang="en-US" altLang="ja-JP" sz="1200">
              <a:solidFill>
                <a:schemeClr val="dk1"/>
              </a:solidFill>
              <a:effectLst/>
              <a:latin typeface="+mn-lt"/>
              <a:ea typeface="+mn-ea"/>
              <a:cs typeface="+mn-cs"/>
            </a:rPr>
            <a:t>331,935</a:t>
          </a:r>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23</a:t>
          </a:r>
          <a:r>
            <a:rPr kumimoji="1" lang="ja-JP" altLang="en-US" sz="1200">
              <a:solidFill>
                <a:schemeClr val="dk1"/>
              </a:solidFill>
              <a:effectLst/>
              <a:latin typeface="+mn-lt"/>
              <a:ea typeface="+mn-ea"/>
              <a:cs typeface="+mn-cs"/>
            </a:rPr>
            <a:t>年度　</a:t>
          </a:r>
          <a:r>
            <a:rPr kumimoji="1" lang="en-US" altLang="ja-JP" sz="1200">
              <a:solidFill>
                <a:schemeClr val="dk1"/>
              </a:solidFill>
              <a:effectLst/>
              <a:latin typeface="+mn-lt"/>
              <a:ea typeface="+mn-ea"/>
              <a:cs typeface="+mn-cs"/>
            </a:rPr>
            <a:t>352,902 </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24</a:t>
          </a:r>
          <a:r>
            <a:rPr kumimoji="1" lang="ja-JP" altLang="en-US" sz="1200">
              <a:solidFill>
                <a:schemeClr val="dk1"/>
              </a:solidFill>
              <a:effectLst/>
              <a:latin typeface="+mn-lt"/>
              <a:ea typeface="+mn-ea"/>
              <a:cs typeface="+mn-cs"/>
            </a:rPr>
            <a:t>年度　</a:t>
          </a:r>
          <a:r>
            <a:rPr kumimoji="1" lang="en-US" altLang="ja-JP" sz="1200">
              <a:solidFill>
                <a:schemeClr val="dk1"/>
              </a:solidFill>
              <a:effectLst/>
              <a:latin typeface="+mn-lt"/>
              <a:ea typeface="+mn-ea"/>
              <a:cs typeface="+mn-cs"/>
            </a:rPr>
            <a:t>383,321</a:t>
          </a:r>
          <a:endParaRPr lang="ja-JP" altLang="ja-JP" sz="1200">
            <a:effectLst/>
          </a:endParaRPr>
        </a:p>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　</a:t>
          </a:r>
          <a:r>
            <a:rPr kumimoji="1" lang="en-US" altLang="ja-JP" sz="1200">
              <a:solidFill>
                <a:schemeClr val="dk1"/>
              </a:solidFill>
              <a:effectLst/>
              <a:latin typeface="+mn-lt"/>
              <a:ea typeface="+mn-ea"/>
              <a:cs typeface="+mn-cs"/>
            </a:rPr>
            <a:t>321,550</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　</a:t>
          </a:r>
          <a:r>
            <a:rPr kumimoji="1" lang="en-US" altLang="ja-JP" sz="1200">
              <a:solidFill>
                <a:schemeClr val="dk1"/>
              </a:solidFill>
              <a:effectLst/>
              <a:latin typeface="+mn-lt"/>
              <a:ea typeface="+mn-ea"/>
              <a:cs typeface="+mn-cs"/>
            </a:rPr>
            <a:t>392,896</a:t>
          </a:r>
          <a:r>
            <a:rPr kumimoji="1" lang="ja-JP" altLang="en-US"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　</a:t>
          </a:r>
          <a:r>
            <a:rPr kumimoji="1" lang="en-US" altLang="ja-JP" sz="1200">
              <a:solidFill>
                <a:schemeClr val="dk1"/>
              </a:solidFill>
              <a:effectLst/>
              <a:latin typeface="+mn-lt"/>
              <a:ea typeface="+mn-ea"/>
              <a:cs typeface="+mn-cs"/>
            </a:rPr>
            <a:t>298,603</a:t>
          </a:r>
        </a:p>
        <a:p>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75406</xdr:rowOff>
    </xdr:from>
    <xdr:to>
      <xdr:col>21</xdr:col>
      <xdr:colOff>0</xdr:colOff>
      <xdr:row>15</xdr:row>
      <xdr:rowOff>126079</xdr:rowOff>
    </xdr:to>
    <xdr:cxnSp macro="">
      <xdr:nvCxnSpPr>
        <xdr:cNvPr id="439" name="直線コネクタ 438"/>
        <xdr:cNvCxnSpPr/>
      </xdr:nvCxnSpPr>
      <xdr:spPr>
        <a:xfrm flipV="1">
          <a:off x="13512800" y="2647156"/>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92473</xdr:rowOff>
    </xdr:from>
    <xdr:ext cx="762000" cy="259045"/>
    <xdr:sp macro="" textlink="">
      <xdr:nvSpPr>
        <xdr:cNvPr id="440" name="将来負担の状況平均値テキスト"/>
        <xdr:cNvSpPr txBox="1"/>
      </xdr:nvSpPr>
      <xdr:spPr>
        <a:xfrm>
          <a:off x="17106900" y="283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107601</xdr:rowOff>
    </xdr:from>
    <xdr:to>
      <xdr:col>23</xdr:col>
      <xdr:colOff>457200</xdr:colOff>
      <xdr:row>18</xdr:row>
      <xdr:rowOff>37751</xdr:rowOff>
    </xdr:to>
    <xdr:sp macro="" textlink="">
      <xdr:nvSpPr>
        <xdr:cNvPr id="442" name="フローチャート : 判断 441"/>
        <xdr:cNvSpPr/>
      </xdr:nvSpPr>
      <xdr:spPr>
        <a:xfrm>
          <a:off x="16129000" y="3022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47928</xdr:rowOff>
    </xdr:from>
    <xdr:ext cx="736600" cy="259045"/>
    <xdr:sp macro="" textlink="">
      <xdr:nvSpPr>
        <xdr:cNvPr id="443" name="テキスト ボックス 442"/>
        <xdr:cNvSpPr txBox="1"/>
      </xdr:nvSpPr>
      <xdr:spPr>
        <a:xfrm>
          <a:off x="15798800" y="2791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91313</xdr:rowOff>
    </xdr:from>
    <xdr:to>
      <xdr:col>22</xdr:col>
      <xdr:colOff>254000</xdr:colOff>
      <xdr:row>18</xdr:row>
      <xdr:rowOff>21463</xdr:rowOff>
    </xdr:to>
    <xdr:sp macro="" textlink="">
      <xdr:nvSpPr>
        <xdr:cNvPr id="444" name="フローチャート : 判断 443"/>
        <xdr:cNvSpPr/>
      </xdr:nvSpPr>
      <xdr:spPr>
        <a:xfrm>
          <a:off x="15240000" y="30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31640</xdr:rowOff>
    </xdr:from>
    <xdr:ext cx="762000" cy="259045"/>
    <xdr:sp macro="" textlink="">
      <xdr:nvSpPr>
        <xdr:cNvPr id="445" name="テキスト ボックス 444"/>
        <xdr:cNvSpPr txBox="1"/>
      </xdr:nvSpPr>
      <xdr:spPr>
        <a:xfrm>
          <a:off x="14909800" y="27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99155</xdr:rowOff>
    </xdr:from>
    <xdr:to>
      <xdr:col>21</xdr:col>
      <xdr:colOff>50800</xdr:colOff>
      <xdr:row>18</xdr:row>
      <xdr:rowOff>29305</xdr:rowOff>
    </xdr:to>
    <xdr:sp macro="" textlink="">
      <xdr:nvSpPr>
        <xdr:cNvPr id="446" name="フローチャート : 判断 445"/>
        <xdr:cNvSpPr/>
      </xdr:nvSpPr>
      <xdr:spPr>
        <a:xfrm>
          <a:off x="14351000" y="30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14082</xdr:rowOff>
    </xdr:from>
    <xdr:ext cx="762000" cy="259045"/>
    <xdr:sp macro="" textlink="">
      <xdr:nvSpPr>
        <xdr:cNvPr id="447" name="テキスト ボックス 446"/>
        <xdr:cNvSpPr txBox="1"/>
      </xdr:nvSpPr>
      <xdr:spPr>
        <a:xfrm>
          <a:off x="14020800" y="310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81.7</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156464</xdr:rowOff>
    </xdr:from>
    <xdr:to>
      <xdr:col>19</xdr:col>
      <xdr:colOff>533400</xdr:colOff>
      <xdr:row>18</xdr:row>
      <xdr:rowOff>86614</xdr:rowOff>
    </xdr:to>
    <xdr:sp macro="" textlink="">
      <xdr:nvSpPr>
        <xdr:cNvPr id="448" name="フローチャート : 判断 447"/>
        <xdr:cNvSpPr/>
      </xdr:nvSpPr>
      <xdr:spPr>
        <a:xfrm>
          <a:off x="13462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71391</xdr:rowOff>
    </xdr:from>
    <xdr:ext cx="762000" cy="259045"/>
    <xdr:sp macro="" textlink="">
      <xdr:nvSpPr>
        <xdr:cNvPr id="449" name="テキスト ボックス 448"/>
        <xdr:cNvSpPr txBox="1"/>
      </xdr:nvSpPr>
      <xdr:spPr>
        <a:xfrm>
          <a:off x="13131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20</xdr:col>
      <xdr:colOff>635000</xdr:colOff>
      <xdr:row>15</xdr:row>
      <xdr:rowOff>24606</xdr:rowOff>
    </xdr:from>
    <xdr:to>
      <xdr:col>21</xdr:col>
      <xdr:colOff>50800</xdr:colOff>
      <xdr:row>15</xdr:row>
      <xdr:rowOff>126206</xdr:rowOff>
    </xdr:to>
    <xdr:sp macro="" textlink="">
      <xdr:nvSpPr>
        <xdr:cNvPr id="455" name="円/楕円 454"/>
        <xdr:cNvSpPr/>
      </xdr:nvSpPr>
      <xdr:spPr>
        <a:xfrm>
          <a:off x="14351000" y="25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136383</xdr:rowOff>
    </xdr:from>
    <xdr:ext cx="762000" cy="259045"/>
    <xdr:sp macro="" textlink="">
      <xdr:nvSpPr>
        <xdr:cNvPr id="456" name="テキスト ボックス 455"/>
        <xdr:cNvSpPr txBox="1"/>
      </xdr:nvSpPr>
      <xdr:spPr>
        <a:xfrm>
          <a:off x="14020800" y="23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75279</xdr:rowOff>
    </xdr:from>
    <xdr:to>
      <xdr:col>19</xdr:col>
      <xdr:colOff>533400</xdr:colOff>
      <xdr:row>16</xdr:row>
      <xdr:rowOff>5429</xdr:rowOff>
    </xdr:to>
    <xdr:sp macro="" textlink="">
      <xdr:nvSpPr>
        <xdr:cNvPr id="457" name="円/楕円 456"/>
        <xdr:cNvSpPr/>
      </xdr:nvSpPr>
      <xdr:spPr>
        <a:xfrm>
          <a:off x="13462000" y="264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15606</xdr:rowOff>
    </xdr:from>
    <xdr:ext cx="762000" cy="259045"/>
    <xdr:sp macro="" textlink="">
      <xdr:nvSpPr>
        <xdr:cNvPr id="458" name="テキスト ボックス 457"/>
        <xdr:cNvSpPr txBox="1"/>
      </xdr:nvSpPr>
      <xdr:spPr>
        <a:xfrm>
          <a:off x="13131800" y="241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38,968
38,109
174.86
16,591,207
15,300,043
723,557
9,100,819
13,232,757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類似団体平均と比較すると人件費に係る経常収支比率は高い水準で推移しているが、前年度より</a:t>
          </a:r>
          <a:r>
            <a:rPr kumimoji="1" lang="en-US" altLang="ja-JP" sz="1300">
              <a:latin typeface="ＭＳ Ｐゴシック"/>
            </a:rPr>
            <a:t>2.2</a:t>
          </a:r>
          <a:r>
            <a:rPr kumimoji="1" lang="ja-JP" altLang="en-US" sz="1300">
              <a:latin typeface="ＭＳ Ｐゴシック"/>
            </a:rPr>
            <a:t>ポイント減少している。これは、適正な定員管理により実職員数が減員していることと、職員の年齢別構成比が変化し、相対的に若年層の割合が増加したことによるものである。今後も、業務の効率化と適正な定員管理を推進し、その他の経常経費とのバランスを取りながら、引き続き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74422</xdr:rowOff>
    </xdr:from>
    <xdr:to>
      <xdr:col>7</xdr:col>
      <xdr:colOff>15875</xdr:colOff>
      <xdr:row>40</xdr:row>
      <xdr:rowOff>104140</xdr:rowOff>
    </xdr:to>
    <xdr:cxnSp macro="">
      <xdr:nvCxnSpPr>
        <xdr:cNvPr id="64" name="直線コネクタ 63"/>
        <xdr:cNvCxnSpPr/>
      </xdr:nvCxnSpPr>
      <xdr:spPr>
        <a:xfrm flipV="1">
          <a:off x="3987800" y="676097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161307</xdr:rowOff>
    </xdr:from>
    <xdr:ext cx="762000" cy="259045"/>
    <xdr:sp macro="" textlink="">
      <xdr:nvSpPr>
        <xdr:cNvPr id="65" name="人件費平均値テキスト"/>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165862</xdr:rowOff>
    </xdr:from>
    <xdr:to>
      <xdr:col>5</xdr:col>
      <xdr:colOff>549275</xdr:colOff>
      <xdr:row>40</xdr:row>
      <xdr:rowOff>104140</xdr:rowOff>
    </xdr:to>
    <xdr:cxnSp macro="">
      <xdr:nvCxnSpPr>
        <xdr:cNvPr id="67" name="直線コネクタ 66"/>
        <xdr:cNvCxnSpPr/>
      </xdr:nvCxnSpPr>
      <xdr:spPr>
        <a:xfrm>
          <a:off x="3098800" y="685241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762</xdr:rowOff>
    </xdr:from>
    <xdr:to>
      <xdr:col>5</xdr:col>
      <xdr:colOff>600075</xdr:colOff>
      <xdr:row>37</xdr:row>
      <xdr:rowOff>102362</xdr:rowOff>
    </xdr:to>
    <xdr:sp macro="" textlink="">
      <xdr:nvSpPr>
        <xdr:cNvPr id="68" name="フローチャート :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165862</xdr:rowOff>
    </xdr:from>
    <xdr:to>
      <xdr:col>4</xdr:col>
      <xdr:colOff>346075</xdr:colOff>
      <xdr:row>40</xdr:row>
      <xdr:rowOff>168148</xdr:rowOff>
    </xdr:to>
    <xdr:cxnSp macro="">
      <xdr:nvCxnSpPr>
        <xdr:cNvPr id="70" name="直線コネクタ 69"/>
        <xdr:cNvCxnSpPr/>
      </xdr:nvCxnSpPr>
      <xdr:spPr>
        <a:xfrm flipV="1">
          <a:off x="2209800" y="685241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149860</xdr:rowOff>
    </xdr:from>
    <xdr:to>
      <xdr:col>3</xdr:col>
      <xdr:colOff>142875</xdr:colOff>
      <xdr:row>40</xdr:row>
      <xdr:rowOff>168148</xdr:rowOff>
    </xdr:to>
    <xdr:cxnSp macro="">
      <xdr:nvCxnSpPr>
        <xdr:cNvPr id="73" name="直線コネクタ 72"/>
        <xdr:cNvCxnSpPr/>
      </xdr:nvCxnSpPr>
      <xdr:spPr>
        <a:xfrm>
          <a:off x="1320800" y="7007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119634</xdr:rowOff>
    </xdr:from>
    <xdr:to>
      <xdr:col>3</xdr:col>
      <xdr:colOff>193675</xdr:colOff>
      <xdr:row>38</xdr:row>
      <xdr:rowOff>49785</xdr:rowOff>
    </xdr:to>
    <xdr:sp macro="" textlink="">
      <xdr:nvSpPr>
        <xdr:cNvPr id="74" name="フローチャート : 判断 73"/>
        <xdr:cNvSpPr/>
      </xdr:nvSpPr>
      <xdr:spPr>
        <a:xfrm>
          <a:off x="2159000" y="64632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59961</xdr:rowOff>
    </xdr:from>
    <xdr:ext cx="762000" cy="259045"/>
    <xdr:sp macro="" textlink="">
      <xdr:nvSpPr>
        <xdr:cNvPr id="75" name="テキスト ボックス 74"/>
        <xdr:cNvSpPr txBox="1"/>
      </xdr:nvSpPr>
      <xdr:spPr>
        <a:xfrm>
          <a:off x="1828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xdr:rowOff>
    </xdr:from>
    <xdr:to>
      <xdr:col>1</xdr:col>
      <xdr:colOff>676275</xdr:colOff>
      <xdr:row>38</xdr:row>
      <xdr:rowOff>104648</xdr:rowOff>
    </xdr:to>
    <xdr:sp macro="" textlink="">
      <xdr:nvSpPr>
        <xdr:cNvPr id="76" name="フローチャート : 判断 75"/>
        <xdr:cNvSpPr/>
      </xdr:nvSpPr>
      <xdr:spPr>
        <a:xfrm>
          <a:off x="1270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114825</xdr:rowOff>
    </xdr:from>
    <xdr:ext cx="762000" cy="259045"/>
    <xdr:sp macro="" textlink="">
      <xdr:nvSpPr>
        <xdr:cNvPr id="77" name="テキスト ボックス 76"/>
        <xdr:cNvSpPr txBox="1"/>
      </xdr:nvSpPr>
      <xdr:spPr>
        <a:xfrm>
          <a:off x="939800" y="62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39</xdr:row>
      <xdr:rowOff>23622</xdr:rowOff>
    </xdr:from>
    <xdr:to>
      <xdr:col>7</xdr:col>
      <xdr:colOff>66675</xdr:colOff>
      <xdr:row>39</xdr:row>
      <xdr:rowOff>125222</xdr:rowOff>
    </xdr:to>
    <xdr:sp macro="" textlink="">
      <xdr:nvSpPr>
        <xdr:cNvPr id="83" name="円/楕円 82"/>
        <xdr:cNvSpPr/>
      </xdr:nvSpPr>
      <xdr:spPr>
        <a:xfrm>
          <a:off x="47752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167149</xdr:rowOff>
    </xdr:from>
    <xdr:ext cx="762000" cy="259045"/>
    <xdr:sp macro="" textlink="">
      <xdr:nvSpPr>
        <xdr:cNvPr id="84" name="人件費該当値テキスト"/>
        <xdr:cNvSpPr txBox="1"/>
      </xdr:nvSpPr>
      <xdr:spPr>
        <a:xfrm>
          <a:off x="49149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53340</xdr:rowOff>
    </xdr:from>
    <xdr:to>
      <xdr:col>5</xdr:col>
      <xdr:colOff>600075</xdr:colOff>
      <xdr:row>40</xdr:row>
      <xdr:rowOff>154940</xdr:rowOff>
    </xdr:to>
    <xdr:sp macro="" textlink="">
      <xdr:nvSpPr>
        <xdr:cNvPr id="85" name="円/楕円 84"/>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139717</xdr:rowOff>
    </xdr:from>
    <xdr:ext cx="736600" cy="259045"/>
    <xdr:sp macro="" textlink="">
      <xdr:nvSpPr>
        <xdr:cNvPr id="86" name="テキスト ボックス 85"/>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115062</xdr:rowOff>
    </xdr:from>
    <xdr:to>
      <xdr:col>4</xdr:col>
      <xdr:colOff>396875</xdr:colOff>
      <xdr:row>40</xdr:row>
      <xdr:rowOff>45212</xdr:rowOff>
    </xdr:to>
    <xdr:sp macro="" textlink="">
      <xdr:nvSpPr>
        <xdr:cNvPr id="87" name="円/楕円 86"/>
        <xdr:cNvSpPr/>
      </xdr:nvSpPr>
      <xdr:spPr>
        <a:xfrm>
          <a:off x="3048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29989</xdr:rowOff>
    </xdr:from>
    <xdr:ext cx="762000" cy="259045"/>
    <xdr:sp macro="" textlink="">
      <xdr:nvSpPr>
        <xdr:cNvPr id="88" name="テキスト ボックス 87"/>
        <xdr:cNvSpPr txBox="1"/>
      </xdr:nvSpPr>
      <xdr:spPr>
        <a:xfrm>
          <a:off x="2717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117348</xdr:rowOff>
    </xdr:from>
    <xdr:to>
      <xdr:col>3</xdr:col>
      <xdr:colOff>193675</xdr:colOff>
      <xdr:row>41</xdr:row>
      <xdr:rowOff>47498</xdr:rowOff>
    </xdr:to>
    <xdr:sp macro="" textlink="">
      <xdr:nvSpPr>
        <xdr:cNvPr id="89" name="円/楕円 88"/>
        <xdr:cNvSpPr/>
      </xdr:nvSpPr>
      <xdr:spPr>
        <a:xfrm>
          <a:off x="2159000" y="697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32275</xdr:rowOff>
    </xdr:from>
    <xdr:ext cx="762000" cy="259045"/>
    <xdr:sp macro="" textlink="">
      <xdr:nvSpPr>
        <xdr:cNvPr id="90" name="テキスト ボックス 89"/>
        <xdr:cNvSpPr txBox="1"/>
      </xdr:nvSpPr>
      <xdr:spPr>
        <a:xfrm>
          <a:off x="1828800" y="706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99060</xdr:rowOff>
    </xdr:from>
    <xdr:to>
      <xdr:col>1</xdr:col>
      <xdr:colOff>676275</xdr:colOff>
      <xdr:row>41</xdr:row>
      <xdr:rowOff>29210</xdr:rowOff>
    </xdr:to>
    <xdr:sp macro="" textlink="">
      <xdr:nvSpPr>
        <xdr:cNvPr id="91" name="円/楕円 90"/>
        <xdr:cNvSpPr/>
      </xdr:nvSpPr>
      <xdr:spPr>
        <a:xfrm>
          <a:off x="1270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13987</xdr:rowOff>
    </xdr:from>
    <xdr:ext cx="762000" cy="259045"/>
    <xdr:sp macro="" textlink="">
      <xdr:nvSpPr>
        <xdr:cNvPr id="92" name="テキスト ボックス 91"/>
        <xdr:cNvSpPr txBox="1"/>
      </xdr:nvSpPr>
      <xdr:spPr>
        <a:xfrm>
          <a:off x="939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物件費に係る経常収支比率は類似団体平均よりも高くなっているものの、前年度より</a:t>
          </a:r>
          <a:r>
            <a:rPr kumimoji="1" lang="en-US" altLang="ja-JP" sz="1300">
              <a:latin typeface="ＭＳ Ｐゴシック"/>
            </a:rPr>
            <a:t>1.6</a:t>
          </a:r>
          <a:r>
            <a:rPr kumimoji="1" lang="ja-JP" altLang="en-US" sz="1300">
              <a:latin typeface="ＭＳ Ｐゴシック"/>
            </a:rPr>
            <a:t>ポイント減少した。これは、需用費や臨時職員の賃金が減少したことによるものである。今後は指定管理者制度が導入される施設も増え、委託料が増加する見込みであるが、需用費等の経費の節減に努める。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156936</xdr:rowOff>
    </xdr:from>
    <xdr:to>
      <xdr:col>24</xdr:col>
      <xdr:colOff>31750</xdr:colOff>
      <xdr:row>18</xdr:row>
      <xdr:rowOff>159657</xdr:rowOff>
    </xdr:to>
    <xdr:cxnSp macro="">
      <xdr:nvCxnSpPr>
        <xdr:cNvPr id="127" name="直線コネクタ 126"/>
        <xdr:cNvCxnSpPr/>
      </xdr:nvCxnSpPr>
      <xdr:spPr>
        <a:xfrm flipV="1">
          <a:off x="15671800" y="3071586"/>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84563</xdr:rowOff>
    </xdr:from>
    <xdr:ext cx="762000" cy="259045"/>
    <xdr:sp macro="" textlink="">
      <xdr:nvSpPr>
        <xdr:cNvPr id="128" name="物件費平均値テキスト"/>
        <xdr:cNvSpPr txBox="1"/>
      </xdr:nvSpPr>
      <xdr:spPr>
        <a:xfrm>
          <a:off x="16598900" y="248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xdr:rowOff>
    </xdr:from>
    <xdr:to>
      <xdr:col>22</xdr:col>
      <xdr:colOff>565150</xdr:colOff>
      <xdr:row>18</xdr:row>
      <xdr:rowOff>159657</xdr:rowOff>
    </xdr:to>
    <xdr:cxnSp macro="">
      <xdr:nvCxnSpPr>
        <xdr:cNvPr id="130" name="直線コネクタ 129"/>
        <xdr:cNvCxnSpPr/>
      </xdr:nvCxnSpPr>
      <xdr:spPr>
        <a:xfrm>
          <a:off x="14782800" y="309335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16329</xdr:rowOff>
    </xdr:from>
    <xdr:to>
      <xdr:col>22</xdr:col>
      <xdr:colOff>615950</xdr:colOff>
      <xdr:row>16</xdr:row>
      <xdr:rowOff>117929</xdr:rowOff>
    </xdr:to>
    <xdr:sp macro="" textlink="">
      <xdr:nvSpPr>
        <xdr:cNvPr id="131" name="フローチャート : 判断 130"/>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128106</xdr:rowOff>
    </xdr:from>
    <xdr:ext cx="736600" cy="259045"/>
    <xdr:sp macro="" textlink="">
      <xdr:nvSpPr>
        <xdr:cNvPr id="132" name="テキスト ボックス 131"/>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156936</xdr:rowOff>
    </xdr:from>
    <xdr:to>
      <xdr:col>21</xdr:col>
      <xdr:colOff>361950</xdr:colOff>
      <xdr:row>18</xdr:row>
      <xdr:rowOff>7257</xdr:rowOff>
    </xdr:to>
    <xdr:cxnSp macro="">
      <xdr:nvCxnSpPr>
        <xdr:cNvPr id="133" name="直線コネクタ 132"/>
        <xdr:cNvCxnSpPr/>
      </xdr:nvCxnSpPr>
      <xdr:spPr>
        <a:xfrm>
          <a:off x="13893800" y="3071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122464</xdr:rowOff>
    </xdr:from>
    <xdr:to>
      <xdr:col>21</xdr:col>
      <xdr:colOff>412750</xdr:colOff>
      <xdr:row>16</xdr:row>
      <xdr:rowOff>52614</xdr:rowOff>
    </xdr:to>
    <xdr:sp macro="" textlink="">
      <xdr:nvSpPr>
        <xdr:cNvPr id="134" name="フローチャート : 判断 133"/>
        <xdr:cNvSpPr/>
      </xdr:nvSpPr>
      <xdr:spPr>
        <a:xfrm>
          <a:off x="14732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35" name="テキスト ボックス 134"/>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17</xdr:row>
      <xdr:rowOff>156936</xdr:rowOff>
    </xdr:to>
    <xdr:cxnSp macro="">
      <xdr:nvCxnSpPr>
        <xdr:cNvPr id="136" name="直線コネクタ 135"/>
        <xdr:cNvCxnSpPr/>
      </xdr:nvCxnSpPr>
      <xdr:spPr>
        <a:xfrm>
          <a:off x="13004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7" name="フローチャート : 判断 136"/>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38" name="テキスト ボックス 137"/>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39" name="フローチャート : 判断 138"/>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95448</xdr:rowOff>
    </xdr:from>
    <xdr:ext cx="762000" cy="259045"/>
    <xdr:sp macro="" textlink="">
      <xdr:nvSpPr>
        <xdr:cNvPr id="140" name="テキスト ボックス 139"/>
        <xdr:cNvSpPr txBox="1"/>
      </xdr:nvSpPr>
      <xdr:spPr>
        <a:xfrm>
          <a:off x="126238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106136</xdr:rowOff>
    </xdr:from>
    <xdr:to>
      <xdr:col>24</xdr:col>
      <xdr:colOff>82550</xdr:colOff>
      <xdr:row>18</xdr:row>
      <xdr:rowOff>36286</xdr:rowOff>
    </xdr:to>
    <xdr:sp macro="" textlink="">
      <xdr:nvSpPr>
        <xdr:cNvPr id="146" name="円/楕円 145"/>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78213</xdr:rowOff>
    </xdr:from>
    <xdr:ext cx="762000" cy="259045"/>
    <xdr:sp macro="" textlink="">
      <xdr:nvSpPr>
        <xdr:cNvPr id="147"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108857</xdr:rowOff>
    </xdr:from>
    <xdr:to>
      <xdr:col>22</xdr:col>
      <xdr:colOff>615950</xdr:colOff>
      <xdr:row>19</xdr:row>
      <xdr:rowOff>39007</xdr:rowOff>
    </xdr:to>
    <xdr:sp macro="" textlink="">
      <xdr:nvSpPr>
        <xdr:cNvPr id="148" name="円/楕円 147"/>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23784</xdr:rowOff>
    </xdr:from>
    <xdr:ext cx="736600" cy="259045"/>
    <xdr:sp macro="" textlink="">
      <xdr:nvSpPr>
        <xdr:cNvPr id="149" name="テキスト ボックス 148"/>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127907</xdr:rowOff>
    </xdr:from>
    <xdr:to>
      <xdr:col>21</xdr:col>
      <xdr:colOff>412750</xdr:colOff>
      <xdr:row>18</xdr:row>
      <xdr:rowOff>58057</xdr:rowOff>
    </xdr:to>
    <xdr:sp macro="" textlink="">
      <xdr:nvSpPr>
        <xdr:cNvPr id="150" name="円/楕円 149"/>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42834</xdr:rowOff>
    </xdr:from>
    <xdr:ext cx="762000" cy="259045"/>
    <xdr:sp macro="" textlink="">
      <xdr:nvSpPr>
        <xdr:cNvPr id="151" name="テキスト ボックス 150"/>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106136</xdr:rowOff>
    </xdr:from>
    <xdr:to>
      <xdr:col>20</xdr:col>
      <xdr:colOff>209550</xdr:colOff>
      <xdr:row>18</xdr:row>
      <xdr:rowOff>36286</xdr:rowOff>
    </xdr:to>
    <xdr:sp macro="" textlink="">
      <xdr:nvSpPr>
        <xdr:cNvPr id="152" name="円/楕円 151"/>
        <xdr:cNvSpPr/>
      </xdr:nvSpPr>
      <xdr:spPr>
        <a:xfrm>
          <a:off x="13843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21063</xdr:rowOff>
    </xdr:from>
    <xdr:ext cx="762000" cy="259045"/>
    <xdr:sp macro="" textlink="">
      <xdr:nvSpPr>
        <xdr:cNvPr id="153" name="テキスト ボックス 152"/>
        <xdr:cNvSpPr txBox="1"/>
      </xdr:nvSpPr>
      <xdr:spPr>
        <a:xfrm>
          <a:off x="13512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4" name="円/楕円 153"/>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5" name="テキスト ボックス 154"/>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扶助費に係る経常収支比率は、類似団体平均を上回る水準で推移している。前年度よりも</a:t>
          </a:r>
          <a:r>
            <a:rPr kumimoji="1" lang="en-US" altLang="ja-JP" sz="1300">
              <a:latin typeface="ＭＳ Ｐゴシック"/>
            </a:rPr>
            <a:t>0.7</a:t>
          </a:r>
          <a:r>
            <a:rPr kumimoji="1" lang="ja-JP" altLang="en-US" sz="1300">
              <a:latin typeface="ＭＳ Ｐゴシック"/>
            </a:rPr>
            <a:t>ポイント減少しているが、これは経常一般財源が増加したことにより経常収支比率全体が低下したことと同じ要因である。今後も子育て支援政策の充実等により扶助費が増加する傾向にあるが、市民サービスの質の向上とのバランスを図りながらその抑制に努める。</a:t>
          </a: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56243</xdr:rowOff>
    </xdr:from>
    <xdr:to>
      <xdr:col>7</xdr:col>
      <xdr:colOff>15875</xdr:colOff>
      <xdr:row>56</xdr:row>
      <xdr:rowOff>132443</xdr:rowOff>
    </xdr:to>
    <xdr:cxnSp macro="">
      <xdr:nvCxnSpPr>
        <xdr:cNvPr id="190" name="直線コネクタ 189"/>
        <xdr:cNvCxnSpPr/>
      </xdr:nvCxnSpPr>
      <xdr:spPr>
        <a:xfrm flipV="1">
          <a:off x="3987800" y="96574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1"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34472</xdr:rowOff>
    </xdr:from>
    <xdr:to>
      <xdr:col>5</xdr:col>
      <xdr:colOff>549275</xdr:colOff>
      <xdr:row>56</xdr:row>
      <xdr:rowOff>132443</xdr:rowOff>
    </xdr:to>
    <xdr:cxnSp macro="">
      <xdr:nvCxnSpPr>
        <xdr:cNvPr id="193" name="直線コネクタ 192"/>
        <xdr:cNvCxnSpPr/>
      </xdr:nvCxnSpPr>
      <xdr:spPr>
        <a:xfrm>
          <a:off x="3098800" y="9635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78922</xdr:rowOff>
    </xdr:from>
    <xdr:to>
      <xdr:col>5</xdr:col>
      <xdr:colOff>600075</xdr:colOff>
      <xdr:row>56</xdr:row>
      <xdr:rowOff>9072</xdr:rowOff>
    </xdr:to>
    <xdr:sp macro="" textlink="">
      <xdr:nvSpPr>
        <xdr:cNvPr id="194" name="フローチャート : 判断 193"/>
        <xdr:cNvSpPr/>
      </xdr:nvSpPr>
      <xdr:spPr>
        <a:xfrm>
          <a:off x="3937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19249</xdr:rowOff>
    </xdr:from>
    <xdr:ext cx="736600" cy="259045"/>
    <xdr:sp macro="" textlink="">
      <xdr:nvSpPr>
        <xdr:cNvPr id="195" name="テキスト ボックス 194"/>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34472</xdr:rowOff>
    </xdr:from>
    <xdr:to>
      <xdr:col>4</xdr:col>
      <xdr:colOff>346075</xdr:colOff>
      <xdr:row>56</xdr:row>
      <xdr:rowOff>67128</xdr:rowOff>
    </xdr:to>
    <xdr:cxnSp macro="">
      <xdr:nvCxnSpPr>
        <xdr:cNvPr id="196" name="直線コネクタ 195"/>
        <xdr:cNvCxnSpPr/>
      </xdr:nvCxnSpPr>
      <xdr:spPr>
        <a:xfrm flipV="1">
          <a:off x="2209800" y="9635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78922</xdr:rowOff>
    </xdr:from>
    <xdr:to>
      <xdr:col>4</xdr:col>
      <xdr:colOff>396875</xdr:colOff>
      <xdr:row>56</xdr:row>
      <xdr:rowOff>9072</xdr:rowOff>
    </xdr:to>
    <xdr:sp macro="" textlink="">
      <xdr:nvSpPr>
        <xdr:cNvPr id="197" name="フローチャート : 判断 196"/>
        <xdr:cNvSpPr/>
      </xdr:nvSpPr>
      <xdr:spPr>
        <a:xfrm>
          <a:off x="3048000" y="950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19249</xdr:rowOff>
    </xdr:from>
    <xdr:ext cx="762000" cy="259045"/>
    <xdr:sp macro="" textlink="">
      <xdr:nvSpPr>
        <xdr:cNvPr id="198" name="テキスト ボックス 197"/>
        <xdr:cNvSpPr txBox="1"/>
      </xdr:nvSpPr>
      <xdr:spPr>
        <a:xfrm>
          <a:off x="2717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23585</xdr:rowOff>
    </xdr:from>
    <xdr:to>
      <xdr:col>3</xdr:col>
      <xdr:colOff>142875</xdr:colOff>
      <xdr:row>56</xdr:row>
      <xdr:rowOff>67128</xdr:rowOff>
    </xdr:to>
    <xdr:cxnSp macro="">
      <xdr:nvCxnSpPr>
        <xdr:cNvPr id="199" name="直線コネクタ 198"/>
        <xdr:cNvCxnSpPr/>
      </xdr:nvCxnSpPr>
      <xdr:spPr>
        <a:xfrm>
          <a:off x="1320800" y="96247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35378</xdr:rowOff>
    </xdr:from>
    <xdr:to>
      <xdr:col>3</xdr:col>
      <xdr:colOff>193675</xdr:colOff>
      <xdr:row>55</xdr:row>
      <xdr:rowOff>136978</xdr:rowOff>
    </xdr:to>
    <xdr:sp macro="" textlink="">
      <xdr:nvSpPr>
        <xdr:cNvPr id="200" name="フローチャート : 判断 199"/>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147155</xdr:rowOff>
    </xdr:from>
    <xdr:ext cx="762000" cy="259045"/>
    <xdr:sp macro="" textlink="">
      <xdr:nvSpPr>
        <xdr:cNvPr id="201" name="テキスト ボックス 200"/>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163285</xdr:rowOff>
    </xdr:from>
    <xdr:to>
      <xdr:col>1</xdr:col>
      <xdr:colOff>676275</xdr:colOff>
      <xdr:row>55</xdr:row>
      <xdr:rowOff>93435</xdr:rowOff>
    </xdr:to>
    <xdr:sp macro="" textlink="">
      <xdr:nvSpPr>
        <xdr:cNvPr id="202" name="フローチャート : 判断 201"/>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103612</xdr:rowOff>
    </xdr:from>
    <xdr:ext cx="762000" cy="259045"/>
    <xdr:sp macro="" textlink="">
      <xdr:nvSpPr>
        <xdr:cNvPr id="203" name="テキスト ボックス 202"/>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5443</xdr:rowOff>
    </xdr:from>
    <xdr:to>
      <xdr:col>7</xdr:col>
      <xdr:colOff>66675</xdr:colOff>
      <xdr:row>56</xdr:row>
      <xdr:rowOff>107043</xdr:rowOff>
    </xdr:to>
    <xdr:sp macro="" textlink="">
      <xdr:nvSpPr>
        <xdr:cNvPr id="209" name="円/楕円 208"/>
        <xdr:cNvSpPr/>
      </xdr:nvSpPr>
      <xdr:spPr>
        <a:xfrm>
          <a:off x="4775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148970</xdr:rowOff>
    </xdr:from>
    <xdr:ext cx="762000" cy="259045"/>
    <xdr:sp macro="" textlink="">
      <xdr:nvSpPr>
        <xdr:cNvPr id="210" name="扶助費該当値テキスト"/>
        <xdr:cNvSpPr txBox="1"/>
      </xdr:nvSpPr>
      <xdr:spPr>
        <a:xfrm>
          <a:off x="4914900" y="957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81643</xdr:rowOff>
    </xdr:from>
    <xdr:to>
      <xdr:col>5</xdr:col>
      <xdr:colOff>600075</xdr:colOff>
      <xdr:row>57</xdr:row>
      <xdr:rowOff>11793</xdr:rowOff>
    </xdr:to>
    <xdr:sp macro="" textlink="">
      <xdr:nvSpPr>
        <xdr:cNvPr id="211" name="円/楕円 210"/>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168020</xdr:rowOff>
    </xdr:from>
    <xdr:ext cx="736600" cy="259045"/>
    <xdr:sp macro="" textlink="">
      <xdr:nvSpPr>
        <xdr:cNvPr id="212" name="テキスト ボックス 211"/>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155122</xdr:rowOff>
    </xdr:from>
    <xdr:to>
      <xdr:col>4</xdr:col>
      <xdr:colOff>396875</xdr:colOff>
      <xdr:row>56</xdr:row>
      <xdr:rowOff>85272</xdr:rowOff>
    </xdr:to>
    <xdr:sp macro="" textlink="">
      <xdr:nvSpPr>
        <xdr:cNvPr id="213" name="円/楕円 212"/>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70049</xdr:rowOff>
    </xdr:from>
    <xdr:ext cx="762000" cy="259045"/>
    <xdr:sp macro="" textlink="">
      <xdr:nvSpPr>
        <xdr:cNvPr id="214" name="テキスト ボックス 213"/>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16328</xdr:rowOff>
    </xdr:from>
    <xdr:to>
      <xdr:col>3</xdr:col>
      <xdr:colOff>193675</xdr:colOff>
      <xdr:row>56</xdr:row>
      <xdr:rowOff>117928</xdr:rowOff>
    </xdr:to>
    <xdr:sp macro="" textlink="">
      <xdr:nvSpPr>
        <xdr:cNvPr id="215" name="円/楕円 214"/>
        <xdr:cNvSpPr/>
      </xdr:nvSpPr>
      <xdr:spPr>
        <a:xfrm>
          <a:off x="2159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102705</xdr:rowOff>
    </xdr:from>
    <xdr:ext cx="762000" cy="259045"/>
    <xdr:sp macro="" textlink="">
      <xdr:nvSpPr>
        <xdr:cNvPr id="216" name="テキスト ボックス 215"/>
        <xdr:cNvSpPr txBox="1"/>
      </xdr:nvSpPr>
      <xdr:spPr>
        <a:xfrm>
          <a:off x="1828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144235</xdr:rowOff>
    </xdr:from>
    <xdr:to>
      <xdr:col>1</xdr:col>
      <xdr:colOff>676275</xdr:colOff>
      <xdr:row>56</xdr:row>
      <xdr:rowOff>74385</xdr:rowOff>
    </xdr:to>
    <xdr:sp macro="" textlink="">
      <xdr:nvSpPr>
        <xdr:cNvPr id="217" name="円/楕円 216"/>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59162</xdr:rowOff>
    </xdr:from>
    <xdr:ext cx="762000" cy="259045"/>
    <xdr:sp macro="" textlink="">
      <xdr:nvSpPr>
        <xdr:cNvPr id="218" name="テキスト ボックス 217"/>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平均と比較して上回っているのは、社会保障関係の特別会計や上下水道関係の企業会計への経常繰出分が増加しているためである。今後は、特別会計等の事務経費削減、受益者負担の見直し等、経営改善を図ることにより一般会計からの繰出金の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153670</xdr:rowOff>
    </xdr:from>
    <xdr:to>
      <xdr:col>24</xdr:col>
      <xdr:colOff>31750</xdr:colOff>
      <xdr:row>57</xdr:row>
      <xdr:rowOff>161290</xdr:rowOff>
    </xdr:to>
    <xdr:cxnSp macro="">
      <xdr:nvCxnSpPr>
        <xdr:cNvPr id="251" name="直線コネクタ 250"/>
        <xdr:cNvCxnSpPr/>
      </xdr:nvCxnSpPr>
      <xdr:spPr>
        <a:xfrm flipV="1">
          <a:off x="15671800" y="9926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50817</xdr:rowOff>
    </xdr:from>
    <xdr:ext cx="762000" cy="259045"/>
    <xdr:sp macro="" textlink="">
      <xdr:nvSpPr>
        <xdr:cNvPr id="252" name="その他平均値テキスト"/>
        <xdr:cNvSpPr txBox="1"/>
      </xdr:nvSpPr>
      <xdr:spPr>
        <a:xfrm>
          <a:off x="16598900" y="9652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146050</xdr:rowOff>
    </xdr:from>
    <xdr:to>
      <xdr:col>22</xdr:col>
      <xdr:colOff>565150</xdr:colOff>
      <xdr:row>57</xdr:row>
      <xdr:rowOff>161290</xdr:rowOff>
    </xdr:to>
    <xdr:cxnSp macro="">
      <xdr:nvCxnSpPr>
        <xdr:cNvPr id="254" name="直線コネクタ 253"/>
        <xdr:cNvCxnSpPr/>
      </xdr:nvCxnSpPr>
      <xdr:spPr>
        <a:xfrm>
          <a:off x="14782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160020</xdr:rowOff>
    </xdr:from>
    <xdr:to>
      <xdr:col>22</xdr:col>
      <xdr:colOff>615950</xdr:colOff>
      <xdr:row>57</xdr:row>
      <xdr:rowOff>90170</xdr:rowOff>
    </xdr:to>
    <xdr:sp macro="" textlink="">
      <xdr:nvSpPr>
        <xdr:cNvPr id="255" name="フローチャート : 判断 254"/>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100347</xdr:rowOff>
    </xdr:from>
    <xdr:ext cx="736600" cy="259045"/>
    <xdr:sp macro="" textlink="">
      <xdr:nvSpPr>
        <xdr:cNvPr id="256" name="テキスト ボックス 255"/>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146050</xdr:rowOff>
    </xdr:from>
    <xdr:to>
      <xdr:col>21</xdr:col>
      <xdr:colOff>361950</xdr:colOff>
      <xdr:row>57</xdr:row>
      <xdr:rowOff>153670</xdr:rowOff>
    </xdr:to>
    <xdr:cxnSp macro="">
      <xdr:nvCxnSpPr>
        <xdr:cNvPr id="257" name="直線コネクタ 256"/>
        <xdr:cNvCxnSpPr/>
      </xdr:nvCxnSpPr>
      <xdr:spPr>
        <a:xfrm flipV="1">
          <a:off x="13893800" y="9918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8" name="フローチャート :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153670</xdr:rowOff>
    </xdr:from>
    <xdr:to>
      <xdr:col>20</xdr:col>
      <xdr:colOff>158750</xdr:colOff>
      <xdr:row>57</xdr:row>
      <xdr:rowOff>168910</xdr:rowOff>
    </xdr:to>
    <xdr:cxnSp macro="">
      <xdr:nvCxnSpPr>
        <xdr:cNvPr id="260" name="直線コネクタ 259"/>
        <xdr:cNvCxnSpPr/>
      </xdr:nvCxnSpPr>
      <xdr:spPr>
        <a:xfrm flipV="1">
          <a:off x="13004800" y="9926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60960</xdr:rowOff>
    </xdr:from>
    <xdr:to>
      <xdr:col>20</xdr:col>
      <xdr:colOff>209550</xdr:colOff>
      <xdr:row>56</xdr:row>
      <xdr:rowOff>162560</xdr:rowOff>
    </xdr:to>
    <xdr:sp macro="" textlink="">
      <xdr:nvSpPr>
        <xdr:cNvPr id="261" name="フローチャート : 判断 260"/>
        <xdr:cNvSpPr/>
      </xdr:nvSpPr>
      <xdr:spPr>
        <a:xfrm>
          <a:off x="13843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1287</xdr:rowOff>
    </xdr:from>
    <xdr:ext cx="762000" cy="259045"/>
    <xdr:sp macro="" textlink="">
      <xdr:nvSpPr>
        <xdr:cNvPr id="262" name="テキスト ボックス 261"/>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63" name="フローチャート : 判断 262"/>
        <xdr:cNvSpPr/>
      </xdr:nvSpPr>
      <xdr:spPr>
        <a:xfrm>
          <a:off x="12954000" y="966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64" name="テキスト ボックス 263"/>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102870</xdr:rowOff>
    </xdr:from>
    <xdr:to>
      <xdr:col>24</xdr:col>
      <xdr:colOff>82550</xdr:colOff>
      <xdr:row>58</xdr:row>
      <xdr:rowOff>33020</xdr:rowOff>
    </xdr:to>
    <xdr:sp macro="" textlink="">
      <xdr:nvSpPr>
        <xdr:cNvPr id="270" name="円/楕円 269"/>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74947</xdr:rowOff>
    </xdr:from>
    <xdr:ext cx="762000" cy="259045"/>
    <xdr:sp macro="" textlink="">
      <xdr:nvSpPr>
        <xdr:cNvPr id="271" name="その他該当値テキスト"/>
        <xdr:cNvSpPr txBox="1"/>
      </xdr:nvSpPr>
      <xdr:spPr>
        <a:xfrm>
          <a:off x="16598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72" name="円/楕円 271"/>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73" name="テキスト ボックス 272"/>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102870</xdr:rowOff>
    </xdr:from>
    <xdr:to>
      <xdr:col>20</xdr:col>
      <xdr:colOff>209550</xdr:colOff>
      <xdr:row>58</xdr:row>
      <xdr:rowOff>33020</xdr:rowOff>
    </xdr:to>
    <xdr:sp macro="" textlink="">
      <xdr:nvSpPr>
        <xdr:cNvPr id="276" name="円/楕円 275"/>
        <xdr:cNvSpPr/>
      </xdr:nvSpPr>
      <xdr:spPr>
        <a:xfrm>
          <a:off x="13843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17797</xdr:rowOff>
    </xdr:from>
    <xdr:ext cx="762000" cy="259045"/>
    <xdr:sp macro="" textlink="">
      <xdr:nvSpPr>
        <xdr:cNvPr id="277" name="テキスト ボックス 276"/>
        <xdr:cNvSpPr txBox="1"/>
      </xdr:nvSpPr>
      <xdr:spPr>
        <a:xfrm>
          <a:off x="13512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118110</xdr:rowOff>
    </xdr:from>
    <xdr:to>
      <xdr:col>19</xdr:col>
      <xdr:colOff>6350</xdr:colOff>
      <xdr:row>58</xdr:row>
      <xdr:rowOff>48260</xdr:rowOff>
    </xdr:to>
    <xdr:sp macro="" textlink="">
      <xdr:nvSpPr>
        <xdr:cNvPr id="278" name="円/楕円 277"/>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33037</xdr:rowOff>
    </xdr:from>
    <xdr:ext cx="762000" cy="259045"/>
    <xdr:sp macro="" textlink="">
      <xdr:nvSpPr>
        <xdr:cNvPr id="279" name="テキスト ボックス 278"/>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補助費等に係る経常収支比率は類似団体平均と比較して低い水準である。これは、平成</a:t>
          </a:r>
          <a:r>
            <a:rPr kumimoji="1" lang="en-US" altLang="ja-JP" sz="1300">
              <a:latin typeface="ＭＳ Ｐゴシック"/>
            </a:rPr>
            <a:t>22</a:t>
          </a:r>
          <a:r>
            <a:rPr kumimoji="1" lang="ja-JP" altLang="en-US" sz="1300">
              <a:latin typeface="ＭＳ Ｐゴシック"/>
            </a:rPr>
            <a:t>年度に設置した瑞浪市補助金等評価委員会による外部評価を毎年度実施し、その結果を規則・要綱や交付基準の見直しに活用していることによるものである。今後も適正な補助金等の整理合理化に努める。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165862</xdr:rowOff>
    </xdr:from>
    <xdr:to>
      <xdr:col>24</xdr:col>
      <xdr:colOff>31750</xdr:colOff>
      <xdr:row>33</xdr:row>
      <xdr:rowOff>165862</xdr:rowOff>
    </xdr:to>
    <xdr:cxnSp macro="">
      <xdr:nvCxnSpPr>
        <xdr:cNvPr id="309" name="直線コネクタ 308"/>
        <xdr:cNvCxnSpPr/>
      </xdr:nvCxnSpPr>
      <xdr:spPr>
        <a:xfrm>
          <a:off x="15671800" y="58237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20845</xdr:rowOff>
    </xdr:from>
    <xdr:ext cx="762000" cy="259045"/>
    <xdr:sp macro="" textlink="">
      <xdr:nvSpPr>
        <xdr:cNvPr id="310" name="補助費等平均値テキスト"/>
        <xdr:cNvSpPr txBox="1"/>
      </xdr:nvSpPr>
      <xdr:spPr>
        <a:xfrm>
          <a:off x="16598900" y="6193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165862</xdr:rowOff>
    </xdr:from>
    <xdr:to>
      <xdr:col>22</xdr:col>
      <xdr:colOff>565150</xdr:colOff>
      <xdr:row>33</xdr:row>
      <xdr:rowOff>170434</xdr:rowOff>
    </xdr:to>
    <xdr:cxnSp macro="">
      <xdr:nvCxnSpPr>
        <xdr:cNvPr id="312" name="直線コネクタ 311"/>
        <xdr:cNvCxnSpPr/>
      </xdr:nvCxnSpPr>
      <xdr:spPr>
        <a:xfrm flipV="1">
          <a:off x="14782800" y="58237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13" name="フローチャート : 判断 312"/>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14" name="テキスト ボックス 313"/>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170434</xdr:rowOff>
    </xdr:from>
    <xdr:to>
      <xdr:col>21</xdr:col>
      <xdr:colOff>361950</xdr:colOff>
      <xdr:row>33</xdr:row>
      <xdr:rowOff>170434</xdr:rowOff>
    </xdr:to>
    <xdr:cxnSp macro="">
      <xdr:nvCxnSpPr>
        <xdr:cNvPr id="315" name="直線コネクタ 314"/>
        <xdr:cNvCxnSpPr/>
      </xdr:nvCxnSpPr>
      <xdr:spPr>
        <a:xfrm>
          <a:off x="13893800" y="58282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16" name="フローチャート :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170434</xdr:rowOff>
    </xdr:from>
    <xdr:to>
      <xdr:col>20</xdr:col>
      <xdr:colOff>158750</xdr:colOff>
      <xdr:row>34</xdr:row>
      <xdr:rowOff>3556</xdr:rowOff>
    </xdr:to>
    <xdr:cxnSp macro="">
      <xdr:nvCxnSpPr>
        <xdr:cNvPr id="318" name="直線コネクタ 317"/>
        <xdr:cNvCxnSpPr/>
      </xdr:nvCxnSpPr>
      <xdr:spPr>
        <a:xfrm flipV="1">
          <a:off x="13004800" y="58282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21336</xdr:rowOff>
    </xdr:from>
    <xdr:to>
      <xdr:col>20</xdr:col>
      <xdr:colOff>209550</xdr:colOff>
      <xdr:row>36</xdr:row>
      <xdr:rowOff>122936</xdr:rowOff>
    </xdr:to>
    <xdr:sp macro="" textlink="">
      <xdr:nvSpPr>
        <xdr:cNvPr id="319" name="フローチャート : 判断 318"/>
        <xdr:cNvSpPr/>
      </xdr:nvSpPr>
      <xdr:spPr>
        <a:xfrm>
          <a:off x="13843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107713</xdr:rowOff>
    </xdr:from>
    <xdr:ext cx="762000" cy="259045"/>
    <xdr:sp macro="" textlink="">
      <xdr:nvSpPr>
        <xdr:cNvPr id="320" name="テキスト ボックス 319"/>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21" name="フローチャート :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115062</xdr:rowOff>
    </xdr:from>
    <xdr:to>
      <xdr:col>24</xdr:col>
      <xdr:colOff>82550</xdr:colOff>
      <xdr:row>34</xdr:row>
      <xdr:rowOff>45212</xdr:rowOff>
    </xdr:to>
    <xdr:sp macro="" textlink="">
      <xdr:nvSpPr>
        <xdr:cNvPr id="328" name="円/楕円 327"/>
        <xdr:cNvSpPr/>
      </xdr:nvSpPr>
      <xdr:spPr>
        <a:xfrm>
          <a:off x="164592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23639</xdr:rowOff>
    </xdr:from>
    <xdr:ext cx="762000" cy="259045"/>
    <xdr:sp macro="" textlink="">
      <xdr:nvSpPr>
        <xdr:cNvPr id="329" name="補助費等該当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115062</xdr:rowOff>
    </xdr:from>
    <xdr:to>
      <xdr:col>22</xdr:col>
      <xdr:colOff>615950</xdr:colOff>
      <xdr:row>34</xdr:row>
      <xdr:rowOff>45212</xdr:rowOff>
    </xdr:to>
    <xdr:sp macro="" textlink="">
      <xdr:nvSpPr>
        <xdr:cNvPr id="330" name="円/楕円 329"/>
        <xdr:cNvSpPr/>
      </xdr:nvSpPr>
      <xdr:spPr>
        <a:xfrm>
          <a:off x="15621000" y="57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55389</xdr:rowOff>
    </xdr:from>
    <xdr:ext cx="736600" cy="259045"/>
    <xdr:sp macro="" textlink="">
      <xdr:nvSpPr>
        <xdr:cNvPr id="331" name="テキスト ボックス 330"/>
        <xdr:cNvSpPr txBox="1"/>
      </xdr:nvSpPr>
      <xdr:spPr>
        <a:xfrm>
          <a:off x="15290800" y="554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119634</xdr:rowOff>
    </xdr:from>
    <xdr:to>
      <xdr:col>21</xdr:col>
      <xdr:colOff>412750</xdr:colOff>
      <xdr:row>34</xdr:row>
      <xdr:rowOff>49784</xdr:rowOff>
    </xdr:to>
    <xdr:sp macro="" textlink="">
      <xdr:nvSpPr>
        <xdr:cNvPr id="332" name="円/楕円 331"/>
        <xdr:cNvSpPr/>
      </xdr:nvSpPr>
      <xdr:spPr>
        <a:xfrm>
          <a:off x="14732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59961</xdr:rowOff>
    </xdr:from>
    <xdr:ext cx="762000" cy="259045"/>
    <xdr:sp macro="" textlink="">
      <xdr:nvSpPr>
        <xdr:cNvPr id="333" name="テキスト ボックス 332"/>
        <xdr:cNvSpPr txBox="1"/>
      </xdr:nvSpPr>
      <xdr:spPr>
        <a:xfrm>
          <a:off x="14401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119634</xdr:rowOff>
    </xdr:from>
    <xdr:to>
      <xdr:col>20</xdr:col>
      <xdr:colOff>209550</xdr:colOff>
      <xdr:row>34</xdr:row>
      <xdr:rowOff>49784</xdr:rowOff>
    </xdr:to>
    <xdr:sp macro="" textlink="">
      <xdr:nvSpPr>
        <xdr:cNvPr id="334" name="円/楕円 333"/>
        <xdr:cNvSpPr/>
      </xdr:nvSpPr>
      <xdr:spPr>
        <a:xfrm>
          <a:off x="13843000" y="57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59961</xdr:rowOff>
    </xdr:from>
    <xdr:ext cx="762000" cy="259045"/>
    <xdr:sp macro="" textlink="">
      <xdr:nvSpPr>
        <xdr:cNvPr id="335" name="テキスト ボックス 334"/>
        <xdr:cNvSpPr txBox="1"/>
      </xdr:nvSpPr>
      <xdr:spPr>
        <a:xfrm>
          <a:off x="13512800" y="554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124206</xdr:rowOff>
    </xdr:from>
    <xdr:to>
      <xdr:col>19</xdr:col>
      <xdr:colOff>6350</xdr:colOff>
      <xdr:row>34</xdr:row>
      <xdr:rowOff>54356</xdr:rowOff>
    </xdr:to>
    <xdr:sp macro="" textlink="">
      <xdr:nvSpPr>
        <xdr:cNvPr id="336" name="円/楕円 335"/>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64533</xdr:rowOff>
    </xdr:from>
    <xdr:ext cx="762000" cy="259045"/>
    <xdr:sp macro="" textlink="">
      <xdr:nvSpPr>
        <xdr:cNvPr id="337" name="テキスト ボックス 336"/>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わずかに上回っているが、公債費に係る経常収支比率は物件費に次いで高い割合を占めている。今後は、公債費抑制のために行ってきた繰上償還の効果が発現しつつも、学校建築等の大規模な建設事業に係る新規地方債の発行を控えており、公債費は増加する見込みで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35561</xdr:rowOff>
    </xdr:from>
    <xdr:to>
      <xdr:col>7</xdr:col>
      <xdr:colOff>15875</xdr:colOff>
      <xdr:row>76</xdr:row>
      <xdr:rowOff>43180</xdr:rowOff>
    </xdr:to>
    <xdr:cxnSp macro="">
      <xdr:nvCxnSpPr>
        <xdr:cNvPr id="370" name="直線コネクタ 369"/>
        <xdr:cNvCxnSpPr/>
      </xdr:nvCxnSpPr>
      <xdr:spPr>
        <a:xfrm>
          <a:off x="3987800" y="13065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168911</xdr:rowOff>
    </xdr:from>
    <xdr:to>
      <xdr:col>5</xdr:col>
      <xdr:colOff>549275</xdr:colOff>
      <xdr:row>76</xdr:row>
      <xdr:rowOff>35561</xdr:rowOff>
    </xdr:to>
    <xdr:cxnSp macro="">
      <xdr:nvCxnSpPr>
        <xdr:cNvPr id="373" name="直線コネクタ 372"/>
        <xdr:cNvCxnSpPr/>
      </xdr:nvCxnSpPr>
      <xdr:spPr>
        <a:xfrm>
          <a:off x="3098800" y="13027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168911</xdr:rowOff>
    </xdr:from>
    <xdr:to>
      <xdr:col>4</xdr:col>
      <xdr:colOff>346075</xdr:colOff>
      <xdr:row>76</xdr:row>
      <xdr:rowOff>58420</xdr:rowOff>
    </xdr:to>
    <xdr:cxnSp macro="">
      <xdr:nvCxnSpPr>
        <xdr:cNvPr id="376" name="直線コネクタ 375"/>
        <xdr:cNvCxnSpPr/>
      </xdr:nvCxnSpPr>
      <xdr:spPr>
        <a:xfrm flipV="1">
          <a:off x="2209800" y="130276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114300</xdr:rowOff>
    </xdr:from>
    <xdr:to>
      <xdr:col>4</xdr:col>
      <xdr:colOff>396875</xdr:colOff>
      <xdr:row>77</xdr:row>
      <xdr:rowOff>44450</xdr:rowOff>
    </xdr:to>
    <xdr:sp macro="" textlink="">
      <xdr:nvSpPr>
        <xdr:cNvPr id="377" name="フローチャート : 判断 376"/>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29227</xdr:rowOff>
    </xdr:from>
    <xdr:ext cx="762000" cy="259045"/>
    <xdr:sp macro="" textlink="">
      <xdr:nvSpPr>
        <xdr:cNvPr id="378" name="テキスト ボックス 377"/>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58420</xdr:rowOff>
    </xdr:from>
    <xdr:to>
      <xdr:col>3</xdr:col>
      <xdr:colOff>142875</xdr:colOff>
      <xdr:row>76</xdr:row>
      <xdr:rowOff>111761</xdr:rowOff>
    </xdr:to>
    <xdr:cxnSp macro="">
      <xdr:nvCxnSpPr>
        <xdr:cNvPr id="379" name="直線コネクタ 378"/>
        <xdr:cNvCxnSpPr/>
      </xdr:nvCxnSpPr>
      <xdr:spPr>
        <a:xfrm flipV="1">
          <a:off x="1320800" y="130886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53339</xdr:rowOff>
    </xdr:from>
    <xdr:to>
      <xdr:col>3</xdr:col>
      <xdr:colOff>193675</xdr:colOff>
      <xdr:row>76</xdr:row>
      <xdr:rowOff>154939</xdr:rowOff>
    </xdr:to>
    <xdr:sp macro="" textlink="">
      <xdr:nvSpPr>
        <xdr:cNvPr id="380" name="フローチャート : 判断 379"/>
        <xdr:cNvSpPr/>
      </xdr:nvSpPr>
      <xdr:spPr>
        <a:xfrm>
          <a:off x="2159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139716</xdr:rowOff>
    </xdr:from>
    <xdr:ext cx="762000" cy="259045"/>
    <xdr:sp macro="" textlink="">
      <xdr:nvSpPr>
        <xdr:cNvPr id="381" name="テキスト ボックス 380"/>
        <xdr:cNvSpPr txBox="1"/>
      </xdr:nvSpPr>
      <xdr:spPr>
        <a:xfrm>
          <a:off x="1828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2" name="フローチャート : 判断 381"/>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83" name="テキスト ボックス 382"/>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89" name="円/楕円 388"/>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135907</xdr:rowOff>
    </xdr:from>
    <xdr:ext cx="762000" cy="259045"/>
    <xdr:sp macro="" textlink="">
      <xdr:nvSpPr>
        <xdr:cNvPr id="390" name="公債費該当値テキスト"/>
        <xdr:cNvSpPr txBox="1"/>
      </xdr:nvSpPr>
      <xdr:spPr>
        <a:xfrm>
          <a:off x="49149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156211</xdr:rowOff>
    </xdr:from>
    <xdr:to>
      <xdr:col>5</xdr:col>
      <xdr:colOff>600075</xdr:colOff>
      <xdr:row>76</xdr:row>
      <xdr:rowOff>86361</xdr:rowOff>
    </xdr:to>
    <xdr:sp macro="" textlink="">
      <xdr:nvSpPr>
        <xdr:cNvPr id="391" name="円/楕円 390"/>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96537</xdr:rowOff>
    </xdr:from>
    <xdr:ext cx="736600" cy="259045"/>
    <xdr:sp macro="" textlink="">
      <xdr:nvSpPr>
        <xdr:cNvPr id="392" name="テキスト ボックス 391"/>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118110</xdr:rowOff>
    </xdr:from>
    <xdr:to>
      <xdr:col>4</xdr:col>
      <xdr:colOff>396875</xdr:colOff>
      <xdr:row>76</xdr:row>
      <xdr:rowOff>48261</xdr:rowOff>
    </xdr:to>
    <xdr:sp macro="" textlink="">
      <xdr:nvSpPr>
        <xdr:cNvPr id="393" name="円/楕円 392"/>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58437</xdr:rowOff>
    </xdr:from>
    <xdr:ext cx="762000" cy="259045"/>
    <xdr:sp macro="" textlink="">
      <xdr:nvSpPr>
        <xdr:cNvPr id="394" name="テキスト ボックス 393"/>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5" name="円/楕円 394"/>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6" name="テキスト ボックス 395"/>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97" name="円/楕円 396"/>
        <xdr:cNvSpPr/>
      </xdr:nvSpPr>
      <xdr:spPr>
        <a:xfrm>
          <a:off x="1270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1287</xdr:rowOff>
    </xdr:from>
    <xdr:ext cx="762000" cy="259045"/>
    <xdr:sp macro="" textlink="">
      <xdr:nvSpPr>
        <xdr:cNvPr id="398" name="テキスト ボックス 397"/>
        <xdr:cNvSpPr txBox="1"/>
      </xdr:nvSpPr>
      <xdr:spPr>
        <a:xfrm>
          <a:off x="939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収支比率については、前年度より改善し、類似団体平均と比較しても低い水準にある。これは経常的な収入の増加によるものであり、施設の維持管理経費、特別会計等への経常繰出は依然として増加傾向にある。今後は各種経常経費を節減するとともに、特別会計等の独立採算の原則に立ち返った事業の見直しや料金の再検討等を推進し、税収を主な財源とする一般会計の負担額を減らしていくよう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92711</xdr:rowOff>
    </xdr:from>
    <xdr:to>
      <xdr:col>24</xdr:col>
      <xdr:colOff>31750</xdr:colOff>
      <xdr:row>78</xdr:row>
      <xdr:rowOff>96520</xdr:rowOff>
    </xdr:to>
    <xdr:cxnSp macro="">
      <xdr:nvCxnSpPr>
        <xdr:cNvPr id="431" name="直線コネクタ 430"/>
        <xdr:cNvCxnSpPr/>
      </xdr:nvCxnSpPr>
      <xdr:spPr>
        <a:xfrm flipV="1">
          <a:off x="15671800" y="13294361"/>
          <a:ext cx="8382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130811</xdr:rowOff>
    </xdr:from>
    <xdr:to>
      <xdr:col>22</xdr:col>
      <xdr:colOff>565150</xdr:colOff>
      <xdr:row>78</xdr:row>
      <xdr:rowOff>96520</xdr:rowOff>
    </xdr:to>
    <xdr:cxnSp macro="">
      <xdr:nvCxnSpPr>
        <xdr:cNvPr id="434" name="直線コネクタ 433"/>
        <xdr:cNvCxnSpPr/>
      </xdr:nvCxnSpPr>
      <xdr:spPr>
        <a:xfrm>
          <a:off x="14782800" y="13332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5" name="フローチャート : 判断 434"/>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6" name="テキスト ボックス 435"/>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130811</xdr:rowOff>
    </xdr:from>
    <xdr:to>
      <xdr:col>21</xdr:col>
      <xdr:colOff>361950</xdr:colOff>
      <xdr:row>78</xdr:row>
      <xdr:rowOff>39370</xdr:rowOff>
    </xdr:to>
    <xdr:cxnSp macro="">
      <xdr:nvCxnSpPr>
        <xdr:cNvPr id="437" name="直線コネクタ 436"/>
        <xdr:cNvCxnSpPr/>
      </xdr:nvCxnSpPr>
      <xdr:spPr>
        <a:xfrm flipV="1">
          <a:off x="13893800" y="133324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8" name="フローチャート : 判断 437"/>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9" name="テキスト ボックス 438"/>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24130</xdr:rowOff>
    </xdr:from>
    <xdr:to>
      <xdr:col>20</xdr:col>
      <xdr:colOff>158750</xdr:colOff>
      <xdr:row>78</xdr:row>
      <xdr:rowOff>39370</xdr:rowOff>
    </xdr:to>
    <xdr:cxnSp macro="">
      <xdr:nvCxnSpPr>
        <xdr:cNvPr id="440" name="直線コネクタ 439"/>
        <xdr:cNvCxnSpPr/>
      </xdr:nvCxnSpPr>
      <xdr:spPr>
        <a:xfrm>
          <a:off x="13004800" y="133972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38100</xdr:rowOff>
    </xdr:from>
    <xdr:to>
      <xdr:col>20</xdr:col>
      <xdr:colOff>209550</xdr:colOff>
      <xdr:row>77</xdr:row>
      <xdr:rowOff>139700</xdr:rowOff>
    </xdr:to>
    <xdr:sp macro="" textlink="">
      <xdr:nvSpPr>
        <xdr:cNvPr id="441" name="フローチャート : 判断 440"/>
        <xdr:cNvSpPr/>
      </xdr:nvSpPr>
      <xdr:spPr>
        <a:xfrm>
          <a:off x="13843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149877</xdr:rowOff>
    </xdr:from>
    <xdr:ext cx="762000" cy="259045"/>
    <xdr:sp macro="" textlink="">
      <xdr:nvSpPr>
        <xdr:cNvPr id="442" name="テキスト ボックス 441"/>
        <xdr:cNvSpPr txBox="1"/>
      </xdr:nvSpPr>
      <xdr:spPr>
        <a:xfrm>
          <a:off x="13512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43" name="フローチャート : 判断 442"/>
        <xdr:cNvSpPr/>
      </xdr:nvSpPr>
      <xdr:spPr>
        <a:xfrm>
          <a:off x="12954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149877</xdr:rowOff>
    </xdr:from>
    <xdr:ext cx="762000" cy="259045"/>
    <xdr:sp macro="" textlink="">
      <xdr:nvSpPr>
        <xdr:cNvPr id="444" name="テキスト ボックス 443"/>
        <xdr:cNvSpPr txBox="1"/>
      </xdr:nvSpPr>
      <xdr:spPr>
        <a:xfrm>
          <a:off x="12623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41911</xdr:rowOff>
    </xdr:from>
    <xdr:to>
      <xdr:col>24</xdr:col>
      <xdr:colOff>82550</xdr:colOff>
      <xdr:row>77</xdr:row>
      <xdr:rowOff>143511</xdr:rowOff>
    </xdr:to>
    <xdr:sp macro="" textlink="">
      <xdr:nvSpPr>
        <xdr:cNvPr id="450" name="円/楕円 449"/>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58438</xdr:rowOff>
    </xdr:from>
    <xdr:ext cx="762000" cy="259045"/>
    <xdr:sp macro="" textlink="">
      <xdr:nvSpPr>
        <xdr:cNvPr id="451" name="公債費以外該当値テキスト"/>
        <xdr:cNvSpPr txBox="1"/>
      </xdr:nvSpPr>
      <xdr:spPr>
        <a:xfrm>
          <a:off x="16598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45720</xdr:rowOff>
    </xdr:from>
    <xdr:to>
      <xdr:col>22</xdr:col>
      <xdr:colOff>615950</xdr:colOff>
      <xdr:row>78</xdr:row>
      <xdr:rowOff>147320</xdr:rowOff>
    </xdr:to>
    <xdr:sp macro="" textlink="">
      <xdr:nvSpPr>
        <xdr:cNvPr id="452" name="円/楕円 451"/>
        <xdr:cNvSpPr/>
      </xdr:nvSpPr>
      <xdr:spPr>
        <a:xfrm>
          <a:off x="15621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132097</xdr:rowOff>
    </xdr:from>
    <xdr:ext cx="736600" cy="259045"/>
    <xdr:sp macro="" textlink="">
      <xdr:nvSpPr>
        <xdr:cNvPr id="453" name="テキスト ボックス 452"/>
        <xdr:cNvSpPr txBox="1"/>
      </xdr:nvSpPr>
      <xdr:spPr>
        <a:xfrm>
          <a:off x="15290800" y="1350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80011</xdr:rowOff>
    </xdr:from>
    <xdr:to>
      <xdr:col>21</xdr:col>
      <xdr:colOff>412750</xdr:colOff>
      <xdr:row>78</xdr:row>
      <xdr:rowOff>10161</xdr:rowOff>
    </xdr:to>
    <xdr:sp macro="" textlink="">
      <xdr:nvSpPr>
        <xdr:cNvPr id="454" name="円/楕円 453"/>
        <xdr:cNvSpPr/>
      </xdr:nvSpPr>
      <xdr:spPr>
        <a:xfrm>
          <a:off x="14732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166388</xdr:rowOff>
    </xdr:from>
    <xdr:ext cx="762000" cy="259045"/>
    <xdr:sp macro="" textlink="">
      <xdr:nvSpPr>
        <xdr:cNvPr id="455" name="テキスト ボックス 454"/>
        <xdr:cNvSpPr txBox="1"/>
      </xdr:nvSpPr>
      <xdr:spPr>
        <a:xfrm>
          <a:off x="14401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160020</xdr:rowOff>
    </xdr:from>
    <xdr:to>
      <xdr:col>20</xdr:col>
      <xdr:colOff>209550</xdr:colOff>
      <xdr:row>78</xdr:row>
      <xdr:rowOff>90170</xdr:rowOff>
    </xdr:to>
    <xdr:sp macro="" textlink="">
      <xdr:nvSpPr>
        <xdr:cNvPr id="456" name="円/楕円 455"/>
        <xdr:cNvSpPr/>
      </xdr:nvSpPr>
      <xdr:spPr>
        <a:xfrm>
          <a:off x="13843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74947</xdr:rowOff>
    </xdr:from>
    <xdr:ext cx="762000" cy="259045"/>
    <xdr:sp macro="" textlink="">
      <xdr:nvSpPr>
        <xdr:cNvPr id="457" name="テキスト ボックス 456"/>
        <xdr:cNvSpPr txBox="1"/>
      </xdr:nvSpPr>
      <xdr:spPr>
        <a:xfrm>
          <a:off x="13512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144780</xdr:rowOff>
    </xdr:from>
    <xdr:to>
      <xdr:col>19</xdr:col>
      <xdr:colOff>6350</xdr:colOff>
      <xdr:row>78</xdr:row>
      <xdr:rowOff>74930</xdr:rowOff>
    </xdr:to>
    <xdr:sp macro="" textlink="">
      <xdr:nvSpPr>
        <xdr:cNvPr id="458" name="円/楕円 457"/>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59707</xdr:rowOff>
    </xdr:from>
    <xdr:ext cx="762000" cy="259045"/>
    <xdr:sp macro="" textlink="">
      <xdr:nvSpPr>
        <xdr:cNvPr id="459" name="テキスト ボックス 458"/>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岐阜県瑞浪市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40970</xdr:rowOff>
    </xdr:from>
    <xdr:to>
      <xdr:col>4</xdr:col>
      <xdr:colOff>1117600</xdr:colOff>
      <xdr:row>16</xdr:row>
      <xdr:rowOff>56153</xdr:rowOff>
    </xdr:to>
    <xdr:cxnSp macro="">
      <xdr:nvCxnSpPr>
        <xdr:cNvPr id="50" name="直線コネクタ 49"/>
        <xdr:cNvCxnSpPr/>
      </xdr:nvCxnSpPr>
      <xdr:spPr bwMode="auto">
        <a:xfrm>
          <a:off x="5003800" y="2831795"/>
          <a:ext cx="647700" cy="15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40970</xdr:rowOff>
    </xdr:from>
    <xdr:to>
      <xdr:col>4</xdr:col>
      <xdr:colOff>469900</xdr:colOff>
      <xdr:row>16</xdr:row>
      <xdr:rowOff>97434</xdr:rowOff>
    </xdr:to>
    <xdr:cxnSp macro="">
      <xdr:nvCxnSpPr>
        <xdr:cNvPr id="53" name="直線コネクタ 52"/>
        <xdr:cNvCxnSpPr/>
      </xdr:nvCxnSpPr>
      <xdr:spPr bwMode="auto">
        <a:xfrm flipV="1">
          <a:off x="4305300" y="2831795"/>
          <a:ext cx="6985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6039</xdr:rowOff>
    </xdr:from>
    <xdr:to>
      <xdr:col>4</xdr:col>
      <xdr:colOff>520700</xdr:colOff>
      <xdr:row>16</xdr:row>
      <xdr:rowOff>107639</xdr:rowOff>
    </xdr:to>
    <xdr:sp macro="" textlink="">
      <xdr:nvSpPr>
        <xdr:cNvPr id="54" name="フローチャート : 判断 53"/>
        <xdr:cNvSpPr/>
      </xdr:nvSpPr>
      <xdr:spPr bwMode="auto">
        <a:xfrm>
          <a:off x="4953000" y="2796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92416</xdr:rowOff>
    </xdr:from>
    <xdr:ext cx="736600" cy="259045"/>
    <xdr:sp macro="" textlink="">
      <xdr:nvSpPr>
        <xdr:cNvPr id="55" name="テキスト ボックス 54"/>
        <xdr:cNvSpPr txBox="1"/>
      </xdr:nvSpPr>
      <xdr:spPr>
        <a:xfrm>
          <a:off x="4622800" y="288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77,183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78670</xdr:rowOff>
    </xdr:from>
    <xdr:to>
      <xdr:col>3</xdr:col>
      <xdr:colOff>904875</xdr:colOff>
      <xdr:row>16</xdr:row>
      <xdr:rowOff>97434</xdr:rowOff>
    </xdr:to>
    <xdr:cxnSp macro="">
      <xdr:nvCxnSpPr>
        <xdr:cNvPr id="56" name="直線コネクタ 55"/>
        <xdr:cNvCxnSpPr/>
      </xdr:nvCxnSpPr>
      <xdr:spPr bwMode="auto">
        <a:xfrm>
          <a:off x="3606800" y="2869495"/>
          <a:ext cx="698500" cy="18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34690</xdr:rowOff>
    </xdr:from>
    <xdr:to>
      <xdr:col>3</xdr:col>
      <xdr:colOff>955675</xdr:colOff>
      <xdr:row>16</xdr:row>
      <xdr:rowOff>136290</xdr:rowOff>
    </xdr:to>
    <xdr:sp macro="" textlink="">
      <xdr:nvSpPr>
        <xdr:cNvPr id="57" name="フローチャート : 判断 56"/>
        <xdr:cNvSpPr/>
      </xdr:nvSpPr>
      <xdr:spPr bwMode="auto">
        <a:xfrm>
          <a:off x="4254500" y="2825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146467</xdr:rowOff>
    </xdr:from>
    <xdr:ext cx="762000" cy="259045"/>
    <xdr:sp macro="" textlink="">
      <xdr:nvSpPr>
        <xdr:cNvPr id="58" name="テキスト ボックス 57"/>
        <xdr:cNvSpPr txBox="1"/>
      </xdr:nvSpPr>
      <xdr:spPr>
        <a:xfrm>
          <a:off x="3924300" y="259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75,679</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60153</xdr:rowOff>
    </xdr:from>
    <xdr:to>
      <xdr:col>3</xdr:col>
      <xdr:colOff>206375</xdr:colOff>
      <xdr:row>16</xdr:row>
      <xdr:rowOff>78670</xdr:rowOff>
    </xdr:to>
    <xdr:cxnSp macro="">
      <xdr:nvCxnSpPr>
        <xdr:cNvPr id="59" name="直線コネクタ 58"/>
        <xdr:cNvCxnSpPr/>
      </xdr:nvCxnSpPr>
      <xdr:spPr bwMode="auto">
        <a:xfrm>
          <a:off x="2908300" y="2850978"/>
          <a:ext cx="698500" cy="18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19431</xdr:rowOff>
    </xdr:from>
    <xdr:to>
      <xdr:col>3</xdr:col>
      <xdr:colOff>257175</xdr:colOff>
      <xdr:row>16</xdr:row>
      <xdr:rowOff>121031</xdr:rowOff>
    </xdr:to>
    <xdr:sp macro="" textlink="">
      <xdr:nvSpPr>
        <xdr:cNvPr id="60" name="フローチャート : 判断 59"/>
        <xdr:cNvSpPr/>
      </xdr:nvSpPr>
      <xdr:spPr bwMode="auto">
        <a:xfrm>
          <a:off x="3556000" y="2810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131208</xdr:rowOff>
    </xdr:from>
    <xdr:ext cx="762000" cy="259045"/>
    <xdr:sp macro="" textlink="">
      <xdr:nvSpPr>
        <xdr:cNvPr id="61" name="テキスト ボックス 60"/>
        <xdr:cNvSpPr txBox="1"/>
      </xdr:nvSpPr>
      <xdr:spPr>
        <a:xfrm>
          <a:off x="3225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76,480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127807</xdr:rowOff>
    </xdr:from>
    <xdr:to>
      <xdr:col>2</xdr:col>
      <xdr:colOff>692150</xdr:colOff>
      <xdr:row>16</xdr:row>
      <xdr:rowOff>57957</xdr:rowOff>
    </xdr:to>
    <xdr:sp macro="" textlink="">
      <xdr:nvSpPr>
        <xdr:cNvPr id="62" name="フローチャート : 判断 61"/>
        <xdr:cNvSpPr/>
      </xdr:nvSpPr>
      <xdr:spPr bwMode="auto">
        <a:xfrm>
          <a:off x="2857500" y="2747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68134</xdr:rowOff>
    </xdr:from>
    <xdr:ext cx="762000" cy="259045"/>
    <xdr:sp macro="" textlink="">
      <xdr:nvSpPr>
        <xdr:cNvPr id="63" name="テキスト ボックス 62"/>
        <xdr:cNvSpPr txBox="1"/>
      </xdr:nvSpPr>
      <xdr:spPr>
        <a:xfrm>
          <a:off x="2527300" y="251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5353</xdr:rowOff>
    </xdr:from>
    <xdr:to>
      <xdr:col>5</xdr:col>
      <xdr:colOff>34925</xdr:colOff>
      <xdr:row>16</xdr:row>
      <xdr:rowOff>106953</xdr:rowOff>
    </xdr:to>
    <xdr:sp macro="" textlink="">
      <xdr:nvSpPr>
        <xdr:cNvPr id="69" name="円/楕円 68"/>
        <xdr:cNvSpPr/>
      </xdr:nvSpPr>
      <xdr:spPr bwMode="auto">
        <a:xfrm>
          <a:off x="5600700" y="2796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148880</xdr:rowOff>
    </xdr:from>
    <xdr:ext cx="762000" cy="259045"/>
    <xdr:sp macro="" textlink="">
      <xdr:nvSpPr>
        <xdr:cNvPr id="70" name="人口1人当たり決算額の推移該当値テキスト130"/>
        <xdr:cNvSpPr txBox="1"/>
      </xdr:nvSpPr>
      <xdr:spPr>
        <a:xfrm>
          <a:off x="5740400" y="276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77,219</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161620</xdr:rowOff>
    </xdr:from>
    <xdr:to>
      <xdr:col>4</xdr:col>
      <xdr:colOff>520700</xdr:colOff>
      <xdr:row>16</xdr:row>
      <xdr:rowOff>91770</xdr:rowOff>
    </xdr:to>
    <xdr:sp macro="" textlink="">
      <xdr:nvSpPr>
        <xdr:cNvPr id="71" name="円/楕円 70"/>
        <xdr:cNvSpPr/>
      </xdr:nvSpPr>
      <xdr:spPr bwMode="auto">
        <a:xfrm>
          <a:off x="4953000" y="278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101947</xdr:rowOff>
    </xdr:from>
    <xdr:ext cx="736600" cy="259045"/>
    <xdr:sp macro="" textlink="">
      <xdr:nvSpPr>
        <xdr:cNvPr id="72" name="テキスト ボックス 71"/>
        <xdr:cNvSpPr txBox="1"/>
      </xdr:nvSpPr>
      <xdr:spPr>
        <a:xfrm>
          <a:off x="4622800" y="2549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78,016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46634</xdr:rowOff>
    </xdr:from>
    <xdr:to>
      <xdr:col>3</xdr:col>
      <xdr:colOff>955675</xdr:colOff>
      <xdr:row>16</xdr:row>
      <xdr:rowOff>148234</xdr:rowOff>
    </xdr:to>
    <xdr:sp macro="" textlink="">
      <xdr:nvSpPr>
        <xdr:cNvPr id="73" name="円/楕円 72"/>
        <xdr:cNvSpPr/>
      </xdr:nvSpPr>
      <xdr:spPr bwMode="auto">
        <a:xfrm>
          <a:off x="4254500" y="2837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133011</xdr:rowOff>
    </xdr:from>
    <xdr:ext cx="762000" cy="259045"/>
    <xdr:sp macro="" textlink="">
      <xdr:nvSpPr>
        <xdr:cNvPr id="74" name="テキスト ボックス 73"/>
        <xdr:cNvSpPr txBox="1"/>
      </xdr:nvSpPr>
      <xdr:spPr>
        <a:xfrm>
          <a:off x="3924300" y="292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75,052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27870</xdr:rowOff>
    </xdr:from>
    <xdr:to>
      <xdr:col>3</xdr:col>
      <xdr:colOff>257175</xdr:colOff>
      <xdr:row>16</xdr:row>
      <xdr:rowOff>129470</xdr:rowOff>
    </xdr:to>
    <xdr:sp macro="" textlink="">
      <xdr:nvSpPr>
        <xdr:cNvPr id="75" name="円/楕円 74"/>
        <xdr:cNvSpPr/>
      </xdr:nvSpPr>
      <xdr:spPr bwMode="auto">
        <a:xfrm>
          <a:off x="3556000" y="2818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114247</xdr:rowOff>
    </xdr:from>
    <xdr:ext cx="762000" cy="259045"/>
    <xdr:sp macro="" textlink="">
      <xdr:nvSpPr>
        <xdr:cNvPr id="76" name="テキスト ボックス 75"/>
        <xdr:cNvSpPr txBox="1"/>
      </xdr:nvSpPr>
      <xdr:spPr>
        <a:xfrm>
          <a:off x="3225800" y="290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9353</xdr:rowOff>
    </xdr:from>
    <xdr:to>
      <xdr:col>2</xdr:col>
      <xdr:colOff>692150</xdr:colOff>
      <xdr:row>16</xdr:row>
      <xdr:rowOff>110953</xdr:rowOff>
    </xdr:to>
    <xdr:sp macro="" textlink="">
      <xdr:nvSpPr>
        <xdr:cNvPr id="77" name="円/楕円 76"/>
        <xdr:cNvSpPr/>
      </xdr:nvSpPr>
      <xdr:spPr bwMode="auto">
        <a:xfrm>
          <a:off x="2857500" y="2800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95730</xdr:rowOff>
    </xdr:from>
    <xdr:ext cx="762000" cy="259045"/>
    <xdr:sp macro="" textlink="">
      <xdr:nvSpPr>
        <xdr:cNvPr id="78" name="テキスト ボックス 77"/>
        <xdr:cNvSpPr txBox="1"/>
      </xdr:nvSpPr>
      <xdr:spPr>
        <a:xfrm>
          <a:off x="2527300" y="288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129678</xdr:rowOff>
    </xdr:from>
    <xdr:to>
      <xdr:col>4</xdr:col>
      <xdr:colOff>1117600</xdr:colOff>
      <xdr:row>37</xdr:row>
      <xdr:rowOff>303610</xdr:rowOff>
    </xdr:to>
    <xdr:cxnSp macro="">
      <xdr:nvCxnSpPr>
        <xdr:cNvPr id="114" name="直線コネクタ 113"/>
        <xdr:cNvCxnSpPr/>
      </xdr:nvCxnSpPr>
      <xdr:spPr bwMode="auto">
        <a:xfrm flipV="1">
          <a:off x="5003800" y="7254378"/>
          <a:ext cx="647700" cy="173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55563</xdr:rowOff>
    </xdr:from>
    <xdr:ext cx="762000" cy="259045"/>
    <xdr:sp macro="" textlink="">
      <xdr:nvSpPr>
        <xdr:cNvPr id="115" name="人口1人当たり決算額の推移平均値テキスト445"/>
        <xdr:cNvSpPr txBox="1"/>
      </xdr:nvSpPr>
      <xdr:spPr>
        <a:xfrm>
          <a:off x="5740400" y="6665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250771</xdr:rowOff>
    </xdr:from>
    <xdr:to>
      <xdr:col>4</xdr:col>
      <xdr:colOff>469900</xdr:colOff>
      <xdr:row>37</xdr:row>
      <xdr:rowOff>303610</xdr:rowOff>
    </xdr:to>
    <xdr:cxnSp macro="">
      <xdr:nvCxnSpPr>
        <xdr:cNvPr id="117" name="直線コネクタ 116"/>
        <xdr:cNvCxnSpPr/>
      </xdr:nvCxnSpPr>
      <xdr:spPr bwMode="auto">
        <a:xfrm>
          <a:off x="4305300" y="7375471"/>
          <a:ext cx="698500" cy="5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133317</xdr:rowOff>
    </xdr:from>
    <xdr:to>
      <xdr:col>4</xdr:col>
      <xdr:colOff>520700</xdr:colOff>
      <xdr:row>35</xdr:row>
      <xdr:rowOff>234917</xdr:rowOff>
    </xdr:to>
    <xdr:sp macro="" textlink="">
      <xdr:nvSpPr>
        <xdr:cNvPr id="118" name="フローチャート : 判断 117"/>
        <xdr:cNvSpPr/>
      </xdr:nvSpPr>
      <xdr:spPr bwMode="auto">
        <a:xfrm>
          <a:off x="4953000" y="674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245094</xdr:rowOff>
    </xdr:from>
    <xdr:ext cx="736600" cy="259045"/>
    <xdr:sp macro="" textlink="">
      <xdr:nvSpPr>
        <xdr:cNvPr id="119" name="テキスト ボックス 118"/>
        <xdr:cNvSpPr txBox="1"/>
      </xdr:nvSpPr>
      <xdr:spPr>
        <a:xfrm>
          <a:off x="4622800" y="65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25,001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201164</xdr:rowOff>
    </xdr:from>
    <xdr:to>
      <xdr:col>3</xdr:col>
      <xdr:colOff>904875</xdr:colOff>
      <xdr:row>37</xdr:row>
      <xdr:rowOff>250771</xdr:rowOff>
    </xdr:to>
    <xdr:cxnSp macro="">
      <xdr:nvCxnSpPr>
        <xdr:cNvPr id="120" name="直線コネクタ 119"/>
        <xdr:cNvCxnSpPr/>
      </xdr:nvCxnSpPr>
      <xdr:spPr bwMode="auto">
        <a:xfrm>
          <a:off x="3606800" y="7325864"/>
          <a:ext cx="698500" cy="49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73685</xdr:rowOff>
    </xdr:from>
    <xdr:to>
      <xdr:col>3</xdr:col>
      <xdr:colOff>955675</xdr:colOff>
      <xdr:row>35</xdr:row>
      <xdr:rowOff>175285</xdr:rowOff>
    </xdr:to>
    <xdr:sp macro="" textlink="">
      <xdr:nvSpPr>
        <xdr:cNvPr id="121" name="フローチャート : 判断 120"/>
        <xdr:cNvSpPr/>
      </xdr:nvSpPr>
      <xdr:spPr bwMode="auto">
        <a:xfrm>
          <a:off x="4254500" y="668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185462</xdr:rowOff>
    </xdr:from>
    <xdr:ext cx="762000" cy="259045"/>
    <xdr:sp macro="" textlink="">
      <xdr:nvSpPr>
        <xdr:cNvPr id="122" name="テキスト ボックス 121"/>
        <xdr:cNvSpPr txBox="1"/>
      </xdr:nvSpPr>
      <xdr:spPr>
        <a:xfrm>
          <a:off x="3924300" y="64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26,827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165536</xdr:rowOff>
    </xdr:from>
    <xdr:to>
      <xdr:col>3</xdr:col>
      <xdr:colOff>206375</xdr:colOff>
      <xdr:row>37</xdr:row>
      <xdr:rowOff>201164</xdr:rowOff>
    </xdr:to>
    <xdr:cxnSp macro="">
      <xdr:nvCxnSpPr>
        <xdr:cNvPr id="123" name="直線コネクタ 122"/>
        <xdr:cNvCxnSpPr/>
      </xdr:nvCxnSpPr>
      <xdr:spPr bwMode="auto">
        <a:xfrm>
          <a:off x="2908300" y="7290236"/>
          <a:ext cx="698500" cy="35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104579</xdr:rowOff>
    </xdr:from>
    <xdr:to>
      <xdr:col>3</xdr:col>
      <xdr:colOff>257175</xdr:colOff>
      <xdr:row>35</xdr:row>
      <xdr:rowOff>206179</xdr:rowOff>
    </xdr:to>
    <xdr:sp macro="" textlink="">
      <xdr:nvSpPr>
        <xdr:cNvPr id="124" name="フローチャート : 判断 123"/>
        <xdr:cNvSpPr/>
      </xdr:nvSpPr>
      <xdr:spPr bwMode="auto">
        <a:xfrm>
          <a:off x="3556000" y="671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216356</xdr:rowOff>
    </xdr:from>
    <xdr:ext cx="762000" cy="259045"/>
    <xdr:sp macro="" textlink="">
      <xdr:nvSpPr>
        <xdr:cNvPr id="125" name="テキスト ボックス 124"/>
        <xdr:cNvSpPr txBox="1"/>
      </xdr:nvSpPr>
      <xdr:spPr>
        <a:xfrm>
          <a:off x="3225800" y="648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25,881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63888</xdr:rowOff>
    </xdr:from>
    <xdr:to>
      <xdr:col>2</xdr:col>
      <xdr:colOff>692150</xdr:colOff>
      <xdr:row>35</xdr:row>
      <xdr:rowOff>165488</xdr:rowOff>
    </xdr:to>
    <xdr:sp macro="" textlink="">
      <xdr:nvSpPr>
        <xdr:cNvPr id="126" name="フローチャート : 判断 125"/>
        <xdr:cNvSpPr/>
      </xdr:nvSpPr>
      <xdr:spPr bwMode="auto">
        <a:xfrm>
          <a:off x="2857500" y="6674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175665</xdr:rowOff>
    </xdr:from>
    <xdr:ext cx="762000" cy="259045"/>
    <xdr:sp macro="" textlink="">
      <xdr:nvSpPr>
        <xdr:cNvPr id="127" name="テキスト ボックス 126"/>
        <xdr:cNvSpPr txBox="1"/>
      </xdr:nvSpPr>
      <xdr:spPr>
        <a:xfrm>
          <a:off x="2527300" y="6443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27,127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78878</xdr:rowOff>
    </xdr:from>
    <xdr:to>
      <xdr:col>5</xdr:col>
      <xdr:colOff>34925</xdr:colOff>
      <xdr:row>37</xdr:row>
      <xdr:rowOff>180478</xdr:rowOff>
    </xdr:to>
    <xdr:sp macro="" textlink="">
      <xdr:nvSpPr>
        <xdr:cNvPr id="133" name="円/楕円 132"/>
        <xdr:cNvSpPr/>
      </xdr:nvSpPr>
      <xdr:spPr bwMode="auto">
        <a:xfrm>
          <a:off x="5600700" y="7203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50955</xdr:rowOff>
    </xdr:from>
    <xdr:ext cx="762000" cy="259045"/>
    <xdr:sp macro="" textlink="">
      <xdr:nvSpPr>
        <xdr:cNvPr id="134" name="人口1人当たり決算額の推移該当値テキスト445"/>
        <xdr:cNvSpPr txBox="1"/>
      </xdr:nvSpPr>
      <xdr:spPr>
        <a:xfrm>
          <a:off x="5740400" y="717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10,918</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252810</xdr:rowOff>
    </xdr:from>
    <xdr:to>
      <xdr:col>4</xdr:col>
      <xdr:colOff>520700</xdr:colOff>
      <xdr:row>38</xdr:row>
      <xdr:rowOff>11510</xdr:rowOff>
    </xdr:to>
    <xdr:sp macro="" textlink="">
      <xdr:nvSpPr>
        <xdr:cNvPr id="135" name="円/楕円 134"/>
        <xdr:cNvSpPr/>
      </xdr:nvSpPr>
      <xdr:spPr bwMode="auto">
        <a:xfrm>
          <a:off x="4953000" y="7377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339187</xdr:rowOff>
    </xdr:from>
    <xdr:ext cx="736600" cy="259045"/>
    <xdr:sp macro="" textlink="">
      <xdr:nvSpPr>
        <xdr:cNvPr id="136" name="テキスト ボックス 135"/>
        <xdr:cNvSpPr txBox="1"/>
      </xdr:nvSpPr>
      <xdr:spPr>
        <a:xfrm>
          <a:off x="4622800" y="7463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5,592</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199971</xdr:rowOff>
    </xdr:from>
    <xdr:to>
      <xdr:col>3</xdr:col>
      <xdr:colOff>955675</xdr:colOff>
      <xdr:row>37</xdr:row>
      <xdr:rowOff>301571</xdr:rowOff>
    </xdr:to>
    <xdr:sp macro="" textlink="">
      <xdr:nvSpPr>
        <xdr:cNvPr id="137" name="円/楕円 136"/>
        <xdr:cNvSpPr/>
      </xdr:nvSpPr>
      <xdr:spPr bwMode="auto">
        <a:xfrm>
          <a:off x="4254500" y="732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286348</xdr:rowOff>
    </xdr:from>
    <xdr:ext cx="762000" cy="259045"/>
    <xdr:sp macro="" textlink="">
      <xdr:nvSpPr>
        <xdr:cNvPr id="138" name="テキスト ボックス 137"/>
        <xdr:cNvSpPr txBox="1"/>
      </xdr:nvSpPr>
      <xdr:spPr>
        <a:xfrm>
          <a:off x="3924300" y="741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7,210</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150364</xdr:rowOff>
    </xdr:from>
    <xdr:to>
      <xdr:col>3</xdr:col>
      <xdr:colOff>257175</xdr:colOff>
      <xdr:row>37</xdr:row>
      <xdr:rowOff>251964</xdr:rowOff>
    </xdr:to>
    <xdr:sp macro="" textlink="">
      <xdr:nvSpPr>
        <xdr:cNvPr id="139" name="円/楕円 138"/>
        <xdr:cNvSpPr/>
      </xdr:nvSpPr>
      <xdr:spPr bwMode="auto">
        <a:xfrm>
          <a:off x="3556000" y="727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236741</xdr:rowOff>
    </xdr:from>
    <xdr:ext cx="762000" cy="259045"/>
    <xdr:sp macro="" textlink="">
      <xdr:nvSpPr>
        <xdr:cNvPr id="140" name="テキスト ボックス 139"/>
        <xdr:cNvSpPr txBox="1"/>
      </xdr:nvSpPr>
      <xdr:spPr>
        <a:xfrm>
          <a:off x="3225800" y="736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114736</xdr:rowOff>
    </xdr:from>
    <xdr:to>
      <xdr:col>2</xdr:col>
      <xdr:colOff>692150</xdr:colOff>
      <xdr:row>37</xdr:row>
      <xdr:rowOff>216336</xdr:rowOff>
    </xdr:to>
    <xdr:sp macro="" textlink="">
      <xdr:nvSpPr>
        <xdr:cNvPr id="141" name="円/楕円 140"/>
        <xdr:cNvSpPr/>
      </xdr:nvSpPr>
      <xdr:spPr bwMode="auto">
        <a:xfrm>
          <a:off x="2857500" y="7239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201113</xdr:rowOff>
    </xdr:from>
    <xdr:ext cx="762000" cy="259045"/>
    <xdr:sp macro="" textlink="">
      <xdr:nvSpPr>
        <xdr:cNvPr id="142" name="テキスト ボックス 141"/>
        <xdr:cNvSpPr txBox="1"/>
      </xdr:nvSpPr>
      <xdr:spPr>
        <a:xfrm>
          <a:off x="2527300" y="732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38,968
38,109
174.86
16,591,207
15,300,043
723,557
9,100,819
13,232,757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152578</xdr:rowOff>
    </xdr:from>
    <xdr:to>
      <xdr:col>6</xdr:col>
      <xdr:colOff>511175</xdr:colOff>
      <xdr:row>35</xdr:row>
      <xdr:rowOff>167208</xdr:rowOff>
    </xdr:to>
    <xdr:cxnSp macro="">
      <xdr:nvCxnSpPr>
        <xdr:cNvPr id="61" name="直線コネクタ 60"/>
        <xdr:cNvCxnSpPr/>
      </xdr:nvCxnSpPr>
      <xdr:spPr>
        <a:xfrm>
          <a:off x="3797300" y="6153328"/>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94327</xdr:rowOff>
    </xdr:from>
    <xdr:ext cx="534377" cy="259045"/>
    <xdr:sp macro="" textlink="">
      <xdr:nvSpPr>
        <xdr:cNvPr id="62" name="人件費平均値テキスト"/>
        <xdr:cNvSpPr txBox="1"/>
      </xdr:nvSpPr>
      <xdr:spPr>
        <a:xfrm>
          <a:off x="4686300" y="5923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152578</xdr:rowOff>
    </xdr:from>
    <xdr:to>
      <xdr:col>5</xdr:col>
      <xdr:colOff>358775</xdr:colOff>
      <xdr:row>36</xdr:row>
      <xdr:rowOff>24028</xdr:rowOff>
    </xdr:to>
    <xdr:cxnSp macro="">
      <xdr:nvCxnSpPr>
        <xdr:cNvPr id="64" name="直線コネクタ 63"/>
        <xdr:cNvCxnSpPr/>
      </xdr:nvCxnSpPr>
      <xdr:spPr>
        <a:xfrm flipV="1">
          <a:off x="2908300" y="6153328"/>
          <a:ext cx="889000" cy="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158623</xdr:rowOff>
    </xdr:from>
    <xdr:to>
      <xdr:col>5</xdr:col>
      <xdr:colOff>409575</xdr:colOff>
      <xdr:row>36</xdr:row>
      <xdr:rowOff>88773</xdr:rowOff>
    </xdr:to>
    <xdr:sp macro="" textlink="">
      <xdr:nvSpPr>
        <xdr:cNvPr id="65" name="フローチャート : 判断 64"/>
        <xdr:cNvSpPr/>
      </xdr:nvSpPr>
      <xdr:spPr>
        <a:xfrm>
          <a:off x="3746500" y="615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79900</xdr:rowOff>
    </xdr:from>
    <xdr:ext cx="534377" cy="259045"/>
    <xdr:sp macro="" textlink="">
      <xdr:nvSpPr>
        <xdr:cNvPr id="66" name="テキスト ボックス 65"/>
        <xdr:cNvSpPr txBox="1"/>
      </xdr:nvSpPr>
      <xdr:spPr>
        <a:xfrm>
          <a:off x="3530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136652</xdr:rowOff>
    </xdr:from>
    <xdr:to>
      <xdr:col>4</xdr:col>
      <xdr:colOff>155575</xdr:colOff>
      <xdr:row>36</xdr:row>
      <xdr:rowOff>24028</xdr:rowOff>
    </xdr:to>
    <xdr:cxnSp macro="">
      <xdr:nvCxnSpPr>
        <xdr:cNvPr id="67" name="直線コネクタ 66"/>
        <xdr:cNvCxnSpPr/>
      </xdr:nvCxnSpPr>
      <xdr:spPr>
        <a:xfrm>
          <a:off x="2019300" y="6137402"/>
          <a:ext cx="889000" cy="5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14586</xdr:rowOff>
    </xdr:from>
    <xdr:to>
      <xdr:col>4</xdr:col>
      <xdr:colOff>206375</xdr:colOff>
      <xdr:row>36</xdr:row>
      <xdr:rowOff>116186</xdr:rowOff>
    </xdr:to>
    <xdr:sp macro="" textlink="">
      <xdr:nvSpPr>
        <xdr:cNvPr id="68" name="フローチャート : 判断 67"/>
        <xdr:cNvSpPr/>
      </xdr:nvSpPr>
      <xdr:spPr>
        <a:xfrm>
          <a:off x="2857500" y="618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107313</xdr:rowOff>
    </xdr:from>
    <xdr:ext cx="534377" cy="259045"/>
    <xdr:sp macro="" textlink="">
      <xdr:nvSpPr>
        <xdr:cNvPr id="69" name="テキスト ボックス 68"/>
        <xdr:cNvSpPr txBox="1"/>
      </xdr:nvSpPr>
      <xdr:spPr>
        <a:xfrm>
          <a:off x="2641111" y="62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65,901</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124479</xdr:rowOff>
    </xdr:from>
    <xdr:to>
      <xdr:col>2</xdr:col>
      <xdr:colOff>638175</xdr:colOff>
      <xdr:row>35</xdr:row>
      <xdr:rowOff>136652</xdr:rowOff>
    </xdr:to>
    <xdr:cxnSp macro="">
      <xdr:nvCxnSpPr>
        <xdr:cNvPr id="70" name="直線コネクタ 69"/>
        <xdr:cNvCxnSpPr/>
      </xdr:nvCxnSpPr>
      <xdr:spPr>
        <a:xfrm>
          <a:off x="1130300" y="6125229"/>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99835</xdr:rowOff>
    </xdr:from>
    <xdr:to>
      <xdr:col>3</xdr:col>
      <xdr:colOff>3175</xdr:colOff>
      <xdr:row>36</xdr:row>
      <xdr:rowOff>29985</xdr:rowOff>
    </xdr:to>
    <xdr:sp macro="" textlink="">
      <xdr:nvSpPr>
        <xdr:cNvPr id="71" name="フローチャート : 判断 70"/>
        <xdr:cNvSpPr/>
      </xdr:nvSpPr>
      <xdr:spPr>
        <a:xfrm>
          <a:off x="1968500" y="610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21112</xdr:rowOff>
    </xdr:from>
    <xdr:ext cx="534377" cy="259045"/>
    <xdr:sp macro="" textlink="">
      <xdr:nvSpPr>
        <xdr:cNvPr id="72" name="テキスト ボックス 71"/>
        <xdr:cNvSpPr txBox="1"/>
      </xdr:nvSpPr>
      <xdr:spPr>
        <a:xfrm>
          <a:off x="1752111" y="619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70,426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63659</xdr:rowOff>
    </xdr:from>
    <xdr:to>
      <xdr:col>1</xdr:col>
      <xdr:colOff>485775</xdr:colOff>
      <xdr:row>35</xdr:row>
      <xdr:rowOff>165259</xdr:rowOff>
    </xdr:to>
    <xdr:sp macro="" textlink="">
      <xdr:nvSpPr>
        <xdr:cNvPr id="73" name="フローチャート : 判断 72"/>
        <xdr:cNvSpPr/>
      </xdr:nvSpPr>
      <xdr:spPr>
        <a:xfrm>
          <a:off x="1079500" y="606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10336</xdr:rowOff>
    </xdr:from>
    <xdr:ext cx="534377" cy="259045"/>
    <xdr:sp macro="" textlink="">
      <xdr:nvSpPr>
        <xdr:cNvPr id="74" name="テキスト ボックス 73"/>
        <xdr:cNvSpPr txBox="1"/>
      </xdr:nvSpPr>
      <xdr:spPr>
        <a:xfrm>
          <a:off x="863111" y="583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116408</xdr:rowOff>
    </xdr:from>
    <xdr:to>
      <xdr:col>6</xdr:col>
      <xdr:colOff>561975</xdr:colOff>
      <xdr:row>36</xdr:row>
      <xdr:rowOff>46558</xdr:rowOff>
    </xdr:to>
    <xdr:sp macro="" textlink="">
      <xdr:nvSpPr>
        <xdr:cNvPr id="80" name="円/楕円 79"/>
        <xdr:cNvSpPr/>
      </xdr:nvSpPr>
      <xdr:spPr>
        <a:xfrm>
          <a:off x="4584700" y="61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94835</xdr:rowOff>
    </xdr:from>
    <xdr:ext cx="534377" cy="259045"/>
    <xdr:sp macro="" textlink="">
      <xdr:nvSpPr>
        <xdr:cNvPr id="81" name="人件費該当値テキスト"/>
        <xdr:cNvSpPr txBox="1"/>
      </xdr:nvSpPr>
      <xdr:spPr>
        <a:xfrm>
          <a:off x="4686300" y="60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69,556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101778</xdr:rowOff>
    </xdr:from>
    <xdr:to>
      <xdr:col>5</xdr:col>
      <xdr:colOff>409575</xdr:colOff>
      <xdr:row>36</xdr:row>
      <xdr:rowOff>31928</xdr:rowOff>
    </xdr:to>
    <xdr:sp macro="" textlink="">
      <xdr:nvSpPr>
        <xdr:cNvPr id="82" name="円/楕円 81"/>
        <xdr:cNvSpPr/>
      </xdr:nvSpPr>
      <xdr:spPr>
        <a:xfrm>
          <a:off x="3746500" y="61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48455</xdr:rowOff>
    </xdr:from>
    <xdr:ext cx="534377" cy="259045"/>
    <xdr:sp macro="" textlink="">
      <xdr:nvSpPr>
        <xdr:cNvPr id="83" name="テキスト ボックス 82"/>
        <xdr:cNvSpPr txBox="1"/>
      </xdr:nvSpPr>
      <xdr:spPr>
        <a:xfrm>
          <a:off x="3530111" y="58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70,324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144678</xdr:rowOff>
    </xdr:from>
    <xdr:to>
      <xdr:col>4</xdr:col>
      <xdr:colOff>206375</xdr:colOff>
      <xdr:row>36</xdr:row>
      <xdr:rowOff>74828</xdr:rowOff>
    </xdr:to>
    <xdr:sp macro="" textlink="">
      <xdr:nvSpPr>
        <xdr:cNvPr id="84" name="円/楕円 83"/>
        <xdr:cNvSpPr/>
      </xdr:nvSpPr>
      <xdr:spPr>
        <a:xfrm>
          <a:off x="2857500" y="61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91355</xdr:rowOff>
    </xdr:from>
    <xdr:ext cx="534377" cy="259045"/>
    <xdr:sp macro="" textlink="">
      <xdr:nvSpPr>
        <xdr:cNvPr id="85" name="テキスト ボックス 84"/>
        <xdr:cNvSpPr txBox="1"/>
      </xdr:nvSpPr>
      <xdr:spPr>
        <a:xfrm>
          <a:off x="2641111" y="592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85852</xdr:rowOff>
    </xdr:from>
    <xdr:to>
      <xdr:col>3</xdr:col>
      <xdr:colOff>3175</xdr:colOff>
      <xdr:row>36</xdr:row>
      <xdr:rowOff>16002</xdr:rowOff>
    </xdr:to>
    <xdr:sp macro="" textlink="">
      <xdr:nvSpPr>
        <xdr:cNvPr id="86" name="円/楕円 85"/>
        <xdr:cNvSpPr/>
      </xdr:nvSpPr>
      <xdr:spPr>
        <a:xfrm>
          <a:off x="1968500" y="608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32529</xdr:rowOff>
    </xdr:from>
    <xdr:ext cx="534377" cy="259045"/>
    <xdr:sp macro="" textlink="">
      <xdr:nvSpPr>
        <xdr:cNvPr id="87" name="テキスト ボックス 86"/>
        <xdr:cNvSpPr txBox="1"/>
      </xdr:nvSpPr>
      <xdr:spPr>
        <a:xfrm>
          <a:off x="1752111" y="586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71,160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73679</xdr:rowOff>
    </xdr:from>
    <xdr:to>
      <xdr:col>1</xdr:col>
      <xdr:colOff>485775</xdr:colOff>
      <xdr:row>36</xdr:row>
      <xdr:rowOff>3829</xdr:rowOff>
    </xdr:to>
    <xdr:sp macro="" textlink="">
      <xdr:nvSpPr>
        <xdr:cNvPr id="88" name="円/楕円 87"/>
        <xdr:cNvSpPr/>
      </xdr:nvSpPr>
      <xdr:spPr>
        <a:xfrm>
          <a:off x="1079500" y="60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166406</xdr:rowOff>
    </xdr:from>
    <xdr:ext cx="534377" cy="259045"/>
    <xdr:sp macro="" textlink="">
      <xdr:nvSpPr>
        <xdr:cNvPr id="89" name="テキスト ボックス 88"/>
        <xdr:cNvSpPr txBox="1"/>
      </xdr:nvSpPr>
      <xdr:spPr>
        <a:xfrm>
          <a:off x="863111" y="61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126833</xdr:rowOff>
    </xdr:from>
    <xdr:to>
      <xdr:col>6</xdr:col>
      <xdr:colOff>511175</xdr:colOff>
      <xdr:row>57</xdr:row>
      <xdr:rowOff>137997</xdr:rowOff>
    </xdr:to>
    <xdr:cxnSp macro="">
      <xdr:nvCxnSpPr>
        <xdr:cNvPr id="118" name="直線コネクタ 117"/>
        <xdr:cNvCxnSpPr/>
      </xdr:nvCxnSpPr>
      <xdr:spPr>
        <a:xfrm flipV="1">
          <a:off x="3797300" y="9899483"/>
          <a:ext cx="8382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137997</xdr:rowOff>
    </xdr:from>
    <xdr:to>
      <xdr:col>5</xdr:col>
      <xdr:colOff>358775</xdr:colOff>
      <xdr:row>57</xdr:row>
      <xdr:rowOff>153248</xdr:rowOff>
    </xdr:to>
    <xdr:cxnSp macro="">
      <xdr:nvCxnSpPr>
        <xdr:cNvPr id="121" name="直線コネクタ 120"/>
        <xdr:cNvCxnSpPr/>
      </xdr:nvCxnSpPr>
      <xdr:spPr>
        <a:xfrm flipV="1">
          <a:off x="2908300" y="9910647"/>
          <a:ext cx="889000" cy="1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116854</xdr:rowOff>
    </xdr:from>
    <xdr:to>
      <xdr:col>5</xdr:col>
      <xdr:colOff>409575</xdr:colOff>
      <xdr:row>58</xdr:row>
      <xdr:rowOff>47004</xdr:rowOff>
    </xdr:to>
    <xdr:sp macro="" textlink="">
      <xdr:nvSpPr>
        <xdr:cNvPr id="122" name="フローチャート : 判断 121"/>
        <xdr:cNvSpPr/>
      </xdr:nvSpPr>
      <xdr:spPr>
        <a:xfrm>
          <a:off x="3746500" y="98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38131</xdr:rowOff>
    </xdr:from>
    <xdr:ext cx="534377" cy="259045"/>
    <xdr:sp macro="" textlink="">
      <xdr:nvSpPr>
        <xdr:cNvPr id="123" name="テキスト ボックス 122"/>
        <xdr:cNvSpPr txBox="1"/>
      </xdr:nvSpPr>
      <xdr:spPr>
        <a:xfrm>
          <a:off x="3530111" y="998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153248</xdr:rowOff>
    </xdr:from>
    <xdr:to>
      <xdr:col>4</xdr:col>
      <xdr:colOff>155575</xdr:colOff>
      <xdr:row>57</xdr:row>
      <xdr:rowOff>162533</xdr:rowOff>
    </xdr:to>
    <xdr:cxnSp macro="">
      <xdr:nvCxnSpPr>
        <xdr:cNvPr id="124" name="直線コネクタ 123"/>
        <xdr:cNvCxnSpPr/>
      </xdr:nvCxnSpPr>
      <xdr:spPr>
        <a:xfrm flipV="1">
          <a:off x="2019300" y="9925898"/>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130159</xdr:rowOff>
    </xdr:from>
    <xdr:to>
      <xdr:col>4</xdr:col>
      <xdr:colOff>206375</xdr:colOff>
      <xdr:row>58</xdr:row>
      <xdr:rowOff>60309</xdr:rowOff>
    </xdr:to>
    <xdr:sp macro="" textlink="">
      <xdr:nvSpPr>
        <xdr:cNvPr id="125" name="フローチャート : 判断 124"/>
        <xdr:cNvSpPr/>
      </xdr:nvSpPr>
      <xdr:spPr>
        <a:xfrm>
          <a:off x="2857500" y="990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51436</xdr:rowOff>
    </xdr:from>
    <xdr:ext cx="534377" cy="259045"/>
    <xdr:sp macro="" textlink="">
      <xdr:nvSpPr>
        <xdr:cNvPr id="126" name="テキスト ボックス 125"/>
        <xdr:cNvSpPr txBox="1"/>
      </xdr:nvSpPr>
      <xdr:spPr>
        <a:xfrm>
          <a:off x="2641111" y="999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54,171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162533</xdr:rowOff>
    </xdr:from>
    <xdr:to>
      <xdr:col>2</xdr:col>
      <xdr:colOff>638175</xdr:colOff>
      <xdr:row>57</xdr:row>
      <xdr:rowOff>162846</xdr:rowOff>
    </xdr:to>
    <xdr:cxnSp macro="">
      <xdr:nvCxnSpPr>
        <xdr:cNvPr id="127" name="直線コネクタ 126"/>
        <xdr:cNvCxnSpPr/>
      </xdr:nvCxnSpPr>
      <xdr:spPr>
        <a:xfrm flipV="1">
          <a:off x="1130300" y="9935183"/>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125568</xdr:rowOff>
    </xdr:from>
    <xdr:to>
      <xdr:col>3</xdr:col>
      <xdr:colOff>3175</xdr:colOff>
      <xdr:row>58</xdr:row>
      <xdr:rowOff>55718</xdr:rowOff>
    </xdr:to>
    <xdr:sp macro="" textlink="">
      <xdr:nvSpPr>
        <xdr:cNvPr id="128" name="フローチャート : 判断 127"/>
        <xdr:cNvSpPr/>
      </xdr:nvSpPr>
      <xdr:spPr>
        <a:xfrm>
          <a:off x="1968500" y="989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46845</xdr:rowOff>
    </xdr:from>
    <xdr:ext cx="534377" cy="259045"/>
    <xdr:sp macro="" textlink="">
      <xdr:nvSpPr>
        <xdr:cNvPr id="129" name="テキスト ボックス 128"/>
        <xdr:cNvSpPr txBox="1"/>
      </xdr:nvSpPr>
      <xdr:spPr>
        <a:xfrm>
          <a:off x="1752111" y="99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55,376</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121971</xdr:rowOff>
    </xdr:from>
    <xdr:to>
      <xdr:col>1</xdr:col>
      <xdr:colOff>485775</xdr:colOff>
      <xdr:row>58</xdr:row>
      <xdr:rowOff>52121</xdr:rowOff>
    </xdr:to>
    <xdr:sp macro="" textlink="">
      <xdr:nvSpPr>
        <xdr:cNvPr id="130" name="フローチャート : 判断 129"/>
        <xdr:cNvSpPr/>
      </xdr:nvSpPr>
      <xdr:spPr>
        <a:xfrm>
          <a:off x="1079500" y="989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43248</xdr:rowOff>
    </xdr:from>
    <xdr:ext cx="534377" cy="259045"/>
    <xdr:sp macro="" textlink="">
      <xdr:nvSpPr>
        <xdr:cNvPr id="131" name="テキスト ボックス 130"/>
        <xdr:cNvSpPr txBox="1"/>
      </xdr:nvSpPr>
      <xdr:spPr>
        <a:xfrm>
          <a:off x="863111" y="99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76033</xdr:rowOff>
    </xdr:from>
    <xdr:to>
      <xdr:col>6</xdr:col>
      <xdr:colOff>561975</xdr:colOff>
      <xdr:row>58</xdr:row>
      <xdr:rowOff>6183</xdr:rowOff>
    </xdr:to>
    <xdr:sp macro="" textlink="">
      <xdr:nvSpPr>
        <xdr:cNvPr id="137" name="円/楕円 136"/>
        <xdr:cNvSpPr/>
      </xdr:nvSpPr>
      <xdr:spPr>
        <a:xfrm>
          <a:off x="4584700" y="984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47644</xdr:rowOff>
    </xdr:from>
    <xdr:ext cx="534377" cy="259045"/>
    <xdr:sp macro="" textlink="">
      <xdr:nvSpPr>
        <xdr:cNvPr id="138" name="物件費該当値テキスト"/>
        <xdr:cNvSpPr txBox="1"/>
      </xdr:nvSpPr>
      <xdr:spPr>
        <a:xfrm>
          <a:off x="4686300" y="982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87197</xdr:rowOff>
    </xdr:from>
    <xdr:to>
      <xdr:col>5</xdr:col>
      <xdr:colOff>409575</xdr:colOff>
      <xdr:row>58</xdr:row>
      <xdr:rowOff>17347</xdr:rowOff>
    </xdr:to>
    <xdr:sp macro="" textlink="">
      <xdr:nvSpPr>
        <xdr:cNvPr id="139" name="円/楕円 138"/>
        <xdr:cNvSpPr/>
      </xdr:nvSpPr>
      <xdr:spPr>
        <a:xfrm>
          <a:off x="3746500" y="985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33874</xdr:rowOff>
    </xdr:from>
    <xdr:ext cx="534377" cy="259045"/>
    <xdr:sp macro="" textlink="">
      <xdr:nvSpPr>
        <xdr:cNvPr id="140" name="テキスト ボックス 139"/>
        <xdr:cNvSpPr txBox="1"/>
      </xdr:nvSpPr>
      <xdr:spPr>
        <a:xfrm>
          <a:off x="3530111" y="96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102448</xdr:rowOff>
    </xdr:from>
    <xdr:to>
      <xdr:col>4</xdr:col>
      <xdr:colOff>206375</xdr:colOff>
      <xdr:row>58</xdr:row>
      <xdr:rowOff>32598</xdr:rowOff>
    </xdr:to>
    <xdr:sp macro="" textlink="">
      <xdr:nvSpPr>
        <xdr:cNvPr id="141" name="円/楕円 140"/>
        <xdr:cNvSpPr/>
      </xdr:nvSpPr>
      <xdr:spPr>
        <a:xfrm>
          <a:off x="2857500" y="987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49125</xdr:rowOff>
    </xdr:from>
    <xdr:ext cx="534377" cy="259045"/>
    <xdr:sp macro="" textlink="">
      <xdr:nvSpPr>
        <xdr:cNvPr id="142" name="テキスト ボックス 141"/>
        <xdr:cNvSpPr txBox="1"/>
      </xdr:nvSpPr>
      <xdr:spPr>
        <a:xfrm>
          <a:off x="2641111" y="965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61,444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111733</xdr:rowOff>
    </xdr:from>
    <xdr:to>
      <xdr:col>3</xdr:col>
      <xdr:colOff>3175</xdr:colOff>
      <xdr:row>58</xdr:row>
      <xdr:rowOff>41883</xdr:rowOff>
    </xdr:to>
    <xdr:sp macro="" textlink="">
      <xdr:nvSpPr>
        <xdr:cNvPr id="143" name="円/楕円 142"/>
        <xdr:cNvSpPr/>
      </xdr:nvSpPr>
      <xdr:spPr>
        <a:xfrm>
          <a:off x="1968500" y="98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58410</xdr:rowOff>
    </xdr:from>
    <xdr:ext cx="534377" cy="259045"/>
    <xdr:sp macro="" textlink="">
      <xdr:nvSpPr>
        <xdr:cNvPr id="144" name="テキスト ボックス 143"/>
        <xdr:cNvSpPr txBox="1"/>
      </xdr:nvSpPr>
      <xdr:spPr>
        <a:xfrm>
          <a:off x="1752111" y="965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112046</xdr:rowOff>
    </xdr:from>
    <xdr:to>
      <xdr:col>1</xdr:col>
      <xdr:colOff>485775</xdr:colOff>
      <xdr:row>58</xdr:row>
      <xdr:rowOff>42196</xdr:rowOff>
    </xdr:to>
    <xdr:sp macro="" textlink="">
      <xdr:nvSpPr>
        <xdr:cNvPr id="145" name="円/楕円 144"/>
        <xdr:cNvSpPr/>
      </xdr:nvSpPr>
      <xdr:spPr>
        <a:xfrm>
          <a:off x="1079500" y="988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58723</xdr:rowOff>
    </xdr:from>
    <xdr:ext cx="534377" cy="259045"/>
    <xdr:sp macro="" textlink="">
      <xdr:nvSpPr>
        <xdr:cNvPr id="146" name="テキスト ボックス 145"/>
        <xdr:cNvSpPr txBox="1"/>
      </xdr:nvSpPr>
      <xdr:spPr>
        <a:xfrm>
          <a:off x="863111" y="96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138466</xdr:rowOff>
    </xdr:from>
    <xdr:to>
      <xdr:col>6</xdr:col>
      <xdr:colOff>511175</xdr:colOff>
      <xdr:row>77</xdr:row>
      <xdr:rowOff>155977</xdr:rowOff>
    </xdr:to>
    <xdr:cxnSp macro="">
      <xdr:nvCxnSpPr>
        <xdr:cNvPr id="173" name="直線コネクタ 172"/>
        <xdr:cNvCxnSpPr/>
      </xdr:nvCxnSpPr>
      <xdr:spPr>
        <a:xfrm>
          <a:off x="3797300" y="13340116"/>
          <a:ext cx="838200" cy="1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62799</xdr:rowOff>
    </xdr:from>
    <xdr:to>
      <xdr:col>5</xdr:col>
      <xdr:colOff>358775</xdr:colOff>
      <xdr:row>77</xdr:row>
      <xdr:rowOff>138466</xdr:rowOff>
    </xdr:to>
    <xdr:cxnSp macro="">
      <xdr:nvCxnSpPr>
        <xdr:cNvPr id="176" name="直線コネクタ 175"/>
        <xdr:cNvCxnSpPr/>
      </xdr:nvCxnSpPr>
      <xdr:spPr>
        <a:xfrm>
          <a:off x="2908300" y="13264449"/>
          <a:ext cx="889000" cy="75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23704</xdr:rowOff>
    </xdr:from>
    <xdr:to>
      <xdr:col>5</xdr:col>
      <xdr:colOff>409575</xdr:colOff>
      <xdr:row>77</xdr:row>
      <xdr:rowOff>125304</xdr:rowOff>
    </xdr:to>
    <xdr:sp macro="" textlink="">
      <xdr:nvSpPr>
        <xdr:cNvPr id="177" name="フローチャート : 判断 176"/>
        <xdr:cNvSpPr/>
      </xdr:nvSpPr>
      <xdr:spPr>
        <a:xfrm>
          <a:off x="3746500" y="132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141831</xdr:rowOff>
    </xdr:from>
    <xdr:ext cx="469744" cy="259045"/>
    <xdr:sp macro="" textlink="">
      <xdr:nvSpPr>
        <xdr:cNvPr id="178" name="テキスト ボックス 177"/>
        <xdr:cNvSpPr txBox="1"/>
      </xdr:nvSpPr>
      <xdr:spPr>
        <a:xfrm>
          <a:off x="3562427" y="1300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62799</xdr:rowOff>
    </xdr:from>
    <xdr:to>
      <xdr:col>4</xdr:col>
      <xdr:colOff>155575</xdr:colOff>
      <xdr:row>77</xdr:row>
      <xdr:rowOff>66091</xdr:rowOff>
    </xdr:to>
    <xdr:cxnSp macro="">
      <xdr:nvCxnSpPr>
        <xdr:cNvPr id="179" name="直線コネクタ 178"/>
        <xdr:cNvCxnSpPr/>
      </xdr:nvCxnSpPr>
      <xdr:spPr>
        <a:xfrm flipV="1">
          <a:off x="2019300" y="13264449"/>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7336</xdr:rowOff>
    </xdr:from>
    <xdr:to>
      <xdr:col>4</xdr:col>
      <xdr:colOff>206375</xdr:colOff>
      <xdr:row>77</xdr:row>
      <xdr:rowOff>108936</xdr:rowOff>
    </xdr:to>
    <xdr:sp macro="" textlink="">
      <xdr:nvSpPr>
        <xdr:cNvPr id="180" name="フローチャート : 判断 179"/>
        <xdr:cNvSpPr/>
      </xdr:nvSpPr>
      <xdr:spPr>
        <a:xfrm>
          <a:off x="2857500" y="1320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125463</xdr:rowOff>
    </xdr:from>
    <xdr:ext cx="469744" cy="259045"/>
    <xdr:sp macro="" textlink="">
      <xdr:nvSpPr>
        <xdr:cNvPr id="181" name="テキスト ボックス 180"/>
        <xdr:cNvSpPr txBox="1"/>
      </xdr:nvSpPr>
      <xdr:spPr>
        <a:xfrm>
          <a:off x="2673427" y="1298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36601</xdr:rowOff>
    </xdr:from>
    <xdr:to>
      <xdr:col>2</xdr:col>
      <xdr:colOff>638175</xdr:colOff>
      <xdr:row>77</xdr:row>
      <xdr:rowOff>66091</xdr:rowOff>
    </xdr:to>
    <xdr:cxnSp macro="">
      <xdr:nvCxnSpPr>
        <xdr:cNvPr id="182" name="直線コネクタ 181"/>
        <xdr:cNvCxnSpPr/>
      </xdr:nvCxnSpPr>
      <xdr:spPr>
        <a:xfrm>
          <a:off x="1130300" y="1323825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54564</xdr:rowOff>
    </xdr:from>
    <xdr:to>
      <xdr:col>3</xdr:col>
      <xdr:colOff>3175</xdr:colOff>
      <xdr:row>77</xdr:row>
      <xdr:rowOff>156164</xdr:rowOff>
    </xdr:to>
    <xdr:sp macro="" textlink="">
      <xdr:nvSpPr>
        <xdr:cNvPr id="183" name="フローチャート : 判断 182"/>
        <xdr:cNvSpPr/>
      </xdr:nvSpPr>
      <xdr:spPr>
        <a:xfrm>
          <a:off x="1968500" y="1325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147291</xdr:rowOff>
    </xdr:from>
    <xdr:ext cx="469744" cy="259045"/>
    <xdr:sp macro="" textlink="">
      <xdr:nvSpPr>
        <xdr:cNvPr id="184" name="テキスト ボックス 183"/>
        <xdr:cNvSpPr txBox="1"/>
      </xdr:nvSpPr>
      <xdr:spPr>
        <a:xfrm>
          <a:off x="1784427" y="1334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31065</xdr:rowOff>
    </xdr:from>
    <xdr:to>
      <xdr:col>1</xdr:col>
      <xdr:colOff>485775</xdr:colOff>
      <xdr:row>77</xdr:row>
      <xdr:rowOff>132665</xdr:rowOff>
    </xdr:to>
    <xdr:sp macro="" textlink="">
      <xdr:nvSpPr>
        <xdr:cNvPr id="185" name="フローチャート : 判断 184"/>
        <xdr:cNvSpPr/>
      </xdr:nvSpPr>
      <xdr:spPr>
        <a:xfrm>
          <a:off x="1079500" y="1323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123792</xdr:rowOff>
    </xdr:from>
    <xdr:ext cx="469744" cy="259045"/>
    <xdr:sp macro="" textlink="">
      <xdr:nvSpPr>
        <xdr:cNvPr id="186" name="テキスト ボックス 185"/>
        <xdr:cNvSpPr txBox="1"/>
      </xdr:nvSpPr>
      <xdr:spPr>
        <a:xfrm>
          <a:off x="895427" y="13325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105177</xdr:rowOff>
    </xdr:from>
    <xdr:to>
      <xdr:col>6</xdr:col>
      <xdr:colOff>561975</xdr:colOff>
      <xdr:row>78</xdr:row>
      <xdr:rowOff>35327</xdr:rowOff>
    </xdr:to>
    <xdr:sp macro="" textlink="">
      <xdr:nvSpPr>
        <xdr:cNvPr id="192" name="円/楕円 191"/>
        <xdr:cNvSpPr/>
      </xdr:nvSpPr>
      <xdr:spPr>
        <a:xfrm>
          <a:off x="4584700" y="1330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83604</xdr:rowOff>
    </xdr:from>
    <xdr:ext cx="469744" cy="259045"/>
    <xdr:sp macro="" textlink="">
      <xdr:nvSpPr>
        <xdr:cNvPr id="193" name="維持補修費該当値テキスト"/>
        <xdr:cNvSpPr txBox="1"/>
      </xdr:nvSpPr>
      <xdr:spPr>
        <a:xfrm>
          <a:off x="4686300" y="13285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87666</xdr:rowOff>
    </xdr:from>
    <xdr:to>
      <xdr:col>5</xdr:col>
      <xdr:colOff>409575</xdr:colOff>
      <xdr:row>78</xdr:row>
      <xdr:rowOff>17816</xdr:rowOff>
    </xdr:to>
    <xdr:sp macro="" textlink="">
      <xdr:nvSpPr>
        <xdr:cNvPr id="194" name="円/楕円 193"/>
        <xdr:cNvSpPr/>
      </xdr:nvSpPr>
      <xdr:spPr>
        <a:xfrm>
          <a:off x="3746500" y="1328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8943</xdr:rowOff>
    </xdr:from>
    <xdr:ext cx="469744" cy="259045"/>
    <xdr:sp macro="" textlink="">
      <xdr:nvSpPr>
        <xdr:cNvPr id="195" name="テキスト ボックス 194"/>
        <xdr:cNvSpPr txBox="1"/>
      </xdr:nvSpPr>
      <xdr:spPr>
        <a:xfrm>
          <a:off x="3562427" y="1338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11999</xdr:rowOff>
    </xdr:from>
    <xdr:to>
      <xdr:col>4</xdr:col>
      <xdr:colOff>206375</xdr:colOff>
      <xdr:row>77</xdr:row>
      <xdr:rowOff>113599</xdr:rowOff>
    </xdr:to>
    <xdr:sp macro="" textlink="">
      <xdr:nvSpPr>
        <xdr:cNvPr id="196" name="円/楕円 195"/>
        <xdr:cNvSpPr/>
      </xdr:nvSpPr>
      <xdr:spPr>
        <a:xfrm>
          <a:off x="2857500" y="1321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104726</xdr:rowOff>
    </xdr:from>
    <xdr:ext cx="469744" cy="259045"/>
    <xdr:sp macro="" textlink="">
      <xdr:nvSpPr>
        <xdr:cNvPr id="197" name="テキスト ボックス 196"/>
        <xdr:cNvSpPr txBox="1"/>
      </xdr:nvSpPr>
      <xdr:spPr>
        <a:xfrm>
          <a:off x="2673427" y="1330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15291</xdr:rowOff>
    </xdr:from>
    <xdr:to>
      <xdr:col>3</xdr:col>
      <xdr:colOff>3175</xdr:colOff>
      <xdr:row>77</xdr:row>
      <xdr:rowOff>116891</xdr:rowOff>
    </xdr:to>
    <xdr:sp macro="" textlink="">
      <xdr:nvSpPr>
        <xdr:cNvPr id="198" name="円/楕円 197"/>
        <xdr:cNvSpPr/>
      </xdr:nvSpPr>
      <xdr:spPr>
        <a:xfrm>
          <a:off x="1968500" y="132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133418</xdr:rowOff>
    </xdr:from>
    <xdr:ext cx="469744" cy="259045"/>
    <xdr:sp macro="" textlink="">
      <xdr:nvSpPr>
        <xdr:cNvPr id="199" name="テキスト ボックス 198"/>
        <xdr:cNvSpPr txBox="1"/>
      </xdr:nvSpPr>
      <xdr:spPr>
        <a:xfrm>
          <a:off x="1784427" y="1299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157251</xdr:rowOff>
    </xdr:from>
    <xdr:to>
      <xdr:col>1</xdr:col>
      <xdr:colOff>485775</xdr:colOff>
      <xdr:row>77</xdr:row>
      <xdr:rowOff>87401</xdr:rowOff>
    </xdr:to>
    <xdr:sp macro="" textlink="">
      <xdr:nvSpPr>
        <xdr:cNvPr id="200" name="円/楕円 199"/>
        <xdr:cNvSpPr/>
      </xdr:nvSpPr>
      <xdr:spPr>
        <a:xfrm>
          <a:off x="1079500" y="131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103929</xdr:rowOff>
    </xdr:from>
    <xdr:ext cx="469744" cy="259045"/>
    <xdr:sp macro="" textlink="">
      <xdr:nvSpPr>
        <xdr:cNvPr id="201" name="テキスト ボックス 200"/>
        <xdr:cNvSpPr txBox="1"/>
      </xdr:nvSpPr>
      <xdr:spPr>
        <a:xfrm>
          <a:off x="895427" y="1296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50488</xdr:rowOff>
    </xdr:from>
    <xdr:to>
      <xdr:col>6</xdr:col>
      <xdr:colOff>511175</xdr:colOff>
      <xdr:row>98</xdr:row>
      <xdr:rowOff>51794</xdr:rowOff>
    </xdr:to>
    <xdr:cxnSp macro="">
      <xdr:nvCxnSpPr>
        <xdr:cNvPr id="235" name="直線コネクタ 234"/>
        <xdr:cNvCxnSpPr/>
      </xdr:nvCxnSpPr>
      <xdr:spPr>
        <a:xfrm>
          <a:off x="3797300" y="16852588"/>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50488</xdr:rowOff>
    </xdr:from>
    <xdr:to>
      <xdr:col>5</xdr:col>
      <xdr:colOff>358775</xdr:colOff>
      <xdr:row>98</xdr:row>
      <xdr:rowOff>96047</xdr:rowOff>
    </xdr:to>
    <xdr:cxnSp macro="">
      <xdr:nvCxnSpPr>
        <xdr:cNvPr id="238" name="直線コネクタ 237"/>
        <xdr:cNvCxnSpPr/>
      </xdr:nvCxnSpPr>
      <xdr:spPr>
        <a:xfrm flipV="1">
          <a:off x="2908300" y="16852588"/>
          <a:ext cx="889000" cy="4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81784</xdr:rowOff>
    </xdr:from>
    <xdr:to>
      <xdr:col>5</xdr:col>
      <xdr:colOff>409575</xdr:colOff>
      <xdr:row>98</xdr:row>
      <xdr:rowOff>11934</xdr:rowOff>
    </xdr:to>
    <xdr:sp macro="" textlink="">
      <xdr:nvSpPr>
        <xdr:cNvPr id="239" name="フローチャート : 判断 238"/>
        <xdr:cNvSpPr/>
      </xdr:nvSpPr>
      <xdr:spPr>
        <a:xfrm>
          <a:off x="3746500" y="1671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28461</xdr:rowOff>
    </xdr:from>
    <xdr:ext cx="534377" cy="259045"/>
    <xdr:sp macro="" textlink="">
      <xdr:nvSpPr>
        <xdr:cNvPr id="240" name="テキスト ボックス 239"/>
        <xdr:cNvSpPr txBox="1"/>
      </xdr:nvSpPr>
      <xdr:spPr>
        <a:xfrm>
          <a:off x="3530111" y="1648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66,747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96047</xdr:rowOff>
    </xdr:from>
    <xdr:to>
      <xdr:col>4</xdr:col>
      <xdr:colOff>155575</xdr:colOff>
      <xdr:row>98</xdr:row>
      <xdr:rowOff>105305</xdr:rowOff>
    </xdr:to>
    <xdr:cxnSp macro="">
      <xdr:nvCxnSpPr>
        <xdr:cNvPr id="241" name="直線コネクタ 240"/>
        <xdr:cNvCxnSpPr/>
      </xdr:nvCxnSpPr>
      <xdr:spPr>
        <a:xfrm flipV="1">
          <a:off x="2019300" y="16898147"/>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120819</xdr:rowOff>
    </xdr:from>
    <xdr:to>
      <xdr:col>4</xdr:col>
      <xdr:colOff>206375</xdr:colOff>
      <xdr:row>98</xdr:row>
      <xdr:rowOff>50969</xdr:rowOff>
    </xdr:to>
    <xdr:sp macro="" textlink="">
      <xdr:nvSpPr>
        <xdr:cNvPr id="242" name="フローチャート : 判断 241"/>
        <xdr:cNvSpPr/>
      </xdr:nvSpPr>
      <xdr:spPr>
        <a:xfrm>
          <a:off x="2857500" y="167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67496</xdr:rowOff>
    </xdr:from>
    <xdr:ext cx="534377" cy="259045"/>
    <xdr:sp macro="" textlink="">
      <xdr:nvSpPr>
        <xdr:cNvPr id="243" name="テキスト ボックス 242"/>
        <xdr:cNvSpPr txBox="1"/>
      </xdr:nvSpPr>
      <xdr:spPr>
        <a:xfrm>
          <a:off x="2641111" y="1652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62,649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105057</xdr:rowOff>
    </xdr:from>
    <xdr:to>
      <xdr:col>2</xdr:col>
      <xdr:colOff>638175</xdr:colOff>
      <xdr:row>98</xdr:row>
      <xdr:rowOff>105305</xdr:rowOff>
    </xdr:to>
    <xdr:cxnSp macro="">
      <xdr:nvCxnSpPr>
        <xdr:cNvPr id="244" name="直線コネクタ 243"/>
        <xdr:cNvCxnSpPr/>
      </xdr:nvCxnSpPr>
      <xdr:spPr>
        <a:xfrm>
          <a:off x="1130300" y="1690715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132705</xdr:rowOff>
    </xdr:from>
    <xdr:to>
      <xdr:col>3</xdr:col>
      <xdr:colOff>3175</xdr:colOff>
      <xdr:row>98</xdr:row>
      <xdr:rowOff>62855</xdr:rowOff>
    </xdr:to>
    <xdr:sp macro="" textlink="">
      <xdr:nvSpPr>
        <xdr:cNvPr id="245" name="フローチャート : 判断 244"/>
        <xdr:cNvSpPr/>
      </xdr:nvSpPr>
      <xdr:spPr>
        <a:xfrm>
          <a:off x="1968500" y="1676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79382</xdr:rowOff>
    </xdr:from>
    <xdr:ext cx="534377" cy="259045"/>
    <xdr:sp macro="" textlink="">
      <xdr:nvSpPr>
        <xdr:cNvPr id="246" name="テキスト ボックス 245"/>
        <xdr:cNvSpPr txBox="1"/>
      </xdr:nvSpPr>
      <xdr:spPr>
        <a:xfrm>
          <a:off x="1752111" y="165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61,401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143050</xdr:rowOff>
    </xdr:from>
    <xdr:to>
      <xdr:col>1</xdr:col>
      <xdr:colOff>485775</xdr:colOff>
      <xdr:row>98</xdr:row>
      <xdr:rowOff>73200</xdr:rowOff>
    </xdr:to>
    <xdr:sp macro="" textlink="">
      <xdr:nvSpPr>
        <xdr:cNvPr id="247" name="フローチャート : 判断 246"/>
        <xdr:cNvSpPr/>
      </xdr:nvSpPr>
      <xdr:spPr>
        <a:xfrm>
          <a:off x="1079500" y="1677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89727</xdr:rowOff>
    </xdr:from>
    <xdr:ext cx="534377" cy="259045"/>
    <xdr:sp macro="" textlink="">
      <xdr:nvSpPr>
        <xdr:cNvPr id="248" name="テキスト ボックス 247"/>
        <xdr:cNvSpPr txBox="1"/>
      </xdr:nvSpPr>
      <xdr:spPr>
        <a:xfrm>
          <a:off x="863111" y="165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994</xdr:rowOff>
    </xdr:from>
    <xdr:to>
      <xdr:col>6</xdr:col>
      <xdr:colOff>561975</xdr:colOff>
      <xdr:row>98</xdr:row>
      <xdr:rowOff>102594</xdr:rowOff>
    </xdr:to>
    <xdr:sp macro="" textlink="">
      <xdr:nvSpPr>
        <xdr:cNvPr id="254" name="円/楕円 253"/>
        <xdr:cNvSpPr/>
      </xdr:nvSpPr>
      <xdr:spPr>
        <a:xfrm>
          <a:off x="4584700" y="16803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87371</xdr:rowOff>
    </xdr:from>
    <xdr:ext cx="534377" cy="259045"/>
    <xdr:sp macro="" textlink="">
      <xdr:nvSpPr>
        <xdr:cNvPr id="255" name="扶助費該当値テキスト"/>
        <xdr:cNvSpPr txBox="1"/>
      </xdr:nvSpPr>
      <xdr:spPr>
        <a:xfrm>
          <a:off x="4686300" y="1671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57,229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171138</xdr:rowOff>
    </xdr:from>
    <xdr:to>
      <xdr:col>5</xdr:col>
      <xdr:colOff>409575</xdr:colOff>
      <xdr:row>98</xdr:row>
      <xdr:rowOff>101288</xdr:rowOff>
    </xdr:to>
    <xdr:sp macro="" textlink="">
      <xdr:nvSpPr>
        <xdr:cNvPr id="256" name="円/楕円 255"/>
        <xdr:cNvSpPr/>
      </xdr:nvSpPr>
      <xdr:spPr>
        <a:xfrm>
          <a:off x="3746500" y="1680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92415</xdr:rowOff>
    </xdr:from>
    <xdr:ext cx="534377" cy="259045"/>
    <xdr:sp macro="" textlink="">
      <xdr:nvSpPr>
        <xdr:cNvPr id="257" name="テキスト ボックス 256"/>
        <xdr:cNvSpPr txBox="1"/>
      </xdr:nvSpPr>
      <xdr:spPr>
        <a:xfrm>
          <a:off x="3530111" y="1689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57,366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45247</xdr:rowOff>
    </xdr:from>
    <xdr:to>
      <xdr:col>4</xdr:col>
      <xdr:colOff>206375</xdr:colOff>
      <xdr:row>98</xdr:row>
      <xdr:rowOff>146847</xdr:rowOff>
    </xdr:to>
    <xdr:sp macro="" textlink="">
      <xdr:nvSpPr>
        <xdr:cNvPr id="258" name="円/楕円 257"/>
        <xdr:cNvSpPr/>
      </xdr:nvSpPr>
      <xdr:spPr>
        <a:xfrm>
          <a:off x="2857500" y="168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137974</xdr:rowOff>
    </xdr:from>
    <xdr:ext cx="534377" cy="259045"/>
    <xdr:sp macro="" textlink="">
      <xdr:nvSpPr>
        <xdr:cNvPr id="259" name="テキスト ボックス 258"/>
        <xdr:cNvSpPr txBox="1"/>
      </xdr:nvSpPr>
      <xdr:spPr>
        <a:xfrm>
          <a:off x="2641111" y="169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54505</xdr:rowOff>
    </xdr:from>
    <xdr:to>
      <xdr:col>3</xdr:col>
      <xdr:colOff>3175</xdr:colOff>
      <xdr:row>98</xdr:row>
      <xdr:rowOff>156105</xdr:rowOff>
    </xdr:to>
    <xdr:sp macro="" textlink="">
      <xdr:nvSpPr>
        <xdr:cNvPr id="260" name="円/楕円 259"/>
        <xdr:cNvSpPr/>
      </xdr:nvSpPr>
      <xdr:spPr>
        <a:xfrm>
          <a:off x="1968500" y="16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147232</xdr:rowOff>
    </xdr:from>
    <xdr:ext cx="534377" cy="259045"/>
    <xdr:sp macro="" textlink="">
      <xdr:nvSpPr>
        <xdr:cNvPr id="261" name="テキスト ボックス 260"/>
        <xdr:cNvSpPr txBox="1"/>
      </xdr:nvSpPr>
      <xdr:spPr>
        <a:xfrm>
          <a:off x="1752111" y="1694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51,611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54257</xdr:rowOff>
    </xdr:from>
    <xdr:to>
      <xdr:col>1</xdr:col>
      <xdr:colOff>485775</xdr:colOff>
      <xdr:row>98</xdr:row>
      <xdr:rowOff>155857</xdr:rowOff>
    </xdr:to>
    <xdr:sp macro="" textlink="">
      <xdr:nvSpPr>
        <xdr:cNvPr id="262" name="円/楕円 261"/>
        <xdr:cNvSpPr/>
      </xdr:nvSpPr>
      <xdr:spPr>
        <a:xfrm>
          <a:off x="1079500" y="16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146984</xdr:rowOff>
    </xdr:from>
    <xdr:ext cx="534377" cy="259045"/>
    <xdr:sp macro="" textlink="">
      <xdr:nvSpPr>
        <xdr:cNvPr id="263" name="テキスト ボックス 262"/>
        <xdr:cNvSpPr txBox="1"/>
      </xdr:nvSpPr>
      <xdr:spPr>
        <a:xfrm>
          <a:off x="863111" y="169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96854</xdr:rowOff>
    </xdr:from>
    <xdr:to>
      <xdr:col>15</xdr:col>
      <xdr:colOff>180975</xdr:colOff>
      <xdr:row>38</xdr:row>
      <xdr:rowOff>103396</xdr:rowOff>
    </xdr:to>
    <xdr:cxnSp macro="">
      <xdr:nvCxnSpPr>
        <xdr:cNvPr id="294" name="直線コネクタ 293"/>
        <xdr:cNvCxnSpPr/>
      </xdr:nvCxnSpPr>
      <xdr:spPr>
        <a:xfrm>
          <a:off x="9639300" y="6611954"/>
          <a:ext cx="8382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137435</xdr:rowOff>
    </xdr:from>
    <xdr:ext cx="534377" cy="259045"/>
    <xdr:sp macro="" textlink="">
      <xdr:nvSpPr>
        <xdr:cNvPr id="295" name="補助費等平均値テキスト"/>
        <xdr:cNvSpPr txBox="1"/>
      </xdr:nvSpPr>
      <xdr:spPr>
        <a:xfrm>
          <a:off x="10528300" y="5966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85032</xdr:rowOff>
    </xdr:from>
    <xdr:to>
      <xdr:col>14</xdr:col>
      <xdr:colOff>28575</xdr:colOff>
      <xdr:row>38</xdr:row>
      <xdr:rowOff>96854</xdr:rowOff>
    </xdr:to>
    <xdr:cxnSp macro="">
      <xdr:nvCxnSpPr>
        <xdr:cNvPr id="297" name="直線コネクタ 296"/>
        <xdr:cNvCxnSpPr/>
      </xdr:nvCxnSpPr>
      <xdr:spPr>
        <a:xfrm>
          <a:off x="8750300" y="6600132"/>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30836</xdr:rowOff>
    </xdr:from>
    <xdr:to>
      <xdr:col>14</xdr:col>
      <xdr:colOff>79375</xdr:colOff>
      <xdr:row>36</xdr:row>
      <xdr:rowOff>132436</xdr:rowOff>
    </xdr:to>
    <xdr:sp macro="" textlink="">
      <xdr:nvSpPr>
        <xdr:cNvPr id="298" name="フローチャート : 判断 297"/>
        <xdr:cNvSpPr/>
      </xdr:nvSpPr>
      <xdr:spPr>
        <a:xfrm>
          <a:off x="9588500" y="620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148963</xdr:rowOff>
    </xdr:from>
    <xdr:ext cx="534377" cy="259045"/>
    <xdr:sp macro="" textlink="">
      <xdr:nvSpPr>
        <xdr:cNvPr id="299" name="テキスト ボックス 298"/>
        <xdr:cNvSpPr txBox="1"/>
      </xdr:nvSpPr>
      <xdr:spPr>
        <a:xfrm>
          <a:off x="9372111" y="59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85032</xdr:rowOff>
    </xdr:from>
    <xdr:to>
      <xdr:col>12</xdr:col>
      <xdr:colOff>511175</xdr:colOff>
      <xdr:row>38</xdr:row>
      <xdr:rowOff>98965</xdr:rowOff>
    </xdr:to>
    <xdr:cxnSp macro="">
      <xdr:nvCxnSpPr>
        <xdr:cNvPr id="300" name="直線コネクタ 299"/>
        <xdr:cNvCxnSpPr/>
      </xdr:nvCxnSpPr>
      <xdr:spPr>
        <a:xfrm flipV="1">
          <a:off x="7861300" y="6600132"/>
          <a:ext cx="88900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99514</xdr:rowOff>
    </xdr:from>
    <xdr:to>
      <xdr:col>12</xdr:col>
      <xdr:colOff>561975</xdr:colOff>
      <xdr:row>35</xdr:row>
      <xdr:rowOff>29664</xdr:rowOff>
    </xdr:to>
    <xdr:sp macro="" textlink="">
      <xdr:nvSpPr>
        <xdr:cNvPr id="301" name="フローチャート : 判断 300"/>
        <xdr:cNvSpPr/>
      </xdr:nvSpPr>
      <xdr:spPr>
        <a:xfrm>
          <a:off x="8699500" y="592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46191</xdr:rowOff>
    </xdr:from>
    <xdr:ext cx="534377" cy="259045"/>
    <xdr:sp macro="" textlink="">
      <xdr:nvSpPr>
        <xdr:cNvPr id="302" name="テキスト ボックス 301"/>
        <xdr:cNvSpPr txBox="1"/>
      </xdr:nvSpPr>
      <xdr:spPr>
        <a:xfrm>
          <a:off x="8483111" y="570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86589</xdr:rowOff>
    </xdr:from>
    <xdr:to>
      <xdr:col>11</xdr:col>
      <xdr:colOff>307975</xdr:colOff>
      <xdr:row>38</xdr:row>
      <xdr:rowOff>98965</xdr:rowOff>
    </xdr:to>
    <xdr:cxnSp macro="">
      <xdr:nvCxnSpPr>
        <xdr:cNvPr id="303" name="直線コネクタ 302"/>
        <xdr:cNvCxnSpPr/>
      </xdr:nvCxnSpPr>
      <xdr:spPr>
        <a:xfrm>
          <a:off x="6972300" y="6601689"/>
          <a:ext cx="8890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73334</xdr:rowOff>
    </xdr:from>
    <xdr:to>
      <xdr:col>11</xdr:col>
      <xdr:colOff>358775</xdr:colOff>
      <xdr:row>37</xdr:row>
      <xdr:rowOff>3484</xdr:rowOff>
    </xdr:to>
    <xdr:sp macro="" textlink="">
      <xdr:nvSpPr>
        <xdr:cNvPr id="304" name="フローチャート : 判断 303"/>
        <xdr:cNvSpPr/>
      </xdr:nvSpPr>
      <xdr:spPr>
        <a:xfrm>
          <a:off x="7810500" y="624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20011</xdr:rowOff>
    </xdr:from>
    <xdr:ext cx="534377" cy="259045"/>
    <xdr:sp macro="" textlink="">
      <xdr:nvSpPr>
        <xdr:cNvPr id="305" name="テキスト ボックス 304"/>
        <xdr:cNvSpPr txBox="1"/>
      </xdr:nvSpPr>
      <xdr:spPr>
        <a:xfrm>
          <a:off x="7594111" y="60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11981</xdr:rowOff>
    </xdr:from>
    <xdr:to>
      <xdr:col>10</xdr:col>
      <xdr:colOff>155575</xdr:colOff>
      <xdr:row>36</xdr:row>
      <xdr:rowOff>113581</xdr:rowOff>
    </xdr:to>
    <xdr:sp macro="" textlink="">
      <xdr:nvSpPr>
        <xdr:cNvPr id="306" name="フローチャート : 判断 305"/>
        <xdr:cNvSpPr/>
      </xdr:nvSpPr>
      <xdr:spPr>
        <a:xfrm>
          <a:off x="6921500" y="61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130108</xdr:rowOff>
    </xdr:from>
    <xdr:ext cx="534377" cy="259045"/>
    <xdr:sp macro="" textlink="">
      <xdr:nvSpPr>
        <xdr:cNvPr id="307" name="テキスト ボックス 306"/>
        <xdr:cNvSpPr txBox="1"/>
      </xdr:nvSpPr>
      <xdr:spPr>
        <a:xfrm>
          <a:off x="6705111" y="59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52596</xdr:rowOff>
    </xdr:from>
    <xdr:to>
      <xdr:col>15</xdr:col>
      <xdr:colOff>231775</xdr:colOff>
      <xdr:row>38</xdr:row>
      <xdr:rowOff>154196</xdr:rowOff>
    </xdr:to>
    <xdr:sp macro="" textlink="">
      <xdr:nvSpPr>
        <xdr:cNvPr id="313" name="円/楕円 312"/>
        <xdr:cNvSpPr/>
      </xdr:nvSpPr>
      <xdr:spPr>
        <a:xfrm>
          <a:off x="10426700" y="65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138973</xdr:rowOff>
    </xdr:from>
    <xdr:ext cx="534377" cy="259045"/>
    <xdr:sp macro="" textlink="">
      <xdr:nvSpPr>
        <xdr:cNvPr id="314" name="補助費等該当値テキスト"/>
        <xdr:cNvSpPr txBox="1"/>
      </xdr:nvSpPr>
      <xdr:spPr>
        <a:xfrm>
          <a:off x="10528300" y="64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46054</xdr:rowOff>
    </xdr:from>
    <xdr:to>
      <xdr:col>14</xdr:col>
      <xdr:colOff>79375</xdr:colOff>
      <xdr:row>38</xdr:row>
      <xdr:rowOff>147654</xdr:rowOff>
    </xdr:to>
    <xdr:sp macro="" textlink="">
      <xdr:nvSpPr>
        <xdr:cNvPr id="315" name="円/楕円 314"/>
        <xdr:cNvSpPr/>
      </xdr:nvSpPr>
      <xdr:spPr>
        <a:xfrm>
          <a:off x="9588500" y="65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138781</xdr:rowOff>
    </xdr:from>
    <xdr:ext cx="534377" cy="259045"/>
    <xdr:sp macro="" textlink="">
      <xdr:nvSpPr>
        <xdr:cNvPr id="316" name="テキスト ボックス 315"/>
        <xdr:cNvSpPr txBox="1"/>
      </xdr:nvSpPr>
      <xdr:spPr>
        <a:xfrm>
          <a:off x="9372111" y="665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34232</xdr:rowOff>
    </xdr:from>
    <xdr:to>
      <xdr:col>12</xdr:col>
      <xdr:colOff>561975</xdr:colOff>
      <xdr:row>38</xdr:row>
      <xdr:rowOff>135832</xdr:rowOff>
    </xdr:to>
    <xdr:sp macro="" textlink="">
      <xdr:nvSpPr>
        <xdr:cNvPr id="317" name="円/楕円 316"/>
        <xdr:cNvSpPr/>
      </xdr:nvSpPr>
      <xdr:spPr>
        <a:xfrm>
          <a:off x="8699500" y="654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126959</xdr:rowOff>
    </xdr:from>
    <xdr:ext cx="534377" cy="259045"/>
    <xdr:sp macro="" textlink="">
      <xdr:nvSpPr>
        <xdr:cNvPr id="318" name="テキスト ボックス 317"/>
        <xdr:cNvSpPr txBox="1"/>
      </xdr:nvSpPr>
      <xdr:spPr>
        <a:xfrm>
          <a:off x="8483111" y="66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48165</xdr:rowOff>
    </xdr:from>
    <xdr:to>
      <xdr:col>11</xdr:col>
      <xdr:colOff>358775</xdr:colOff>
      <xdr:row>38</xdr:row>
      <xdr:rowOff>149765</xdr:rowOff>
    </xdr:to>
    <xdr:sp macro="" textlink="">
      <xdr:nvSpPr>
        <xdr:cNvPr id="319" name="円/楕円 318"/>
        <xdr:cNvSpPr/>
      </xdr:nvSpPr>
      <xdr:spPr>
        <a:xfrm>
          <a:off x="7810500" y="65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140892</xdr:rowOff>
    </xdr:from>
    <xdr:ext cx="534377" cy="259045"/>
    <xdr:sp macro="" textlink="">
      <xdr:nvSpPr>
        <xdr:cNvPr id="320" name="テキスト ボックス 319"/>
        <xdr:cNvSpPr txBox="1"/>
      </xdr:nvSpPr>
      <xdr:spPr>
        <a:xfrm>
          <a:off x="7594111" y="66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35789</xdr:rowOff>
    </xdr:from>
    <xdr:to>
      <xdr:col>10</xdr:col>
      <xdr:colOff>155575</xdr:colOff>
      <xdr:row>38</xdr:row>
      <xdr:rowOff>137389</xdr:rowOff>
    </xdr:to>
    <xdr:sp macro="" textlink="">
      <xdr:nvSpPr>
        <xdr:cNvPr id="321" name="円/楕円 320"/>
        <xdr:cNvSpPr/>
      </xdr:nvSpPr>
      <xdr:spPr>
        <a:xfrm>
          <a:off x="6921500" y="655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128516</xdr:rowOff>
    </xdr:from>
    <xdr:ext cx="534377" cy="259045"/>
    <xdr:sp macro="" textlink="">
      <xdr:nvSpPr>
        <xdr:cNvPr id="322" name="テキスト ボックス 321"/>
        <xdr:cNvSpPr txBox="1"/>
      </xdr:nvSpPr>
      <xdr:spPr>
        <a:xfrm>
          <a:off x="6705111" y="66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85093</xdr:rowOff>
    </xdr:from>
    <xdr:to>
      <xdr:col>15</xdr:col>
      <xdr:colOff>180975</xdr:colOff>
      <xdr:row>58</xdr:row>
      <xdr:rowOff>95952</xdr:rowOff>
    </xdr:to>
    <xdr:cxnSp macro="">
      <xdr:nvCxnSpPr>
        <xdr:cNvPr id="351" name="直線コネクタ 350"/>
        <xdr:cNvCxnSpPr/>
      </xdr:nvCxnSpPr>
      <xdr:spPr>
        <a:xfrm flipV="1">
          <a:off x="9639300" y="10029193"/>
          <a:ext cx="8382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95952</xdr:rowOff>
    </xdr:from>
    <xdr:to>
      <xdr:col>14</xdr:col>
      <xdr:colOff>28575</xdr:colOff>
      <xdr:row>58</xdr:row>
      <xdr:rowOff>122113</xdr:rowOff>
    </xdr:to>
    <xdr:cxnSp macro="">
      <xdr:nvCxnSpPr>
        <xdr:cNvPr id="354" name="直線コネクタ 353"/>
        <xdr:cNvCxnSpPr/>
      </xdr:nvCxnSpPr>
      <xdr:spPr>
        <a:xfrm flipV="1">
          <a:off x="8750300" y="10040052"/>
          <a:ext cx="889000" cy="2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10214</xdr:rowOff>
    </xdr:from>
    <xdr:to>
      <xdr:col>14</xdr:col>
      <xdr:colOff>79375</xdr:colOff>
      <xdr:row>58</xdr:row>
      <xdr:rowOff>111814</xdr:rowOff>
    </xdr:to>
    <xdr:sp macro="" textlink="">
      <xdr:nvSpPr>
        <xdr:cNvPr id="355" name="フローチャート : 判断 354"/>
        <xdr:cNvSpPr/>
      </xdr:nvSpPr>
      <xdr:spPr>
        <a:xfrm>
          <a:off x="9588500" y="995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128341</xdr:rowOff>
    </xdr:from>
    <xdr:ext cx="534377" cy="259045"/>
    <xdr:sp macro="" textlink="">
      <xdr:nvSpPr>
        <xdr:cNvPr id="356" name="テキスト ボックス 355"/>
        <xdr:cNvSpPr txBox="1"/>
      </xdr:nvSpPr>
      <xdr:spPr>
        <a:xfrm>
          <a:off x="9372111" y="972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122113</xdr:rowOff>
    </xdr:from>
    <xdr:to>
      <xdr:col>12</xdr:col>
      <xdr:colOff>511175</xdr:colOff>
      <xdr:row>58</xdr:row>
      <xdr:rowOff>154505</xdr:rowOff>
    </xdr:to>
    <xdr:cxnSp macro="">
      <xdr:nvCxnSpPr>
        <xdr:cNvPr id="357" name="直線コネクタ 356"/>
        <xdr:cNvCxnSpPr/>
      </xdr:nvCxnSpPr>
      <xdr:spPr>
        <a:xfrm flipV="1">
          <a:off x="7861300" y="10066213"/>
          <a:ext cx="889000" cy="3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34825</xdr:rowOff>
    </xdr:from>
    <xdr:to>
      <xdr:col>12</xdr:col>
      <xdr:colOff>561975</xdr:colOff>
      <xdr:row>58</xdr:row>
      <xdr:rowOff>136425</xdr:rowOff>
    </xdr:to>
    <xdr:sp macro="" textlink="">
      <xdr:nvSpPr>
        <xdr:cNvPr id="358" name="フローチャート : 判断 357"/>
        <xdr:cNvSpPr/>
      </xdr:nvSpPr>
      <xdr:spPr>
        <a:xfrm>
          <a:off x="8699500" y="997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152952</xdr:rowOff>
    </xdr:from>
    <xdr:ext cx="534377" cy="259045"/>
    <xdr:sp macro="" textlink="">
      <xdr:nvSpPr>
        <xdr:cNvPr id="359" name="テキスト ボックス 358"/>
        <xdr:cNvSpPr txBox="1"/>
      </xdr:nvSpPr>
      <xdr:spPr>
        <a:xfrm>
          <a:off x="8483111" y="975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132291</xdr:rowOff>
    </xdr:from>
    <xdr:to>
      <xdr:col>11</xdr:col>
      <xdr:colOff>307975</xdr:colOff>
      <xdr:row>58</xdr:row>
      <xdr:rowOff>154505</xdr:rowOff>
    </xdr:to>
    <xdr:cxnSp macro="">
      <xdr:nvCxnSpPr>
        <xdr:cNvPr id="360" name="直線コネクタ 359"/>
        <xdr:cNvCxnSpPr/>
      </xdr:nvCxnSpPr>
      <xdr:spPr>
        <a:xfrm>
          <a:off x="6972300" y="10076391"/>
          <a:ext cx="889000" cy="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50333</xdr:rowOff>
    </xdr:from>
    <xdr:to>
      <xdr:col>11</xdr:col>
      <xdr:colOff>358775</xdr:colOff>
      <xdr:row>58</xdr:row>
      <xdr:rowOff>151933</xdr:rowOff>
    </xdr:to>
    <xdr:sp macro="" textlink="">
      <xdr:nvSpPr>
        <xdr:cNvPr id="361" name="フローチャート : 判断 360"/>
        <xdr:cNvSpPr/>
      </xdr:nvSpPr>
      <xdr:spPr>
        <a:xfrm>
          <a:off x="7810500" y="999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168460</xdr:rowOff>
    </xdr:from>
    <xdr:ext cx="534377" cy="259045"/>
    <xdr:sp macro="" textlink="">
      <xdr:nvSpPr>
        <xdr:cNvPr id="362" name="テキスト ボックス 361"/>
        <xdr:cNvSpPr txBox="1"/>
      </xdr:nvSpPr>
      <xdr:spPr>
        <a:xfrm>
          <a:off x="7594111" y="976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60,245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71576</xdr:rowOff>
    </xdr:from>
    <xdr:to>
      <xdr:col>10</xdr:col>
      <xdr:colOff>155575</xdr:colOff>
      <xdr:row>59</xdr:row>
      <xdr:rowOff>1726</xdr:rowOff>
    </xdr:to>
    <xdr:sp macro="" textlink="">
      <xdr:nvSpPr>
        <xdr:cNvPr id="363" name="フローチャート : 判断 362"/>
        <xdr:cNvSpPr/>
      </xdr:nvSpPr>
      <xdr:spPr>
        <a:xfrm>
          <a:off x="6921500" y="100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18253</xdr:rowOff>
    </xdr:from>
    <xdr:ext cx="534377" cy="259045"/>
    <xdr:sp macro="" textlink="">
      <xdr:nvSpPr>
        <xdr:cNvPr id="364" name="テキスト ボックス 363"/>
        <xdr:cNvSpPr txBox="1"/>
      </xdr:nvSpPr>
      <xdr:spPr>
        <a:xfrm>
          <a:off x="6705111" y="979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34293</xdr:rowOff>
    </xdr:from>
    <xdr:to>
      <xdr:col>15</xdr:col>
      <xdr:colOff>231775</xdr:colOff>
      <xdr:row>58</xdr:row>
      <xdr:rowOff>135893</xdr:rowOff>
    </xdr:to>
    <xdr:sp macro="" textlink="">
      <xdr:nvSpPr>
        <xdr:cNvPr id="370" name="円/楕円 369"/>
        <xdr:cNvSpPr/>
      </xdr:nvSpPr>
      <xdr:spPr>
        <a:xfrm>
          <a:off x="10426700" y="997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159209</xdr:rowOff>
    </xdr:from>
    <xdr:ext cx="534377" cy="259045"/>
    <xdr:sp macro="" textlink="">
      <xdr:nvSpPr>
        <xdr:cNvPr id="371" name="普通建設事業費該当値テキスト"/>
        <xdr:cNvSpPr txBox="1"/>
      </xdr:nvSpPr>
      <xdr:spPr>
        <a:xfrm>
          <a:off x="10528300" y="993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68,665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45152</xdr:rowOff>
    </xdr:from>
    <xdr:to>
      <xdr:col>14</xdr:col>
      <xdr:colOff>79375</xdr:colOff>
      <xdr:row>58</xdr:row>
      <xdr:rowOff>146752</xdr:rowOff>
    </xdr:to>
    <xdr:sp macro="" textlink="">
      <xdr:nvSpPr>
        <xdr:cNvPr id="372" name="円/楕円 371"/>
        <xdr:cNvSpPr/>
      </xdr:nvSpPr>
      <xdr:spPr>
        <a:xfrm>
          <a:off x="9588500" y="99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137879</xdr:rowOff>
    </xdr:from>
    <xdr:ext cx="534377" cy="259045"/>
    <xdr:sp macro="" textlink="">
      <xdr:nvSpPr>
        <xdr:cNvPr id="373" name="テキスト ボックス 372"/>
        <xdr:cNvSpPr txBox="1"/>
      </xdr:nvSpPr>
      <xdr:spPr>
        <a:xfrm>
          <a:off x="9372111" y="1008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71313</xdr:rowOff>
    </xdr:from>
    <xdr:to>
      <xdr:col>12</xdr:col>
      <xdr:colOff>561975</xdr:colOff>
      <xdr:row>59</xdr:row>
      <xdr:rowOff>1463</xdr:rowOff>
    </xdr:to>
    <xdr:sp macro="" textlink="">
      <xdr:nvSpPr>
        <xdr:cNvPr id="374" name="円/楕円 373"/>
        <xdr:cNvSpPr/>
      </xdr:nvSpPr>
      <xdr:spPr>
        <a:xfrm>
          <a:off x="8699500" y="1001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164040</xdr:rowOff>
    </xdr:from>
    <xdr:ext cx="534377" cy="259045"/>
    <xdr:sp macro="" textlink="">
      <xdr:nvSpPr>
        <xdr:cNvPr id="375" name="テキスト ボックス 374"/>
        <xdr:cNvSpPr txBox="1"/>
      </xdr:nvSpPr>
      <xdr:spPr>
        <a:xfrm>
          <a:off x="8483111" y="1010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103705</xdr:rowOff>
    </xdr:from>
    <xdr:to>
      <xdr:col>11</xdr:col>
      <xdr:colOff>358775</xdr:colOff>
      <xdr:row>59</xdr:row>
      <xdr:rowOff>33855</xdr:rowOff>
    </xdr:to>
    <xdr:sp macro="" textlink="">
      <xdr:nvSpPr>
        <xdr:cNvPr id="376" name="円/楕円 375"/>
        <xdr:cNvSpPr/>
      </xdr:nvSpPr>
      <xdr:spPr>
        <a:xfrm>
          <a:off x="7810500" y="100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24982</xdr:rowOff>
    </xdr:from>
    <xdr:ext cx="534377" cy="259045"/>
    <xdr:sp macro="" textlink="">
      <xdr:nvSpPr>
        <xdr:cNvPr id="377" name="テキスト ボックス 376"/>
        <xdr:cNvSpPr txBox="1"/>
      </xdr:nvSpPr>
      <xdr:spPr>
        <a:xfrm>
          <a:off x="7594111" y="1014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32,228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81491</xdr:rowOff>
    </xdr:from>
    <xdr:to>
      <xdr:col>10</xdr:col>
      <xdr:colOff>155575</xdr:colOff>
      <xdr:row>59</xdr:row>
      <xdr:rowOff>11641</xdr:rowOff>
    </xdr:to>
    <xdr:sp macro="" textlink="">
      <xdr:nvSpPr>
        <xdr:cNvPr id="378" name="円/楕円 377"/>
        <xdr:cNvSpPr/>
      </xdr:nvSpPr>
      <xdr:spPr>
        <a:xfrm>
          <a:off x="6921500" y="100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2768</xdr:rowOff>
    </xdr:from>
    <xdr:ext cx="534377" cy="259045"/>
    <xdr:sp macro="" textlink="">
      <xdr:nvSpPr>
        <xdr:cNvPr id="379" name="テキスト ボックス 378"/>
        <xdr:cNvSpPr txBox="1"/>
      </xdr:nvSpPr>
      <xdr:spPr>
        <a:xfrm>
          <a:off x="6705111" y="101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64509</xdr:rowOff>
    </xdr:from>
    <xdr:to>
      <xdr:col>15</xdr:col>
      <xdr:colOff>180975</xdr:colOff>
      <xdr:row>78</xdr:row>
      <xdr:rowOff>77801</xdr:rowOff>
    </xdr:to>
    <xdr:cxnSp macro="">
      <xdr:nvCxnSpPr>
        <xdr:cNvPr id="406" name="直線コネクタ 405"/>
        <xdr:cNvCxnSpPr/>
      </xdr:nvCxnSpPr>
      <xdr:spPr>
        <a:xfrm>
          <a:off x="9639300" y="13437609"/>
          <a:ext cx="838200" cy="1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4387</xdr:rowOff>
    </xdr:from>
    <xdr:to>
      <xdr:col>14</xdr:col>
      <xdr:colOff>79375</xdr:colOff>
      <xdr:row>78</xdr:row>
      <xdr:rowOff>105987</xdr:rowOff>
    </xdr:to>
    <xdr:sp macro="" textlink="">
      <xdr:nvSpPr>
        <xdr:cNvPr id="409" name="フローチャート : 判断 408"/>
        <xdr:cNvSpPr/>
      </xdr:nvSpPr>
      <xdr:spPr>
        <a:xfrm>
          <a:off x="9588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122514</xdr:rowOff>
    </xdr:from>
    <xdr:ext cx="534377" cy="259045"/>
    <xdr:sp macro="" textlink="">
      <xdr:nvSpPr>
        <xdr:cNvPr id="410" name="テキスト ボックス 409"/>
        <xdr:cNvSpPr txBox="1"/>
      </xdr:nvSpPr>
      <xdr:spPr>
        <a:xfrm>
          <a:off x="9372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36,970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27001</xdr:rowOff>
    </xdr:from>
    <xdr:to>
      <xdr:col>15</xdr:col>
      <xdr:colOff>231775</xdr:colOff>
      <xdr:row>78</xdr:row>
      <xdr:rowOff>128601</xdr:rowOff>
    </xdr:to>
    <xdr:sp macro="" textlink="">
      <xdr:nvSpPr>
        <xdr:cNvPr id="416" name="円/楕円 415"/>
        <xdr:cNvSpPr/>
      </xdr:nvSpPr>
      <xdr:spPr>
        <a:xfrm>
          <a:off x="10426700" y="1340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145281</xdr:rowOff>
    </xdr:from>
    <xdr:ext cx="534377" cy="259045"/>
    <xdr:sp macro="" textlink="">
      <xdr:nvSpPr>
        <xdr:cNvPr id="417" name="普通建設事業費 （ うち新規整備　）該当値テキスト"/>
        <xdr:cNvSpPr txBox="1"/>
      </xdr:nvSpPr>
      <xdr:spPr>
        <a:xfrm>
          <a:off x="10528300" y="1334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13709</xdr:rowOff>
    </xdr:from>
    <xdr:to>
      <xdr:col>14</xdr:col>
      <xdr:colOff>79375</xdr:colOff>
      <xdr:row>78</xdr:row>
      <xdr:rowOff>115309</xdr:rowOff>
    </xdr:to>
    <xdr:sp macro="" textlink="">
      <xdr:nvSpPr>
        <xdr:cNvPr id="418" name="円/楕円 417"/>
        <xdr:cNvSpPr/>
      </xdr:nvSpPr>
      <xdr:spPr>
        <a:xfrm>
          <a:off x="9588500" y="133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106436</xdr:rowOff>
    </xdr:from>
    <xdr:ext cx="534377" cy="259045"/>
    <xdr:sp macro="" textlink="">
      <xdr:nvSpPr>
        <xdr:cNvPr id="419" name="テキスト ボックス 418"/>
        <xdr:cNvSpPr txBox="1"/>
      </xdr:nvSpPr>
      <xdr:spPr>
        <a:xfrm>
          <a:off x="9372111" y="1347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158624</xdr:rowOff>
    </xdr:from>
    <xdr:to>
      <xdr:col>15</xdr:col>
      <xdr:colOff>180975</xdr:colOff>
      <xdr:row>97</xdr:row>
      <xdr:rowOff>77766</xdr:rowOff>
    </xdr:to>
    <xdr:cxnSp macro="">
      <xdr:nvCxnSpPr>
        <xdr:cNvPr id="450" name="直線コネクタ 449"/>
        <xdr:cNvCxnSpPr/>
      </xdr:nvCxnSpPr>
      <xdr:spPr>
        <a:xfrm flipV="1">
          <a:off x="9639300" y="16617824"/>
          <a:ext cx="838200" cy="9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111711</xdr:rowOff>
    </xdr:from>
    <xdr:to>
      <xdr:col>14</xdr:col>
      <xdr:colOff>79375</xdr:colOff>
      <xdr:row>97</xdr:row>
      <xdr:rowOff>41861</xdr:rowOff>
    </xdr:to>
    <xdr:sp macro="" textlink="">
      <xdr:nvSpPr>
        <xdr:cNvPr id="453" name="フローチャート : 判断 452"/>
        <xdr:cNvSpPr/>
      </xdr:nvSpPr>
      <xdr:spPr>
        <a:xfrm>
          <a:off x="9588500" y="165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58388</xdr:rowOff>
    </xdr:from>
    <xdr:ext cx="534377" cy="259045"/>
    <xdr:sp macro="" textlink="">
      <xdr:nvSpPr>
        <xdr:cNvPr id="454" name="テキスト ボックス 453"/>
        <xdr:cNvSpPr txBox="1"/>
      </xdr:nvSpPr>
      <xdr:spPr>
        <a:xfrm>
          <a:off x="9372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107824</xdr:rowOff>
    </xdr:from>
    <xdr:to>
      <xdr:col>15</xdr:col>
      <xdr:colOff>231775</xdr:colOff>
      <xdr:row>97</xdr:row>
      <xdr:rowOff>37974</xdr:rowOff>
    </xdr:to>
    <xdr:sp macro="" textlink="">
      <xdr:nvSpPr>
        <xdr:cNvPr id="460" name="円/楕円 459"/>
        <xdr:cNvSpPr/>
      </xdr:nvSpPr>
      <xdr:spPr>
        <a:xfrm>
          <a:off x="10426700" y="165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86251</xdr:rowOff>
    </xdr:from>
    <xdr:ext cx="534377" cy="259045"/>
    <xdr:sp macro="" textlink="">
      <xdr:nvSpPr>
        <xdr:cNvPr id="461" name="普通建設事業費 （ うち更新整備　）該当値テキスト"/>
        <xdr:cNvSpPr txBox="1"/>
      </xdr:nvSpPr>
      <xdr:spPr>
        <a:xfrm>
          <a:off x="10528300" y="165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27,841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26966</xdr:rowOff>
    </xdr:from>
    <xdr:to>
      <xdr:col>14</xdr:col>
      <xdr:colOff>79375</xdr:colOff>
      <xdr:row>97</xdr:row>
      <xdr:rowOff>128566</xdr:rowOff>
    </xdr:to>
    <xdr:sp macro="" textlink="">
      <xdr:nvSpPr>
        <xdr:cNvPr id="462" name="円/楕円 461"/>
        <xdr:cNvSpPr/>
      </xdr:nvSpPr>
      <xdr:spPr>
        <a:xfrm>
          <a:off x="9588500" y="1665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119693</xdr:rowOff>
    </xdr:from>
    <xdr:ext cx="534377" cy="259045"/>
    <xdr:sp macro="" textlink="">
      <xdr:nvSpPr>
        <xdr:cNvPr id="463" name="テキスト ボックス 462"/>
        <xdr:cNvSpPr txBox="1"/>
      </xdr:nvSpPr>
      <xdr:spPr>
        <a:xfrm>
          <a:off x="9372111" y="16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23314</xdr:rowOff>
    </xdr:from>
    <xdr:to>
      <xdr:col>23</xdr:col>
      <xdr:colOff>517525</xdr:colOff>
      <xdr:row>38</xdr:row>
      <xdr:rowOff>24109</xdr:rowOff>
    </xdr:to>
    <xdr:cxnSp macro="">
      <xdr:nvCxnSpPr>
        <xdr:cNvPr id="488" name="直線コネクタ 487"/>
        <xdr:cNvCxnSpPr/>
      </xdr:nvCxnSpPr>
      <xdr:spPr>
        <a:xfrm flipV="1">
          <a:off x="15481300" y="6538414"/>
          <a:ext cx="838200" cy="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21240</xdr:rowOff>
    </xdr:from>
    <xdr:to>
      <xdr:col>22</xdr:col>
      <xdr:colOff>365125</xdr:colOff>
      <xdr:row>38</xdr:row>
      <xdr:rowOff>24109</xdr:rowOff>
    </xdr:to>
    <xdr:cxnSp macro="">
      <xdr:nvCxnSpPr>
        <xdr:cNvPr id="491" name="直線コネクタ 490"/>
        <xdr:cNvCxnSpPr/>
      </xdr:nvCxnSpPr>
      <xdr:spPr>
        <a:xfrm>
          <a:off x="14592300" y="6536340"/>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139158</xdr:rowOff>
    </xdr:from>
    <xdr:to>
      <xdr:col>22</xdr:col>
      <xdr:colOff>415925</xdr:colOff>
      <xdr:row>38</xdr:row>
      <xdr:rowOff>69307</xdr:rowOff>
    </xdr:to>
    <xdr:sp macro="" textlink="">
      <xdr:nvSpPr>
        <xdr:cNvPr id="492" name="フローチャート : 判断 491"/>
        <xdr:cNvSpPr/>
      </xdr:nvSpPr>
      <xdr:spPr>
        <a:xfrm>
          <a:off x="15430500" y="64828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85835</xdr:rowOff>
    </xdr:from>
    <xdr:ext cx="469744" cy="259045"/>
    <xdr:sp macro="" textlink="">
      <xdr:nvSpPr>
        <xdr:cNvPr id="493" name="テキスト ボックス 492"/>
        <xdr:cNvSpPr txBox="1"/>
      </xdr:nvSpPr>
      <xdr:spPr>
        <a:xfrm>
          <a:off x="15246427" y="625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167824</xdr:rowOff>
    </xdr:from>
    <xdr:to>
      <xdr:col>21</xdr:col>
      <xdr:colOff>161925</xdr:colOff>
      <xdr:row>38</xdr:row>
      <xdr:rowOff>21240</xdr:rowOff>
    </xdr:to>
    <xdr:cxnSp macro="">
      <xdr:nvCxnSpPr>
        <xdr:cNvPr id="494" name="直線コネクタ 493"/>
        <xdr:cNvCxnSpPr/>
      </xdr:nvCxnSpPr>
      <xdr:spPr>
        <a:xfrm>
          <a:off x="13703300" y="6511474"/>
          <a:ext cx="889000" cy="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143775</xdr:rowOff>
    </xdr:from>
    <xdr:to>
      <xdr:col>21</xdr:col>
      <xdr:colOff>212725</xdr:colOff>
      <xdr:row>38</xdr:row>
      <xdr:rowOff>73926</xdr:rowOff>
    </xdr:to>
    <xdr:sp macro="" textlink="">
      <xdr:nvSpPr>
        <xdr:cNvPr id="495" name="フローチャート : 判断 494"/>
        <xdr:cNvSpPr/>
      </xdr:nvSpPr>
      <xdr:spPr>
        <a:xfrm>
          <a:off x="14541500" y="64874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65053</xdr:rowOff>
    </xdr:from>
    <xdr:ext cx="378565" cy="259045"/>
    <xdr:sp macro="" textlink="">
      <xdr:nvSpPr>
        <xdr:cNvPr id="496" name="テキスト ボックス 495"/>
        <xdr:cNvSpPr txBox="1"/>
      </xdr:nvSpPr>
      <xdr:spPr>
        <a:xfrm>
          <a:off x="14403017" y="6580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167824</xdr:rowOff>
    </xdr:from>
    <xdr:to>
      <xdr:col>19</xdr:col>
      <xdr:colOff>644525</xdr:colOff>
      <xdr:row>37</xdr:row>
      <xdr:rowOff>168480</xdr:rowOff>
    </xdr:to>
    <xdr:cxnSp macro="">
      <xdr:nvCxnSpPr>
        <xdr:cNvPr id="497" name="直線コネクタ 496"/>
        <xdr:cNvCxnSpPr/>
      </xdr:nvCxnSpPr>
      <xdr:spPr>
        <a:xfrm flipV="1">
          <a:off x="12814300" y="6511474"/>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139489</xdr:rowOff>
    </xdr:from>
    <xdr:to>
      <xdr:col>20</xdr:col>
      <xdr:colOff>9525</xdr:colOff>
      <xdr:row>38</xdr:row>
      <xdr:rowOff>69639</xdr:rowOff>
    </xdr:to>
    <xdr:sp macro="" textlink="">
      <xdr:nvSpPr>
        <xdr:cNvPr id="498" name="フローチャート : 判断 497"/>
        <xdr:cNvSpPr/>
      </xdr:nvSpPr>
      <xdr:spPr>
        <a:xfrm>
          <a:off x="13652500" y="648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60766</xdr:rowOff>
    </xdr:from>
    <xdr:ext cx="469744" cy="259045"/>
    <xdr:sp macro="" textlink="">
      <xdr:nvSpPr>
        <xdr:cNvPr id="499" name="テキスト ボックス 498"/>
        <xdr:cNvSpPr txBox="1"/>
      </xdr:nvSpPr>
      <xdr:spPr>
        <a:xfrm>
          <a:off x="13468427" y="657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139747</xdr:rowOff>
    </xdr:from>
    <xdr:to>
      <xdr:col>18</xdr:col>
      <xdr:colOff>492125</xdr:colOff>
      <xdr:row>38</xdr:row>
      <xdr:rowOff>69897</xdr:rowOff>
    </xdr:to>
    <xdr:sp macro="" textlink="">
      <xdr:nvSpPr>
        <xdr:cNvPr id="500" name="フローチャート : 判断 499"/>
        <xdr:cNvSpPr/>
      </xdr:nvSpPr>
      <xdr:spPr>
        <a:xfrm>
          <a:off x="12763500" y="6483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61024</xdr:rowOff>
    </xdr:from>
    <xdr:ext cx="469744" cy="259045"/>
    <xdr:sp macro="" textlink="">
      <xdr:nvSpPr>
        <xdr:cNvPr id="501" name="テキスト ボックス 500"/>
        <xdr:cNvSpPr txBox="1"/>
      </xdr:nvSpPr>
      <xdr:spPr>
        <a:xfrm>
          <a:off x="12579427" y="657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143964</xdr:rowOff>
    </xdr:from>
    <xdr:to>
      <xdr:col>23</xdr:col>
      <xdr:colOff>568325</xdr:colOff>
      <xdr:row>38</xdr:row>
      <xdr:rowOff>74114</xdr:rowOff>
    </xdr:to>
    <xdr:sp macro="" textlink="">
      <xdr:nvSpPr>
        <xdr:cNvPr id="507" name="円/楕円 506"/>
        <xdr:cNvSpPr/>
      </xdr:nvSpPr>
      <xdr:spPr>
        <a:xfrm>
          <a:off x="16268700" y="64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378565" cy="259045"/>
    <xdr:sp macro="" textlink="">
      <xdr:nvSpPr>
        <xdr:cNvPr id="508" name="災害復旧事業費該当値テキスト"/>
        <xdr:cNvSpPr txBox="1"/>
      </xdr:nvSpPr>
      <xdr:spPr>
        <a:xfrm>
          <a:off x="16370300" y="6451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144758</xdr:rowOff>
    </xdr:from>
    <xdr:to>
      <xdr:col>22</xdr:col>
      <xdr:colOff>415925</xdr:colOff>
      <xdr:row>38</xdr:row>
      <xdr:rowOff>74909</xdr:rowOff>
    </xdr:to>
    <xdr:sp macro="" textlink="">
      <xdr:nvSpPr>
        <xdr:cNvPr id="509" name="円/楕円 508"/>
        <xdr:cNvSpPr/>
      </xdr:nvSpPr>
      <xdr:spPr>
        <a:xfrm>
          <a:off x="15430500" y="64884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66036</xdr:rowOff>
    </xdr:from>
    <xdr:ext cx="378565" cy="259045"/>
    <xdr:sp macro="" textlink="">
      <xdr:nvSpPr>
        <xdr:cNvPr id="510" name="テキスト ボックス 509"/>
        <xdr:cNvSpPr txBox="1"/>
      </xdr:nvSpPr>
      <xdr:spPr>
        <a:xfrm>
          <a:off x="15292017" y="658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141889</xdr:rowOff>
    </xdr:from>
    <xdr:to>
      <xdr:col>21</xdr:col>
      <xdr:colOff>212725</xdr:colOff>
      <xdr:row>38</xdr:row>
      <xdr:rowOff>72039</xdr:rowOff>
    </xdr:to>
    <xdr:sp macro="" textlink="">
      <xdr:nvSpPr>
        <xdr:cNvPr id="511" name="円/楕円 510"/>
        <xdr:cNvSpPr/>
      </xdr:nvSpPr>
      <xdr:spPr>
        <a:xfrm>
          <a:off x="14541500" y="64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88566</xdr:rowOff>
    </xdr:from>
    <xdr:ext cx="378565" cy="259045"/>
    <xdr:sp macro="" textlink="">
      <xdr:nvSpPr>
        <xdr:cNvPr id="512" name="テキスト ボックス 511"/>
        <xdr:cNvSpPr txBox="1"/>
      </xdr:nvSpPr>
      <xdr:spPr>
        <a:xfrm>
          <a:off x="14403017" y="6260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117023</xdr:rowOff>
    </xdr:from>
    <xdr:to>
      <xdr:col>20</xdr:col>
      <xdr:colOff>9525</xdr:colOff>
      <xdr:row>38</xdr:row>
      <xdr:rowOff>47174</xdr:rowOff>
    </xdr:to>
    <xdr:sp macro="" textlink="">
      <xdr:nvSpPr>
        <xdr:cNvPr id="513" name="円/楕円 512"/>
        <xdr:cNvSpPr/>
      </xdr:nvSpPr>
      <xdr:spPr>
        <a:xfrm>
          <a:off x="13652500" y="64606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63700</xdr:rowOff>
    </xdr:from>
    <xdr:ext cx="469744" cy="259045"/>
    <xdr:sp macro="" textlink="">
      <xdr:nvSpPr>
        <xdr:cNvPr id="514" name="テキスト ボックス 513"/>
        <xdr:cNvSpPr txBox="1"/>
      </xdr:nvSpPr>
      <xdr:spPr>
        <a:xfrm>
          <a:off x="13468427" y="623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117681</xdr:rowOff>
    </xdr:from>
    <xdr:to>
      <xdr:col>18</xdr:col>
      <xdr:colOff>492125</xdr:colOff>
      <xdr:row>38</xdr:row>
      <xdr:rowOff>47831</xdr:rowOff>
    </xdr:to>
    <xdr:sp macro="" textlink="">
      <xdr:nvSpPr>
        <xdr:cNvPr id="515" name="円/楕円 514"/>
        <xdr:cNvSpPr/>
      </xdr:nvSpPr>
      <xdr:spPr>
        <a:xfrm>
          <a:off x="12763500" y="64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64358</xdr:rowOff>
    </xdr:from>
    <xdr:ext cx="469744" cy="259045"/>
    <xdr:sp macro="" textlink="">
      <xdr:nvSpPr>
        <xdr:cNvPr id="516" name="テキスト ボックス 515"/>
        <xdr:cNvSpPr txBox="1"/>
      </xdr:nvSpPr>
      <xdr:spPr>
        <a:xfrm>
          <a:off x="12579427" y="62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7683</xdr:rowOff>
    </xdr:from>
    <xdr:to>
      <xdr:col>23</xdr:col>
      <xdr:colOff>517525</xdr:colOff>
      <xdr:row>77</xdr:row>
      <xdr:rowOff>12999</xdr:rowOff>
    </xdr:to>
    <xdr:cxnSp macro="">
      <xdr:nvCxnSpPr>
        <xdr:cNvPr id="598" name="直線コネクタ 597"/>
        <xdr:cNvCxnSpPr/>
      </xdr:nvCxnSpPr>
      <xdr:spPr>
        <a:xfrm flipV="1">
          <a:off x="15481300" y="13209333"/>
          <a:ext cx="838200" cy="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101195</xdr:rowOff>
    </xdr:from>
    <xdr:ext cx="534377" cy="259045"/>
    <xdr:sp macro="" textlink="">
      <xdr:nvSpPr>
        <xdr:cNvPr id="599" name="公債費平均値テキスト"/>
        <xdr:cNvSpPr txBox="1"/>
      </xdr:nvSpPr>
      <xdr:spPr>
        <a:xfrm>
          <a:off x="16370300" y="12959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12999</xdr:rowOff>
    </xdr:from>
    <xdr:to>
      <xdr:col>22</xdr:col>
      <xdr:colOff>365125</xdr:colOff>
      <xdr:row>77</xdr:row>
      <xdr:rowOff>36288</xdr:rowOff>
    </xdr:to>
    <xdr:cxnSp macro="">
      <xdr:nvCxnSpPr>
        <xdr:cNvPr id="601" name="直線コネクタ 600"/>
        <xdr:cNvCxnSpPr/>
      </xdr:nvCxnSpPr>
      <xdr:spPr>
        <a:xfrm flipV="1">
          <a:off x="14592300" y="13214649"/>
          <a:ext cx="889000" cy="2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103739</xdr:rowOff>
    </xdr:from>
    <xdr:to>
      <xdr:col>22</xdr:col>
      <xdr:colOff>415925</xdr:colOff>
      <xdr:row>77</xdr:row>
      <xdr:rowOff>33889</xdr:rowOff>
    </xdr:to>
    <xdr:sp macro="" textlink="">
      <xdr:nvSpPr>
        <xdr:cNvPr id="602" name="フローチャート : 判断 601"/>
        <xdr:cNvSpPr/>
      </xdr:nvSpPr>
      <xdr:spPr>
        <a:xfrm>
          <a:off x="15430500" y="1313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50417</xdr:rowOff>
    </xdr:from>
    <xdr:ext cx="534377" cy="259045"/>
    <xdr:sp macro="" textlink="">
      <xdr:nvSpPr>
        <xdr:cNvPr id="603" name="テキスト ボックス 602"/>
        <xdr:cNvSpPr txBox="1"/>
      </xdr:nvSpPr>
      <xdr:spPr>
        <a:xfrm>
          <a:off x="15214111" y="1290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15923</xdr:rowOff>
    </xdr:from>
    <xdr:to>
      <xdr:col>21</xdr:col>
      <xdr:colOff>161925</xdr:colOff>
      <xdr:row>77</xdr:row>
      <xdr:rowOff>36288</xdr:rowOff>
    </xdr:to>
    <xdr:cxnSp macro="">
      <xdr:nvCxnSpPr>
        <xdr:cNvPr id="604" name="直線コネクタ 603"/>
        <xdr:cNvCxnSpPr/>
      </xdr:nvCxnSpPr>
      <xdr:spPr>
        <a:xfrm>
          <a:off x="13703300" y="13217573"/>
          <a:ext cx="889000" cy="2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103188</xdr:rowOff>
    </xdr:from>
    <xdr:to>
      <xdr:col>21</xdr:col>
      <xdr:colOff>212725</xdr:colOff>
      <xdr:row>77</xdr:row>
      <xdr:rowOff>33338</xdr:rowOff>
    </xdr:to>
    <xdr:sp macro="" textlink="">
      <xdr:nvSpPr>
        <xdr:cNvPr id="605" name="フローチャート : 判断 604"/>
        <xdr:cNvSpPr/>
      </xdr:nvSpPr>
      <xdr:spPr>
        <a:xfrm>
          <a:off x="14541500" y="1313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49865</xdr:rowOff>
    </xdr:from>
    <xdr:ext cx="534377" cy="259045"/>
    <xdr:sp macro="" textlink="">
      <xdr:nvSpPr>
        <xdr:cNvPr id="606" name="テキスト ボックス 605"/>
        <xdr:cNvSpPr txBox="1"/>
      </xdr:nvSpPr>
      <xdr:spPr>
        <a:xfrm>
          <a:off x="14325111" y="129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2760</xdr:rowOff>
    </xdr:from>
    <xdr:to>
      <xdr:col>19</xdr:col>
      <xdr:colOff>644525</xdr:colOff>
      <xdr:row>77</xdr:row>
      <xdr:rowOff>15923</xdr:rowOff>
    </xdr:to>
    <xdr:cxnSp macro="">
      <xdr:nvCxnSpPr>
        <xdr:cNvPr id="607" name="直線コネクタ 606"/>
        <xdr:cNvCxnSpPr/>
      </xdr:nvCxnSpPr>
      <xdr:spPr>
        <a:xfrm>
          <a:off x="12814300" y="13204410"/>
          <a:ext cx="889000" cy="1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113655</xdr:rowOff>
    </xdr:from>
    <xdr:to>
      <xdr:col>20</xdr:col>
      <xdr:colOff>9525</xdr:colOff>
      <xdr:row>77</xdr:row>
      <xdr:rowOff>43805</xdr:rowOff>
    </xdr:to>
    <xdr:sp macro="" textlink="">
      <xdr:nvSpPr>
        <xdr:cNvPr id="608" name="フローチャート : 判断 607"/>
        <xdr:cNvSpPr/>
      </xdr:nvSpPr>
      <xdr:spPr>
        <a:xfrm>
          <a:off x="13652500" y="13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60333</xdr:rowOff>
    </xdr:from>
    <xdr:ext cx="534377" cy="259045"/>
    <xdr:sp macro="" textlink="">
      <xdr:nvSpPr>
        <xdr:cNvPr id="609" name="テキスト ボックス 608"/>
        <xdr:cNvSpPr txBox="1"/>
      </xdr:nvSpPr>
      <xdr:spPr>
        <a:xfrm>
          <a:off x="13436111" y="1291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105063</xdr:rowOff>
    </xdr:from>
    <xdr:to>
      <xdr:col>18</xdr:col>
      <xdr:colOff>492125</xdr:colOff>
      <xdr:row>77</xdr:row>
      <xdr:rowOff>35213</xdr:rowOff>
    </xdr:to>
    <xdr:sp macro="" textlink="">
      <xdr:nvSpPr>
        <xdr:cNvPr id="610" name="フローチャート : 判断 609"/>
        <xdr:cNvSpPr/>
      </xdr:nvSpPr>
      <xdr:spPr>
        <a:xfrm>
          <a:off x="12763500" y="1313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51741</xdr:rowOff>
    </xdr:from>
    <xdr:ext cx="534377" cy="259045"/>
    <xdr:sp macro="" textlink="">
      <xdr:nvSpPr>
        <xdr:cNvPr id="611" name="テキスト ボックス 610"/>
        <xdr:cNvSpPr txBox="1"/>
      </xdr:nvSpPr>
      <xdr:spPr>
        <a:xfrm>
          <a:off x="12547111" y="1291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128333</xdr:rowOff>
    </xdr:from>
    <xdr:to>
      <xdr:col>23</xdr:col>
      <xdr:colOff>568325</xdr:colOff>
      <xdr:row>77</xdr:row>
      <xdr:rowOff>58483</xdr:rowOff>
    </xdr:to>
    <xdr:sp macro="" textlink="">
      <xdr:nvSpPr>
        <xdr:cNvPr id="617" name="円/楕円 616"/>
        <xdr:cNvSpPr/>
      </xdr:nvSpPr>
      <xdr:spPr>
        <a:xfrm>
          <a:off x="16268700" y="131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106760</xdr:rowOff>
    </xdr:from>
    <xdr:ext cx="534377" cy="259045"/>
    <xdr:sp macro="" textlink="">
      <xdr:nvSpPr>
        <xdr:cNvPr id="618" name="公債費該当値テキスト"/>
        <xdr:cNvSpPr txBox="1"/>
      </xdr:nvSpPr>
      <xdr:spPr>
        <a:xfrm>
          <a:off x="16370300" y="1313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133649</xdr:rowOff>
    </xdr:from>
    <xdr:to>
      <xdr:col>22</xdr:col>
      <xdr:colOff>415925</xdr:colOff>
      <xdr:row>77</xdr:row>
      <xdr:rowOff>63799</xdr:rowOff>
    </xdr:to>
    <xdr:sp macro="" textlink="">
      <xdr:nvSpPr>
        <xdr:cNvPr id="619" name="円/楕円 618"/>
        <xdr:cNvSpPr/>
      </xdr:nvSpPr>
      <xdr:spPr>
        <a:xfrm>
          <a:off x="15430500" y="1316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54926</xdr:rowOff>
    </xdr:from>
    <xdr:ext cx="534377" cy="259045"/>
    <xdr:sp macro="" textlink="">
      <xdr:nvSpPr>
        <xdr:cNvPr id="620" name="テキスト ボックス 619"/>
        <xdr:cNvSpPr txBox="1"/>
      </xdr:nvSpPr>
      <xdr:spPr>
        <a:xfrm>
          <a:off x="15214111" y="1325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156938</xdr:rowOff>
    </xdr:from>
    <xdr:to>
      <xdr:col>21</xdr:col>
      <xdr:colOff>212725</xdr:colOff>
      <xdr:row>77</xdr:row>
      <xdr:rowOff>87088</xdr:rowOff>
    </xdr:to>
    <xdr:sp macro="" textlink="">
      <xdr:nvSpPr>
        <xdr:cNvPr id="621" name="円/楕円 620"/>
        <xdr:cNvSpPr/>
      </xdr:nvSpPr>
      <xdr:spPr>
        <a:xfrm>
          <a:off x="14541500" y="1318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78215</xdr:rowOff>
    </xdr:from>
    <xdr:ext cx="534377" cy="259045"/>
    <xdr:sp macro="" textlink="">
      <xdr:nvSpPr>
        <xdr:cNvPr id="622" name="テキスト ボックス 621"/>
        <xdr:cNvSpPr txBox="1"/>
      </xdr:nvSpPr>
      <xdr:spPr>
        <a:xfrm>
          <a:off x="14325111" y="1327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136573</xdr:rowOff>
    </xdr:from>
    <xdr:to>
      <xdr:col>20</xdr:col>
      <xdr:colOff>9525</xdr:colOff>
      <xdr:row>77</xdr:row>
      <xdr:rowOff>66723</xdr:rowOff>
    </xdr:to>
    <xdr:sp macro="" textlink="">
      <xdr:nvSpPr>
        <xdr:cNvPr id="623" name="円/楕円 622"/>
        <xdr:cNvSpPr/>
      </xdr:nvSpPr>
      <xdr:spPr>
        <a:xfrm>
          <a:off x="13652500" y="1316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57850</xdr:rowOff>
    </xdr:from>
    <xdr:ext cx="534377" cy="259045"/>
    <xdr:sp macro="" textlink="">
      <xdr:nvSpPr>
        <xdr:cNvPr id="624" name="テキスト ボックス 623"/>
        <xdr:cNvSpPr txBox="1"/>
      </xdr:nvSpPr>
      <xdr:spPr>
        <a:xfrm>
          <a:off x="13436111" y="1325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123410</xdr:rowOff>
    </xdr:from>
    <xdr:to>
      <xdr:col>18</xdr:col>
      <xdr:colOff>492125</xdr:colOff>
      <xdr:row>77</xdr:row>
      <xdr:rowOff>53560</xdr:rowOff>
    </xdr:to>
    <xdr:sp macro="" textlink="">
      <xdr:nvSpPr>
        <xdr:cNvPr id="625" name="円/楕円 624"/>
        <xdr:cNvSpPr/>
      </xdr:nvSpPr>
      <xdr:spPr>
        <a:xfrm>
          <a:off x="12763500" y="1315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44687</xdr:rowOff>
    </xdr:from>
    <xdr:ext cx="534377" cy="259045"/>
    <xdr:sp macro="" textlink="">
      <xdr:nvSpPr>
        <xdr:cNvPr id="626" name="テキスト ボックス 625"/>
        <xdr:cNvSpPr txBox="1"/>
      </xdr:nvSpPr>
      <xdr:spPr>
        <a:xfrm>
          <a:off x="12547111" y="1324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56595</xdr:rowOff>
    </xdr:from>
    <xdr:to>
      <xdr:col>23</xdr:col>
      <xdr:colOff>517525</xdr:colOff>
      <xdr:row>98</xdr:row>
      <xdr:rowOff>98671</xdr:rowOff>
    </xdr:to>
    <xdr:cxnSp macro="">
      <xdr:nvCxnSpPr>
        <xdr:cNvPr id="653" name="直線コネクタ 652"/>
        <xdr:cNvCxnSpPr/>
      </xdr:nvCxnSpPr>
      <xdr:spPr>
        <a:xfrm>
          <a:off x="15481300" y="16858695"/>
          <a:ext cx="838200" cy="4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31672</xdr:rowOff>
    </xdr:from>
    <xdr:to>
      <xdr:col>22</xdr:col>
      <xdr:colOff>365125</xdr:colOff>
      <xdr:row>98</xdr:row>
      <xdr:rowOff>56595</xdr:rowOff>
    </xdr:to>
    <xdr:cxnSp macro="">
      <xdr:nvCxnSpPr>
        <xdr:cNvPr id="656" name="直線コネクタ 655"/>
        <xdr:cNvCxnSpPr/>
      </xdr:nvCxnSpPr>
      <xdr:spPr>
        <a:xfrm>
          <a:off x="14592300" y="16833772"/>
          <a:ext cx="889000" cy="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24430</xdr:rowOff>
    </xdr:from>
    <xdr:to>
      <xdr:col>22</xdr:col>
      <xdr:colOff>415925</xdr:colOff>
      <xdr:row>98</xdr:row>
      <xdr:rowOff>126030</xdr:rowOff>
    </xdr:to>
    <xdr:sp macro="" textlink="">
      <xdr:nvSpPr>
        <xdr:cNvPr id="657" name="フローチャート : 判断 656"/>
        <xdr:cNvSpPr/>
      </xdr:nvSpPr>
      <xdr:spPr>
        <a:xfrm>
          <a:off x="15430500" y="1682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117157</xdr:rowOff>
    </xdr:from>
    <xdr:ext cx="534377" cy="259045"/>
    <xdr:sp macro="" textlink="">
      <xdr:nvSpPr>
        <xdr:cNvPr id="658" name="テキスト ボックス 657"/>
        <xdr:cNvSpPr txBox="1"/>
      </xdr:nvSpPr>
      <xdr:spPr>
        <a:xfrm>
          <a:off x="15214111" y="169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31672</xdr:rowOff>
    </xdr:from>
    <xdr:to>
      <xdr:col>21</xdr:col>
      <xdr:colOff>161925</xdr:colOff>
      <xdr:row>98</xdr:row>
      <xdr:rowOff>74420</xdr:rowOff>
    </xdr:to>
    <xdr:cxnSp macro="">
      <xdr:nvCxnSpPr>
        <xdr:cNvPr id="659" name="直線コネクタ 658"/>
        <xdr:cNvCxnSpPr/>
      </xdr:nvCxnSpPr>
      <xdr:spPr>
        <a:xfrm flipV="1">
          <a:off x="13703300" y="16833772"/>
          <a:ext cx="889000" cy="4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171104</xdr:rowOff>
    </xdr:from>
    <xdr:to>
      <xdr:col>21</xdr:col>
      <xdr:colOff>212725</xdr:colOff>
      <xdr:row>98</xdr:row>
      <xdr:rowOff>101254</xdr:rowOff>
    </xdr:to>
    <xdr:sp macro="" textlink="">
      <xdr:nvSpPr>
        <xdr:cNvPr id="660" name="フローチャート : 判断 659"/>
        <xdr:cNvSpPr/>
      </xdr:nvSpPr>
      <xdr:spPr>
        <a:xfrm>
          <a:off x="14541500" y="1680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92381</xdr:rowOff>
    </xdr:from>
    <xdr:ext cx="534377" cy="259045"/>
    <xdr:sp macro="" textlink="">
      <xdr:nvSpPr>
        <xdr:cNvPr id="661" name="テキスト ボックス 660"/>
        <xdr:cNvSpPr txBox="1"/>
      </xdr:nvSpPr>
      <xdr:spPr>
        <a:xfrm>
          <a:off x="14325111" y="1689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74420</xdr:rowOff>
    </xdr:from>
    <xdr:to>
      <xdr:col>19</xdr:col>
      <xdr:colOff>644525</xdr:colOff>
      <xdr:row>98</xdr:row>
      <xdr:rowOff>117965</xdr:rowOff>
    </xdr:to>
    <xdr:cxnSp macro="">
      <xdr:nvCxnSpPr>
        <xdr:cNvPr id="662" name="直線コネクタ 661"/>
        <xdr:cNvCxnSpPr/>
      </xdr:nvCxnSpPr>
      <xdr:spPr>
        <a:xfrm flipV="1">
          <a:off x="12814300" y="16876520"/>
          <a:ext cx="889000" cy="4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10920</xdr:rowOff>
    </xdr:from>
    <xdr:to>
      <xdr:col>20</xdr:col>
      <xdr:colOff>9525</xdr:colOff>
      <xdr:row>98</xdr:row>
      <xdr:rowOff>112520</xdr:rowOff>
    </xdr:to>
    <xdr:sp macro="" textlink="">
      <xdr:nvSpPr>
        <xdr:cNvPr id="663" name="フローチャート : 判断 662"/>
        <xdr:cNvSpPr/>
      </xdr:nvSpPr>
      <xdr:spPr>
        <a:xfrm>
          <a:off x="13652500" y="1681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129047</xdr:rowOff>
    </xdr:from>
    <xdr:ext cx="534377" cy="259045"/>
    <xdr:sp macro="" textlink="">
      <xdr:nvSpPr>
        <xdr:cNvPr id="664" name="テキスト ボックス 663"/>
        <xdr:cNvSpPr txBox="1"/>
      </xdr:nvSpPr>
      <xdr:spPr>
        <a:xfrm>
          <a:off x="13436111" y="165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17,056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21650</xdr:rowOff>
    </xdr:from>
    <xdr:to>
      <xdr:col>18</xdr:col>
      <xdr:colOff>492125</xdr:colOff>
      <xdr:row>98</xdr:row>
      <xdr:rowOff>123250</xdr:rowOff>
    </xdr:to>
    <xdr:sp macro="" textlink="">
      <xdr:nvSpPr>
        <xdr:cNvPr id="665" name="フローチャート : 判断 664"/>
        <xdr:cNvSpPr/>
      </xdr:nvSpPr>
      <xdr:spPr>
        <a:xfrm>
          <a:off x="12763500" y="1682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139777</xdr:rowOff>
    </xdr:from>
    <xdr:ext cx="534377" cy="259045"/>
    <xdr:sp macro="" textlink="">
      <xdr:nvSpPr>
        <xdr:cNvPr id="666" name="テキスト ボックス 665"/>
        <xdr:cNvSpPr txBox="1"/>
      </xdr:nvSpPr>
      <xdr:spPr>
        <a:xfrm>
          <a:off x="12547111" y="165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47871</xdr:rowOff>
    </xdr:from>
    <xdr:to>
      <xdr:col>23</xdr:col>
      <xdr:colOff>568325</xdr:colOff>
      <xdr:row>98</xdr:row>
      <xdr:rowOff>149471</xdr:rowOff>
    </xdr:to>
    <xdr:sp macro="" textlink="">
      <xdr:nvSpPr>
        <xdr:cNvPr id="672" name="円/楕円 671"/>
        <xdr:cNvSpPr/>
      </xdr:nvSpPr>
      <xdr:spPr>
        <a:xfrm>
          <a:off x="16268700" y="1684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469744" cy="259045"/>
    <xdr:sp macro="" textlink="">
      <xdr:nvSpPr>
        <xdr:cNvPr id="673" name="積立金該当値テキスト"/>
        <xdr:cNvSpPr txBox="1"/>
      </xdr:nvSpPr>
      <xdr:spPr>
        <a:xfrm>
          <a:off x="16370300" y="1680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5795</xdr:rowOff>
    </xdr:from>
    <xdr:to>
      <xdr:col>22</xdr:col>
      <xdr:colOff>415925</xdr:colOff>
      <xdr:row>98</xdr:row>
      <xdr:rowOff>107395</xdr:rowOff>
    </xdr:to>
    <xdr:sp macro="" textlink="">
      <xdr:nvSpPr>
        <xdr:cNvPr id="674" name="円/楕円 673"/>
        <xdr:cNvSpPr/>
      </xdr:nvSpPr>
      <xdr:spPr>
        <a:xfrm>
          <a:off x="15430500" y="168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123922</xdr:rowOff>
    </xdr:from>
    <xdr:ext cx="534377" cy="259045"/>
    <xdr:sp macro="" textlink="">
      <xdr:nvSpPr>
        <xdr:cNvPr id="675" name="テキスト ボックス 674"/>
        <xdr:cNvSpPr txBox="1"/>
      </xdr:nvSpPr>
      <xdr:spPr>
        <a:xfrm>
          <a:off x="15214111" y="165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152322</xdr:rowOff>
    </xdr:from>
    <xdr:to>
      <xdr:col>21</xdr:col>
      <xdr:colOff>212725</xdr:colOff>
      <xdr:row>98</xdr:row>
      <xdr:rowOff>82472</xdr:rowOff>
    </xdr:to>
    <xdr:sp macro="" textlink="">
      <xdr:nvSpPr>
        <xdr:cNvPr id="676" name="円/楕円 675"/>
        <xdr:cNvSpPr/>
      </xdr:nvSpPr>
      <xdr:spPr>
        <a:xfrm>
          <a:off x="14541500" y="1678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98999</xdr:rowOff>
    </xdr:from>
    <xdr:ext cx="534377" cy="259045"/>
    <xdr:sp macro="" textlink="">
      <xdr:nvSpPr>
        <xdr:cNvPr id="677" name="テキスト ボックス 676"/>
        <xdr:cNvSpPr txBox="1"/>
      </xdr:nvSpPr>
      <xdr:spPr>
        <a:xfrm>
          <a:off x="14325111" y="1655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23620</xdr:rowOff>
    </xdr:from>
    <xdr:to>
      <xdr:col>20</xdr:col>
      <xdr:colOff>9525</xdr:colOff>
      <xdr:row>98</xdr:row>
      <xdr:rowOff>125220</xdr:rowOff>
    </xdr:to>
    <xdr:sp macro="" textlink="">
      <xdr:nvSpPr>
        <xdr:cNvPr id="678" name="円/楕円 677"/>
        <xdr:cNvSpPr/>
      </xdr:nvSpPr>
      <xdr:spPr>
        <a:xfrm>
          <a:off x="13652500" y="16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116347</xdr:rowOff>
    </xdr:from>
    <xdr:ext cx="534377" cy="259045"/>
    <xdr:sp macro="" textlink="">
      <xdr:nvSpPr>
        <xdr:cNvPr id="679" name="テキスト ボックス 678"/>
        <xdr:cNvSpPr txBox="1"/>
      </xdr:nvSpPr>
      <xdr:spPr>
        <a:xfrm>
          <a:off x="13436111" y="1691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67165</xdr:rowOff>
    </xdr:from>
    <xdr:to>
      <xdr:col>18</xdr:col>
      <xdr:colOff>492125</xdr:colOff>
      <xdr:row>98</xdr:row>
      <xdr:rowOff>168765</xdr:rowOff>
    </xdr:to>
    <xdr:sp macro="" textlink="">
      <xdr:nvSpPr>
        <xdr:cNvPr id="680" name="円/楕円 679"/>
        <xdr:cNvSpPr/>
      </xdr:nvSpPr>
      <xdr:spPr>
        <a:xfrm>
          <a:off x="12763500" y="1686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159892</xdr:rowOff>
    </xdr:from>
    <xdr:ext cx="469744" cy="259045"/>
    <xdr:sp macro="" textlink="">
      <xdr:nvSpPr>
        <xdr:cNvPr id="681" name="テキスト ボックス 680"/>
        <xdr:cNvSpPr txBox="1"/>
      </xdr:nvSpPr>
      <xdr:spPr>
        <a:xfrm>
          <a:off x="12579427" y="169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83922</xdr:rowOff>
    </xdr:from>
    <xdr:to>
      <xdr:col>32</xdr:col>
      <xdr:colOff>187325</xdr:colOff>
      <xdr:row>38</xdr:row>
      <xdr:rowOff>82824</xdr:rowOff>
    </xdr:to>
    <xdr:cxnSp macro="">
      <xdr:nvCxnSpPr>
        <xdr:cNvPr id="708" name="直線コネクタ 707"/>
        <xdr:cNvCxnSpPr/>
      </xdr:nvCxnSpPr>
      <xdr:spPr>
        <a:xfrm>
          <a:off x="21323300" y="6427572"/>
          <a:ext cx="838200" cy="17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83922</xdr:rowOff>
    </xdr:from>
    <xdr:to>
      <xdr:col>31</xdr:col>
      <xdr:colOff>34925</xdr:colOff>
      <xdr:row>38</xdr:row>
      <xdr:rowOff>117937</xdr:rowOff>
    </xdr:to>
    <xdr:cxnSp macro="">
      <xdr:nvCxnSpPr>
        <xdr:cNvPr id="711" name="直線コネクタ 710"/>
        <xdr:cNvCxnSpPr/>
      </xdr:nvCxnSpPr>
      <xdr:spPr>
        <a:xfrm flipV="1">
          <a:off x="20434300" y="6427572"/>
          <a:ext cx="889000" cy="20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3129</xdr:rowOff>
    </xdr:from>
    <xdr:to>
      <xdr:col>31</xdr:col>
      <xdr:colOff>85725</xdr:colOff>
      <xdr:row>38</xdr:row>
      <xdr:rowOff>104729</xdr:rowOff>
    </xdr:to>
    <xdr:sp macro="" textlink="">
      <xdr:nvSpPr>
        <xdr:cNvPr id="712" name="フローチャート : 判断 711"/>
        <xdr:cNvSpPr/>
      </xdr:nvSpPr>
      <xdr:spPr>
        <a:xfrm>
          <a:off x="21272500" y="651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95856</xdr:rowOff>
    </xdr:from>
    <xdr:ext cx="469744" cy="259045"/>
    <xdr:sp macro="" textlink="">
      <xdr:nvSpPr>
        <xdr:cNvPr id="713" name="テキスト ボックス 712"/>
        <xdr:cNvSpPr txBox="1"/>
      </xdr:nvSpPr>
      <xdr:spPr>
        <a:xfrm>
          <a:off x="21088427" y="661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9809</xdr:rowOff>
    </xdr:from>
    <xdr:to>
      <xdr:col>29</xdr:col>
      <xdr:colOff>517525</xdr:colOff>
      <xdr:row>38</xdr:row>
      <xdr:rowOff>117937</xdr:rowOff>
    </xdr:to>
    <xdr:cxnSp macro="">
      <xdr:nvCxnSpPr>
        <xdr:cNvPr id="714" name="直線コネクタ 713"/>
        <xdr:cNvCxnSpPr/>
      </xdr:nvCxnSpPr>
      <xdr:spPr>
        <a:xfrm>
          <a:off x="19545300" y="6524909"/>
          <a:ext cx="889000" cy="10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32482</xdr:rowOff>
    </xdr:from>
    <xdr:to>
      <xdr:col>29</xdr:col>
      <xdr:colOff>568325</xdr:colOff>
      <xdr:row>38</xdr:row>
      <xdr:rowOff>134082</xdr:rowOff>
    </xdr:to>
    <xdr:sp macro="" textlink="">
      <xdr:nvSpPr>
        <xdr:cNvPr id="715" name="フローチャート : 判断 714"/>
        <xdr:cNvSpPr/>
      </xdr:nvSpPr>
      <xdr:spPr>
        <a:xfrm>
          <a:off x="20383500" y="654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150608</xdr:rowOff>
    </xdr:from>
    <xdr:ext cx="469744" cy="259045"/>
    <xdr:sp macro="" textlink="">
      <xdr:nvSpPr>
        <xdr:cNvPr id="716" name="テキスト ボックス 715"/>
        <xdr:cNvSpPr txBox="1"/>
      </xdr:nvSpPr>
      <xdr:spPr>
        <a:xfrm>
          <a:off x="20199427" y="632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9809</xdr:rowOff>
    </xdr:from>
    <xdr:to>
      <xdr:col>28</xdr:col>
      <xdr:colOff>314325</xdr:colOff>
      <xdr:row>38</xdr:row>
      <xdr:rowOff>43734</xdr:rowOff>
    </xdr:to>
    <xdr:cxnSp macro="">
      <xdr:nvCxnSpPr>
        <xdr:cNvPr id="717" name="直線コネクタ 716"/>
        <xdr:cNvCxnSpPr/>
      </xdr:nvCxnSpPr>
      <xdr:spPr>
        <a:xfrm flipV="1">
          <a:off x="18656300" y="6524909"/>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110663</xdr:rowOff>
    </xdr:from>
    <xdr:to>
      <xdr:col>28</xdr:col>
      <xdr:colOff>365125</xdr:colOff>
      <xdr:row>38</xdr:row>
      <xdr:rowOff>40813</xdr:rowOff>
    </xdr:to>
    <xdr:sp macro="" textlink="">
      <xdr:nvSpPr>
        <xdr:cNvPr id="718" name="フローチャート : 判断 717"/>
        <xdr:cNvSpPr/>
      </xdr:nvSpPr>
      <xdr:spPr>
        <a:xfrm>
          <a:off x="19494500" y="645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57340</xdr:rowOff>
    </xdr:from>
    <xdr:ext cx="469744" cy="259045"/>
    <xdr:sp macro="" textlink="">
      <xdr:nvSpPr>
        <xdr:cNvPr id="719" name="テキスト ボックス 718"/>
        <xdr:cNvSpPr txBox="1"/>
      </xdr:nvSpPr>
      <xdr:spPr>
        <a:xfrm>
          <a:off x="19310427" y="622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45146</xdr:rowOff>
    </xdr:from>
    <xdr:to>
      <xdr:col>27</xdr:col>
      <xdr:colOff>161925</xdr:colOff>
      <xdr:row>38</xdr:row>
      <xdr:rowOff>146746</xdr:rowOff>
    </xdr:to>
    <xdr:sp macro="" textlink="">
      <xdr:nvSpPr>
        <xdr:cNvPr id="720" name="フローチャート : 判断 719"/>
        <xdr:cNvSpPr/>
      </xdr:nvSpPr>
      <xdr:spPr>
        <a:xfrm>
          <a:off x="18605500" y="656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137873</xdr:rowOff>
    </xdr:from>
    <xdr:ext cx="378565" cy="259045"/>
    <xdr:sp macro="" textlink="">
      <xdr:nvSpPr>
        <xdr:cNvPr id="721" name="テキスト ボックス 720"/>
        <xdr:cNvSpPr txBox="1"/>
      </xdr:nvSpPr>
      <xdr:spPr>
        <a:xfrm>
          <a:off x="18467017" y="6652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32024</xdr:rowOff>
    </xdr:from>
    <xdr:to>
      <xdr:col>32</xdr:col>
      <xdr:colOff>238125</xdr:colOff>
      <xdr:row>38</xdr:row>
      <xdr:rowOff>133624</xdr:rowOff>
    </xdr:to>
    <xdr:sp macro="" textlink="">
      <xdr:nvSpPr>
        <xdr:cNvPr id="727" name="円/楕円 726"/>
        <xdr:cNvSpPr/>
      </xdr:nvSpPr>
      <xdr:spPr>
        <a:xfrm>
          <a:off x="22110700" y="654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140250</xdr:rowOff>
    </xdr:from>
    <xdr:ext cx="469744" cy="259045"/>
    <xdr:sp macro="" textlink="">
      <xdr:nvSpPr>
        <xdr:cNvPr id="728" name="投資及び出資金該当値テキスト"/>
        <xdr:cNvSpPr txBox="1"/>
      </xdr:nvSpPr>
      <xdr:spPr>
        <a:xfrm>
          <a:off x="22212300" y="648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33122</xdr:rowOff>
    </xdr:from>
    <xdr:to>
      <xdr:col>31</xdr:col>
      <xdr:colOff>85725</xdr:colOff>
      <xdr:row>37</xdr:row>
      <xdr:rowOff>134722</xdr:rowOff>
    </xdr:to>
    <xdr:sp macro="" textlink="">
      <xdr:nvSpPr>
        <xdr:cNvPr id="729" name="円/楕円 728"/>
        <xdr:cNvSpPr/>
      </xdr:nvSpPr>
      <xdr:spPr>
        <a:xfrm>
          <a:off x="21272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151249</xdr:rowOff>
    </xdr:from>
    <xdr:ext cx="469744" cy="259045"/>
    <xdr:sp macro="" textlink="">
      <xdr:nvSpPr>
        <xdr:cNvPr id="730" name="テキスト ボックス 729"/>
        <xdr:cNvSpPr txBox="1"/>
      </xdr:nvSpPr>
      <xdr:spPr>
        <a:xfrm>
          <a:off x="21088427" y="615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67137</xdr:rowOff>
    </xdr:from>
    <xdr:to>
      <xdr:col>29</xdr:col>
      <xdr:colOff>568325</xdr:colOff>
      <xdr:row>38</xdr:row>
      <xdr:rowOff>168737</xdr:rowOff>
    </xdr:to>
    <xdr:sp macro="" textlink="">
      <xdr:nvSpPr>
        <xdr:cNvPr id="731" name="円/楕円 730"/>
        <xdr:cNvSpPr/>
      </xdr:nvSpPr>
      <xdr:spPr>
        <a:xfrm>
          <a:off x="20383500" y="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159864</xdr:rowOff>
    </xdr:from>
    <xdr:ext cx="378565" cy="259045"/>
    <xdr:sp macro="" textlink="">
      <xdr:nvSpPr>
        <xdr:cNvPr id="732" name="テキスト ボックス 731"/>
        <xdr:cNvSpPr txBox="1"/>
      </xdr:nvSpPr>
      <xdr:spPr>
        <a:xfrm>
          <a:off x="20245017" y="6674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130459</xdr:rowOff>
    </xdr:from>
    <xdr:to>
      <xdr:col>28</xdr:col>
      <xdr:colOff>365125</xdr:colOff>
      <xdr:row>38</xdr:row>
      <xdr:rowOff>60609</xdr:rowOff>
    </xdr:to>
    <xdr:sp macro="" textlink="">
      <xdr:nvSpPr>
        <xdr:cNvPr id="733" name="円/楕円 732"/>
        <xdr:cNvSpPr/>
      </xdr:nvSpPr>
      <xdr:spPr>
        <a:xfrm>
          <a:off x="19494500" y="647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51736</xdr:rowOff>
    </xdr:from>
    <xdr:ext cx="469744" cy="259045"/>
    <xdr:sp macro="" textlink="">
      <xdr:nvSpPr>
        <xdr:cNvPr id="734" name="テキスト ボックス 733"/>
        <xdr:cNvSpPr txBox="1"/>
      </xdr:nvSpPr>
      <xdr:spPr>
        <a:xfrm>
          <a:off x="19310427" y="656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2,841</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164384</xdr:rowOff>
    </xdr:from>
    <xdr:to>
      <xdr:col>27</xdr:col>
      <xdr:colOff>161925</xdr:colOff>
      <xdr:row>38</xdr:row>
      <xdr:rowOff>94534</xdr:rowOff>
    </xdr:to>
    <xdr:sp macro="" textlink="">
      <xdr:nvSpPr>
        <xdr:cNvPr id="735" name="円/楕円 734"/>
        <xdr:cNvSpPr/>
      </xdr:nvSpPr>
      <xdr:spPr>
        <a:xfrm>
          <a:off x="18605500" y="650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111061</xdr:rowOff>
    </xdr:from>
    <xdr:ext cx="469744" cy="259045"/>
    <xdr:sp macro="" textlink="">
      <xdr:nvSpPr>
        <xdr:cNvPr id="736" name="テキスト ボックス 735"/>
        <xdr:cNvSpPr txBox="1"/>
      </xdr:nvSpPr>
      <xdr:spPr>
        <a:xfrm>
          <a:off x="18421427" y="628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7" name="直線コネクタ 74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8" name="テキスト ボックス 74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9" name="直線コネクタ 74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0" name="テキスト ボックス 74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1" name="直線コネクタ 75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2" name="テキスト ボックス 75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3" name="直線コネクタ 75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4" name="テキスト ボックス 75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5" name="直線コネクタ 75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6" name="テキスト ボックス 75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109182</xdr:rowOff>
    </xdr:from>
    <xdr:to>
      <xdr:col>32</xdr:col>
      <xdr:colOff>186689</xdr:colOff>
      <xdr:row>59</xdr:row>
      <xdr:rowOff>44450</xdr:rowOff>
    </xdr:to>
    <xdr:cxnSp macro="">
      <xdr:nvCxnSpPr>
        <xdr:cNvPr id="760" name="直線コネクタ 759"/>
        <xdr:cNvCxnSpPr/>
      </xdr:nvCxnSpPr>
      <xdr:spPr>
        <a:xfrm flipV="1">
          <a:off x="22159595" y="8853132"/>
          <a:ext cx="1269" cy="130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2" name="直線コネクタ 76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55859</xdr:rowOff>
    </xdr:from>
    <xdr:ext cx="534377" cy="259045"/>
    <xdr:sp macro="" textlink="">
      <xdr:nvSpPr>
        <xdr:cNvPr id="763" name="貸付金最大値テキスト"/>
        <xdr:cNvSpPr txBox="1"/>
      </xdr:nvSpPr>
      <xdr:spPr>
        <a:xfrm>
          <a:off x="22212300" y="8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51</xdr:row>
      <xdr:rowOff>109182</xdr:rowOff>
    </xdr:from>
    <xdr:to>
      <xdr:col>32</xdr:col>
      <xdr:colOff>276225</xdr:colOff>
      <xdr:row>51</xdr:row>
      <xdr:rowOff>109182</xdr:rowOff>
    </xdr:to>
    <xdr:cxnSp macro="">
      <xdr:nvCxnSpPr>
        <xdr:cNvPr id="764" name="直線コネクタ 763"/>
        <xdr:cNvCxnSpPr/>
      </xdr:nvCxnSpPr>
      <xdr:spPr>
        <a:xfrm>
          <a:off x="22072600" y="885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65329</xdr:rowOff>
    </xdr:from>
    <xdr:to>
      <xdr:col>32</xdr:col>
      <xdr:colOff>187325</xdr:colOff>
      <xdr:row>58</xdr:row>
      <xdr:rowOff>66739</xdr:rowOff>
    </xdr:to>
    <xdr:cxnSp macro="">
      <xdr:nvCxnSpPr>
        <xdr:cNvPr id="765" name="直線コネクタ 764"/>
        <xdr:cNvCxnSpPr/>
      </xdr:nvCxnSpPr>
      <xdr:spPr>
        <a:xfrm flipV="1">
          <a:off x="21323300" y="10009429"/>
          <a:ext cx="8382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94822</xdr:rowOff>
    </xdr:from>
    <xdr:ext cx="469744" cy="259045"/>
    <xdr:sp macro="" textlink="">
      <xdr:nvSpPr>
        <xdr:cNvPr id="766" name="貸付金平均値テキスト"/>
        <xdr:cNvSpPr txBox="1"/>
      </xdr:nvSpPr>
      <xdr:spPr>
        <a:xfrm>
          <a:off x="22212300" y="969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71945</xdr:rowOff>
    </xdr:from>
    <xdr:to>
      <xdr:col>32</xdr:col>
      <xdr:colOff>238125</xdr:colOff>
      <xdr:row>58</xdr:row>
      <xdr:rowOff>2095</xdr:rowOff>
    </xdr:to>
    <xdr:sp macro="" textlink="">
      <xdr:nvSpPr>
        <xdr:cNvPr id="767" name="フローチャート : 判断 766"/>
        <xdr:cNvSpPr/>
      </xdr:nvSpPr>
      <xdr:spPr>
        <a:xfrm>
          <a:off x="221107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66739</xdr:rowOff>
    </xdr:from>
    <xdr:to>
      <xdr:col>31</xdr:col>
      <xdr:colOff>34925</xdr:colOff>
      <xdr:row>58</xdr:row>
      <xdr:rowOff>67881</xdr:rowOff>
    </xdr:to>
    <xdr:cxnSp macro="">
      <xdr:nvCxnSpPr>
        <xdr:cNvPr id="768" name="直線コネクタ 767"/>
        <xdr:cNvCxnSpPr/>
      </xdr:nvCxnSpPr>
      <xdr:spPr>
        <a:xfrm flipV="1">
          <a:off x="20434300" y="10010839"/>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16243</xdr:rowOff>
    </xdr:from>
    <xdr:to>
      <xdr:col>31</xdr:col>
      <xdr:colOff>85725</xdr:colOff>
      <xdr:row>58</xdr:row>
      <xdr:rowOff>117843</xdr:rowOff>
    </xdr:to>
    <xdr:sp macro="" textlink="">
      <xdr:nvSpPr>
        <xdr:cNvPr id="769" name="フローチャート : 判断 768"/>
        <xdr:cNvSpPr/>
      </xdr:nvSpPr>
      <xdr:spPr>
        <a:xfrm>
          <a:off x="21272500" y="996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108970</xdr:rowOff>
    </xdr:from>
    <xdr:ext cx="469744" cy="259045"/>
    <xdr:sp macro="" textlink="">
      <xdr:nvSpPr>
        <xdr:cNvPr id="770" name="テキスト ボックス 769"/>
        <xdr:cNvSpPr txBox="1"/>
      </xdr:nvSpPr>
      <xdr:spPr>
        <a:xfrm>
          <a:off x="21088427" y="100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67881</xdr:rowOff>
    </xdr:from>
    <xdr:to>
      <xdr:col>29</xdr:col>
      <xdr:colOff>517525</xdr:colOff>
      <xdr:row>58</xdr:row>
      <xdr:rowOff>68263</xdr:rowOff>
    </xdr:to>
    <xdr:cxnSp macro="">
      <xdr:nvCxnSpPr>
        <xdr:cNvPr id="771" name="直線コネクタ 770"/>
        <xdr:cNvCxnSpPr/>
      </xdr:nvCxnSpPr>
      <xdr:spPr>
        <a:xfrm flipV="1">
          <a:off x="19545300" y="1001198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8395</xdr:rowOff>
    </xdr:from>
    <xdr:to>
      <xdr:col>29</xdr:col>
      <xdr:colOff>568325</xdr:colOff>
      <xdr:row>58</xdr:row>
      <xdr:rowOff>109995</xdr:rowOff>
    </xdr:to>
    <xdr:sp macro="" textlink="">
      <xdr:nvSpPr>
        <xdr:cNvPr id="772" name="フローチャート : 判断 771"/>
        <xdr:cNvSpPr/>
      </xdr:nvSpPr>
      <xdr:spPr>
        <a:xfrm>
          <a:off x="20383500" y="995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126522</xdr:rowOff>
    </xdr:from>
    <xdr:ext cx="469744" cy="259045"/>
    <xdr:sp macro="" textlink="">
      <xdr:nvSpPr>
        <xdr:cNvPr id="773" name="テキスト ボックス 772"/>
        <xdr:cNvSpPr txBox="1"/>
      </xdr:nvSpPr>
      <xdr:spPr>
        <a:xfrm>
          <a:off x="20199427" y="972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66396</xdr:rowOff>
    </xdr:from>
    <xdr:to>
      <xdr:col>28</xdr:col>
      <xdr:colOff>314325</xdr:colOff>
      <xdr:row>58</xdr:row>
      <xdr:rowOff>68263</xdr:rowOff>
    </xdr:to>
    <xdr:cxnSp macro="">
      <xdr:nvCxnSpPr>
        <xdr:cNvPr id="774" name="直線コネクタ 773"/>
        <xdr:cNvCxnSpPr/>
      </xdr:nvCxnSpPr>
      <xdr:spPr>
        <a:xfrm>
          <a:off x="18656300" y="10010496"/>
          <a:ext cx="8890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51</xdr:rowOff>
    </xdr:from>
    <xdr:to>
      <xdr:col>28</xdr:col>
      <xdr:colOff>365125</xdr:colOff>
      <xdr:row>58</xdr:row>
      <xdr:rowOff>101651</xdr:rowOff>
    </xdr:to>
    <xdr:sp macro="" textlink="">
      <xdr:nvSpPr>
        <xdr:cNvPr id="775" name="フローチャート : 判断 774"/>
        <xdr:cNvSpPr/>
      </xdr:nvSpPr>
      <xdr:spPr>
        <a:xfrm>
          <a:off x="19494500" y="99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118178</xdr:rowOff>
    </xdr:from>
    <xdr:ext cx="469744" cy="259045"/>
    <xdr:sp macro="" textlink="">
      <xdr:nvSpPr>
        <xdr:cNvPr id="776" name="テキスト ボックス 775"/>
        <xdr:cNvSpPr txBox="1"/>
      </xdr:nvSpPr>
      <xdr:spPr>
        <a:xfrm>
          <a:off x="19310427" y="971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79984</xdr:rowOff>
    </xdr:from>
    <xdr:to>
      <xdr:col>27</xdr:col>
      <xdr:colOff>161925</xdr:colOff>
      <xdr:row>58</xdr:row>
      <xdr:rowOff>10134</xdr:rowOff>
    </xdr:to>
    <xdr:sp macro="" textlink="">
      <xdr:nvSpPr>
        <xdr:cNvPr id="777" name="フローチャート : 判断 776"/>
        <xdr:cNvSpPr/>
      </xdr:nvSpPr>
      <xdr:spPr>
        <a:xfrm>
          <a:off x="18605500" y="985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26661</xdr:rowOff>
    </xdr:from>
    <xdr:ext cx="469744" cy="259045"/>
    <xdr:sp macro="" textlink="">
      <xdr:nvSpPr>
        <xdr:cNvPr id="778" name="テキスト ボックス 777"/>
        <xdr:cNvSpPr txBox="1"/>
      </xdr:nvSpPr>
      <xdr:spPr>
        <a:xfrm>
          <a:off x="18421427" y="962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14529</xdr:rowOff>
    </xdr:from>
    <xdr:to>
      <xdr:col>32</xdr:col>
      <xdr:colOff>238125</xdr:colOff>
      <xdr:row>58</xdr:row>
      <xdr:rowOff>116129</xdr:rowOff>
    </xdr:to>
    <xdr:sp macro="" textlink="">
      <xdr:nvSpPr>
        <xdr:cNvPr id="784" name="円/楕円 783"/>
        <xdr:cNvSpPr/>
      </xdr:nvSpPr>
      <xdr:spPr>
        <a:xfrm>
          <a:off x="22110700" y="99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164406</xdr:rowOff>
    </xdr:from>
    <xdr:ext cx="469744" cy="259045"/>
    <xdr:sp macro="" textlink="">
      <xdr:nvSpPr>
        <xdr:cNvPr id="785" name="貸付金該当値テキスト"/>
        <xdr:cNvSpPr txBox="1"/>
      </xdr:nvSpPr>
      <xdr:spPr>
        <a:xfrm>
          <a:off x="22212300" y="993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15939</xdr:rowOff>
    </xdr:from>
    <xdr:to>
      <xdr:col>31</xdr:col>
      <xdr:colOff>85725</xdr:colOff>
      <xdr:row>58</xdr:row>
      <xdr:rowOff>117539</xdr:rowOff>
    </xdr:to>
    <xdr:sp macro="" textlink="">
      <xdr:nvSpPr>
        <xdr:cNvPr id="786" name="円/楕円 785"/>
        <xdr:cNvSpPr/>
      </xdr:nvSpPr>
      <xdr:spPr>
        <a:xfrm>
          <a:off x="21272500" y="99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134066</xdr:rowOff>
    </xdr:from>
    <xdr:ext cx="469744" cy="259045"/>
    <xdr:sp macro="" textlink="">
      <xdr:nvSpPr>
        <xdr:cNvPr id="787" name="テキスト ボックス 786"/>
        <xdr:cNvSpPr txBox="1"/>
      </xdr:nvSpPr>
      <xdr:spPr>
        <a:xfrm>
          <a:off x="21088427" y="973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17081</xdr:rowOff>
    </xdr:from>
    <xdr:to>
      <xdr:col>29</xdr:col>
      <xdr:colOff>568325</xdr:colOff>
      <xdr:row>58</xdr:row>
      <xdr:rowOff>118681</xdr:rowOff>
    </xdr:to>
    <xdr:sp macro="" textlink="">
      <xdr:nvSpPr>
        <xdr:cNvPr id="788" name="円/楕円 787"/>
        <xdr:cNvSpPr/>
      </xdr:nvSpPr>
      <xdr:spPr>
        <a:xfrm>
          <a:off x="20383500" y="99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109808</xdr:rowOff>
    </xdr:from>
    <xdr:ext cx="469744" cy="259045"/>
    <xdr:sp macro="" textlink="">
      <xdr:nvSpPr>
        <xdr:cNvPr id="789" name="テキスト ボックス 788"/>
        <xdr:cNvSpPr txBox="1"/>
      </xdr:nvSpPr>
      <xdr:spPr>
        <a:xfrm>
          <a:off x="20199427" y="1005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17463</xdr:rowOff>
    </xdr:from>
    <xdr:to>
      <xdr:col>28</xdr:col>
      <xdr:colOff>365125</xdr:colOff>
      <xdr:row>58</xdr:row>
      <xdr:rowOff>119063</xdr:rowOff>
    </xdr:to>
    <xdr:sp macro="" textlink="">
      <xdr:nvSpPr>
        <xdr:cNvPr id="790" name="円/楕円 789"/>
        <xdr:cNvSpPr/>
      </xdr:nvSpPr>
      <xdr:spPr>
        <a:xfrm>
          <a:off x="19494500" y="996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110190</xdr:rowOff>
    </xdr:from>
    <xdr:ext cx="469744" cy="259045"/>
    <xdr:sp macro="" textlink="">
      <xdr:nvSpPr>
        <xdr:cNvPr id="791" name="テキスト ボックス 790"/>
        <xdr:cNvSpPr txBox="1"/>
      </xdr:nvSpPr>
      <xdr:spPr>
        <a:xfrm>
          <a:off x="19310427" y="10054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15596</xdr:rowOff>
    </xdr:from>
    <xdr:to>
      <xdr:col>27</xdr:col>
      <xdr:colOff>161925</xdr:colOff>
      <xdr:row>58</xdr:row>
      <xdr:rowOff>117196</xdr:rowOff>
    </xdr:to>
    <xdr:sp macro="" textlink="">
      <xdr:nvSpPr>
        <xdr:cNvPr id="792" name="円/楕円 791"/>
        <xdr:cNvSpPr/>
      </xdr:nvSpPr>
      <xdr:spPr>
        <a:xfrm>
          <a:off x="18605500" y="99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108323</xdr:rowOff>
    </xdr:from>
    <xdr:ext cx="469744" cy="259045"/>
    <xdr:sp macro="" textlink="">
      <xdr:nvSpPr>
        <xdr:cNvPr id="793" name="テキスト ボックス 792"/>
        <xdr:cNvSpPr txBox="1"/>
      </xdr:nvSpPr>
      <xdr:spPr>
        <a:xfrm>
          <a:off x="18421427" y="1005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4" name="直線コネクタ 80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5" name="テキスト ボックス 804"/>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6" name="直線コネクタ 80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7" name="テキスト ボックス 80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08" name="直線コネクタ 80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09" name="テキスト ボックス 80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0" name="直線コネクタ 80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1" name="テキスト ボックス 81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2" name="直線コネクタ 81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3" name="テキスト ボックス 81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4" name="直線コネクタ 81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5" name="テキスト ボックス 81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6" name="直線コネクタ 81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7" name="テキスト ボックス 81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19" name="直線コネクタ 818"/>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0"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1" name="直線コネクタ 820"/>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2"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3" name="直線コネクタ 822"/>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115959</xdr:rowOff>
    </xdr:from>
    <xdr:to>
      <xdr:col>32</xdr:col>
      <xdr:colOff>187325</xdr:colOff>
      <xdr:row>76</xdr:row>
      <xdr:rowOff>163126</xdr:rowOff>
    </xdr:to>
    <xdr:cxnSp macro="">
      <xdr:nvCxnSpPr>
        <xdr:cNvPr id="824" name="直線コネクタ 823"/>
        <xdr:cNvCxnSpPr/>
      </xdr:nvCxnSpPr>
      <xdr:spPr>
        <a:xfrm flipV="1">
          <a:off x="21323300" y="13146159"/>
          <a:ext cx="838200" cy="4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5"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6" name="フローチャート : 判断 825"/>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163126</xdr:rowOff>
    </xdr:from>
    <xdr:to>
      <xdr:col>31</xdr:col>
      <xdr:colOff>34925</xdr:colOff>
      <xdr:row>77</xdr:row>
      <xdr:rowOff>12142</xdr:rowOff>
    </xdr:to>
    <xdr:cxnSp macro="">
      <xdr:nvCxnSpPr>
        <xdr:cNvPr id="827" name="直線コネクタ 826"/>
        <xdr:cNvCxnSpPr/>
      </xdr:nvCxnSpPr>
      <xdr:spPr>
        <a:xfrm flipV="1">
          <a:off x="20434300" y="13193326"/>
          <a:ext cx="889000" cy="2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70678</xdr:rowOff>
    </xdr:from>
    <xdr:to>
      <xdr:col>31</xdr:col>
      <xdr:colOff>85725</xdr:colOff>
      <xdr:row>77</xdr:row>
      <xdr:rowOff>828</xdr:rowOff>
    </xdr:to>
    <xdr:sp macro="" textlink="">
      <xdr:nvSpPr>
        <xdr:cNvPr id="828" name="フローチャート : 判断 827"/>
        <xdr:cNvSpPr/>
      </xdr:nvSpPr>
      <xdr:spPr>
        <a:xfrm>
          <a:off x="21272500" y="13100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17354</xdr:rowOff>
    </xdr:from>
    <xdr:ext cx="534377" cy="259045"/>
    <xdr:sp macro="" textlink="">
      <xdr:nvSpPr>
        <xdr:cNvPr id="829" name="テキスト ボックス 828"/>
        <xdr:cNvSpPr txBox="1"/>
      </xdr:nvSpPr>
      <xdr:spPr>
        <a:xfrm>
          <a:off x="21056111" y="1287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45,174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12142</xdr:rowOff>
    </xdr:from>
    <xdr:to>
      <xdr:col>29</xdr:col>
      <xdr:colOff>517525</xdr:colOff>
      <xdr:row>77</xdr:row>
      <xdr:rowOff>26260</xdr:rowOff>
    </xdr:to>
    <xdr:cxnSp macro="">
      <xdr:nvCxnSpPr>
        <xdr:cNvPr id="830" name="直線コネクタ 829"/>
        <xdr:cNvCxnSpPr/>
      </xdr:nvCxnSpPr>
      <xdr:spPr>
        <a:xfrm flipV="1">
          <a:off x="19545300" y="13213792"/>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98577</xdr:rowOff>
    </xdr:from>
    <xdr:to>
      <xdr:col>29</xdr:col>
      <xdr:colOff>568325</xdr:colOff>
      <xdr:row>77</xdr:row>
      <xdr:rowOff>28727</xdr:rowOff>
    </xdr:to>
    <xdr:sp macro="" textlink="">
      <xdr:nvSpPr>
        <xdr:cNvPr id="831" name="フローチャート : 判断 830"/>
        <xdr:cNvSpPr/>
      </xdr:nvSpPr>
      <xdr:spPr>
        <a:xfrm>
          <a:off x="20383500" y="1312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45255</xdr:rowOff>
    </xdr:from>
    <xdr:ext cx="534377" cy="259045"/>
    <xdr:sp macro="" textlink="">
      <xdr:nvSpPr>
        <xdr:cNvPr id="832" name="テキスト ボックス 831"/>
        <xdr:cNvSpPr txBox="1"/>
      </xdr:nvSpPr>
      <xdr:spPr>
        <a:xfrm>
          <a:off x="20167111" y="1290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42,611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26260</xdr:rowOff>
    </xdr:from>
    <xdr:to>
      <xdr:col>28</xdr:col>
      <xdr:colOff>314325</xdr:colOff>
      <xdr:row>77</xdr:row>
      <xdr:rowOff>31615</xdr:rowOff>
    </xdr:to>
    <xdr:cxnSp macro="">
      <xdr:nvCxnSpPr>
        <xdr:cNvPr id="833" name="直線コネクタ 832"/>
        <xdr:cNvCxnSpPr/>
      </xdr:nvCxnSpPr>
      <xdr:spPr>
        <a:xfrm flipV="1">
          <a:off x="18656300" y="13227910"/>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92895</xdr:rowOff>
    </xdr:from>
    <xdr:to>
      <xdr:col>28</xdr:col>
      <xdr:colOff>365125</xdr:colOff>
      <xdr:row>77</xdr:row>
      <xdr:rowOff>23045</xdr:rowOff>
    </xdr:to>
    <xdr:sp macro="" textlink="">
      <xdr:nvSpPr>
        <xdr:cNvPr id="834" name="フローチャート : 判断 833"/>
        <xdr:cNvSpPr/>
      </xdr:nvSpPr>
      <xdr:spPr>
        <a:xfrm>
          <a:off x="19494500" y="1312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39572</xdr:rowOff>
    </xdr:from>
    <xdr:ext cx="534377" cy="259045"/>
    <xdr:sp macro="" textlink="">
      <xdr:nvSpPr>
        <xdr:cNvPr id="835" name="テキスト ボックス 834"/>
        <xdr:cNvSpPr txBox="1"/>
      </xdr:nvSpPr>
      <xdr:spPr>
        <a:xfrm>
          <a:off x="19278111" y="1289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43,133</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98033</xdr:rowOff>
    </xdr:from>
    <xdr:to>
      <xdr:col>27</xdr:col>
      <xdr:colOff>161925</xdr:colOff>
      <xdr:row>77</xdr:row>
      <xdr:rowOff>28183</xdr:rowOff>
    </xdr:to>
    <xdr:sp macro="" textlink="">
      <xdr:nvSpPr>
        <xdr:cNvPr id="836" name="フローチャート : 判断 835"/>
        <xdr:cNvSpPr/>
      </xdr:nvSpPr>
      <xdr:spPr>
        <a:xfrm>
          <a:off x="18605500" y="131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44710</xdr:rowOff>
    </xdr:from>
    <xdr:ext cx="534377" cy="259045"/>
    <xdr:sp macro="" textlink="">
      <xdr:nvSpPr>
        <xdr:cNvPr id="837" name="テキスト ボックス 836"/>
        <xdr:cNvSpPr txBox="1"/>
      </xdr:nvSpPr>
      <xdr:spPr>
        <a:xfrm>
          <a:off x="18389111" y="129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8" name="テキスト ボックス 83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9" name="テキスト ボックス 83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0" name="テキスト ボックス 83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1" name="テキスト ボックス 84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2" name="テキスト ボックス 84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65159</xdr:rowOff>
    </xdr:from>
    <xdr:to>
      <xdr:col>32</xdr:col>
      <xdr:colOff>238125</xdr:colOff>
      <xdr:row>76</xdr:row>
      <xdr:rowOff>166759</xdr:rowOff>
    </xdr:to>
    <xdr:sp macro="" textlink="">
      <xdr:nvSpPr>
        <xdr:cNvPr id="843" name="円/楕円 842"/>
        <xdr:cNvSpPr/>
      </xdr:nvSpPr>
      <xdr:spPr>
        <a:xfrm>
          <a:off x="22110700" y="1309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43586</xdr:rowOff>
    </xdr:from>
    <xdr:ext cx="534377" cy="259045"/>
    <xdr:sp macro="" textlink="">
      <xdr:nvSpPr>
        <xdr:cNvPr id="844" name="繰出金該当値テキスト"/>
        <xdr:cNvSpPr txBox="1"/>
      </xdr:nvSpPr>
      <xdr:spPr>
        <a:xfrm>
          <a:off x="22212300" y="130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112326</xdr:rowOff>
    </xdr:from>
    <xdr:to>
      <xdr:col>31</xdr:col>
      <xdr:colOff>85725</xdr:colOff>
      <xdr:row>77</xdr:row>
      <xdr:rowOff>42476</xdr:rowOff>
    </xdr:to>
    <xdr:sp macro="" textlink="">
      <xdr:nvSpPr>
        <xdr:cNvPr id="845" name="円/楕円 844"/>
        <xdr:cNvSpPr/>
      </xdr:nvSpPr>
      <xdr:spPr>
        <a:xfrm>
          <a:off x="21272500" y="131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33603</xdr:rowOff>
    </xdr:from>
    <xdr:ext cx="534377" cy="259045"/>
    <xdr:sp macro="" textlink="">
      <xdr:nvSpPr>
        <xdr:cNvPr id="846" name="テキスト ボックス 845"/>
        <xdr:cNvSpPr txBox="1"/>
      </xdr:nvSpPr>
      <xdr:spPr>
        <a:xfrm>
          <a:off x="21056111" y="132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132792</xdr:rowOff>
    </xdr:from>
    <xdr:to>
      <xdr:col>29</xdr:col>
      <xdr:colOff>568325</xdr:colOff>
      <xdr:row>77</xdr:row>
      <xdr:rowOff>62942</xdr:rowOff>
    </xdr:to>
    <xdr:sp macro="" textlink="">
      <xdr:nvSpPr>
        <xdr:cNvPr id="847" name="円/楕円 846"/>
        <xdr:cNvSpPr/>
      </xdr:nvSpPr>
      <xdr:spPr>
        <a:xfrm>
          <a:off x="203835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54069</xdr:rowOff>
    </xdr:from>
    <xdr:ext cx="534377" cy="259045"/>
    <xdr:sp macro="" textlink="">
      <xdr:nvSpPr>
        <xdr:cNvPr id="848" name="テキスト ボックス 847"/>
        <xdr:cNvSpPr txBox="1"/>
      </xdr:nvSpPr>
      <xdr:spPr>
        <a:xfrm>
          <a:off x="20167111" y="132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146910</xdr:rowOff>
    </xdr:from>
    <xdr:to>
      <xdr:col>28</xdr:col>
      <xdr:colOff>365125</xdr:colOff>
      <xdr:row>77</xdr:row>
      <xdr:rowOff>77060</xdr:rowOff>
    </xdr:to>
    <xdr:sp macro="" textlink="">
      <xdr:nvSpPr>
        <xdr:cNvPr id="849" name="円/楕円 848"/>
        <xdr:cNvSpPr/>
      </xdr:nvSpPr>
      <xdr:spPr>
        <a:xfrm>
          <a:off x="19494500" y="1317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68187</xdr:rowOff>
    </xdr:from>
    <xdr:ext cx="534377" cy="259045"/>
    <xdr:sp macro="" textlink="">
      <xdr:nvSpPr>
        <xdr:cNvPr id="850" name="テキスト ボックス 849"/>
        <xdr:cNvSpPr txBox="1"/>
      </xdr:nvSpPr>
      <xdr:spPr>
        <a:xfrm>
          <a:off x="19278111" y="1326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152265</xdr:rowOff>
    </xdr:from>
    <xdr:to>
      <xdr:col>27</xdr:col>
      <xdr:colOff>161925</xdr:colOff>
      <xdr:row>77</xdr:row>
      <xdr:rowOff>82415</xdr:rowOff>
    </xdr:to>
    <xdr:sp macro="" textlink="">
      <xdr:nvSpPr>
        <xdr:cNvPr id="851" name="円/楕円 850"/>
        <xdr:cNvSpPr/>
      </xdr:nvSpPr>
      <xdr:spPr>
        <a:xfrm>
          <a:off x="18605500" y="1318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73542</xdr:rowOff>
    </xdr:from>
    <xdr:ext cx="534377" cy="259045"/>
    <xdr:sp macro="" textlink="">
      <xdr:nvSpPr>
        <xdr:cNvPr id="852" name="テキスト ボックス 851"/>
        <xdr:cNvSpPr txBox="1"/>
      </xdr:nvSpPr>
      <xdr:spPr>
        <a:xfrm>
          <a:off x="18389111" y="1327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3" name="正方形/長方形 85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4" name="正方形/長方形 85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5" name="正方形/長方形 85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6" name="正方形/長方形 85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7" name="正方形/長方形 85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8" name="正方形/長方形 85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9" name="正方形/長方形 85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0" name="正方形/長方形 85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1" name="テキスト ボックス 86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2" name="直線コネクタ 86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3" name="直線コネクタ 86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4" name="テキスト ボックス 86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8" name="直線コネクタ 86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3" name="直線コネクタ 87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5" name="フローチャート : 判断 87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6" name="直線コネクタ 87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7" name="フローチャート : 判断 87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8" name="テキスト ボックス 87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9" name="直線コネクタ 87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0" name="フローチャート : 判断 87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1" name="テキスト ボックス 88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2" name="直線コネクタ 88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3" name="フローチャート : 判断 88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4" name="テキスト ボックス 88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5" name="フローチャート : 判断 88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6" name="テキスト ボックス 88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2" name="円/楕円 89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4" name="円/楕円 89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5" name="テキスト ボックス 89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6" name="円/楕円 89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7" name="テキスト ボックス 89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8" name="円/楕円 89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9" name="テキスト ボックス 89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円/楕円 89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1" name="テキスト ボックス 90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住民一人当たりの性質別歳出決算額については、全項目について類似団体平均を下回った。</a:t>
          </a:r>
          <a:endParaRPr kumimoji="1" lang="en-US" altLang="ja-JP" sz="1300">
            <a:latin typeface="ＭＳ Ｐゴシック"/>
          </a:endParaRPr>
        </a:p>
        <a:p>
          <a:r>
            <a:rPr kumimoji="1" lang="ja-JP" altLang="en-US" sz="1300">
              <a:latin typeface="ＭＳ Ｐゴシック"/>
            </a:rPr>
            <a:t>類似団体平均と特に乖離が大きい項目は補助費等であるが、これは平成</a:t>
          </a:r>
          <a:r>
            <a:rPr kumimoji="1" lang="en-US" altLang="ja-JP" sz="1300">
              <a:latin typeface="ＭＳ Ｐゴシック"/>
            </a:rPr>
            <a:t>22</a:t>
          </a:r>
          <a:r>
            <a:rPr kumimoji="1" lang="ja-JP" altLang="en-US" sz="1300">
              <a:latin typeface="ＭＳ Ｐゴシック"/>
            </a:rPr>
            <a:t>年度に設置した瑞浪市補助金等評価委員会による外部評価を毎年度実施し、規則・要綱や交付基準の見直すことで、補助金等の整理・合理化を推進していることによるものである。</a:t>
          </a:r>
          <a:endParaRPr kumimoji="1" lang="en-US" altLang="ja-JP" sz="1300">
            <a:latin typeface="ＭＳ Ｐゴシック"/>
          </a:endParaRPr>
        </a:p>
        <a:p>
          <a:r>
            <a:rPr kumimoji="1" lang="ja-JP" altLang="en-US" sz="1300">
              <a:latin typeface="ＭＳ Ｐゴシック"/>
            </a:rPr>
            <a:t>また、普通建設事業費については前年より増加しているが、これは防災行政無線の全戸貸与と施設整備を行ったことによるものである。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岐阜県瑞浪市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38,968
38,109
174.86
16,591,207
15,300,043
723,557
9,100,819
13,232,757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165172</xdr:rowOff>
    </xdr:from>
    <xdr:to>
      <xdr:col>6</xdr:col>
      <xdr:colOff>511175</xdr:colOff>
      <xdr:row>36</xdr:row>
      <xdr:rowOff>70793</xdr:rowOff>
    </xdr:to>
    <xdr:cxnSp macro="">
      <xdr:nvCxnSpPr>
        <xdr:cNvPr id="63" name="直線コネクタ 62"/>
        <xdr:cNvCxnSpPr/>
      </xdr:nvCxnSpPr>
      <xdr:spPr>
        <a:xfrm flipV="1">
          <a:off x="3797300" y="6165922"/>
          <a:ext cx="838200" cy="7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70793</xdr:rowOff>
    </xdr:from>
    <xdr:to>
      <xdr:col>5</xdr:col>
      <xdr:colOff>358775</xdr:colOff>
      <xdr:row>36</xdr:row>
      <xdr:rowOff>96919</xdr:rowOff>
    </xdr:to>
    <xdr:cxnSp macro="">
      <xdr:nvCxnSpPr>
        <xdr:cNvPr id="66" name="直線コネクタ 65"/>
        <xdr:cNvCxnSpPr/>
      </xdr:nvCxnSpPr>
      <xdr:spPr>
        <a:xfrm flipV="1">
          <a:off x="2908300" y="62429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7257</xdr:rowOff>
    </xdr:from>
    <xdr:to>
      <xdr:col>5</xdr:col>
      <xdr:colOff>409575</xdr:colOff>
      <xdr:row>35</xdr:row>
      <xdr:rowOff>108857</xdr:rowOff>
    </xdr:to>
    <xdr:sp macro="" textlink="">
      <xdr:nvSpPr>
        <xdr:cNvPr id="67" name="フローチャート : 判断 66"/>
        <xdr:cNvSpPr/>
      </xdr:nvSpPr>
      <xdr:spPr>
        <a:xfrm>
          <a:off x="3746500" y="600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125384</xdr:rowOff>
    </xdr:from>
    <xdr:ext cx="469744" cy="259045"/>
    <xdr:sp macro="" textlink="">
      <xdr:nvSpPr>
        <xdr:cNvPr id="68" name="テキスト ボックス 67"/>
        <xdr:cNvSpPr txBox="1"/>
      </xdr:nvSpPr>
      <xdr:spPr>
        <a:xfrm>
          <a:off x="3562427" y="57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87122</xdr:rowOff>
    </xdr:from>
    <xdr:to>
      <xdr:col>4</xdr:col>
      <xdr:colOff>155575</xdr:colOff>
      <xdr:row>36</xdr:row>
      <xdr:rowOff>96919</xdr:rowOff>
    </xdr:to>
    <xdr:cxnSp macro="">
      <xdr:nvCxnSpPr>
        <xdr:cNvPr id="69" name="直線コネクタ 68"/>
        <xdr:cNvCxnSpPr/>
      </xdr:nvCxnSpPr>
      <xdr:spPr>
        <a:xfrm>
          <a:off x="2019300" y="625932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48078</xdr:rowOff>
    </xdr:from>
    <xdr:to>
      <xdr:col>4</xdr:col>
      <xdr:colOff>206375</xdr:colOff>
      <xdr:row>35</xdr:row>
      <xdr:rowOff>149678</xdr:rowOff>
    </xdr:to>
    <xdr:sp macro="" textlink="">
      <xdr:nvSpPr>
        <xdr:cNvPr id="70" name="フローチャート :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166205</xdr:rowOff>
    </xdr:from>
    <xdr:ext cx="469744" cy="259045"/>
    <xdr:sp macro="" textlink="">
      <xdr:nvSpPr>
        <xdr:cNvPr id="71" name="テキスト ボックス 70"/>
        <xdr:cNvSpPr txBox="1"/>
      </xdr:nvSpPr>
      <xdr:spPr>
        <a:xfrm>
          <a:off x="2673427"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61649</xdr:rowOff>
    </xdr:from>
    <xdr:to>
      <xdr:col>2</xdr:col>
      <xdr:colOff>638175</xdr:colOff>
      <xdr:row>36</xdr:row>
      <xdr:rowOff>87122</xdr:rowOff>
    </xdr:to>
    <xdr:cxnSp macro="">
      <xdr:nvCxnSpPr>
        <xdr:cNvPr id="72" name="直線コネクタ 71"/>
        <xdr:cNvCxnSpPr/>
      </xdr:nvCxnSpPr>
      <xdr:spPr>
        <a:xfrm>
          <a:off x="1130300" y="6062399"/>
          <a:ext cx="889000" cy="19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153888</xdr:rowOff>
    </xdr:from>
    <xdr:to>
      <xdr:col>1</xdr:col>
      <xdr:colOff>485775</xdr:colOff>
      <xdr:row>34</xdr:row>
      <xdr:rowOff>84038</xdr:rowOff>
    </xdr:to>
    <xdr:sp macro="" textlink="">
      <xdr:nvSpPr>
        <xdr:cNvPr id="75" name="フローチャート : 判断 74"/>
        <xdr:cNvSpPr/>
      </xdr:nvSpPr>
      <xdr:spPr>
        <a:xfrm>
          <a:off x="1079500" y="58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100565</xdr:rowOff>
    </xdr:from>
    <xdr:ext cx="469744" cy="259045"/>
    <xdr:sp macro="" textlink="">
      <xdr:nvSpPr>
        <xdr:cNvPr id="76" name="テキスト ボックス 75"/>
        <xdr:cNvSpPr txBox="1"/>
      </xdr:nvSpPr>
      <xdr:spPr>
        <a:xfrm>
          <a:off x="895427" y="558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114372</xdr:rowOff>
    </xdr:from>
    <xdr:to>
      <xdr:col>6</xdr:col>
      <xdr:colOff>561975</xdr:colOff>
      <xdr:row>36</xdr:row>
      <xdr:rowOff>44522</xdr:rowOff>
    </xdr:to>
    <xdr:sp macro="" textlink="">
      <xdr:nvSpPr>
        <xdr:cNvPr id="82" name="円/楕円 81"/>
        <xdr:cNvSpPr/>
      </xdr:nvSpPr>
      <xdr:spPr>
        <a:xfrm>
          <a:off x="4584700" y="6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92799</xdr:rowOff>
    </xdr:from>
    <xdr:ext cx="469744" cy="259045"/>
    <xdr:sp macro="" textlink="">
      <xdr:nvSpPr>
        <xdr:cNvPr id="83" name="議会費該当値テキスト"/>
        <xdr:cNvSpPr txBox="1"/>
      </xdr:nvSpPr>
      <xdr:spPr>
        <a:xfrm>
          <a:off x="4686300" y="609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4,897</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19993</xdr:rowOff>
    </xdr:from>
    <xdr:to>
      <xdr:col>5</xdr:col>
      <xdr:colOff>409575</xdr:colOff>
      <xdr:row>36</xdr:row>
      <xdr:rowOff>121593</xdr:rowOff>
    </xdr:to>
    <xdr:sp macro="" textlink="">
      <xdr:nvSpPr>
        <xdr:cNvPr id="84" name="円/楕円 83"/>
        <xdr:cNvSpPr/>
      </xdr:nvSpPr>
      <xdr:spPr>
        <a:xfrm>
          <a:off x="3746500" y="619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112720</xdr:rowOff>
    </xdr:from>
    <xdr:ext cx="469744" cy="259045"/>
    <xdr:sp macro="" textlink="">
      <xdr:nvSpPr>
        <xdr:cNvPr id="85" name="テキスト ボックス 84"/>
        <xdr:cNvSpPr txBox="1"/>
      </xdr:nvSpPr>
      <xdr:spPr>
        <a:xfrm>
          <a:off x="3562427"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46119</xdr:rowOff>
    </xdr:from>
    <xdr:to>
      <xdr:col>4</xdr:col>
      <xdr:colOff>206375</xdr:colOff>
      <xdr:row>36</xdr:row>
      <xdr:rowOff>147719</xdr:rowOff>
    </xdr:to>
    <xdr:sp macro="" textlink="">
      <xdr:nvSpPr>
        <xdr:cNvPr id="86" name="円/楕円 85"/>
        <xdr:cNvSpPr/>
      </xdr:nvSpPr>
      <xdr:spPr>
        <a:xfrm>
          <a:off x="2857500" y="62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138846</xdr:rowOff>
    </xdr:from>
    <xdr:ext cx="469744" cy="259045"/>
    <xdr:sp macro="" textlink="">
      <xdr:nvSpPr>
        <xdr:cNvPr id="87" name="テキスト ボックス 86"/>
        <xdr:cNvSpPr txBox="1"/>
      </xdr:nvSpPr>
      <xdr:spPr>
        <a:xfrm>
          <a:off x="2673427" y="631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36322</xdr:rowOff>
    </xdr:from>
    <xdr:to>
      <xdr:col>3</xdr:col>
      <xdr:colOff>3175</xdr:colOff>
      <xdr:row>36</xdr:row>
      <xdr:rowOff>137922</xdr:rowOff>
    </xdr:to>
    <xdr:sp macro="" textlink="">
      <xdr:nvSpPr>
        <xdr:cNvPr id="88" name="円/楕円 87"/>
        <xdr:cNvSpPr/>
      </xdr:nvSpPr>
      <xdr:spPr>
        <a:xfrm>
          <a:off x="1968500" y="620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129049</xdr:rowOff>
    </xdr:from>
    <xdr:ext cx="469744" cy="259045"/>
    <xdr:sp macro="" textlink="">
      <xdr:nvSpPr>
        <xdr:cNvPr id="89" name="テキスト ボックス 88"/>
        <xdr:cNvSpPr txBox="1"/>
      </xdr:nvSpPr>
      <xdr:spPr>
        <a:xfrm>
          <a:off x="1784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10849</xdr:rowOff>
    </xdr:from>
    <xdr:to>
      <xdr:col>1</xdr:col>
      <xdr:colOff>485775</xdr:colOff>
      <xdr:row>35</xdr:row>
      <xdr:rowOff>112449</xdr:rowOff>
    </xdr:to>
    <xdr:sp macro="" textlink="">
      <xdr:nvSpPr>
        <xdr:cNvPr id="90" name="円/楕円 89"/>
        <xdr:cNvSpPr/>
      </xdr:nvSpPr>
      <xdr:spPr>
        <a:xfrm>
          <a:off x="1079500" y="60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103576</xdr:rowOff>
    </xdr:from>
    <xdr:ext cx="469744" cy="259045"/>
    <xdr:sp macro="" textlink="">
      <xdr:nvSpPr>
        <xdr:cNvPr id="91" name="テキスト ボックス 90"/>
        <xdr:cNvSpPr txBox="1"/>
      </xdr:nvSpPr>
      <xdr:spPr>
        <a:xfrm>
          <a:off x="895427" y="610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124909</xdr:rowOff>
    </xdr:from>
    <xdr:to>
      <xdr:col>6</xdr:col>
      <xdr:colOff>511175</xdr:colOff>
      <xdr:row>58</xdr:row>
      <xdr:rowOff>21541</xdr:rowOff>
    </xdr:to>
    <xdr:cxnSp macro="">
      <xdr:nvCxnSpPr>
        <xdr:cNvPr id="120" name="直線コネクタ 119"/>
        <xdr:cNvCxnSpPr/>
      </xdr:nvCxnSpPr>
      <xdr:spPr>
        <a:xfrm>
          <a:off x="3797300" y="9897559"/>
          <a:ext cx="838200" cy="6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124909</xdr:rowOff>
    </xdr:from>
    <xdr:to>
      <xdr:col>5</xdr:col>
      <xdr:colOff>358775</xdr:colOff>
      <xdr:row>57</xdr:row>
      <xdr:rowOff>162655</xdr:rowOff>
    </xdr:to>
    <xdr:cxnSp macro="">
      <xdr:nvCxnSpPr>
        <xdr:cNvPr id="123" name="直線コネクタ 122"/>
        <xdr:cNvCxnSpPr/>
      </xdr:nvCxnSpPr>
      <xdr:spPr>
        <a:xfrm flipV="1">
          <a:off x="2908300" y="9897559"/>
          <a:ext cx="889000" cy="3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102304</xdr:rowOff>
    </xdr:from>
    <xdr:to>
      <xdr:col>5</xdr:col>
      <xdr:colOff>409575</xdr:colOff>
      <xdr:row>58</xdr:row>
      <xdr:rowOff>32454</xdr:rowOff>
    </xdr:to>
    <xdr:sp macro="" textlink="">
      <xdr:nvSpPr>
        <xdr:cNvPr id="124" name="フローチャート : 判断 123"/>
        <xdr:cNvSpPr/>
      </xdr:nvSpPr>
      <xdr:spPr>
        <a:xfrm>
          <a:off x="3746500" y="987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23581</xdr:rowOff>
    </xdr:from>
    <xdr:ext cx="534377" cy="259045"/>
    <xdr:sp macro="" textlink="">
      <xdr:nvSpPr>
        <xdr:cNvPr id="125" name="テキスト ボックス 124"/>
        <xdr:cNvSpPr txBox="1"/>
      </xdr:nvSpPr>
      <xdr:spPr>
        <a:xfrm>
          <a:off x="3530111" y="996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61,482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162655</xdr:rowOff>
    </xdr:from>
    <xdr:to>
      <xdr:col>4</xdr:col>
      <xdr:colOff>155575</xdr:colOff>
      <xdr:row>58</xdr:row>
      <xdr:rowOff>25750</xdr:rowOff>
    </xdr:to>
    <xdr:cxnSp macro="">
      <xdr:nvCxnSpPr>
        <xdr:cNvPr id="126" name="直線コネクタ 125"/>
        <xdr:cNvCxnSpPr/>
      </xdr:nvCxnSpPr>
      <xdr:spPr>
        <a:xfrm flipV="1">
          <a:off x="2019300" y="9935305"/>
          <a:ext cx="889000" cy="3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7503</xdr:rowOff>
    </xdr:from>
    <xdr:to>
      <xdr:col>4</xdr:col>
      <xdr:colOff>206375</xdr:colOff>
      <xdr:row>57</xdr:row>
      <xdr:rowOff>109103</xdr:rowOff>
    </xdr:to>
    <xdr:sp macro="" textlink="">
      <xdr:nvSpPr>
        <xdr:cNvPr id="127" name="フローチャート : 判断 126"/>
        <xdr:cNvSpPr/>
      </xdr:nvSpPr>
      <xdr:spPr>
        <a:xfrm>
          <a:off x="2857500" y="978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125630</xdr:rowOff>
    </xdr:from>
    <xdr:ext cx="534377" cy="259045"/>
    <xdr:sp macro="" textlink="">
      <xdr:nvSpPr>
        <xdr:cNvPr id="128" name="テキスト ボックス 127"/>
        <xdr:cNvSpPr txBox="1"/>
      </xdr:nvSpPr>
      <xdr:spPr>
        <a:xfrm>
          <a:off x="2641111" y="9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86,364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25750</xdr:rowOff>
    </xdr:from>
    <xdr:to>
      <xdr:col>2</xdr:col>
      <xdr:colOff>638175</xdr:colOff>
      <xdr:row>58</xdr:row>
      <xdr:rowOff>63892</xdr:rowOff>
    </xdr:to>
    <xdr:cxnSp macro="">
      <xdr:nvCxnSpPr>
        <xdr:cNvPr id="129" name="直線コネクタ 128"/>
        <xdr:cNvCxnSpPr/>
      </xdr:nvCxnSpPr>
      <xdr:spPr>
        <a:xfrm flipV="1">
          <a:off x="1130300" y="9969850"/>
          <a:ext cx="889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104170</xdr:rowOff>
    </xdr:from>
    <xdr:to>
      <xdr:col>3</xdr:col>
      <xdr:colOff>3175</xdr:colOff>
      <xdr:row>58</xdr:row>
      <xdr:rowOff>34320</xdr:rowOff>
    </xdr:to>
    <xdr:sp macro="" textlink="">
      <xdr:nvSpPr>
        <xdr:cNvPr id="130" name="フローチャート : 判断 129"/>
        <xdr:cNvSpPr/>
      </xdr:nvSpPr>
      <xdr:spPr>
        <a:xfrm>
          <a:off x="1968500" y="987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50847</xdr:rowOff>
    </xdr:from>
    <xdr:ext cx="534377" cy="259045"/>
    <xdr:sp macro="" textlink="">
      <xdr:nvSpPr>
        <xdr:cNvPr id="131" name="テキスト ボックス 130"/>
        <xdr:cNvSpPr txBox="1"/>
      </xdr:nvSpPr>
      <xdr:spPr>
        <a:xfrm>
          <a:off x="1752111" y="965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60,992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94920</xdr:rowOff>
    </xdr:from>
    <xdr:to>
      <xdr:col>1</xdr:col>
      <xdr:colOff>485775</xdr:colOff>
      <xdr:row>58</xdr:row>
      <xdr:rowOff>25070</xdr:rowOff>
    </xdr:to>
    <xdr:sp macro="" textlink="">
      <xdr:nvSpPr>
        <xdr:cNvPr id="132" name="フローチャート : 判断 131"/>
        <xdr:cNvSpPr/>
      </xdr:nvSpPr>
      <xdr:spPr>
        <a:xfrm>
          <a:off x="10795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41597</xdr:rowOff>
    </xdr:from>
    <xdr:ext cx="534377" cy="259045"/>
    <xdr:sp macro="" textlink="">
      <xdr:nvSpPr>
        <xdr:cNvPr id="133" name="テキスト ボックス 132"/>
        <xdr:cNvSpPr txBox="1"/>
      </xdr:nvSpPr>
      <xdr:spPr>
        <a:xfrm>
          <a:off x="863111" y="964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142191</xdr:rowOff>
    </xdr:from>
    <xdr:to>
      <xdr:col>6</xdr:col>
      <xdr:colOff>561975</xdr:colOff>
      <xdr:row>58</xdr:row>
      <xdr:rowOff>72341</xdr:rowOff>
    </xdr:to>
    <xdr:sp macro="" textlink="">
      <xdr:nvSpPr>
        <xdr:cNvPr id="139" name="円/楕円 138"/>
        <xdr:cNvSpPr/>
      </xdr:nvSpPr>
      <xdr:spPr>
        <a:xfrm>
          <a:off x="4584700" y="991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60161</xdr:rowOff>
    </xdr:from>
    <xdr:ext cx="534377" cy="259045"/>
    <xdr:sp macro="" textlink="">
      <xdr:nvSpPr>
        <xdr:cNvPr id="140" name="総務費該当値テキスト"/>
        <xdr:cNvSpPr txBox="1"/>
      </xdr:nvSpPr>
      <xdr:spPr>
        <a:xfrm>
          <a:off x="4686300" y="98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74109</xdr:rowOff>
    </xdr:from>
    <xdr:to>
      <xdr:col>5</xdr:col>
      <xdr:colOff>409575</xdr:colOff>
      <xdr:row>58</xdr:row>
      <xdr:rowOff>4259</xdr:rowOff>
    </xdr:to>
    <xdr:sp macro="" textlink="">
      <xdr:nvSpPr>
        <xdr:cNvPr id="141" name="円/楕円 140"/>
        <xdr:cNvSpPr/>
      </xdr:nvSpPr>
      <xdr:spPr>
        <a:xfrm>
          <a:off x="3746500" y="984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20786</xdr:rowOff>
    </xdr:from>
    <xdr:ext cx="534377" cy="259045"/>
    <xdr:sp macro="" textlink="">
      <xdr:nvSpPr>
        <xdr:cNvPr id="142" name="テキスト ボックス 141"/>
        <xdr:cNvSpPr txBox="1"/>
      </xdr:nvSpPr>
      <xdr:spPr>
        <a:xfrm>
          <a:off x="3530111" y="962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68,882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111855</xdr:rowOff>
    </xdr:from>
    <xdr:to>
      <xdr:col>4</xdr:col>
      <xdr:colOff>206375</xdr:colOff>
      <xdr:row>58</xdr:row>
      <xdr:rowOff>42005</xdr:rowOff>
    </xdr:to>
    <xdr:sp macro="" textlink="">
      <xdr:nvSpPr>
        <xdr:cNvPr id="143" name="円/楕円 142"/>
        <xdr:cNvSpPr/>
      </xdr:nvSpPr>
      <xdr:spPr>
        <a:xfrm>
          <a:off x="2857500" y="988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33132</xdr:rowOff>
    </xdr:from>
    <xdr:ext cx="534377" cy="259045"/>
    <xdr:sp macro="" textlink="">
      <xdr:nvSpPr>
        <xdr:cNvPr id="144" name="テキスト ボックス 143"/>
        <xdr:cNvSpPr txBox="1"/>
      </xdr:nvSpPr>
      <xdr:spPr>
        <a:xfrm>
          <a:off x="2641111" y="997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146400</xdr:rowOff>
    </xdr:from>
    <xdr:to>
      <xdr:col>3</xdr:col>
      <xdr:colOff>3175</xdr:colOff>
      <xdr:row>58</xdr:row>
      <xdr:rowOff>76550</xdr:rowOff>
    </xdr:to>
    <xdr:sp macro="" textlink="">
      <xdr:nvSpPr>
        <xdr:cNvPr id="145" name="円/楕円 144"/>
        <xdr:cNvSpPr/>
      </xdr:nvSpPr>
      <xdr:spPr>
        <a:xfrm>
          <a:off x="1968500" y="991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67677</xdr:rowOff>
    </xdr:from>
    <xdr:ext cx="534377" cy="259045"/>
    <xdr:sp macro="" textlink="">
      <xdr:nvSpPr>
        <xdr:cNvPr id="146" name="テキスト ボックス 145"/>
        <xdr:cNvSpPr txBox="1"/>
      </xdr:nvSpPr>
      <xdr:spPr>
        <a:xfrm>
          <a:off x="1752111" y="1001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13092</xdr:rowOff>
    </xdr:from>
    <xdr:to>
      <xdr:col>1</xdr:col>
      <xdr:colOff>485775</xdr:colOff>
      <xdr:row>58</xdr:row>
      <xdr:rowOff>114692</xdr:rowOff>
    </xdr:to>
    <xdr:sp macro="" textlink="">
      <xdr:nvSpPr>
        <xdr:cNvPr id="147" name="円/楕円 146"/>
        <xdr:cNvSpPr/>
      </xdr:nvSpPr>
      <xdr:spPr>
        <a:xfrm>
          <a:off x="1079500" y="995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105819</xdr:rowOff>
    </xdr:from>
    <xdr:ext cx="534377" cy="259045"/>
    <xdr:sp macro="" textlink="">
      <xdr:nvSpPr>
        <xdr:cNvPr id="148" name="テキスト ボックス 147"/>
        <xdr:cNvSpPr txBox="1"/>
      </xdr:nvSpPr>
      <xdr:spPr>
        <a:xfrm>
          <a:off x="863111" y="1004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137175</xdr:rowOff>
    </xdr:from>
    <xdr:to>
      <xdr:col>6</xdr:col>
      <xdr:colOff>511175</xdr:colOff>
      <xdr:row>78</xdr:row>
      <xdr:rowOff>171174</xdr:rowOff>
    </xdr:to>
    <xdr:cxnSp macro="">
      <xdr:nvCxnSpPr>
        <xdr:cNvPr id="178" name="直線コネクタ 177"/>
        <xdr:cNvCxnSpPr/>
      </xdr:nvCxnSpPr>
      <xdr:spPr>
        <a:xfrm flipV="1">
          <a:off x="3797300" y="13510275"/>
          <a:ext cx="838200" cy="3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171174</xdr:rowOff>
    </xdr:from>
    <xdr:to>
      <xdr:col>5</xdr:col>
      <xdr:colOff>358775</xdr:colOff>
      <xdr:row>79</xdr:row>
      <xdr:rowOff>33710</xdr:rowOff>
    </xdr:to>
    <xdr:cxnSp macro="">
      <xdr:nvCxnSpPr>
        <xdr:cNvPr id="181" name="直線コネクタ 180"/>
        <xdr:cNvCxnSpPr/>
      </xdr:nvCxnSpPr>
      <xdr:spPr>
        <a:xfrm flipV="1">
          <a:off x="2908300" y="13544274"/>
          <a:ext cx="889000" cy="3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43748</xdr:rowOff>
    </xdr:from>
    <xdr:to>
      <xdr:col>5</xdr:col>
      <xdr:colOff>409575</xdr:colOff>
      <xdr:row>78</xdr:row>
      <xdr:rowOff>145348</xdr:rowOff>
    </xdr:to>
    <xdr:sp macro="" textlink="">
      <xdr:nvSpPr>
        <xdr:cNvPr id="182" name="フローチャート : 判断 181"/>
        <xdr:cNvSpPr/>
      </xdr:nvSpPr>
      <xdr:spPr>
        <a:xfrm>
          <a:off x="3746500" y="1341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161875</xdr:rowOff>
    </xdr:from>
    <xdr:ext cx="599010" cy="259045"/>
    <xdr:sp macro="" textlink="">
      <xdr:nvSpPr>
        <xdr:cNvPr id="183" name="テキスト ボックス 182"/>
        <xdr:cNvSpPr txBox="1"/>
      </xdr:nvSpPr>
      <xdr:spPr>
        <a:xfrm>
          <a:off x="3497794" y="13192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131,851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32110</xdr:rowOff>
    </xdr:from>
    <xdr:to>
      <xdr:col>4</xdr:col>
      <xdr:colOff>155575</xdr:colOff>
      <xdr:row>79</xdr:row>
      <xdr:rowOff>33710</xdr:rowOff>
    </xdr:to>
    <xdr:cxnSp macro="">
      <xdr:nvCxnSpPr>
        <xdr:cNvPr id="184" name="直線コネクタ 183"/>
        <xdr:cNvCxnSpPr/>
      </xdr:nvCxnSpPr>
      <xdr:spPr>
        <a:xfrm>
          <a:off x="2019300" y="1357666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82465</xdr:rowOff>
    </xdr:from>
    <xdr:to>
      <xdr:col>4</xdr:col>
      <xdr:colOff>206375</xdr:colOff>
      <xdr:row>79</xdr:row>
      <xdr:rowOff>12615</xdr:rowOff>
    </xdr:to>
    <xdr:sp macro="" textlink="">
      <xdr:nvSpPr>
        <xdr:cNvPr id="185" name="フローチャート : 判断 184"/>
        <xdr:cNvSpPr/>
      </xdr:nvSpPr>
      <xdr:spPr>
        <a:xfrm>
          <a:off x="2857500" y="1345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29142</xdr:rowOff>
    </xdr:from>
    <xdr:ext cx="599010" cy="259045"/>
    <xdr:sp macro="" textlink="">
      <xdr:nvSpPr>
        <xdr:cNvPr id="186" name="テキスト ボックス 185"/>
        <xdr:cNvSpPr txBox="1"/>
      </xdr:nvSpPr>
      <xdr:spPr>
        <a:xfrm>
          <a:off x="2608794" y="1323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121,689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26056</xdr:rowOff>
    </xdr:from>
    <xdr:to>
      <xdr:col>2</xdr:col>
      <xdr:colOff>638175</xdr:colOff>
      <xdr:row>79</xdr:row>
      <xdr:rowOff>32110</xdr:rowOff>
    </xdr:to>
    <xdr:cxnSp macro="">
      <xdr:nvCxnSpPr>
        <xdr:cNvPr id="187" name="直線コネクタ 186"/>
        <xdr:cNvCxnSpPr/>
      </xdr:nvCxnSpPr>
      <xdr:spPr>
        <a:xfrm>
          <a:off x="1130300" y="13570606"/>
          <a:ext cx="889000" cy="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95808</xdr:rowOff>
    </xdr:from>
    <xdr:to>
      <xdr:col>3</xdr:col>
      <xdr:colOff>3175</xdr:colOff>
      <xdr:row>79</xdr:row>
      <xdr:rowOff>25958</xdr:rowOff>
    </xdr:to>
    <xdr:sp macro="" textlink="">
      <xdr:nvSpPr>
        <xdr:cNvPr id="188" name="フローチャート : 判断 187"/>
        <xdr:cNvSpPr/>
      </xdr:nvSpPr>
      <xdr:spPr>
        <a:xfrm>
          <a:off x="1968500" y="134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42485</xdr:rowOff>
    </xdr:from>
    <xdr:ext cx="599010" cy="259045"/>
    <xdr:sp macro="" textlink="">
      <xdr:nvSpPr>
        <xdr:cNvPr id="189" name="テキスト ボックス 188"/>
        <xdr:cNvSpPr txBox="1"/>
      </xdr:nvSpPr>
      <xdr:spPr>
        <a:xfrm>
          <a:off x="1719794" y="1324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118,187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96802</xdr:rowOff>
    </xdr:from>
    <xdr:to>
      <xdr:col>1</xdr:col>
      <xdr:colOff>485775</xdr:colOff>
      <xdr:row>79</xdr:row>
      <xdr:rowOff>26952</xdr:rowOff>
    </xdr:to>
    <xdr:sp macro="" textlink="">
      <xdr:nvSpPr>
        <xdr:cNvPr id="190" name="フローチャート : 判断 189"/>
        <xdr:cNvSpPr/>
      </xdr:nvSpPr>
      <xdr:spPr>
        <a:xfrm>
          <a:off x="1079500" y="134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43479</xdr:rowOff>
    </xdr:from>
    <xdr:ext cx="599010" cy="259045"/>
    <xdr:sp macro="" textlink="">
      <xdr:nvSpPr>
        <xdr:cNvPr id="191" name="テキスト ボックス 190"/>
        <xdr:cNvSpPr txBox="1"/>
      </xdr:nvSpPr>
      <xdr:spPr>
        <a:xfrm>
          <a:off x="830794" y="132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117,926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86375</xdr:rowOff>
    </xdr:from>
    <xdr:to>
      <xdr:col>6</xdr:col>
      <xdr:colOff>561975</xdr:colOff>
      <xdr:row>79</xdr:row>
      <xdr:rowOff>16525</xdr:rowOff>
    </xdr:to>
    <xdr:sp macro="" textlink="">
      <xdr:nvSpPr>
        <xdr:cNvPr id="197" name="円/楕円 196"/>
        <xdr:cNvSpPr/>
      </xdr:nvSpPr>
      <xdr:spPr>
        <a:xfrm>
          <a:off x="4584700" y="134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1302</xdr:rowOff>
    </xdr:from>
    <xdr:ext cx="599010" cy="259045"/>
    <xdr:sp macro="" textlink="">
      <xdr:nvSpPr>
        <xdr:cNvPr id="198" name="民生費該当値テキスト"/>
        <xdr:cNvSpPr txBox="1"/>
      </xdr:nvSpPr>
      <xdr:spPr>
        <a:xfrm>
          <a:off x="4686300" y="1337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120374</xdr:rowOff>
    </xdr:from>
    <xdr:to>
      <xdr:col>5</xdr:col>
      <xdr:colOff>409575</xdr:colOff>
      <xdr:row>79</xdr:row>
      <xdr:rowOff>50524</xdr:rowOff>
    </xdr:to>
    <xdr:sp macro="" textlink="">
      <xdr:nvSpPr>
        <xdr:cNvPr id="199" name="円/楕円 198"/>
        <xdr:cNvSpPr/>
      </xdr:nvSpPr>
      <xdr:spPr>
        <a:xfrm>
          <a:off x="3746500" y="134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41651</xdr:rowOff>
    </xdr:from>
    <xdr:ext cx="599010" cy="259045"/>
    <xdr:sp macro="" textlink="">
      <xdr:nvSpPr>
        <xdr:cNvPr id="200" name="テキスト ボックス 199"/>
        <xdr:cNvSpPr txBox="1"/>
      </xdr:nvSpPr>
      <xdr:spPr>
        <a:xfrm>
          <a:off x="3497794" y="1358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111,739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154360</xdr:rowOff>
    </xdr:from>
    <xdr:to>
      <xdr:col>4</xdr:col>
      <xdr:colOff>206375</xdr:colOff>
      <xdr:row>79</xdr:row>
      <xdr:rowOff>84510</xdr:rowOff>
    </xdr:to>
    <xdr:sp macro="" textlink="">
      <xdr:nvSpPr>
        <xdr:cNvPr id="201" name="円/楕円 200"/>
        <xdr:cNvSpPr/>
      </xdr:nvSpPr>
      <xdr:spPr>
        <a:xfrm>
          <a:off x="2857500" y="1352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75637</xdr:rowOff>
    </xdr:from>
    <xdr:ext cx="599010" cy="259045"/>
    <xdr:sp macro="" textlink="">
      <xdr:nvSpPr>
        <xdr:cNvPr id="202" name="テキスト ボックス 201"/>
        <xdr:cNvSpPr txBox="1"/>
      </xdr:nvSpPr>
      <xdr:spPr>
        <a:xfrm>
          <a:off x="2608794" y="1362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102,819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152760</xdr:rowOff>
    </xdr:from>
    <xdr:to>
      <xdr:col>3</xdr:col>
      <xdr:colOff>3175</xdr:colOff>
      <xdr:row>79</xdr:row>
      <xdr:rowOff>82910</xdr:rowOff>
    </xdr:to>
    <xdr:sp macro="" textlink="">
      <xdr:nvSpPr>
        <xdr:cNvPr id="203" name="円/楕円 202"/>
        <xdr:cNvSpPr/>
      </xdr:nvSpPr>
      <xdr:spPr>
        <a:xfrm>
          <a:off x="1968500" y="1352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74037</xdr:rowOff>
    </xdr:from>
    <xdr:ext cx="599010" cy="259045"/>
    <xdr:sp macro="" textlink="">
      <xdr:nvSpPr>
        <xdr:cNvPr id="204" name="テキスト ボックス 203"/>
        <xdr:cNvSpPr txBox="1"/>
      </xdr:nvSpPr>
      <xdr:spPr>
        <a:xfrm>
          <a:off x="1719794" y="1361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103,239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146706</xdr:rowOff>
    </xdr:from>
    <xdr:to>
      <xdr:col>1</xdr:col>
      <xdr:colOff>485775</xdr:colOff>
      <xdr:row>79</xdr:row>
      <xdr:rowOff>76856</xdr:rowOff>
    </xdr:to>
    <xdr:sp macro="" textlink="">
      <xdr:nvSpPr>
        <xdr:cNvPr id="205" name="円/楕円 204"/>
        <xdr:cNvSpPr/>
      </xdr:nvSpPr>
      <xdr:spPr>
        <a:xfrm>
          <a:off x="1079500" y="1351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67983</xdr:rowOff>
    </xdr:from>
    <xdr:ext cx="599010" cy="259045"/>
    <xdr:sp macro="" textlink="">
      <xdr:nvSpPr>
        <xdr:cNvPr id="206" name="テキスト ボックス 205"/>
        <xdr:cNvSpPr txBox="1"/>
      </xdr:nvSpPr>
      <xdr:spPr>
        <a:xfrm>
          <a:off x="830794" y="13612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161694</xdr:rowOff>
    </xdr:from>
    <xdr:to>
      <xdr:col>6</xdr:col>
      <xdr:colOff>511175</xdr:colOff>
      <xdr:row>98</xdr:row>
      <xdr:rowOff>7798</xdr:rowOff>
    </xdr:to>
    <xdr:cxnSp macro="">
      <xdr:nvCxnSpPr>
        <xdr:cNvPr id="238" name="直線コネクタ 237"/>
        <xdr:cNvCxnSpPr/>
      </xdr:nvCxnSpPr>
      <xdr:spPr>
        <a:xfrm>
          <a:off x="3797300" y="16620894"/>
          <a:ext cx="838200" cy="18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161694</xdr:rowOff>
    </xdr:from>
    <xdr:to>
      <xdr:col>5</xdr:col>
      <xdr:colOff>358775</xdr:colOff>
      <xdr:row>97</xdr:row>
      <xdr:rowOff>151653</xdr:rowOff>
    </xdr:to>
    <xdr:cxnSp macro="">
      <xdr:nvCxnSpPr>
        <xdr:cNvPr id="241" name="直線コネクタ 240"/>
        <xdr:cNvCxnSpPr/>
      </xdr:nvCxnSpPr>
      <xdr:spPr>
        <a:xfrm flipV="1">
          <a:off x="2908300" y="16620894"/>
          <a:ext cx="889000" cy="1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63002</xdr:rowOff>
    </xdr:from>
    <xdr:to>
      <xdr:col>5</xdr:col>
      <xdr:colOff>409575</xdr:colOff>
      <xdr:row>97</xdr:row>
      <xdr:rowOff>164602</xdr:rowOff>
    </xdr:to>
    <xdr:sp macro="" textlink="">
      <xdr:nvSpPr>
        <xdr:cNvPr id="242" name="フローチャート : 判断 241"/>
        <xdr:cNvSpPr/>
      </xdr:nvSpPr>
      <xdr:spPr>
        <a:xfrm>
          <a:off x="3746500" y="1669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155729</xdr:rowOff>
    </xdr:from>
    <xdr:ext cx="534377" cy="259045"/>
    <xdr:sp macro="" textlink="">
      <xdr:nvSpPr>
        <xdr:cNvPr id="243" name="テキスト ボックス 242"/>
        <xdr:cNvSpPr txBox="1"/>
      </xdr:nvSpPr>
      <xdr:spPr>
        <a:xfrm>
          <a:off x="3530111" y="167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40,086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151653</xdr:rowOff>
    </xdr:from>
    <xdr:to>
      <xdr:col>4</xdr:col>
      <xdr:colOff>155575</xdr:colOff>
      <xdr:row>98</xdr:row>
      <xdr:rowOff>24371</xdr:rowOff>
    </xdr:to>
    <xdr:cxnSp macro="">
      <xdr:nvCxnSpPr>
        <xdr:cNvPr id="244" name="直線コネクタ 243"/>
        <xdr:cNvCxnSpPr/>
      </xdr:nvCxnSpPr>
      <xdr:spPr>
        <a:xfrm flipV="1">
          <a:off x="2019300" y="16782303"/>
          <a:ext cx="889000" cy="4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116920</xdr:rowOff>
    </xdr:from>
    <xdr:to>
      <xdr:col>4</xdr:col>
      <xdr:colOff>206375</xdr:colOff>
      <xdr:row>98</xdr:row>
      <xdr:rowOff>47070</xdr:rowOff>
    </xdr:to>
    <xdr:sp macro="" textlink="">
      <xdr:nvSpPr>
        <xdr:cNvPr id="245" name="フローチャート : 判断 244"/>
        <xdr:cNvSpPr/>
      </xdr:nvSpPr>
      <xdr:spPr>
        <a:xfrm>
          <a:off x="2857500" y="167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38197</xdr:rowOff>
    </xdr:from>
    <xdr:ext cx="534377" cy="259045"/>
    <xdr:sp macro="" textlink="">
      <xdr:nvSpPr>
        <xdr:cNvPr id="246" name="テキスト ボックス 245"/>
        <xdr:cNvSpPr txBox="1"/>
      </xdr:nvSpPr>
      <xdr:spPr>
        <a:xfrm>
          <a:off x="2641111" y="16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4598</xdr:rowOff>
    </xdr:from>
    <xdr:to>
      <xdr:col>2</xdr:col>
      <xdr:colOff>638175</xdr:colOff>
      <xdr:row>98</xdr:row>
      <xdr:rowOff>24371</xdr:rowOff>
    </xdr:to>
    <xdr:cxnSp macro="">
      <xdr:nvCxnSpPr>
        <xdr:cNvPr id="247" name="直線コネクタ 246"/>
        <xdr:cNvCxnSpPr/>
      </xdr:nvCxnSpPr>
      <xdr:spPr>
        <a:xfrm>
          <a:off x="1130300" y="16806698"/>
          <a:ext cx="889000" cy="1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68163</xdr:rowOff>
    </xdr:from>
    <xdr:to>
      <xdr:col>3</xdr:col>
      <xdr:colOff>3175</xdr:colOff>
      <xdr:row>97</xdr:row>
      <xdr:rowOff>169763</xdr:rowOff>
    </xdr:to>
    <xdr:sp macro="" textlink="">
      <xdr:nvSpPr>
        <xdr:cNvPr id="248" name="フローチャート : 判断 247"/>
        <xdr:cNvSpPr/>
      </xdr:nvSpPr>
      <xdr:spPr>
        <a:xfrm>
          <a:off x="1968500" y="1669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14840</xdr:rowOff>
    </xdr:from>
    <xdr:ext cx="534377" cy="259045"/>
    <xdr:sp macro="" textlink="">
      <xdr:nvSpPr>
        <xdr:cNvPr id="249" name="テキスト ボックス 248"/>
        <xdr:cNvSpPr txBox="1"/>
      </xdr:nvSpPr>
      <xdr:spPr>
        <a:xfrm>
          <a:off x="1752111" y="1647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121264</xdr:rowOff>
    </xdr:from>
    <xdr:to>
      <xdr:col>1</xdr:col>
      <xdr:colOff>485775</xdr:colOff>
      <xdr:row>98</xdr:row>
      <xdr:rowOff>51414</xdr:rowOff>
    </xdr:to>
    <xdr:sp macro="" textlink="">
      <xdr:nvSpPr>
        <xdr:cNvPr id="250" name="フローチャート : 判断 249"/>
        <xdr:cNvSpPr/>
      </xdr:nvSpPr>
      <xdr:spPr>
        <a:xfrm>
          <a:off x="1079500" y="167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67941</xdr:rowOff>
    </xdr:from>
    <xdr:ext cx="534377" cy="259045"/>
    <xdr:sp macro="" textlink="">
      <xdr:nvSpPr>
        <xdr:cNvPr id="251" name="テキスト ボックス 250"/>
        <xdr:cNvSpPr txBox="1"/>
      </xdr:nvSpPr>
      <xdr:spPr>
        <a:xfrm>
          <a:off x="863111" y="165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36,518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128448</xdr:rowOff>
    </xdr:from>
    <xdr:to>
      <xdr:col>6</xdr:col>
      <xdr:colOff>561975</xdr:colOff>
      <xdr:row>98</xdr:row>
      <xdr:rowOff>58598</xdr:rowOff>
    </xdr:to>
    <xdr:sp macro="" textlink="">
      <xdr:nvSpPr>
        <xdr:cNvPr id="257" name="円/楕円 256"/>
        <xdr:cNvSpPr/>
      </xdr:nvSpPr>
      <xdr:spPr>
        <a:xfrm>
          <a:off x="4584700" y="167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106875</xdr:rowOff>
    </xdr:from>
    <xdr:ext cx="534377" cy="259045"/>
    <xdr:sp macro="" textlink="">
      <xdr:nvSpPr>
        <xdr:cNvPr id="258" name="衛生費該当値テキスト"/>
        <xdr:cNvSpPr txBox="1"/>
      </xdr:nvSpPr>
      <xdr:spPr>
        <a:xfrm>
          <a:off x="4686300" y="167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110894</xdr:rowOff>
    </xdr:from>
    <xdr:to>
      <xdr:col>5</xdr:col>
      <xdr:colOff>409575</xdr:colOff>
      <xdr:row>97</xdr:row>
      <xdr:rowOff>41044</xdr:rowOff>
    </xdr:to>
    <xdr:sp macro="" textlink="">
      <xdr:nvSpPr>
        <xdr:cNvPr id="259" name="円/楕円 258"/>
        <xdr:cNvSpPr/>
      </xdr:nvSpPr>
      <xdr:spPr>
        <a:xfrm>
          <a:off x="3746500" y="165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57571</xdr:rowOff>
    </xdr:from>
    <xdr:ext cx="534377" cy="259045"/>
    <xdr:sp macro="" textlink="">
      <xdr:nvSpPr>
        <xdr:cNvPr id="260" name="テキスト ボックス 259"/>
        <xdr:cNvSpPr txBox="1"/>
      </xdr:nvSpPr>
      <xdr:spPr>
        <a:xfrm>
          <a:off x="3530111" y="1634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100853</xdr:rowOff>
    </xdr:from>
    <xdr:to>
      <xdr:col>4</xdr:col>
      <xdr:colOff>206375</xdr:colOff>
      <xdr:row>98</xdr:row>
      <xdr:rowOff>31003</xdr:rowOff>
    </xdr:to>
    <xdr:sp macro="" textlink="">
      <xdr:nvSpPr>
        <xdr:cNvPr id="261" name="円/楕円 260"/>
        <xdr:cNvSpPr/>
      </xdr:nvSpPr>
      <xdr:spPr>
        <a:xfrm>
          <a:off x="2857500" y="1673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47530</xdr:rowOff>
    </xdr:from>
    <xdr:ext cx="534377" cy="259045"/>
    <xdr:sp macro="" textlink="">
      <xdr:nvSpPr>
        <xdr:cNvPr id="262" name="テキスト ボックス 261"/>
        <xdr:cNvSpPr txBox="1"/>
      </xdr:nvSpPr>
      <xdr:spPr>
        <a:xfrm>
          <a:off x="2641111" y="165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145021</xdr:rowOff>
    </xdr:from>
    <xdr:to>
      <xdr:col>3</xdr:col>
      <xdr:colOff>3175</xdr:colOff>
      <xdr:row>98</xdr:row>
      <xdr:rowOff>75171</xdr:rowOff>
    </xdr:to>
    <xdr:sp macro="" textlink="">
      <xdr:nvSpPr>
        <xdr:cNvPr id="263" name="円/楕円 262"/>
        <xdr:cNvSpPr/>
      </xdr:nvSpPr>
      <xdr:spPr>
        <a:xfrm>
          <a:off x="1968500" y="1677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66298</xdr:rowOff>
    </xdr:from>
    <xdr:ext cx="534377" cy="259045"/>
    <xdr:sp macro="" textlink="">
      <xdr:nvSpPr>
        <xdr:cNvPr id="264" name="テキスト ボックス 263"/>
        <xdr:cNvSpPr txBox="1"/>
      </xdr:nvSpPr>
      <xdr:spPr>
        <a:xfrm>
          <a:off x="1752111" y="1686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35,063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125248</xdr:rowOff>
    </xdr:from>
    <xdr:to>
      <xdr:col>1</xdr:col>
      <xdr:colOff>485775</xdr:colOff>
      <xdr:row>98</xdr:row>
      <xdr:rowOff>55398</xdr:rowOff>
    </xdr:to>
    <xdr:sp macro="" textlink="">
      <xdr:nvSpPr>
        <xdr:cNvPr id="265" name="円/楕円 264"/>
        <xdr:cNvSpPr/>
      </xdr:nvSpPr>
      <xdr:spPr>
        <a:xfrm>
          <a:off x="1079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46525</xdr:rowOff>
    </xdr:from>
    <xdr:ext cx="534377" cy="259045"/>
    <xdr:sp macro="" textlink="">
      <xdr:nvSpPr>
        <xdr:cNvPr id="266" name="テキスト ボックス 265"/>
        <xdr:cNvSpPr txBox="1"/>
      </xdr:nvSpPr>
      <xdr:spPr>
        <a:xfrm>
          <a:off x="863111" y="1684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43688</xdr:rowOff>
    </xdr:from>
    <xdr:to>
      <xdr:col>15</xdr:col>
      <xdr:colOff>180975</xdr:colOff>
      <xdr:row>37</xdr:row>
      <xdr:rowOff>73597</xdr:rowOff>
    </xdr:to>
    <xdr:cxnSp macro="">
      <xdr:nvCxnSpPr>
        <xdr:cNvPr id="295" name="直線コネクタ 294"/>
        <xdr:cNvCxnSpPr/>
      </xdr:nvCxnSpPr>
      <xdr:spPr>
        <a:xfrm>
          <a:off x="9639300" y="6387338"/>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50182</xdr:rowOff>
    </xdr:from>
    <xdr:ext cx="469744" cy="259045"/>
    <xdr:sp macro="" textlink="">
      <xdr:nvSpPr>
        <xdr:cNvPr id="296" name="労働費平均値テキスト"/>
        <xdr:cNvSpPr txBox="1"/>
      </xdr:nvSpPr>
      <xdr:spPr>
        <a:xfrm>
          <a:off x="10528300" y="6393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44069</xdr:rowOff>
    </xdr:from>
    <xdr:to>
      <xdr:col>14</xdr:col>
      <xdr:colOff>28575</xdr:colOff>
      <xdr:row>37</xdr:row>
      <xdr:rowOff>43688</xdr:rowOff>
    </xdr:to>
    <xdr:cxnSp macro="">
      <xdr:nvCxnSpPr>
        <xdr:cNvPr id="298" name="直線コネクタ 297"/>
        <xdr:cNvCxnSpPr/>
      </xdr:nvCxnSpPr>
      <xdr:spPr>
        <a:xfrm>
          <a:off x="8750300" y="6216269"/>
          <a:ext cx="889000" cy="17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72898</xdr:rowOff>
    </xdr:from>
    <xdr:to>
      <xdr:col>14</xdr:col>
      <xdr:colOff>79375</xdr:colOff>
      <xdr:row>38</xdr:row>
      <xdr:rowOff>3048</xdr:rowOff>
    </xdr:to>
    <xdr:sp macro="" textlink="">
      <xdr:nvSpPr>
        <xdr:cNvPr id="299" name="フローチャート : 判断 298"/>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165625</xdr:rowOff>
    </xdr:from>
    <xdr:ext cx="469744" cy="259045"/>
    <xdr:sp macro="" textlink="">
      <xdr:nvSpPr>
        <xdr:cNvPr id="300" name="テキスト ボックス 299"/>
        <xdr:cNvSpPr txBox="1"/>
      </xdr:nvSpPr>
      <xdr:spPr>
        <a:xfrm>
          <a:off x="9404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44069</xdr:rowOff>
    </xdr:from>
    <xdr:to>
      <xdr:col>12</xdr:col>
      <xdr:colOff>511175</xdr:colOff>
      <xdr:row>36</xdr:row>
      <xdr:rowOff>135318</xdr:rowOff>
    </xdr:to>
    <xdr:cxnSp macro="">
      <xdr:nvCxnSpPr>
        <xdr:cNvPr id="301" name="直線コネクタ 300"/>
        <xdr:cNvCxnSpPr/>
      </xdr:nvCxnSpPr>
      <xdr:spPr>
        <a:xfrm flipV="1">
          <a:off x="7861300" y="6216269"/>
          <a:ext cx="889000" cy="9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29083</xdr:rowOff>
    </xdr:from>
    <xdr:to>
      <xdr:col>12</xdr:col>
      <xdr:colOff>561975</xdr:colOff>
      <xdr:row>37</xdr:row>
      <xdr:rowOff>130683</xdr:rowOff>
    </xdr:to>
    <xdr:sp macro="" textlink="">
      <xdr:nvSpPr>
        <xdr:cNvPr id="302" name="フローチャート : 判断 301"/>
        <xdr:cNvSpPr/>
      </xdr:nvSpPr>
      <xdr:spPr>
        <a:xfrm>
          <a:off x="8699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121810</xdr:rowOff>
    </xdr:from>
    <xdr:ext cx="469744" cy="259045"/>
    <xdr:sp macro="" textlink="">
      <xdr:nvSpPr>
        <xdr:cNvPr id="303" name="テキスト ボックス 302"/>
        <xdr:cNvSpPr txBox="1"/>
      </xdr:nvSpPr>
      <xdr:spPr>
        <a:xfrm>
          <a:off x="8515427" y="646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33972</xdr:rowOff>
    </xdr:from>
    <xdr:to>
      <xdr:col>11</xdr:col>
      <xdr:colOff>307975</xdr:colOff>
      <xdr:row>36</xdr:row>
      <xdr:rowOff>135318</xdr:rowOff>
    </xdr:to>
    <xdr:cxnSp macro="">
      <xdr:nvCxnSpPr>
        <xdr:cNvPr id="304" name="直線コネクタ 303"/>
        <xdr:cNvCxnSpPr/>
      </xdr:nvCxnSpPr>
      <xdr:spPr>
        <a:xfrm>
          <a:off x="6972300" y="6034722"/>
          <a:ext cx="889000" cy="27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12319</xdr:rowOff>
    </xdr:from>
    <xdr:to>
      <xdr:col>11</xdr:col>
      <xdr:colOff>358775</xdr:colOff>
      <xdr:row>37</xdr:row>
      <xdr:rowOff>113919</xdr:rowOff>
    </xdr:to>
    <xdr:sp macro="" textlink="">
      <xdr:nvSpPr>
        <xdr:cNvPr id="305" name="フローチャート : 判断 304"/>
        <xdr:cNvSpPr/>
      </xdr:nvSpPr>
      <xdr:spPr>
        <a:xfrm>
          <a:off x="7810500" y="635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105046</xdr:rowOff>
    </xdr:from>
    <xdr:ext cx="469744" cy="259045"/>
    <xdr:sp macro="" textlink="">
      <xdr:nvSpPr>
        <xdr:cNvPr id="306" name="テキスト ボックス 305"/>
        <xdr:cNvSpPr txBox="1"/>
      </xdr:nvSpPr>
      <xdr:spPr>
        <a:xfrm>
          <a:off x="7626427" y="644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105283</xdr:rowOff>
    </xdr:from>
    <xdr:to>
      <xdr:col>10</xdr:col>
      <xdr:colOff>155575</xdr:colOff>
      <xdr:row>36</xdr:row>
      <xdr:rowOff>35433</xdr:rowOff>
    </xdr:to>
    <xdr:sp macro="" textlink="">
      <xdr:nvSpPr>
        <xdr:cNvPr id="307" name="フローチャート : 判断 306"/>
        <xdr:cNvSpPr/>
      </xdr:nvSpPr>
      <xdr:spPr>
        <a:xfrm>
          <a:off x="6921500" y="610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26560</xdr:rowOff>
    </xdr:from>
    <xdr:ext cx="469744" cy="259045"/>
    <xdr:sp macro="" textlink="">
      <xdr:nvSpPr>
        <xdr:cNvPr id="308" name="テキスト ボックス 307"/>
        <xdr:cNvSpPr txBox="1"/>
      </xdr:nvSpPr>
      <xdr:spPr>
        <a:xfrm>
          <a:off x="6737427" y="619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22797</xdr:rowOff>
    </xdr:from>
    <xdr:to>
      <xdr:col>15</xdr:col>
      <xdr:colOff>231775</xdr:colOff>
      <xdr:row>37</xdr:row>
      <xdr:rowOff>124397</xdr:rowOff>
    </xdr:to>
    <xdr:sp macro="" textlink="">
      <xdr:nvSpPr>
        <xdr:cNvPr id="314" name="円/楕円 313"/>
        <xdr:cNvSpPr/>
      </xdr:nvSpPr>
      <xdr:spPr>
        <a:xfrm>
          <a:off x="10426700" y="6366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45674</xdr:rowOff>
    </xdr:from>
    <xdr:ext cx="469744" cy="259045"/>
    <xdr:sp macro="" textlink="">
      <xdr:nvSpPr>
        <xdr:cNvPr id="315" name="労働費該当値テキスト"/>
        <xdr:cNvSpPr txBox="1"/>
      </xdr:nvSpPr>
      <xdr:spPr>
        <a:xfrm>
          <a:off x="10528300" y="621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164338</xdr:rowOff>
    </xdr:from>
    <xdr:to>
      <xdr:col>14</xdr:col>
      <xdr:colOff>79375</xdr:colOff>
      <xdr:row>37</xdr:row>
      <xdr:rowOff>94488</xdr:rowOff>
    </xdr:to>
    <xdr:sp macro="" textlink="">
      <xdr:nvSpPr>
        <xdr:cNvPr id="316" name="円/楕円 315"/>
        <xdr:cNvSpPr/>
      </xdr:nvSpPr>
      <xdr:spPr>
        <a:xfrm>
          <a:off x="9588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111015</xdr:rowOff>
    </xdr:from>
    <xdr:ext cx="469744" cy="259045"/>
    <xdr:sp macro="" textlink="">
      <xdr:nvSpPr>
        <xdr:cNvPr id="317" name="テキスト ボックス 316"/>
        <xdr:cNvSpPr txBox="1"/>
      </xdr:nvSpPr>
      <xdr:spPr>
        <a:xfrm>
          <a:off x="9404427" y="6111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164719</xdr:rowOff>
    </xdr:from>
    <xdr:to>
      <xdr:col>12</xdr:col>
      <xdr:colOff>561975</xdr:colOff>
      <xdr:row>36</xdr:row>
      <xdr:rowOff>94869</xdr:rowOff>
    </xdr:to>
    <xdr:sp macro="" textlink="">
      <xdr:nvSpPr>
        <xdr:cNvPr id="318" name="円/楕円 317"/>
        <xdr:cNvSpPr/>
      </xdr:nvSpPr>
      <xdr:spPr>
        <a:xfrm>
          <a:off x="8699500" y="616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111396</xdr:rowOff>
    </xdr:from>
    <xdr:ext cx="469744" cy="259045"/>
    <xdr:sp macro="" textlink="">
      <xdr:nvSpPr>
        <xdr:cNvPr id="319" name="テキスト ボックス 318"/>
        <xdr:cNvSpPr txBox="1"/>
      </xdr:nvSpPr>
      <xdr:spPr>
        <a:xfrm>
          <a:off x="8515427" y="59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84518</xdr:rowOff>
    </xdr:from>
    <xdr:to>
      <xdr:col>11</xdr:col>
      <xdr:colOff>358775</xdr:colOff>
      <xdr:row>37</xdr:row>
      <xdr:rowOff>14668</xdr:rowOff>
    </xdr:to>
    <xdr:sp macro="" textlink="">
      <xdr:nvSpPr>
        <xdr:cNvPr id="320" name="円/楕円 319"/>
        <xdr:cNvSpPr/>
      </xdr:nvSpPr>
      <xdr:spPr>
        <a:xfrm>
          <a:off x="7810500" y="625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31195</xdr:rowOff>
    </xdr:from>
    <xdr:ext cx="469744" cy="259045"/>
    <xdr:sp macro="" textlink="">
      <xdr:nvSpPr>
        <xdr:cNvPr id="321" name="テキスト ボックス 320"/>
        <xdr:cNvSpPr txBox="1"/>
      </xdr:nvSpPr>
      <xdr:spPr>
        <a:xfrm>
          <a:off x="7626427" y="60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154622</xdr:rowOff>
    </xdr:from>
    <xdr:to>
      <xdr:col>10</xdr:col>
      <xdr:colOff>155575</xdr:colOff>
      <xdr:row>35</xdr:row>
      <xdr:rowOff>84772</xdr:rowOff>
    </xdr:to>
    <xdr:sp macro="" textlink="">
      <xdr:nvSpPr>
        <xdr:cNvPr id="322" name="円/楕円 321"/>
        <xdr:cNvSpPr/>
      </xdr:nvSpPr>
      <xdr:spPr>
        <a:xfrm>
          <a:off x="6921500" y="59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101299</xdr:rowOff>
    </xdr:from>
    <xdr:ext cx="469744" cy="259045"/>
    <xdr:sp macro="" textlink="">
      <xdr:nvSpPr>
        <xdr:cNvPr id="323" name="テキスト ボックス 322"/>
        <xdr:cNvSpPr txBox="1"/>
      </xdr:nvSpPr>
      <xdr:spPr>
        <a:xfrm>
          <a:off x="6737427" y="575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94328</xdr:rowOff>
    </xdr:from>
    <xdr:to>
      <xdr:col>15</xdr:col>
      <xdr:colOff>180975</xdr:colOff>
      <xdr:row>58</xdr:row>
      <xdr:rowOff>98882</xdr:rowOff>
    </xdr:to>
    <xdr:cxnSp macro="">
      <xdr:nvCxnSpPr>
        <xdr:cNvPr id="350" name="直線コネクタ 349"/>
        <xdr:cNvCxnSpPr/>
      </xdr:nvCxnSpPr>
      <xdr:spPr>
        <a:xfrm>
          <a:off x="9639300" y="10038428"/>
          <a:ext cx="838200" cy="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17584</xdr:rowOff>
    </xdr:from>
    <xdr:ext cx="534377" cy="259045"/>
    <xdr:sp macro="" textlink="">
      <xdr:nvSpPr>
        <xdr:cNvPr id="351" name="農林水産業費平均値テキスト"/>
        <xdr:cNvSpPr txBox="1"/>
      </xdr:nvSpPr>
      <xdr:spPr>
        <a:xfrm>
          <a:off x="10528300" y="9790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94328</xdr:rowOff>
    </xdr:from>
    <xdr:to>
      <xdr:col>14</xdr:col>
      <xdr:colOff>28575</xdr:colOff>
      <xdr:row>58</xdr:row>
      <xdr:rowOff>95918</xdr:rowOff>
    </xdr:to>
    <xdr:cxnSp macro="">
      <xdr:nvCxnSpPr>
        <xdr:cNvPr id="353" name="直線コネクタ 352"/>
        <xdr:cNvCxnSpPr/>
      </xdr:nvCxnSpPr>
      <xdr:spPr>
        <a:xfrm flipV="1">
          <a:off x="8750300" y="10038428"/>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30086</xdr:rowOff>
    </xdr:from>
    <xdr:to>
      <xdr:col>14</xdr:col>
      <xdr:colOff>79375</xdr:colOff>
      <xdr:row>58</xdr:row>
      <xdr:rowOff>131686</xdr:rowOff>
    </xdr:to>
    <xdr:sp macro="" textlink="">
      <xdr:nvSpPr>
        <xdr:cNvPr id="354" name="フローチャート : 判断 353"/>
        <xdr:cNvSpPr/>
      </xdr:nvSpPr>
      <xdr:spPr>
        <a:xfrm>
          <a:off x="9588500" y="997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148213</xdr:rowOff>
    </xdr:from>
    <xdr:ext cx="534377" cy="259045"/>
    <xdr:sp macro="" textlink="">
      <xdr:nvSpPr>
        <xdr:cNvPr id="355" name="テキスト ボックス 354"/>
        <xdr:cNvSpPr txBox="1"/>
      </xdr:nvSpPr>
      <xdr:spPr>
        <a:xfrm>
          <a:off x="9372111" y="974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95918</xdr:rowOff>
    </xdr:from>
    <xdr:to>
      <xdr:col>12</xdr:col>
      <xdr:colOff>511175</xdr:colOff>
      <xdr:row>58</xdr:row>
      <xdr:rowOff>99494</xdr:rowOff>
    </xdr:to>
    <xdr:cxnSp macro="">
      <xdr:nvCxnSpPr>
        <xdr:cNvPr id="356" name="直線コネクタ 355"/>
        <xdr:cNvCxnSpPr/>
      </xdr:nvCxnSpPr>
      <xdr:spPr>
        <a:xfrm flipV="1">
          <a:off x="7861300" y="10040018"/>
          <a:ext cx="889000" cy="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31142</xdr:rowOff>
    </xdr:from>
    <xdr:to>
      <xdr:col>12</xdr:col>
      <xdr:colOff>561975</xdr:colOff>
      <xdr:row>58</xdr:row>
      <xdr:rowOff>132742</xdr:rowOff>
    </xdr:to>
    <xdr:sp macro="" textlink="">
      <xdr:nvSpPr>
        <xdr:cNvPr id="357" name="フローチャート : 判断 356"/>
        <xdr:cNvSpPr/>
      </xdr:nvSpPr>
      <xdr:spPr>
        <a:xfrm>
          <a:off x="8699500" y="99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149269</xdr:rowOff>
    </xdr:from>
    <xdr:ext cx="534377" cy="259045"/>
    <xdr:sp macro="" textlink="">
      <xdr:nvSpPr>
        <xdr:cNvPr id="358" name="テキスト ボックス 357"/>
        <xdr:cNvSpPr txBox="1"/>
      </xdr:nvSpPr>
      <xdr:spPr>
        <a:xfrm>
          <a:off x="8483111" y="975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74275</xdr:rowOff>
    </xdr:from>
    <xdr:to>
      <xdr:col>11</xdr:col>
      <xdr:colOff>307975</xdr:colOff>
      <xdr:row>58</xdr:row>
      <xdr:rowOff>99494</xdr:rowOff>
    </xdr:to>
    <xdr:cxnSp macro="">
      <xdr:nvCxnSpPr>
        <xdr:cNvPr id="359" name="直線コネクタ 358"/>
        <xdr:cNvCxnSpPr/>
      </xdr:nvCxnSpPr>
      <xdr:spPr>
        <a:xfrm>
          <a:off x="6972300" y="10018375"/>
          <a:ext cx="889000" cy="2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26442</xdr:rowOff>
    </xdr:from>
    <xdr:to>
      <xdr:col>11</xdr:col>
      <xdr:colOff>358775</xdr:colOff>
      <xdr:row>58</xdr:row>
      <xdr:rowOff>128042</xdr:rowOff>
    </xdr:to>
    <xdr:sp macro="" textlink="">
      <xdr:nvSpPr>
        <xdr:cNvPr id="360" name="フローチャート : 判断 359"/>
        <xdr:cNvSpPr/>
      </xdr:nvSpPr>
      <xdr:spPr>
        <a:xfrm>
          <a:off x="7810500" y="99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144569</xdr:rowOff>
    </xdr:from>
    <xdr:ext cx="534377" cy="259045"/>
    <xdr:sp macro="" textlink="">
      <xdr:nvSpPr>
        <xdr:cNvPr id="361" name="テキスト ボックス 360"/>
        <xdr:cNvSpPr txBox="1"/>
      </xdr:nvSpPr>
      <xdr:spPr>
        <a:xfrm>
          <a:off x="7594111" y="974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33501</xdr:rowOff>
    </xdr:from>
    <xdr:to>
      <xdr:col>10</xdr:col>
      <xdr:colOff>155575</xdr:colOff>
      <xdr:row>58</xdr:row>
      <xdr:rowOff>135101</xdr:rowOff>
    </xdr:to>
    <xdr:sp macro="" textlink="">
      <xdr:nvSpPr>
        <xdr:cNvPr id="362" name="フローチャート : 判断 361"/>
        <xdr:cNvSpPr/>
      </xdr:nvSpPr>
      <xdr:spPr>
        <a:xfrm>
          <a:off x="6921500" y="99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126228</xdr:rowOff>
    </xdr:from>
    <xdr:ext cx="534377" cy="259045"/>
    <xdr:sp macro="" textlink="">
      <xdr:nvSpPr>
        <xdr:cNvPr id="363" name="テキスト ボックス 362"/>
        <xdr:cNvSpPr txBox="1"/>
      </xdr:nvSpPr>
      <xdr:spPr>
        <a:xfrm>
          <a:off x="6705111" y="1007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48082</xdr:rowOff>
    </xdr:from>
    <xdr:to>
      <xdr:col>15</xdr:col>
      <xdr:colOff>231775</xdr:colOff>
      <xdr:row>58</xdr:row>
      <xdr:rowOff>149682</xdr:rowOff>
    </xdr:to>
    <xdr:sp macro="" textlink="">
      <xdr:nvSpPr>
        <xdr:cNvPr id="369" name="円/楕円 368"/>
        <xdr:cNvSpPr/>
      </xdr:nvSpPr>
      <xdr:spPr>
        <a:xfrm>
          <a:off x="10426700" y="99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144585</xdr:rowOff>
    </xdr:from>
    <xdr:ext cx="469744" cy="259045"/>
    <xdr:sp macro="" textlink="">
      <xdr:nvSpPr>
        <xdr:cNvPr id="370" name="農林水産業費該当値テキスト"/>
        <xdr:cNvSpPr txBox="1"/>
      </xdr:nvSpPr>
      <xdr:spPr>
        <a:xfrm>
          <a:off x="10528300" y="991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8,928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43528</xdr:rowOff>
    </xdr:from>
    <xdr:to>
      <xdr:col>14</xdr:col>
      <xdr:colOff>79375</xdr:colOff>
      <xdr:row>58</xdr:row>
      <xdr:rowOff>145128</xdr:rowOff>
    </xdr:to>
    <xdr:sp macro="" textlink="">
      <xdr:nvSpPr>
        <xdr:cNvPr id="371" name="円/楕円 370"/>
        <xdr:cNvSpPr/>
      </xdr:nvSpPr>
      <xdr:spPr>
        <a:xfrm>
          <a:off x="9588500" y="998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136255</xdr:rowOff>
    </xdr:from>
    <xdr:ext cx="469744" cy="259045"/>
    <xdr:sp macro="" textlink="">
      <xdr:nvSpPr>
        <xdr:cNvPr id="372" name="テキスト ボックス 371"/>
        <xdr:cNvSpPr txBox="1"/>
      </xdr:nvSpPr>
      <xdr:spPr>
        <a:xfrm>
          <a:off x="9404427" y="1008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45118</xdr:rowOff>
    </xdr:from>
    <xdr:to>
      <xdr:col>12</xdr:col>
      <xdr:colOff>561975</xdr:colOff>
      <xdr:row>58</xdr:row>
      <xdr:rowOff>146718</xdr:rowOff>
    </xdr:to>
    <xdr:sp macro="" textlink="">
      <xdr:nvSpPr>
        <xdr:cNvPr id="373" name="円/楕円 372"/>
        <xdr:cNvSpPr/>
      </xdr:nvSpPr>
      <xdr:spPr>
        <a:xfrm>
          <a:off x="8699500" y="99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137845</xdr:rowOff>
    </xdr:from>
    <xdr:ext cx="469744" cy="259045"/>
    <xdr:sp macro="" textlink="">
      <xdr:nvSpPr>
        <xdr:cNvPr id="374" name="テキスト ボックス 373"/>
        <xdr:cNvSpPr txBox="1"/>
      </xdr:nvSpPr>
      <xdr:spPr>
        <a:xfrm>
          <a:off x="8515427" y="100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48694</xdr:rowOff>
    </xdr:from>
    <xdr:to>
      <xdr:col>11</xdr:col>
      <xdr:colOff>358775</xdr:colOff>
      <xdr:row>58</xdr:row>
      <xdr:rowOff>150294</xdr:rowOff>
    </xdr:to>
    <xdr:sp macro="" textlink="">
      <xdr:nvSpPr>
        <xdr:cNvPr id="375" name="円/楕円 374"/>
        <xdr:cNvSpPr/>
      </xdr:nvSpPr>
      <xdr:spPr>
        <a:xfrm>
          <a:off x="7810500" y="999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141421</xdr:rowOff>
    </xdr:from>
    <xdr:ext cx="469744" cy="259045"/>
    <xdr:sp macro="" textlink="">
      <xdr:nvSpPr>
        <xdr:cNvPr id="376" name="テキスト ボックス 375"/>
        <xdr:cNvSpPr txBox="1"/>
      </xdr:nvSpPr>
      <xdr:spPr>
        <a:xfrm>
          <a:off x="7626427" y="1008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23475</xdr:rowOff>
    </xdr:from>
    <xdr:to>
      <xdr:col>10</xdr:col>
      <xdr:colOff>155575</xdr:colOff>
      <xdr:row>58</xdr:row>
      <xdr:rowOff>125075</xdr:rowOff>
    </xdr:to>
    <xdr:sp macro="" textlink="">
      <xdr:nvSpPr>
        <xdr:cNvPr id="377" name="円/楕円 376"/>
        <xdr:cNvSpPr/>
      </xdr:nvSpPr>
      <xdr:spPr>
        <a:xfrm>
          <a:off x="6921500" y="996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141602</xdr:rowOff>
    </xdr:from>
    <xdr:ext cx="534377" cy="259045"/>
    <xdr:sp macro="" textlink="">
      <xdr:nvSpPr>
        <xdr:cNvPr id="378" name="テキスト ボックス 377"/>
        <xdr:cNvSpPr txBox="1"/>
      </xdr:nvSpPr>
      <xdr:spPr>
        <a:xfrm>
          <a:off x="6705111" y="974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126180</xdr:rowOff>
    </xdr:from>
    <xdr:to>
      <xdr:col>15</xdr:col>
      <xdr:colOff>180340</xdr:colOff>
      <xdr:row>79</xdr:row>
      <xdr:rowOff>41500</xdr:rowOff>
    </xdr:to>
    <xdr:cxnSp macro="">
      <xdr:nvCxnSpPr>
        <xdr:cNvPr id="404" name="直線コネクタ 403"/>
        <xdr:cNvCxnSpPr/>
      </xdr:nvCxnSpPr>
      <xdr:spPr>
        <a:xfrm flipV="1">
          <a:off x="10475595" y="11956230"/>
          <a:ext cx="1270" cy="1629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45327</xdr:rowOff>
    </xdr:from>
    <xdr:ext cx="469744" cy="259045"/>
    <xdr:sp macro="" textlink="">
      <xdr:nvSpPr>
        <xdr:cNvPr id="405" name="商工費最小値テキスト"/>
        <xdr:cNvSpPr txBox="1"/>
      </xdr:nvSpPr>
      <xdr:spPr>
        <a:xfrm>
          <a:off x="10528300" y="1358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79</xdr:row>
      <xdr:rowOff>41500</xdr:rowOff>
    </xdr:from>
    <xdr:to>
      <xdr:col>15</xdr:col>
      <xdr:colOff>269875</xdr:colOff>
      <xdr:row>79</xdr:row>
      <xdr:rowOff>41500</xdr:rowOff>
    </xdr:to>
    <xdr:cxnSp macro="">
      <xdr:nvCxnSpPr>
        <xdr:cNvPr id="406" name="直線コネクタ 405"/>
        <xdr:cNvCxnSpPr/>
      </xdr:nvCxnSpPr>
      <xdr:spPr>
        <a:xfrm>
          <a:off x="10388600" y="13586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72857</xdr:rowOff>
    </xdr:from>
    <xdr:ext cx="534377" cy="259045"/>
    <xdr:sp macro="" textlink="">
      <xdr:nvSpPr>
        <xdr:cNvPr id="407" name="商工費最大値テキスト"/>
        <xdr:cNvSpPr txBox="1"/>
      </xdr:nvSpPr>
      <xdr:spPr>
        <a:xfrm>
          <a:off x="10528300" y="1173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69</xdr:row>
      <xdr:rowOff>126180</xdr:rowOff>
    </xdr:from>
    <xdr:to>
      <xdr:col>15</xdr:col>
      <xdr:colOff>269875</xdr:colOff>
      <xdr:row>69</xdr:row>
      <xdr:rowOff>126180</xdr:rowOff>
    </xdr:to>
    <xdr:cxnSp macro="">
      <xdr:nvCxnSpPr>
        <xdr:cNvPr id="408" name="直線コネクタ 407"/>
        <xdr:cNvCxnSpPr/>
      </xdr:nvCxnSpPr>
      <xdr:spPr>
        <a:xfrm>
          <a:off x="10388600" y="1195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77651</xdr:rowOff>
    </xdr:from>
    <xdr:to>
      <xdr:col>15</xdr:col>
      <xdr:colOff>180975</xdr:colOff>
      <xdr:row>77</xdr:row>
      <xdr:rowOff>140843</xdr:rowOff>
    </xdr:to>
    <xdr:cxnSp macro="">
      <xdr:nvCxnSpPr>
        <xdr:cNvPr id="409" name="直線コネクタ 408"/>
        <xdr:cNvCxnSpPr/>
      </xdr:nvCxnSpPr>
      <xdr:spPr>
        <a:xfrm flipV="1">
          <a:off x="9639300" y="13279301"/>
          <a:ext cx="8382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61713</xdr:rowOff>
    </xdr:from>
    <xdr:ext cx="534377" cy="259045"/>
    <xdr:sp macro="" textlink="">
      <xdr:nvSpPr>
        <xdr:cNvPr id="410" name="商工費平均値テキスト"/>
        <xdr:cNvSpPr txBox="1"/>
      </xdr:nvSpPr>
      <xdr:spPr>
        <a:xfrm>
          <a:off x="10528300" y="129204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38836</xdr:rowOff>
    </xdr:from>
    <xdr:to>
      <xdr:col>15</xdr:col>
      <xdr:colOff>231775</xdr:colOff>
      <xdr:row>76</xdr:row>
      <xdr:rowOff>140436</xdr:rowOff>
    </xdr:to>
    <xdr:sp macro="" textlink="">
      <xdr:nvSpPr>
        <xdr:cNvPr id="411" name="フローチャート : 判断 410"/>
        <xdr:cNvSpPr/>
      </xdr:nvSpPr>
      <xdr:spPr>
        <a:xfrm>
          <a:off x="104267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140843</xdr:rowOff>
    </xdr:from>
    <xdr:to>
      <xdr:col>14</xdr:col>
      <xdr:colOff>28575</xdr:colOff>
      <xdr:row>77</xdr:row>
      <xdr:rowOff>162789</xdr:rowOff>
    </xdr:to>
    <xdr:cxnSp macro="">
      <xdr:nvCxnSpPr>
        <xdr:cNvPr id="412" name="直線コネクタ 411"/>
        <xdr:cNvCxnSpPr/>
      </xdr:nvCxnSpPr>
      <xdr:spPr>
        <a:xfrm flipV="1">
          <a:off x="8750300" y="13342493"/>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101538</xdr:rowOff>
    </xdr:from>
    <xdr:to>
      <xdr:col>14</xdr:col>
      <xdr:colOff>79375</xdr:colOff>
      <xdr:row>78</xdr:row>
      <xdr:rowOff>31688</xdr:rowOff>
    </xdr:to>
    <xdr:sp macro="" textlink="">
      <xdr:nvSpPr>
        <xdr:cNvPr id="413" name="フローチャート : 判断 412"/>
        <xdr:cNvSpPr/>
      </xdr:nvSpPr>
      <xdr:spPr>
        <a:xfrm>
          <a:off x="9588500" y="1330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22815</xdr:rowOff>
    </xdr:from>
    <xdr:ext cx="469744" cy="259045"/>
    <xdr:sp macro="" textlink="">
      <xdr:nvSpPr>
        <xdr:cNvPr id="414" name="テキスト ボックス 413"/>
        <xdr:cNvSpPr txBox="1"/>
      </xdr:nvSpPr>
      <xdr:spPr>
        <a:xfrm>
          <a:off x="9404427" y="133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161744</xdr:rowOff>
    </xdr:from>
    <xdr:to>
      <xdr:col>12</xdr:col>
      <xdr:colOff>511175</xdr:colOff>
      <xdr:row>77</xdr:row>
      <xdr:rowOff>162789</xdr:rowOff>
    </xdr:to>
    <xdr:cxnSp macro="">
      <xdr:nvCxnSpPr>
        <xdr:cNvPr id="415" name="直線コネクタ 414"/>
        <xdr:cNvCxnSpPr/>
      </xdr:nvCxnSpPr>
      <xdr:spPr>
        <a:xfrm>
          <a:off x="7861300" y="13363394"/>
          <a:ext cx="889000" cy="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18230</xdr:rowOff>
    </xdr:from>
    <xdr:to>
      <xdr:col>12</xdr:col>
      <xdr:colOff>561975</xdr:colOff>
      <xdr:row>77</xdr:row>
      <xdr:rowOff>119830</xdr:rowOff>
    </xdr:to>
    <xdr:sp macro="" textlink="">
      <xdr:nvSpPr>
        <xdr:cNvPr id="416" name="フローチャート : 判断 415"/>
        <xdr:cNvSpPr/>
      </xdr:nvSpPr>
      <xdr:spPr>
        <a:xfrm>
          <a:off x="8699500" y="1321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136357</xdr:rowOff>
    </xdr:from>
    <xdr:ext cx="534377" cy="259045"/>
    <xdr:sp macro="" textlink="">
      <xdr:nvSpPr>
        <xdr:cNvPr id="417" name="テキスト ボックス 416"/>
        <xdr:cNvSpPr txBox="1"/>
      </xdr:nvSpPr>
      <xdr:spPr>
        <a:xfrm>
          <a:off x="8483111" y="1299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161744</xdr:rowOff>
    </xdr:from>
    <xdr:to>
      <xdr:col>11</xdr:col>
      <xdr:colOff>307975</xdr:colOff>
      <xdr:row>78</xdr:row>
      <xdr:rowOff>5806</xdr:rowOff>
    </xdr:to>
    <xdr:cxnSp macro="">
      <xdr:nvCxnSpPr>
        <xdr:cNvPr id="418" name="直線コネクタ 417"/>
        <xdr:cNvCxnSpPr/>
      </xdr:nvCxnSpPr>
      <xdr:spPr>
        <a:xfrm flipV="1">
          <a:off x="6972300" y="13363394"/>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98208</xdr:rowOff>
    </xdr:from>
    <xdr:to>
      <xdr:col>11</xdr:col>
      <xdr:colOff>358775</xdr:colOff>
      <xdr:row>78</xdr:row>
      <xdr:rowOff>28358</xdr:rowOff>
    </xdr:to>
    <xdr:sp macro="" textlink="">
      <xdr:nvSpPr>
        <xdr:cNvPr id="419" name="フローチャート : 判断 418"/>
        <xdr:cNvSpPr/>
      </xdr:nvSpPr>
      <xdr:spPr>
        <a:xfrm>
          <a:off x="7810500" y="132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44885</xdr:rowOff>
    </xdr:from>
    <xdr:ext cx="469744" cy="259045"/>
    <xdr:sp macro="" textlink="">
      <xdr:nvSpPr>
        <xdr:cNvPr id="420" name="テキスト ボックス 419"/>
        <xdr:cNvSpPr txBox="1"/>
      </xdr:nvSpPr>
      <xdr:spPr>
        <a:xfrm>
          <a:off x="7626427" y="13075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35472</xdr:rowOff>
    </xdr:from>
    <xdr:to>
      <xdr:col>10</xdr:col>
      <xdr:colOff>155575</xdr:colOff>
      <xdr:row>77</xdr:row>
      <xdr:rowOff>137072</xdr:rowOff>
    </xdr:to>
    <xdr:sp macro="" textlink="">
      <xdr:nvSpPr>
        <xdr:cNvPr id="421" name="フローチャート : 判断 420"/>
        <xdr:cNvSpPr/>
      </xdr:nvSpPr>
      <xdr:spPr>
        <a:xfrm>
          <a:off x="6921500" y="1323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153599</xdr:rowOff>
    </xdr:from>
    <xdr:ext cx="534377" cy="259045"/>
    <xdr:sp macro="" textlink="">
      <xdr:nvSpPr>
        <xdr:cNvPr id="422" name="テキスト ボックス 421"/>
        <xdr:cNvSpPr txBox="1"/>
      </xdr:nvSpPr>
      <xdr:spPr>
        <a:xfrm>
          <a:off x="6705111" y="1301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26851</xdr:rowOff>
    </xdr:from>
    <xdr:to>
      <xdr:col>15</xdr:col>
      <xdr:colOff>231775</xdr:colOff>
      <xdr:row>77</xdr:row>
      <xdr:rowOff>128451</xdr:rowOff>
    </xdr:to>
    <xdr:sp macro="" textlink="">
      <xdr:nvSpPr>
        <xdr:cNvPr id="428" name="円/楕円 427"/>
        <xdr:cNvSpPr/>
      </xdr:nvSpPr>
      <xdr:spPr>
        <a:xfrm>
          <a:off x="10426700" y="1322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5278</xdr:rowOff>
    </xdr:from>
    <xdr:ext cx="534377" cy="259045"/>
    <xdr:sp macro="" textlink="">
      <xdr:nvSpPr>
        <xdr:cNvPr id="429" name="商工費該当値テキスト"/>
        <xdr:cNvSpPr txBox="1"/>
      </xdr:nvSpPr>
      <xdr:spPr>
        <a:xfrm>
          <a:off x="10528300" y="1320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90043</xdr:rowOff>
    </xdr:from>
    <xdr:to>
      <xdr:col>14</xdr:col>
      <xdr:colOff>79375</xdr:colOff>
      <xdr:row>78</xdr:row>
      <xdr:rowOff>20193</xdr:rowOff>
    </xdr:to>
    <xdr:sp macro="" textlink="">
      <xdr:nvSpPr>
        <xdr:cNvPr id="430" name="円/楕円 429"/>
        <xdr:cNvSpPr/>
      </xdr:nvSpPr>
      <xdr:spPr>
        <a:xfrm>
          <a:off x="9588500" y="132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36720</xdr:rowOff>
    </xdr:from>
    <xdr:ext cx="469744" cy="259045"/>
    <xdr:sp macro="" textlink="">
      <xdr:nvSpPr>
        <xdr:cNvPr id="431" name="テキスト ボックス 430"/>
        <xdr:cNvSpPr txBox="1"/>
      </xdr:nvSpPr>
      <xdr:spPr>
        <a:xfrm>
          <a:off x="9404427"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111989</xdr:rowOff>
    </xdr:from>
    <xdr:to>
      <xdr:col>12</xdr:col>
      <xdr:colOff>561975</xdr:colOff>
      <xdr:row>78</xdr:row>
      <xdr:rowOff>42139</xdr:rowOff>
    </xdr:to>
    <xdr:sp macro="" textlink="">
      <xdr:nvSpPr>
        <xdr:cNvPr id="432" name="円/楕円 431"/>
        <xdr:cNvSpPr/>
      </xdr:nvSpPr>
      <xdr:spPr>
        <a:xfrm>
          <a:off x="8699500" y="1331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33266</xdr:rowOff>
    </xdr:from>
    <xdr:ext cx="469744" cy="259045"/>
    <xdr:sp macro="" textlink="">
      <xdr:nvSpPr>
        <xdr:cNvPr id="433" name="テキスト ボックス 432"/>
        <xdr:cNvSpPr txBox="1"/>
      </xdr:nvSpPr>
      <xdr:spPr>
        <a:xfrm>
          <a:off x="8515427" y="1340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110944</xdr:rowOff>
    </xdr:from>
    <xdr:to>
      <xdr:col>11</xdr:col>
      <xdr:colOff>358775</xdr:colOff>
      <xdr:row>78</xdr:row>
      <xdr:rowOff>41094</xdr:rowOff>
    </xdr:to>
    <xdr:sp macro="" textlink="">
      <xdr:nvSpPr>
        <xdr:cNvPr id="434" name="円/楕円 433"/>
        <xdr:cNvSpPr/>
      </xdr:nvSpPr>
      <xdr:spPr>
        <a:xfrm>
          <a:off x="7810500" y="1331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32221</xdr:rowOff>
    </xdr:from>
    <xdr:ext cx="469744" cy="259045"/>
    <xdr:sp macro="" textlink="">
      <xdr:nvSpPr>
        <xdr:cNvPr id="435" name="テキスト ボックス 434"/>
        <xdr:cNvSpPr txBox="1"/>
      </xdr:nvSpPr>
      <xdr:spPr>
        <a:xfrm>
          <a:off x="7626427" y="1340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126456</xdr:rowOff>
    </xdr:from>
    <xdr:to>
      <xdr:col>10</xdr:col>
      <xdr:colOff>155575</xdr:colOff>
      <xdr:row>78</xdr:row>
      <xdr:rowOff>56606</xdr:rowOff>
    </xdr:to>
    <xdr:sp macro="" textlink="">
      <xdr:nvSpPr>
        <xdr:cNvPr id="436" name="円/楕円 435"/>
        <xdr:cNvSpPr/>
      </xdr:nvSpPr>
      <xdr:spPr>
        <a:xfrm>
          <a:off x="6921500" y="1332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47733</xdr:rowOff>
    </xdr:from>
    <xdr:ext cx="469744" cy="259045"/>
    <xdr:sp macro="" textlink="">
      <xdr:nvSpPr>
        <xdr:cNvPr id="437" name="テキスト ボックス 436"/>
        <xdr:cNvSpPr txBox="1"/>
      </xdr:nvSpPr>
      <xdr:spPr>
        <a:xfrm>
          <a:off x="6737427" y="1342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51" name="テキスト ボックス 45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3" name="テキスト ボックス 45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5" name="テキスト ボックス 45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9" name="直線コネクタ 458"/>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60"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61" name="直線コネクタ 460"/>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62"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63" name="直線コネクタ 462"/>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61460</xdr:rowOff>
    </xdr:from>
    <xdr:to>
      <xdr:col>15</xdr:col>
      <xdr:colOff>180975</xdr:colOff>
      <xdr:row>98</xdr:row>
      <xdr:rowOff>69948</xdr:rowOff>
    </xdr:to>
    <xdr:cxnSp macro="">
      <xdr:nvCxnSpPr>
        <xdr:cNvPr id="464" name="直線コネクタ 463"/>
        <xdr:cNvCxnSpPr/>
      </xdr:nvCxnSpPr>
      <xdr:spPr>
        <a:xfrm flipV="1">
          <a:off x="9639300" y="16863560"/>
          <a:ext cx="8382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5"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6" name="フローチャート : 判断 465"/>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68782</xdr:rowOff>
    </xdr:from>
    <xdr:to>
      <xdr:col>14</xdr:col>
      <xdr:colOff>28575</xdr:colOff>
      <xdr:row>98</xdr:row>
      <xdr:rowOff>69948</xdr:rowOff>
    </xdr:to>
    <xdr:cxnSp macro="">
      <xdr:nvCxnSpPr>
        <xdr:cNvPr id="467" name="直線コネクタ 466"/>
        <xdr:cNvCxnSpPr/>
      </xdr:nvCxnSpPr>
      <xdr:spPr>
        <a:xfrm>
          <a:off x="8750300" y="16870882"/>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134541</xdr:rowOff>
    </xdr:from>
    <xdr:to>
      <xdr:col>14</xdr:col>
      <xdr:colOff>79375</xdr:colOff>
      <xdr:row>98</xdr:row>
      <xdr:rowOff>64691</xdr:rowOff>
    </xdr:to>
    <xdr:sp macro="" textlink="">
      <xdr:nvSpPr>
        <xdr:cNvPr id="468" name="フローチャート : 判断 467"/>
        <xdr:cNvSpPr/>
      </xdr:nvSpPr>
      <xdr:spPr>
        <a:xfrm>
          <a:off x="9588500" y="167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81218</xdr:rowOff>
    </xdr:from>
    <xdr:ext cx="534377" cy="259045"/>
    <xdr:sp macro="" textlink="">
      <xdr:nvSpPr>
        <xdr:cNvPr id="469" name="テキスト ボックス 468"/>
        <xdr:cNvSpPr txBox="1"/>
      </xdr:nvSpPr>
      <xdr:spPr>
        <a:xfrm>
          <a:off x="9372111" y="1654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68782</xdr:rowOff>
    </xdr:from>
    <xdr:to>
      <xdr:col>12</xdr:col>
      <xdr:colOff>511175</xdr:colOff>
      <xdr:row>98</xdr:row>
      <xdr:rowOff>78426</xdr:rowOff>
    </xdr:to>
    <xdr:cxnSp macro="">
      <xdr:nvCxnSpPr>
        <xdr:cNvPr id="470" name="直線コネクタ 469"/>
        <xdr:cNvCxnSpPr/>
      </xdr:nvCxnSpPr>
      <xdr:spPr>
        <a:xfrm flipV="1">
          <a:off x="7861300" y="16870882"/>
          <a:ext cx="889000" cy="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134074</xdr:rowOff>
    </xdr:from>
    <xdr:to>
      <xdr:col>12</xdr:col>
      <xdr:colOff>561975</xdr:colOff>
      <xdr:row>98</xdr:row>
      <xdr:rowOff>64224</xdr:rowOff>
    </xdr:to>
    <xdr:sp macro="" textlink="">
      <xdr:nvSpPr>
        <xdr:cNvPr id="471" name="フローチャート : 判断 470"/>
        <xdr:cNvSpPr/>
      </xdr:nvSpPr>
      <xdr:spPr>
        <a:xfrm>
          <a:off x="8699500" y="16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80751</xdr:rowOff>
    </xdr:from>
    <xdr:ext cx="534377" cy="259045"/>
    <xdr:sp macro="" textlink="">
      <xdr:nvSpPr>
        <xdr:cNvPr id="472" name="テキスト ボックス 471"/>
        <xdr:cNvSpPr txBox="1"/>
      </xdr:nvSpPr>
      <xdr:spPr>
        <a:xfrm>
          <a:off x="8483111" y="1653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68534</xdr:rowOff>
    </xdr:from>
    <xdr:to>
      <xdr:col>11</xdr:col>
      <xdr:colOff>307975</xdr:colOff>
      <xdr:row>98</xdr:row>
      <xdr:rowOff>78426</xdr:rowOff>
    </xdr:to>
    <xdr:cxnSp macro="">
      <xdr:nvCxnSpPr>
        <xdr:cNvPr id="473" name="直線コネクタ 472"/>
        <xdr:cNvCxnSpPr/>
      </xdr:nvCxnSpPr>
      <xdr:spPr>
        <a:xfrm>
          <a:off x="6972300" y="16870634"/>
          <a:ext cx="889000" cy="9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161720</xdr:rowOff>
    </xdr:from>
    <xdr:to>
      <xdr:col>11</xdr:col>
      <xdr:colOff>358775</xdr:colOff>
      <xdr:row>98</xdr:row>
      <xdr:rowOff>91870</xdr:rowOff>
    </xdr:to>
    <xdr:sp macro="" textlink="">
      <xdr:nvSpPr>
        <xdr:cNvPr id="474" name="フローチャート : 判断 473"/>
        <xdr:cNvSpPr/>
      </xdr:nvSpPr>
      <xdr:spPr>
        <a:xfrm>
          <a:off x="7810500" y="167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108397</xdr:rowOff>
    </xdr:from>
    <xdr:ext cx="534377" cy="259045"/>
    <xdr:sp macro="" textlink="">
      <xdr:nvSpPr>
        <xdr:cNvPr id="475" name="テキスト ボックス 474"/>
        <xdr:cNvSpPr txBox="1"/>
      </xdr:nvSpPr>
      <xdr:spPr>
        <a:xfrm>
          <a:off x="7594111" y="1656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150389</xdr:rowOff>
    </xdr:from>
    <xdr:to>
      <xdr:col>10</xdr:col>
      <xdr:colOff>155575</xdr:colOff>
      <xdr:row>98</xdr:row>
      <xdr:rowOff>80539</xdr:rowOff>
    </xdr:to>
    <xdr:sp macro="" textlink="">
      <xdr:nvSpPr>
        <xdr:cNvPr id="476" name="フローチャート : 判断 475"/>
        <xdr:cNvSpPr/>
      </xdr:nvSpPr>
      <xdr:spPr>
        <a:xfrm>
          <a:off x="6921500" y="167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97066</xdr:rowOff>
    </xdr:from>
    <xdr:ext cx="534377" cy="259045"/>
    <xdr:sp macro="" textlink="">
      <xdr:nvSpPr>
        <xdr:cNvPr id="477" name="テキスト ボックス 476"/>
        <xdr:cNvSpPr txBox="1"/>
      </xdr:nvSpPr>
      <xdr:spPr>
        <a:xfrm>
          <a:off x="6705111" y="1655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48,102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10660</xdr:rowOff>
    </xdr:from>
    <xdr:to>
      <xdr:col>15</xdr:col>
      <xdr:colOff>231775</xdr:colOff>
      <xdr:row>98</xdr:row>
      <xdr:rowOff>112260</xdr:rowOff>
    </xdr:to>
    <xdr:sp macro="" textlink="">
      <xdr:nvSpPr>
        <xdr:cNvPr id="483" name="円/楕円 482"/>
        <xdr:cNvSpPr/>
      </xdr:nvSpPr>
      <xdr:spPr>
        <a:xfrm>
          <a:off x="10426700" y="168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102461</xdr:rowOff>
    </xdr:from>
    <xdr:ext cx="534377" cy="259045"/>
    <xdr:sp macro="" textlink="">
      <xdr:nvSpPr>
        <xdr:cNvPr id="484" name="土木費該当値テキスト"/>
        <xdr:cNvSpPr txBox="1"/>
      </xdr:nvSpPr>
      <xdr:spPr>
        <a:xfrm>
          <a:off x="10528300" y="1673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34,226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19148</xdr:rowOff>
    </xdr:from>
    <xdr:to>
      <xdr:col>14</xdr:col>
      <xdr:colOff>79375</xdr:colOff>
      <xdr:row>98</xdr:row>
      <xdr:rowOff>120748</xdr:rowOff>
    </xdr:to>
    <xdr:sp macro="" textlink="">
      <xdr:nvSpPr>
        <xdr:cNvPr id="485" name="円/楕円 484"/>
        <xdr:cNvSpPr/>
      </xdr:nvSpPr>
      <xdr:spPr>
        <a:xfrm>
          <a:off x="9588500" y="168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111875</xdr:rowOff>
    </xdr:from>
    <xdr:ext cx="534377" cy="259045"/>
    <xdr:sp macro="" textlink="">
      <xdr:nvSpPr>
        <xdr:cNvPr id="486" name="テキスト ボックス 485"/>
        <xdr:cNvSpPr txBox="1"/>
      </xdr:nvSpPr>
      <xdr:spPr>
        <a:xfrm>
          <a:off x="9372111" y="1691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17982</xdr:rowOff>
    </xdr:from>
    <xdr:to>
      <xdr:col>12</xdr:col>
      <xdr:colOff>561975</xdr:colOff>
      <xdr:row>98</xdr:row>
      <xdr:rowOff>119582</xdr:rowOff>
    </xdr:to>
    <xdr:sp macro="" textlink="">
      <xdr:nvSpPr>
        <xdr:cNvPr id="487" name="円/楕円 486"/>
        <xdr:cNvSpPr/>
      </xdr:nvSpPr>
      <xdr:spPr>
        <a:xfrm>
          <a:off x="8699500" y="168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110709</xdr:rowOff>
    </xdr:from>
    <xdr:ext cx="534377" cy="259045"/>
    <xdr:sp macro="" textlink="">
      <xdr:nvSpPr>
        <xdr:cNvPr id="488" name="テキスト ボックス 487"/>
        <xdr:cNvSpPr txBox="1"/>
      </xdr:nvSpPr>
      <xdr:spPr>
        <a:xfrm>
          <a:off x="8483111" y="1691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27626</xdr:rowOff>
    </xdr:from>
    <xdr:to>
      <xdr:col>11</xdr:col>
      <xdr:colOff>358775</xdr:colOff>
      <xdr:row>98</xdr:row>
      <xdr:rowOff>129226</xdr:rowOff>
    </xdr:to>
    <xdr:sp macro="" textlink="">
      <xdr:nvSpPr>
        <xdr:cNvPr id="489" name="円/楕円 488"/>
        <xdr:cNvSpPr/>
      </xdr:nvSpPr>
      <xdr:spPr>
        <a:xfrm>
          <a:off x="7810500" y="1682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120353</xdr:rowOff>
    </xdr:from>
    <xdr:ext cx="534377" cy="259045"/>
    <xdr:sp macro="" textlink="">
      <xdr:nvSpPr>
        <xdr:cNvPr id="490" name="テキスト ボックス 489"/>
        <xdr:cNvSpPr txBox="1"/>
      </xdr:nvSpPr>
      <xdr:spPr>
        <a:xfrm>
          <a:off x="7594111" y="1692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17734</xdr:rowOff>
    </xdr:from>
    <xdr:to>
      <xdr:col>10</xdr:col>
      <xdr:colOff>155575</xdr:colOff>
      <xdr:row>98</xdr:row>
      <xdr:rowOff>119334</xdr:rowOff>
    </xdr:to>
    <xdr:sp macro="" textlink="">
      <xdr:nvSpPr>
        <xdr:cNvPr id="491" name="円/楕円 490"/>
        <xdr:cNvSpPr/>
      </xdr:nvSpPr>
      <xdr:spPr>
        <a:xfrm>
          <a:off x="6921500" y="168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110461</xdr:rowOff>
    </xdr:from>
    <xdr:ext cx="534377" cy="259045"/>
    <xdr:sp macro="" textlink="">
      <xdr:nvSpPr>
        <xdr:cNvPr id="492" name="テキスト ボックス 491"/>
        <xdr:cNvSpPr txBox="1"/>
      </xdr:nvSpPr>
      <xdr:spPr>
        <a:xfrm>
          <a:off x="6705111" y="1691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7" name="直線コネクタ 516"/>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8"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9" name="直線コネクタ 518"/>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20"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21" name="直線コネクタ 520"/>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104496</xdr:rowOff>
    </xdr:from>
    <xdr:to>
      <xdr:col>23</xdr:col>
      <xdr:colOff>517525</xdr:colOff>
      <xdr:row>38</xdr:row>
      <xdr:rowOff>46050</xdr:rowOff>
    </xdr:to>
    <xdr:cxnSp macro="">
      <xdr:nvCxnSpPr>
        <xdr:cNvPr id="522" name="直線コネクタ 521"/>
        <xdr:cNvCxnSpPr/>
      </xdr:nvCxnSpPr>
      <xdr:spPr>
        <a:xfrm flipV="1">
          <a:off x="15481300" y="6276696"/>
          <a:ext cx="8382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52430</xdr:rowOff>
    </xdr:from>
    <xdr:ext cx="534377" cy="259045"/>
    <xdr:sp macro="" textlink="">
      <xdr:nvSpPr>
        <xdr:cNvPr id="523" name="消防費平均値テキスト"/>
        <xdr:cNvSpPr txBox="1"/>
      </xdr:nvSpPr>
      <xdr:spPr>
        <a:xfrm>
          <a:off x="16370300" y="6224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4" name="フローチャート : 判断 523"/>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52641</xdr:rowOff>
    </xdr:from>
    <xdr:to>
      <xdr:col>22</xdr:col>
      <xdr:colOff>365125</xdr:colOff>
      <xdr:row>38</xdr:row>
      <xdr:rowOff>46050</xdr:rowOff>
    </xdr:to>
    <xdr:cxnSp macro="">
      <xdr:nvCxnSpPr>
        <xdr:cNvPr id="525" name="直線コネクタ 524"/>
        <xdr:cNvCxnSpPr/>
      </xdr:nvCxnSpPr>
      <xdr:spPr>
        <a:xfrm>
          <a:off x="14592300" y="6396291"/>
          <a:ext cx="889000" cy="16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92520</xdr:rowOff>
    </xdr:from>
    <xdr:to>
      <xdr:col>22</xdr:col>
      <xdr:colOff>415925</xdr:colOff>
      <xdr:row>36</xdr:row>
      <xdr:rowOff>22670</xdr:rowOff>
    </xdr:to>
    <xdr:sp macro="" textlink="">
      <xdr:nvSpPr>
        <xdr:cNvPr id="526" name="フローチャート : 判断 525"/>
        <xdr:cNvSpPr/>
      </xdr:nvSpPr>
      <xdr:spPr>
        <a:xfrm>
          <a:off x="15430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39197</xdr:rowOff>
    </xdr:from>
    <xdr:ext cx="534377" cy="259045"/>
    <xdr:sp macro="" textlink="">
      <xdr:nvSpPr>
        <xdr:cNvPr id="527" name="テキスト ボックス 526"/>
        <xdr:cNvSpPr txBox="1"/>
      </xdr:nvSpPr>
      <xdr:spPr>
        <a:xfrm>
          <a:off x="15214111" y="586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52641</xdr:rowOff>
    </xdr:from>
    <xdr:to>
      <xdr:col>21</xdr:col>
      <xdr:colOff>161925</xdr:colOff>
      <xdr:row>38</xdr:row>
      <xdr:rowOff>40297</xdr:rowOff>
    </xdr:to>
    <xdr:cxnSp macro="">
      <xdr:nvCxnSpPr>
        <xdr:cNvPr id="528" name="直線コネクタ 527"/>
        <xdr:cNvCxnSpPr/>
      </xdr:nvCxnSpPr>
      <xdr:spPr>
        <a:xfrm flipV="1">
          <a:off x="13703300" y="6396291"/>
          <a:ext cx="889000" cy="15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26759</xdr:rowOff>
    </xdr:from>
    <xdr:to>
      <xdr:col>21</xdr:col>
      <xdr:colOff>212725</xdr:colOff>
      <xdr:row>37</xdr:row>
      <xdr:rowOff>128359</xdr:rowOff>
    </xdr:to>
    <xdr:sp macro="" textlink="">
      <xdr:nvSpPr>
        <xdr:cNvPr id="529" name="フローチャート : 判断 528"/>
        <xdr:cNvSpPr/>
      </xdr:nvSpPr>
      <xdr:spPr>
        <a:xfrm>
          <a:off x="14541500" y="637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119486</xdr:rowOff>
    </xdr:from>
    <xdr:ext cx="534377" cy="259045"/>
    <xdr:sp macro="" textlink="">
      <xdr:nvSpPr>
        <xdr:cNvPr id="530" name="テキスト ボックス 529"/>
        <xdr:cNvSpPr txBox="1"/>
      </xdr:nvSpPr>
      <xdr:spPr>
        <a:xfrm>
          <a:off x="14325111" y="646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40297</xdr:rowOff>
    </xdr:from>
    <xdr:to>
      <xdr:col>19</xdr:col>
      <xdr:colOff>644525</xdr:colOff>
      <xdr:row>38</xdr:row>
      <xdr:rowOff>75654</xdr:rowOff>
    </xdr:to>
    <xdr:cxnSp macro="">
      <xdr:nvCxnSpPr>
        <xdr:cNvPr id="531" name="直線コネクタ 530"/>
        <xdr:cNvCxnSpPr/>
      </xdr:nvCxnSpPr>
      <xdr:spPr>
        <a:xfrm flipV="1">
          <a:off x="12814300" y="6555397"/>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38798</xdr:rowOff>
    </xdr:from>
    <xdr:to>
      <xdr:col>20</xdr:col>
      <xdr:colOff>9525</xdr:colOff>
      <xdr:row>37</xdr:row>
      <xdr:rowOff>140398</xdr:rowOff>
    </xdr:to>
    <xdr:sp macro="" textlink="">
      <xdr:nvSpPr>
        <xdr:cNvPr id="532" name="フローチャート : 判断 531"/>
        <xdr:cNvSpPr/>
      </xdr:nvSpPr>
      <xdr:spPr>
        <a:xfrm>
          <a:off x="13652500" y="638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156925</xdr:rowOff>
    </xdr:from>
    <xdr:ext cx="534377" cy="259045"/>
    <xdr:sp macro="" textlink="">
      <xdr:nvSpPr>
        <xdr:cNvPr id="533" name="テキスト ボックス 532"/>
        <xdr:cNvSpPr txBox="1"/>
      </xdr:nvSpPr>
      <xdr:spPr>
        <a:xfrm>
          <a:off x="13436111" y="615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122200</xdr:rowOff>
    </xdr:from>
    <xdr:to>
      <xdr:col>18</xdr:col>
      <xdr:colOff>492125</xdr:colOff>
      <xdr:row>38</xdr:row>
      <xdr:rowOff>52350</xdr:rowOff>
    </xdr:to>
    <xdr:sp macro="" textlink="">
      <xdr:nvSpPr>
        <xdr:cNvPr id="534" name="フローチャート : 判断 533"/>
        <xdr:cNvSpPr/>
      </xdr:nvSpPr>
      <xdr:spPr>
        <a:xfrm>
          <a:off x="12763500" y="64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68877</xdr:rowOff>
    </xdr:from>
    <xdr:ext cx="534377" cy="259045"/>
    <xdr:sp macro="" textlink="">
      <xdr:nvSpPr>
        <xdr:cNvPr id="535" name="テキスト ボックス 534"/>
        <xdr:cNvSpPr txBox="1"/>
      </xdr:nvSpPr>
      <xdr:spPr>
        <a:xfrm>
          <a:off x="12547111" y="624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53696</xdr:rowOff>
    </xdr:from>
    <xdr:to>
      <xdr:col>23</xdr:col>
      <xdr:colOff>568325</xdr:colOff>
      <xdr:row>36</xdr:row>
      <xdr:rowOff>155296</xdr:rowOff>
    </xdr:to>
    <xdr:sp macro="" textlink="">
      <xdr:nvSpPr>
        <xdr:cNvPr id="541" name="円/楕円 540"/>
        <xdr:cNvSpPr/>
      </xdr:nvSpPr>
      <xdr:spPr>
        <a:xfrm>
          <a:off x="16268700" y="62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76573</xdr:rowOff>
    </xdr:from>
    <xdr:ext cx="534377" cy="259045"/>
    <xdr:sp macro="" textlink="">
      <xdr:nvSpPr>
        <xdr:cNvPr id="542" name="消防費該当値テキスト"/>
        <xdr:cNvSpPr txBox="1"/>
      </xdr:nvSpPr>
      <xdr:spPr>
        <a:xfrm>
          <a:off x="16370300" y="607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166700</xdr:rowOff>
    </xdr:from>
    <xdr:to>
      <xdr:col>22</xdr:col>
      <xdr:colOff>415925</xdr:colOff>
      <xdr:row>38</xdr:row>
      <xdr:rowOff>96850</xdr:rowOff>
    </xdr:to>
    <xdr:sp macro="" textlink="">
      <xdr:nvSpPr>
        <xdr:cNvPr id="543" name="円/楕円 542"/>
        <xdr:cNvSpPr/>
      </xdr:nvSpPr>
      <xdr:spPr>
        <a:xfrm>
          <a:off x="15430500" y="65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87977</xdr:rowOff>
    </xdr:from>
    <xdr:ext cx="534377" cy="259045"/>
    <xdr:sp macro="" textlink="">
      <xdr:nvSpPr>
        <xdr:cNvPr id="544" name="テキスト ボックス 543"/>
        <xdr:cNvSpPr txBox="1"/>
      </xdr:nvSpPr>
      <xdr:spPr>
        <a:xfrm>
          <a:off x="15214111" y="660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14,458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1841</xdr:rowOff>
    </xdr:from>
    <xdr:to>
      <xdr:col>21</xdr:col>
      <xdr:colOff>212725</xdr:colOff>
      <xdr:row>37</xdr:row>
      <xdr:rowOff>103441</xdr:rowOff>
    </xdr:to>
    <xdr:sp macro="" textlink="">
      <xdr:nvSpPr>
        <xdr:cNvPr id="545" name="円/楕円 544"/>
        <xdr:cNvSpPr/>
      </xdr:nvSpPr>
      <xdr:spPr>
        <a:xfrm>
          <a:off x="14541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119968</xdr:rowOff>
    </xdr:from>
    <xdr:ext cx="534377" cy="259045"/>
    <xdr:sp macro="" textlink="">
      <xdr:nvSpPr>
        <xdr:cNvPr id="546" name="テキスト ボックス 545"/>
        <xdr:cNvSpPr txBox="1"/>
      </xdr:nvSpPr>
      <xdr:spPr>
        <a:xfrm>
          <a:off x="14325111" y="61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160947</xdr:rowOff>
    </xdr:from>
    <xdr:to>
      <xdr:col>20</xdr:col>
      <xdr:colOff>9525</xdr:colOff>
      <xdr:row>38</xdr:row>
      <xdr:rowOff>91097</xdr:rowOff>
    </xdr:to>
    <xdr:sp macro="" textlink="">
      <xdr:nvSpPr>
        <xdr:cNvPr id="547" name="円/楕円 546"/>
        <xdr:cNvSpPr/>
      </xdr:nvSpPr>
      <xdr:spPr>
        <a:xfrm>
          <a:off x="13652500" y="65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82224</xdr:rowOff>
    </xdr:from>
    <xdr:ext cx="534377" cy="259045"/>
    <xdr:sp macro="" textlink="">
      <xdr:nvSpPr>
        <xdr:cNvPr id="548" name="テキスト ボックス 547"/>
        <xdr:cNvSpPr txBox="1"/>
      </xdr:nvSpPr>
      <xdr:spPr>
        <a:xfrm>
          <a:off x="13436111" y="659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24854</xdr:rowOff>
    </xdr:from>
    <xdr:to>
      <xdr:col>18</xdr:col>
      <xdr:colOff>492125</xdr:colOff>
      <xdr:row>38</xdr:row>
      <xdr:rowOff>126454</xdr:rowOff>
    </xdr:to>
    <xdr:sp macro="" textlink="">
      <xdr:nvSpPr>
        <xdr:cNvPr id="549" name="円/楕円 548"/>
        <xdr:cNvSpPr/>
      </xdr:nvSpPr>
      <xdr:spPr>
        <a:xfrm>
          <a:off x="12763500" y="653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117581</xdr:rowOff>
    </xdr:from>
    <xdr:ext cx="534377" cy="259045"/>
    <xdr:sp macro="" textlink="">
      <xdr:nvSpPr>
        <xdr:cNvPr id="550" name="テキスト ボックス 549"/>
        <xdr:cNvSpPr txBox="1"/>
      </xdr:nvSpPr>
      <xdr:spPr>
        <a:xfrm>
          <a:off x="12547111" y="663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7" name="直線コネクタ 576"/>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8"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9" name="直線コネクタ 578"/>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80"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81" name="直線コネクタ 580"/>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93604</xdr:rowOff>
    </xdr:from>
    <xdr:to>
      <xdr:col>23</xdr:col>
      <xdr:colOff>517525</xdr:colOff>
      <xdr:row>57</xdr:row>
      <xdr:rowOff>32535</xdr:rowOff>
    </xdr:to>
    <xdr:cxnSp macro="">
      <xdr:nvCxnSpPr>
        <xdr:cNvPr id="582" name="直線コネクタ 581"/>
        <xdr:cNvCxnSpPr/>
      </xdr:nvCxnSpPr>
      <xdr:spPr>
        <a:xfrm flipV="1">
          <a:off x="15481300" y="9694804"/>
          <a:ext cx="838200" cy="11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83"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4" name="フローチャート : 判断 583"/>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10884</xdr:rowOff>
    </xdr:from>
    <xdr:to>
      <xdr:col>22</xdr:col>
      <xdr:colOff>365125</xdr:colOff>
      <xdr:row>57</xdr:row>
      <xdr:rowOff>32535</xdr:rowOff>
    </xdr:to>
    <xdr:cxnSp macro="">
      <xdr:nvCxnSpPr>
        <xdr:cNvPr id="585" name="直線コネクタ 584"/>
        <xdr:cNvCxnSpPr/>
      </xdr:nvCxnSpPr>
      <xdr:spPr>
        <a:xfrm>
          <a:off x="14592300" y="9783534"/>
          <a:ext cx="8890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76735</xdr:rowOff>
    </xdr:from>
    <xdr:to>
      <xdr:col>22</xdr:col>
      <xdr:colOff>415925</xdr:colOff>
      <xdr:row>57</xdr:row>
      <xdr:rowOff>6885</xdr:rowOff>
    </xdr:to>
    <xdr:sp macro="" textlink="">
      <xdr:nvSpPr>
        <xdr:cNvPr id="586" name="フローチャート : 判断 585"/>
        <xdr:cNvSpPr/>
      </xdr:nvSpPr>
      <xdr:spPr>
        <a:xfrm>
          <a:off x="15430500" y="967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23412</xdr:rowOff>
    </xdr:from>
    <xdr:ext cx="534377" cy="259045"/>
    <xdr:sp macro="" textlink="">
      <xdr:nvSpPr>
        <xdr:cNvPr id="587" name="テキスト ボックス 586"/>
        <xdr:cNvSpPr txBox="1"/>
      </xdr:nvSpPr>
      <xdr:spPr>
        <a:xfrm>
          <a:off x="15214111" y="945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49,745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10884</xdr:rowOff>
    </xdr:from>
    <xdr:to>
      <xdr:col>21</xdr:col>
      <xdr:colOff>161925</xdr:colOff>
      <xdr:row>57</xdr:row>
      <xdr:rowOff>108268</xdr:rowOff>
    </xdr:to>
    <xdr:cxnSp macro="">
      <xdr:nvCxnSpPr>
        <xdr:cNvPr id="588" name="直線コネクタ 587"/>
        <xdr:cNvCxnSpPr/>
      </xdr:nvCxnSpPr>
      <xdr:spPr>
        <a:xfrm flipV="1">
          <a:off x="13703300" y="9783534"/>
          <a:ext cx="889000" cy="9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87594</xdr:rowOff>
    </xdr:from>
    <xdr:to>
      <xdr:col>21</xdr:col>
      <xdr:colOff>212725</xdr:colOff>
      <xdr:row>57</xdr:row>
      <xdr:rowOff>17744</xdr:rowOff>
    </xdr:to>
    <xdr:sp macro="" textlink="">
      <xdr:nvSpPr>
        <xdr:cNvPr id="589" name="フローチャート : 判断 588"/>
        <xdr:cNvSpPr/>
      </xdr:nvSpPr>
      <xdr:spPr>
        <a:xfrm>
          <a:off x="14541500" y="968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34271</xdr:rowOff>
    </xdr:from>
    <xdr:ext cx="534377" cy="259045"/>
    <xdr:sp macro="" textlink="">
      <xdr:nvSpPr>
        <xdr:cNvPr id="590" name="テキスト ボックス 589"/>
        <xdr:cNvSpPr txBox="1"/>
      </xdr:nvSpPr>
      <xdr:spPr>
        <a:xfrm>
          <a:off x="14325111" y="94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49,080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108268</xdr:rowOff>
    </xdr:from>
    <xdr:to>
      <xdr:col>19</xdr:col>
      <xdr:colOff>644525</xdr:colOff>
      <xdr:row>57</xdr:row>
      <xdr:rowOff>109459</xdr:rowOff>
    </xdr:to>
    <xdr:cxnSp macro="">
      <xdr:nvCxnSpPr>
        <xdr:cNvPr id="591" name="直線コネクタ 590"/>
        <xdr:cNvCxnSpPr/>
      </xdr:nvCxnSpPr>
      <xdr:spPr>
        <a:xfrm flipV="1">
          <a:off x="12814300" y="9880918"/>
          <a:ext cx="889000" cy="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7927</xdr:rowOff>
    </xdr:from>
    <xdr:to>
      <xdr:col>20</xdr:col>
      <xdr:colOff>9525</xdr:colOff>
      <xdr:row>56</xdr:row>
      <xdr:rowOff>109527</xdr:rowOff>
    </xdr:to>
    <xdr:sp macro="" textlink="">
      <xdr:nvSpPr>
        <xdr:cNvPr id="592" name="フローチャート : 判断 591"/>
        <xdr:cNvSpPr/>
      </xdr:nvSpPr>
      <xdr:spPr>
        <a:xfrm>
          <a:off x="13652500" y="96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126054</xdr:rowOff>
    </xdr:from>
    <xdr:ext cx="534377" cy="259045"/>
    <xdr:sp macro="" textlink="">
      <xdr:nvSpPr>
        <xdr:cNvPr id="593" name="テキスト ボックス 592"/>
        <xdr:cNvSpPr txBox="1"/>
      </xdr:nvSpPr>
      <xdr:spPr>
        <a:xfrm>
          <a:off x="13436111" y="938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154900</xdr:rowOff>
    </xdr:from>
    <xdr:to>
      <xdr:col>18</xdr:col>
      <xdr:colOff>492125</xdr:colOff>
      <xdr:row>57</xdr:row>
      <xdr:rowOff>85050</xdr:rowOff>
    </xdr:to>
    <xdr:sp macro="" textlink="">
      <xdr:nvSpPr>
        <xdr:cNvPr id="594" name="フローチャート : 判断 593"/>
        <xdr:cNvSpPr/>
      </xdr:nvSpPr>
      <xdr:spPr>
        <a:xfrm>
          <a:off x="12763500" y="975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101577</xdr:rowOff>
    </xdr:from>
    <xdr:ext cx="534377" cy="259045"/>
    <xdr:sp macro="" textlink="">
      <xdr:nvSpPr>
        <xdr:cNvPr id="595" name="テキスト ボックス 594"/>
        <xdr:cNvSpPr txBox="1"/>
      </xdr:nvSpPr>
      <xdr:spPr>
        <a:xfrm>
          <a:off x="12547111" y="95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44,958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42804</xdr:rowOff>
    </xdr:from>
    <xdr:to>
      <xdr:col>23</xdr:col>
      <xdr:colOff>568325</xdr:colOff>
      <xdr:row>56</xdr:row>
      <xdr:rowOff>144404</xdr:rowOff>
    </xdr:to>
    <xdr:sp macro="" textlink="">
      <xdr:nvSpPr>
        <xdr:cNvPr id="601" name="円/楕円 600"/>
        <xdr:cNvSpPr/>
      </xdr:nvSpPr>
      <xdr:spPr>
        <a:xfrm>
          <a:off x="16268700" y="964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21231</xdr:rowOff>
    </xdr:from>
    <xdr:ext cx="534377" cy="259045"/>
    <xdr:sp macro="" textlink="">
      <xdr:nvSpPr>
        <xdr:cNvPr id="602" name="教育費該当値テキスト"/>
        <xdr:cNvSpPr txBox="1"/>
      </xdr:nvSpPr>
      <xdr:spPr>
        <a:xfrm>
          <a:off x="16370300" y="9622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51,823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153185</xdr:rowOff>
    </xdr:from>
    <xdr:to>
      <xdr:col>22</xdr:col>
      <xdr:colOff>415925</xdr:colOff>
      <xdr:row>57</xdr:row>
      <xdr:rowOff>83335</xdr:rowOff>
    </xdr:to>
    <xdr:sp macro="" textlink="">
      <xdr:nvSpPr>
        <xdr:cNvPr id="603" name="円/楕円 602"/>
        <xdr:cNvSpPr/>
      </xdr:nvSpPr>
      <xdr:spPr>
        <a:xfrm>
          <a:off x="15430500" y="975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74462</xdr:rowOff>
    </xdr:from>
    <xdr:ext cx="534377" cy="259045"/>
    <xdr:sp macro="" textlink="">
      <xdr:nvSpPr>
        <xdr:cNvPr id="604" name="テキスト ボックス 603"/>
        <xdr:cNvSpPr txBox="1"/>
      </xdr:nvSpPr>
      <xdr:spPr>
        <a:xfrm>
          <a:off x="15214111" y="984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131534</xdr:rowOff>
    </xdr:from>
    <xdr:to>
      <xdr:col>21</xdr:col>
      <xdr:colOff>212725</xdr:colOff>
      <xdr:row>57</xdr:row>
      <xdr:rowOff>61684</xdr:rowOff>
    </xdr:to>
    <xdr:sp macro="" textlink="">
      <xdr:nvSpPr>
        <xdr:cNvPr id="605" name="円/楕円 604"/>
        <xdr:cNvSpPr/>
      </xdr:nvSpPr>
      <xdr:spPr>
        <a:xfrm>
          <a:off x="14541500" y="97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52811</xdr:rowOff>
    </xdr:from>
    <xdr:ext cx="534377" cy="259045"/>
    <xdr:sp macro="" textlink="">
      <xdr:nvSpPr>
        <xdr:cNvPr id="606" name="テキスト ボックス 605"/>
        <xdr:cNvSpPr txBox="1"/>
      </xdr:nvSpPr>
      <xdr:spPr>
        <a:xfrm>
          <a:off x="14325111" y="982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46,389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57468</xdr:rowOff>
    </xdr:from>
    <xdr:to>
      <xdr:col>20</xdr:col>
      <xdr:colOff>9525</xdr:colOff>
      <xdr:row>57</xdr:row>
      <xdr:rowOff>159068</xdr:rowOff>
    </xdr:to>
    <xdr:sp macro="" textlink="">
      <xdr:nvSpPr>
        <xdr:cNvPr id="607" name="円/楕円 606"/>
        <xdr:cNvSpPr/>
      </xdr:nvSpPr>
      <xdr:spPr>
        <a:xfrm>
          <a:off x="13652500" y="983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150195</xdr:rowOff>
    </xdr:from>
    <xdr:ext cx="534377" cy="259045"/>
    <xdr:sp macro="" textlink="">
      <xdr:nvSpPr>
        <xdr:cNvPr id="608" name="テキスト ボックス 607"/>
        <xdr:cNvSpPr txBox="1"/>
      </xdr:nvSpPr>
      <xdr:spPr>
        <a:xfrm>
          <a:off x="13436111" y="99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40,425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58659</xdr:rowOff>
    </xdr:from>
    <xdr:to>
      <xdr:col>18</xdr:col>
      <xdr:colOff>492125</xdr:colOff>
      <xdr:row>57</xdr:row>
      <xdr:rowOff>160259</xdr:rowOff>
    </xdr:to>
    <xdr:sp macro="" textlink="">
      <xdr:nvSpPr>
        <xdr:cNvPr id="609" name="円/楕円 608"/>
        <xdr:cNvSpPr/>
      </xdr:nvSpPr>
      <xdr:spPr>
        <a:xfrm>
          <a:off x="12763500" y="983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151386</xdr:rowOff>
    </xdr:from>
    <xdr:ext cx="534377" cy="259045"/>
    <xdr:sp macro="" textlink="">
      <xdr:nvSpPr>
        <xdr:cNvPr id="610" name="テキスト ボックス 609"/>
        <xdr:cNvSpPr txBox="1"/>
      </xdr:nvSpPr>
      <xdr:spPr>
        <a:xfrm>
          <a:off x="12547111" y="992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30" name="直線コネクタ 629"/>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31"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33"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4" name="直線コネクタ 633"/>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23313</xdr:rowOff>
    </xdr:from>
    <xdr:to>
      <xdr:col>23</xdr:col>
      <xdr:colOff>517525</xdr:colOff>
      <xdr:row>78</xdr:row>
      <xdr:rowOff>24109</xdr:rowOff>
    </xdr:to>
    <xdr:cxnSp macro="">
      <xdr:nvCxnSpPr>
        <xdr:cNvPr id="635" name="直線コネクタ 634"/>
        <xdr:cNvCxnSpPr/>
      </xdr:nvCxnSpPr>
      <xdr:spPr>
        <a:xfrm flipV="1">
          <a:off x="15481300" y="13396413"/>
          <a:ext cx="838200" cy="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6"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7" name="フローチャート : 判断 636"/>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21239</xdr:rowOff>
    </xdr:from>
    <xdr:to>
      <xdr:col>22</xdr:col>
      <xdr:colOff>365125</xdr:colOff>
      <xdr:row>78</xdr:row>
      <xdr:rowOff>24109</xdr:rowOff>
    </xdr:to>
    <xdr:cxnSp macro="">
      <xdr:nvCxnSpPr>
        <xdr:cNvPr id="638" name="直線コネクタ 637"/>
        <xdr:cNvCxnSpPr/>
      </xdr:nvCxnSpPr>
      <xdr:spPr>
        <a:xfrm>
          <a:off x="14592300" y="13394339"/>
          <a:ext cx="889000" cy="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139157</xdr:rowOff>
    </xdr:from>
    <xdr:to>
      <xdr:col>22</xdr:col>
      <xdr:colOff>415925</xdr:colOff>
      <xdr:row>78</xdr:row>
      <xdr:rowOff>69307</xdr:rowOff>
    </xdr:to>
    <xdr:sp macro="" textlink="">
      <xdr:nvSpPr>
        <xdr:cNvPr id="639" name="フローチャート : 判断 638"/>
        <xdr:cNvSpPr/>
      </xdr:nvSpPr>
      <xdr:spPr>
        <a:xfrm>
          <a:off x="15430500" y="1334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85834</xdr:rowOff>
    </xdr:from>
    <xdr:ext cx="469744" cy="259045"/>
    <xdr:sp macro="" textlink="">
      <xdr:nvSpPr>
        <xdr:cNvPr id="640" name="テキスト ボックス 639"/>
        <xdr:cNvSpPr txBox="1"/>
      </xdr:nvSpPr>
      <xdr:spPr>
        <a:xfrm>
          <a:off x="15246427" y="1311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167824</xdr:rowOff>
    </xdr:from>
    <xdr:to>
      <xdr:col>21</xdr:col>
      <xdr:colOff>161925</xdr:colOff>
      <xdr:row>78</xdr:row>
      <xdr:rowOff>21239</xdr:rowOff>
    </xdr:to>
    <xdr:cxnSp macro="">
      <xdr:nvCxnSpPr>
        <xdr:cNvPr id="641" name="直線コネクタ 640"/>
        <xdr:cNvCxnSpPr/>
      </xdr:nvCxnSpPr>
      <xdr:spPr>
        <a:xfrm>
          <a:off x="13703300" y="13369474"/>
          <a:ext cx="889000" cy="2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143776</xdr:rowOff>
    </xdr:from>
    <xdr:to>
      <xdr:col>21</xdr:col>
      <xdr:colOff>212725</xdr:colOff>
      <xdr:row>78</xdr:row>
      <xdr:rowOff>73926</xdr:rowOff>
    </xdr:to>
    <xdr:sp macro="" textlink="">
      <xdr:nvSpPr>
        <xdr:cNvPr id="642" name="フローチャート : 判断 641"/>
        <xdr:cNvSpPr/>
      </xdr:nvSpPr>
      <xdr:spPr>
        <a:xfrm>
          <a:off x="14541500" y="1334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65053</xdr:rowOff>
    </xdr:from>
    <xdr:ext cx="378565" cy="259045"/>
    <xdr:sp macro="" textlink="">
      <xdr:nvSpPr>
        <xdr:cNvPr id="643" name="テキスト ボックス 642"/>
        <xdr:cNvSpPr txBox="1"/>
      </xdr:nvSpPr>
      <xdr:spPr>
        <a:xfrm>
          <a:off x="14403017" y="13438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167824</xdr:rowOff>
    </xdr:from>
    <xdr:to>
      <xdr:col>19</xdr:col>
      <xdr:colOff>644525</xdr:colOff>
      <xdr:row>77</xdr:row>
      <xdr:rowOff>168481</xdr:rowOff>
    </xdr:to>
    <xdr:cxnSp macro="">
      <xdr:nvCxnSpPr>
        <xdr:cNvPr id="644" name="直線コネクタ 643"/>
        <xdr:cNvCxnSpPr/>
      </xdr:nvCxnSpPr>
      <xdr:spPr>
        <a:xfrm flipV="1">
          <a:off x="12814300" y="13369474"/>
          <a:ext cx="889000" cy="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139489</xdr:rowOff>
    </xdr:from>
    <xdr:to>
      <xdr:col>20</xdr:col>
      <xdr:colOff>9525</xdr:colOff>
      <xdr:row>78</xdr:row>
      <xdr:rowOff>69639</xdr:rowOff>
    </xdr:to>
    <xdr:sp macro="" textlink="">
      <xdr:nvSpPr>
        <xdr:cNvPr id="645" name="フローチャート : 判断 644"/>
        <xdr:cNvSpPr/>
      </xdr:nvSpPr>
      <xdr:spPr>
        <a:xfrm>
          <a:off x="13652500" y="13341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60766</xdr:rowOff>
    </xdr:from>
    <xdr:ext cx="469744" cy="259045"/>
    <xdr:sp macro="" textlink="">
      <xdr:nvSpPr>
        <xdr:cNvPr id="646" name="テキスト ボックス 645"/>
        <xdr:cNvSpPr txBox="1"/>
      </xdr:nvSpPr>
      <xdr:spPr>
        <a:xfrm>
          <a:off x="13468427" y="1343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139747</xdr:rowOff>
    </xdr:from>
    <xdr:to>
      <xdr:col>18</xdr:col>
      <xdr:colOff>492125</xdr:colOff>
      <xdr:row>78</xdr:row>
      <xdr:rowOff>69897</xdr:rowOff>
    </xdr:to>
    <xdr:sp macro="" textlink="">
      <xdr:nvSpPr>
        <xdr:cNvPr id="647" name="フローチャート : 判断 646"/>
        <xdr:cNvSpPr/>
      </xdr:nvSpPr>
      <xdr:spPr>
        <a:xfrm>
          <a:off x="12763500" y="1334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61024</xdr:rowOff>
    </xdr:from>
    <xdr:ext cx="469744" cy="259045"/>
    <xdr:sp macro="" textlink="">
      <xdr:nvSpPr>
        <xdr:cNvPr id="648" name="テキスト ボックス 647"/>
        <xdr:cNvSpPr txBox="1"/>
      </xdr:nvSpPr>
      <xdr:spPr>
        <a:xfrm>
          <a:off x="12579427" y="1343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143963</xdr:rowOff>
    </xdr:from>
    <xdr:to>
      <xdr:col>23</xdr:col>
      <xdr:colOff>568325</xdr:colOff>
      <xdr:row>78</xdr:row>
      <xdr:rowOff>74113</xdr:rowOff>
    </xdr:to>
    <xdr:sp macro="" textlink="">
      <xdr:nvSpPr>
        <xdr:cNvPr id="654" name="円/楕円 653"/>
        <xdr:cNvSpPr/>
      </xdr:nvSpPr>
      <xdr:spPr>
        <a:xfrm>
          <a:off x="16268700" y="1334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107794</xdr:rowOff>
    </xdr:from>
    <xdr:ext cx="378565" cy="259045"/>
    <xdr:sp macro="" textlink="">
      <xdr:nvSpPr>
        <xdr:cNvPr id="655" name="災害復旧費該当値テキスト"/>
        <xdr:cNvSpPr txBox="1"/>
      </xdr:nvSpPr>
      <xdr:spPr>
        <a:xfrm>
          <a:off x="16370300" y="13309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144759</xdr:rowOff>
    </xdr:from>
    <xdr:to>
      <xdr:col>22</xdr:col>
      <xdr:colOff>415925</xdr:colOff>
      <xdr:row>78</xdr:row>
      <xdr:rowOff>74909</xdr:rowOff>
    </xdr:to>
    <xdr:sp macro="" textlink="">
      <xdr:nvSpPr>
        <xdr:cNvPr id="656" name="円/楕円 655"/>
        <xdr:cNvSpPr/>
      </xdr:nvSpPr>
      <xdr:spPr>
        <a:xfrm>
          <a:off x="15430500" y="1334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66036</xdr:rowOff>
    </xdr:from>
    <xdr:ext cx="378565" cy="259045"/>
    <xdr:sp macro="" textlink="">
      <xdr:nvSpPr>
        <xdr:cNvPr id="657" name="テキスト ボックス 656"/>
        <xdr:cNvSpPr txBox="1"/>
      </xdr:nvSpPr>
      <xdr:spPr>
        <a:xfrm>
          <a:off x="15292017" y="1343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141889</xdr:rowOff>
    </xdr:from>
    <xdr:to>
      <xdr:col>21</xdr:col>
      <xdr:colOff>212725</xdr:colOff>
      <xdr:row>78</xdr:row>
      <xdr:rowOff>72039</xdr:rowOff>
    </xdr:to>
    <xdr:sp macro="" textlink="">
      <xdr:nvSpPr>
        <xdr:cNvPr id="658" name="円/楕円 657"/>
        <xdr:cNvSpPr/>
      </xdr:nvSpPr>
      <xdr:spPr>
        <a:xfrm>
          <a:off x="14541500" y="133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88566</xdr:rowOff>
    </xdr:from>
    <xdr:ext cx="378565" cy="259045"/>
    <xdr:sp macro="" textlink="">
      <xdr:nvSpPr>
        <xdr:cNvPr id="659" name="テキスト ボックス 658"/>
        <xdr:cNvSpPr txBox="1"/>
      </xdr:nvSpPr>
      <xdr:spPr>
        <a:xfrm>
          <a:off x="14403017" y="13118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117024</xdr:rowOff>
    </xdr:from>
    <xdr:to>
      <xdr:col>20</xdr:col>
      <xdr:colOff>9525</xdr:colOff>
      <xdr:row>78</xdr:row>
      <xdr:rowOff>47174</xdr:rowOff>
    </xdr:to>
    <xdr:sp macro="" textlink="">
      <xdr:nvSpPr>
        <xdr:cNvPr id="660" name="円/楕円 659"/>
        <xdr:cNvSpPr/>
      </xdr:nvSpPr>
      <xdr:spPr>
        <a:xfrm>
          <a:off x="13652500" y="1331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63701</xdr:rowOff>
    </xdr:from>
    <xdr:ext cx="469744" cy="259045"/>
    <xdr:sp macro="" textlink="">
      <xdr:nvSpPr>
        <xdr:cNvPr id="661" name="テキスト ボックス 660"/>
        <xdr:cNvSpPr txBox="1"/>
      </xdr:nvSpPr>
      <xdr:spPr>
        <a:xfrm>
          <a:off x="13468427" y="1309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117681</xdr:rowOff>
    </xdr:from>
    <xdr:to>
      <xdr:col>18</xdr:col>
      <xdr:colOff>492125</xdr:colOff>
      <xdr:row>78</xdr:row>
      <xdr:rowOff>47831</xdr:rowOff>
    </xdr:to>
    <xdr:sp macro="" textlink="">
      <xdr:nvSpPr>
        <xdr:cNvPr id="662" name="円/楕円 661"/>
        <xdr:cNvSpPr/>
      </xdr:nvSpPr>
      <xdr:spPr>
        <a:xfrm>
          <a:off x="12763500" y="1331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64358</xdr:rowOff>
    </xdr:from>
    <xdr:ext cx="469744" cy="259045"/>
    <xdr:sp macro="" textlink="">
      <xdr:nvSpPr>
        <xdr:cNvPr id="663" name="テキスト ボックス 662"/>
        <xdr:cNvSpPr txBox="1"/>
      </xdr:nvSpPr>
      <xdr:spPr>
        <a:xfrm>
          <a:off x="12579427" y="1309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9" name="テキスト ボックス 67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1" name="テキスト ボックス 68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7" name="直線コネクタ 686"/>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8"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9" name="直線コネクタ 688"/>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90"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91" name="直線コネクタ 690"/>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6975</xdr:rowOff>
    </xdr:from>
    <xdr:to>
      <xdr:col>23</xdr:col>
      <xdr:colOff>517525</xdr:colOff>
      <xdr:row>97</xdr:row>
      <xdr:rowOff>11144</xdr:rowOff>
    </xdr:to>
    <xdr:cxnSp macro="">
      <xdr:nvCxnSpPr>
        <xdr:cNvPr id="692" name="直線コネクタ 691"/>
        <xdr:cNvCxnSpPr/>
      </xdr:nvCxnSpPr>
      <xdr:spPr>
        <a:xfrm flipV="1">
          <a:off x="15481300" y="16637625"/>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110710</xdr:rowOff>
    </xdr:from>
    <xdr:ext cx="534377" cy="259045"/>
    <xdr:sp macro="" textlink="">
      <xdr:nvSpPr>
        <xdr:cNvPr id="693" name="公債費平均値テキスト"/>
        <xdr:cNvSpPr txBox="1"/>
      </xdr:nvSpPr>
      <xdr:spPr>
        <a:xfrm>
          <a:off x="16370300" y="16398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4" name="フローチャート : 判断 693"/>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11144</xdr:rowOff>
    </xdr:from>
    <xdr:to>
      <xdr:col>22</xdr:col>
      <xdr:colOff>365125</xdr:colOff>
      <xdr:row>97</xdr:row>
      <xdr:rowOff>29674</xdr:rowOff>
    </xdr:to>
    <xdr:cxnSp macro="">
      <xdr:nvCxnSpPr>
        <xdr:cNvPr id="695" name="直線コネクタ 694"/>
        <xdr:cNvCxnSpPr/>
      </xdr:nvCxnSpPr>
      <xdr:spPr>
        <a:xfrm flipV="1">
          <a:off x="14592300" y="16641794"/>
          <a:ext cx="889000" cy="1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108339</xdr:rowOff>
    </xdr:from>
    <xdr:to>
      <xdr:col>22</xdr:col>
      <xdr:colOff>415925</xdr:colOff>
      <xdr:row>97</xdr:row>
      <xdr:rowOff>38489</xdr:rowOff>
    </xdr:to>
    <xdr:sp macro="" textlink="">
      <xdr:nvSpPr>
        <xdr:cNvPr id="696" name="フローチャート : 判断 695"/>
        <xdr:cNvSpPr/>
      </xdr:nvSpPr>
      <xdr:spPr>
        <a:xfrm>
          <a:off x="15430500" y="165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55016</xdr:rowOff>
    </xdr:from>
    <xdr:ext cx="534377" cy="259045"/>
    <xdr:sp macro="" textlink="">
      <xdr:nvSpPr>
        <xdr:cNvPr id="697" name="テキスト ボックス 696"/>
        <xdr:cNvSpPr txBox="1"/>
      </xdr:nvSpPr>
      <xdr:spPr>
        <a:xfrm>
          <a:off x="15214111" y="1634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52,449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13826</xdr:rowOff>
    </xdr:from>
    <xdr:to>
      <xdr:col>21</xdr:col>
      <xdr:colOff>161925</xdr:colOff>
      <xdr:row>97</xdr:row>
      <xdr:rowOff>29674</xdr:rowOff>
    </xdr:to>
    <xdr:cxnSp macro="">
      <xdr:nvCxnSpPr>
        <xdr:cNvPr id="698" name="直線コネクタ 697"/>
        <xdr:cNvCxnSpPr/>
      </xdr:nvCxnSpPr>
      <xdr:spPr>
        <a:xfrm>
          <a:off x="13703300" y="16644476"/>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107890</xdr:rowOff>
    </xdr:from>
    <xdr:to>
      <xdr:col>21</xdr:col>
      <xdr:colOff>212725</xdr:colOff>
      <xdr:row>97</xdr:row>
      <xdr:rowOff>38040</xdr:rowOff>
    </xdr:to>
    <xdr:sp macro="" textlink="">
      <xdr:nvSpPr>
        <xdr:cNvPr id="699" name="フローチャート : 判断 698"/>
        <xdr:cNvSpPr/>
      </xdr:nvSpPr>
      <xdr:spPr>
        <a:xfrm>
          <a:off x="14541500" y="1656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54567</xdr:rowOff>
    </xdr:from>
    <xdr:ext cx="534377" cy="259045"/>
    <xdr:sp macro="" textlink="">
      <xdr:nvSpPr>
        <xdr:cNvPr id="700" name="テキスト ボックス 699"/>
        <xdr:cNvSpPr txBox="1"/>
      </xdr:nvSpPr>
      <xdr:spPr>
        <a:xfrm>
          <a:off x="14325111" y="163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52,508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3150</xdr:rowOff>
    </xdr:from>
    <xdr:to>
      <xdr:col>19</xdr:col>
      <xdr:colOff>644525</xdr:colOff>
      <xdr:row>97</xdr:row>
      <xdr:rowOff>13826</xdr:rowOff>
    </xdr:to>
    <xdr:cxnSp macro="">
      <xdr:nvCxnSpPr>
        <xdr:cNvPr id="701" name="直線コネクタ 700"/>
        <xdr:cNvCxnSpPr/>
      </xdr:nvCxnSpPr>
      <xdr:spPr>
        <a:xfrm>
          <a:off x="12814300" y="16633800"/>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116301</xdr:rowOff>
    </xdr:from>
    <xdr:to>
      <xdr:col>20</xdr:col>
      <xdr:colOff>9525</xdr:colOff>
      <xdr:row>97</xdr:row>
      <xdr:rowOff>46451</xdr:rowOff>
    </xdr:to>
    <xdr:sp macro="" textlink="">
      <xdr:nvSpPr>
        <xdr:cNvPr id="702" name="フローチャート : 判断 701"/>
        <xdr:cNvSpPr/>
      </xdr:nvSpPr>
      <xdr:spPr>
        <a:xfrm>
          <a:off x="13652500" y="1657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62978</xdr:rowOff>
    </xdr:from>
    <xdr:ext cx="534377" cy="259045"/>
    <xdr:sp macro="" textlink="">
      <xdr:nvSpPr>
        <xdr:cNvPr id="703" name="テキスト ボックス 702"/>
        <xdr:cNvSpPr txBox="1"/>
      </xdr:nvSpPr>
      <xdr:spPr>
        <a:xfrm>
          <a:off x="13436111" y="163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51,404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109421</xdr:rowOff>
    </xdr:from>
    <xdr:to>
      <xdr:col>18</xdr:col>
      <xdr:colOff>492125</xdr:colOff>
      <xdr:row>97</xdr:row>
      <xdr:rowOff>39571</xdr:rowOff>
    </xdr:to>
    <xdr:sp macro="" textlink="">
      <xdr:nvSpPr>
        <xdr:cNvPr id="704" name="フローチャート : 判断 703"/>
        <xdr:cNvSpPr/>
      </xdr:nvSpPr>
      <xdr:spPr>
        <a:xfrm>
          <a:off x="12763500" y="1656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56098</xdr:rowOff>
    </xdr:from>
    <xdr:ext cx="534377" cy="259045"/>
    <xdr:sp macro="" textlink="">
      <xdr:nvSpPr>
        <xdr:cNvPr id="705" name="テキスト ボックス 704"/>
        <xdr:cNvSpPr txBox="1"/>
      </xdr:nvSpPr>
      <xdr:spPr>
        <a:xfrm>
          <a:off x="12547111" y="1634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127625</xdr:rowOff>
    </xdr:from>
    <xdr:to>
      <xdr:col>23</xdr:col>
      <xdr:colOff>568325</xdr:colOff>
      <xdr:row>97</xdr:row>
      <xdr:rowOff>57775</xdr:rowOff>
    </xdr:to>
    <xdr:sp macro="" textlink="">
      <xdr:nvSpPr>
        <xdr:cNvPr id="711" name="円/楕円 710"/>
        <xdr:cNvSpPr/>
      </xdr:nvSpPr>
      <xdr:spPr>
        <a:xfrm>
          <a:off x="16268700" y="165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106052</xdr:rowOff>
    </xdr:from>
    <xdr:ext cx="534377" cy="259045"/>
    <xdr:sp macro="" textlink="">
      <xdr:nvSpPr>
        <xdr:cNvPr id="712" name="公債費該当値テキスト"/>
        <xdr:cNvSpPr txBox="1"/>
      </xdr:nvSpPr>
      <xdr:spPr>
        <a:xfrm>
          <a:off x="16370300" y="165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49,918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131794</xdr:rowOff>
    </xdr:from>
    <xdr:to>
      <xdr:col>22</xdr:col>
      <xdr:colOff>415925</xdr:colOff>
      <xdr:row>97</xdr:row>
      <xdr:rowOff>61944</xdr:rowOff>
    </xdr:to>
    <xdr:sp macro="" textlink="">
      <xdr:nvSpPr>
        <xdr:cNvPr id="713" name="円/楕円 712"/>
        <xdr:cNvSpPr/>
      </xdr:nvSpPr>
      <xdr:spPr>
        <a:xfrm>
          <a:off x="15430500" y="165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53071</xdr:rowOff>
    </xdr:from>
    <xdr:ext cx="534377" cy="259045"/>
    <xdr:sp macro="" textlink="">
      <xdr:nvSpPr>
        <xdr:cNvPr id="714" name="テキスト ボックス 713"/>
        <xdr:cNvSpPr txBox="1"/>
      </xdr:nvSpPr>
      <xdr:spPr>
        <a:xfrm>
          <a:off x="15214111" y="16683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49,371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150324</xdr:rowOff>
    </xdr:from>
    <xdr:to>
      <xdr:col>21</xdr:col>
      <xdr:colOff>212725</xdr:colOff>
      <xdr:row>97</xdr:row>
      <xdr:rowOff>80474</xdr:rowOff>
    </xdr:to>
    <xdr:sp macro="" textlink="">
      <xdr:nvSpPr>
        <xdr:cNvPr id="715" name="円/楕円 714"/>
        <xdr:cNvSpPr/>
      </xdr:nvSpPr>
      <xdr:spPr>
        <a:xfrm>
          <a:off x="14541500" y="166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71601</xdr:rowOff>
    </xdr:from>
    <xdr:ext cx="534377" cy="259045"/>
    <xdr:sp macro="" textlink="">
      <xdr:nvSpPr>
        <xdr:cNvPr id="716" name="テキスト ボックス 715"/>
        <xdr:cNvSpPr txBox="1"/>
      </xdr:nvSpPr>
      <xdr:spPr>
        <a:xfrm>
          <a:off x="14325111" y="1670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46,939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134476</xdr:rowOff>
    </xdr:from>
    <xdr:to>
      <xdr:col>20</xdr:col>
      <xdr:colOff>9525</xdr:colOff>
      <xdr:row>97</xdr:row>
      <xdr:rowOff>64626</xdr:rowOff>
    </xdr:to>
    <xdr:sp macro="" textlink="">
      <xdr:nvSpPr>
        <xdr:cNvPr id="717" name="円/楕円 716"/>
        <xdr:cNvSpPr/>
      </xdr:nvSpPr>
      <xdr:spPr>
        <a:xfrm>
          <a:off x="13652500" y="165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55753</xdr:rowOff>
    </xdr:from>
    <xdr:ext cx="534377" cy="259045"/>
    <xdr:sp macro="" textlink="">
      <xdr:nvSpPr>
        <xdr:cNvPr id="718" name="テキスト ボックス 717"/>
        <xdr:cNvSpPr txBox="1"/>
      </xdr:nvSpPr>
      <xdr:spPr>
        <a:xfrm>
          <a:off x="13436111" y="166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49,019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123800</xdr:rowOff>
    </xdr:from>
    <xdr:to>
      <xdr:col>18</xdr:col>
      <xdr:colOff>492125</xdr:colOff>
      <xdr:row>97</xdr:row>
      <xdr:rowOff>53950</xdr:rowOff>
    </xdr:to>
    <xdr:sp macro="" textlink="">
      <xdr:nvSpPr>
        <xdr:cNvPr id="719" name="円/楕円 718"/>
        <xdr:cNvSpPr/>
      </xdr:nvSpPr>
      <xdr:spPr>
        <a:xfrm>
          <a:off x="12763500" y="1658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45077</xdr:rowOff>
    </xdr:from>
    <xdr:ext cx="534377" cy="259045"/>
    <xdr:sp macro="" textlink="">
      <xdr:nvSpPr>
        <xdr:cNvPr id="720" name="テキスト ボックス 719"/>
        <xdr:cNvSpPr txBox="1"/>
      </xdr:nvSpPr>
      <xdr:spPr>
        <a:xfrm>
          <a:off x="12547111" y="166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50,420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40" name="テキスト ボックス 73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42" name="テキスト ボックス 74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6" name="直線コネクタ 745"/>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7"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9"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50" name="直線コネクタ 749"/>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72317</xdr:rowOff>
    </xdr:from>
    <xdr:to>
      <xdr:col>32</xdr:col>
      <xdr:colOff>187325</xdr:colOff>
      <xdr:row>39</xdr:row>
      <xdr:rowOff>98878</xdr:rowOff>
    </xdr:to>
    <xdr:cxnSp macro="">
      <xdr:nvCxnSpPr>
        <xdr:cNvPr id="751" name="直線コネクタ 750"/>
        <xdr:cNvCxnSpPr/>
      </xdr:nvCxnSpPr>
      <xdr:spPr>
        <a:xfrm>
          <a:off x="21323300" y="6758867"/>
          <a:ext cx="8382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52"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53" name="フローチャート : 判断 752"/>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72317</xdr:rowOff>
    </xdr:from>
    <xdr:to>
      <xdr:col>31</xdr:col>
      <xdr:colOff>34925</xdr:colOff>
      <xdr:row>39</xdr:row>
      <xdr:rowOff>98878</xdr:rowOff>
    </xdr:to>
    <xdr:cxnSp macro="">
      <xdr:nvCxnSpPr>
        <xdr:cNvPr id="754" name="直線コネクタ 753"/>
        <xdr:cNvCxnSpPr/>
      </xdr:nvCxnSpPr>
      <xdr:spPr>
        <a:xfrm flipV="1">
          <a:off x="20434300" y="6758867"/>
          <a:ext cx="889000" cy="2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29028</xdr:rowOff>
    </xdr:from>
    <xdr:to>
      <xdr:col>31</xdr:col>
      <xdr:colOff>85725</xdr:colOff>
      <xdr:row>39</xdr:row>
      <xdr:rowOff>130628</xdr:rowOff>
    </xdr:to>
    <xdr:sp macro="" textlink="">
      <xdr:nvSpPr>
        <xdr:cNvPr id="755" name="フローチャート : 判断 754"/>
        <xdr:cNvSpPr/>
      </xdr:nvSpPr>
      <xdr:spPr>
        <a:xfrm>
          <a:off x="21272500" y="671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121755</xdr:rowOff>
    </xdr:from>
    <xdr:ext cx="378565" cy="259045"/>
    <xdr:sp macro="" textlink="">
      <xdr:nvSpPr>
        <xdr:cNvPr id="756" name="テキスト ボックス 755"/>
        <xdr:cNvSpPr txBox="1"/>
      </xdr:nvSpPr>
      <xdr:spPr>
        <a:xfrm>
          <a:off x="21134017" y="6808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38499</xdr:rowOff>
    </xdr:from>
    <xdr:to>
      <xdr:col>29</xdr:col>
      <xdr:colOff>568325</xdr:colOff>
      <xdr:row>39</xdr:row>
      <xdr:rowOff>140099</xdr:rowOff>
    </xdr:to>
    <xdr:sp macro="" textlink="">
      <xdr:nvSpPr>
        <xdr:cNvPr id="758" name="フローチャート : 判断 757"/>
        <xdr:cNvSpPr/>
      </xdr:nvSpPr>
      <xdr:spPr>
        <a:xfrm>
          <a:off x="20383500" y="672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156626</xdr:rowOff>
    </xdr:from>
    <xdr:ext cx="313932" cy="259045"/>
    <xdr:sp macro="" textlink="">
      <xdr:nvSpPr>
        <xdr:cNvPr id="759" name="テキスト ボックス 758"/>
        <xdr:cNvSpPr txBox="1"/>
      </xdr:nvSpPr>
      <xdr:spPr>
        <a:xfrm>
          <a:off x="20277333" y="6500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87666</xdr:rowOff>
    </xdr:from>
    <xdr:to>
      <xdr:col>28</xdr:col>
      <xdr:colOff>314325</xdr:colOff>
      <xdr:row>39</xdr:row>
      <xdr:rowOff>98878</xdr:rowOff>
    </xdr:to>
    <xdr:cxnSp macro="">
      <xdr:nvCxnSpPr>
        <xdr:cNvPr id="760" name="直線コネクタ 759"/>
        <xdr:cNvCxnSpPr/>
      </xdr:nvCxnSpPr>
      <xdr:spPr>
        <a:xfrm>
          <a:off x="18656300" y="6774216"/>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77143</xdr:rowOff>
    </xdr:from>
    <xdr:to>
      <xdr:col>28</xdr:col>
      <xdr:colOff>365125</xdr:colOff>
      <xdr:row>39</xdr:row>
      <xdr:rowOff>7293</xdr:rowOff>
    </xdr:to>
    <xdr:sp macro="" textlink="">
      <xdr:nvSpPr>
        <xdr:cNvPr id="761" name="フローチャート : 判断 760"/>
        <xdr:cNvSpPr/>
      </xdr:nvSpPr>
      <xdr:spPr>
        <a:xfrm>
          <a:off x="194945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23820</xdr:rowOff>
    </xdr:from>
    <xdr:ext cx="469744" cy="259045"/>
    <xdr:sp macro="" textlink="">
      <xdr:nvSpPr>
        <xdr:cNvPr id="762" name="テキスト ボックス 761"/>
        <xdr:cNvSpPr txBox="1"/>
      </xdr:nvSpPr>
      <xdr:spPr>
        <a:xfrm>
          <a:off x="19310427" y="636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15748</xdr:rowOff>
    </xdr:from>
    <xdr:to>
      <xdr:col>27</xdr:col>
      <xdr:colOff>161925</xdr:colOff>
      <xdr:row>39</xdr:row>
      <xdr:rowOff>117348</xdr:rowOff>
    </xdr:to>
    <xdr:sp macro="" textlink="">
      <xdr:nvSpPr>
        <xdr:cNvPr id="763" name="フローチャート : 判断 762"/>
        <xdr:cNvSpPr/>
      </xdr:nvSpPr>
      <xdr:spPr>
        <a:xfrm>
          <a:off x="18605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133875</xdr:rowOff>
    </xdr:from>
    <xdr:ext cx="378565" cy="259045"/>
    <xdr:sp macro="" textlink="">
      <xdr:nvSpPr>
        <xdr:cNvPr id="764" name="テキスト ボックス 763"/>
        <xdr:cNvSpPr txBox="1"/>
      </xdr:nvSpPr>
      <xdr:spPr>
        <a:xfrm>
          <a:off x="18467017" y="6477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70" name="円/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71"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21517</xdr:rowOff>
    </xdr:from>
    <xdr:to>
      <xdr:col>31</xdr:col>
      <xdr:colOff>85725</xdr:colOff>
      <xdr:row>39</xdr:row>
      <xdr:rowOff>123117</xdr:rowOff>
    </xdr:to>
    <xdr:sp macro="" textlink="">
      <xdr:nvSpPr>
        <xdr:cNvPr id="772" name="円/楕円 771"/>
        <xdr:cNvSpPr/>
      </xdr:nvSpPr>
      <xdr:spPr>
        <a:xfrm>
          <a:off x="21272500" y="6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139644</xdr:rowOff>
    </xdr:from>
    <xdr:ext cx="378565" cy="259045"/>
    <xdr:sp macro="" textlink="">
      <xdr:nvSpPr>
        <xdr:cNvPr id="773" name="テキスト ボックス 772"/>
        <xdr:cNvSpPr txBox="1"/>
      </xdr:nvSpPr>
      <xdr:spPr>
        <a:xfrm>
          <a:off x="21134017" y="6483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4" name="円/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5" name="テキスト ボックス 77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6" name="円/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7" name="テキスト ボックス 776"/>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36866</xdr:rowOff>
    </xdr:from>
    <xdr:to>
      <xdr:col>27</xdr:col>
      <xdr:colOff>161925</xdr:colOff>
      <xdr:row>39</xdr:row>
      <xdr:rowOff>138466</xdr:rowOff>
    </xdr:to>
    <xdr:sp macro="" textlink="">
      <xdr:nvSpPr>
        <xdr:cNvPr id="778" name="円/楕円 777"/>
        <xdr:cNvSpPr/>
      </xdr:nvSpPr>
      <xdr:spPr>
        <a:xfrm>
          <a:off x="18605500" y="672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129593</xdr:rowOff>
    </xdr:from>
    <xdr:ext cx="378565" cy="259045"/>
    <xdr:sp macro="" textlink="">
      <xdr:nvSpPr>
        <xdr:cNvPr id="779" name="テキスト ボックス 778"/>
        <xdr:cNvSpPr txBox="1"/>
      </xdr:nvSpPr>
      <xdr:spPr>
        <a:xfrm>
          <a:off x="18467017" y="681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5" name="テキスト ボックス 80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8" name="テキスト ボックス 80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1" name="テキスト ボックス 81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3" name="テキスト ボックス 81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2" name="テキスト ボックス 82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4" name="テキスト ボックス 82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6" name="テキスト ボックス 82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8" name="テキスト ボックス 82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住民一人当たりの目的別歳出決算額については、類似団体平均と同程度の水準である。</a:t>
          </a:r>
          <a:endParaRPr kumimoji="1" lang="en-US" altLang="ja-JP" sz="1300">
            <a:latin typeface="ＭＳ Ｐゴシック"/>
          </a:endParaRPr>
        </a:p>
        <a:p>
          <a:r>
            <a:rPr kumimoji="1" lang="ja-JP" altLang="en-US" sz="1300">
              <a:latin typeface="ＭＳ Ｐゴシック"/>
            </a:rPr>
            <a:t>前年度と比較して増減の大きい項目としては、衛生費（減少）、消防費（増加）、教育費（増加）がある。</a:t>
          </a:r>
          <a:endParaRPr kumimoji="1" lang="en-US" altLang="ja-JP" sz="1300">
            <a:latin typeface="ＭＳ Ｐゴシック"/>
          </a:endParaRPr>
        </a:p>
        <a:p>
          <a:r>
            <a:rPr kumimoji="1" lang="ja-JP" altLang="en-US" sz="1300">
              <a:latin typeface="ＭＳ Ｐゴシック"/>
            </a:rPr>
            <a:t>衛生費の減少については、前年度に保健センター改築事業が完了したことにより、決算額が例年並みに戻った結果である。</a:t>
          </a:r>
          <a:endParaRPr kumimoji="1" lang="en-US" altLang="ja-JP" sz="1300">
            <a:latin typeface="ＭＳ Ｐゴシック"/>
          </a:endParaRPr>
        </a:p>
        <a:p>
          <a:r>
            <a:rPr kumimoji="1" lang="ja-JP" altLang="en-US" sz="1300">
              <a:latin typeface="ＭＳ Ｐゴシック"/>
            </a:rPr>
            <a:t>消防費の増加については、当年度に防災行政無線の全戸貸与事業を行ったことによるものである。</a:t>
          </a:r>
          <a:endParaRPr kumimoji="1" lang="en-US" altLang="ja-JP" sz="1300">
            <a:latin typeface="ＭＳ Ｐゴシック"/>
          </a:endParaRPr>
        </a:p>
        <a:p>
          <a:r>
            <a:rPr kumimoji="1" lang="ja-JP" altLang="en-US" sz="1300">
              <a:latin typeface="ＭＳ Ｐゴシック"/>
            </a:rPr>
            <a:t>教育費の増加については、学校統合関係（瑞浪北中学校、瑞浪南中学校の整備）に係る事業費が増加したことによるものである。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実質収支比率は、一般的に望ましいとされている</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上回っている。予算編成及び執行を事業別により取り組んでいるが、今後は、不用となる事業費の減額補正を速やかに行い、減額分の財源を早い段階で必要とされる事業に充てるよう、これまで以上に柔軟かつ迅速な対応を心がけ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岐阜県瑞浪市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会計においては赤字となる比率は出ておらず、健全な数値を示している。しかしながら、下水道事業会計、農業集落排水事業の実質黒字比率が低い。今後はこれらの事業会計について、経費の節減を進めるとともに料金の改定等を視野に入れて、財政的な安定化を図る必要がある。また、この下水道事業、農業集落排水事業については、一般会計からの繰出金も増加傾向にあることから、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つの特別会計を下水道事業（企業会計）として一本化し、質の高いサービスを提供しながら、独立採算の原則に立ち返った経営に努めている。さらに、少子高齢化社会の到来により生産年齢人口が減少するなか、医療費は増加しており、社会保障関係経費を扱う特別会計の運営が逼迫しているのは否めない。事務費の圧縮や効果的な予防事業等を推進により経費の縮減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16591207</v>
      </c>
      <c r="BO4" s="379"/>
      <c r="BP4" s="379"/>
      <c r="BQ4" s="379"/>
      <c r="BR4" s="379"/>
      <c r="BS4" s="379"/>
      <c r="BT4" s="379"/>
      <c r="BU4" s="380"/>
      <c r="BV4" s="378">
        <v>16214339</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v>
      </c>
      <c r="CU4" s="385"/>
      <c r="CV4" s="385"/>
      <c r="CW4" s="385"/>
      <c r="CX4" s="385"/>
      <c r="CY4" s="385"/>
      <c r="CZ4" s="385"/>
      <c r="DA4" s="386"/>
      <c r="DB4" s="384">
        <v>4.8</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15300043</v>
      </c>
      <c r="BO5" s="416"/>
      <c r="BP5" s="416"/>
      <c r="BQ5" s="416"/>
      <c r="BR5" s="416"/>
      <c r="BS5" s="416"/>
      <c r="BT5" s="416"/>
      <c r="BU5" s="417"/>
      <c r="BV5" s="415">
        <v>15487918</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v>
      </c>
      <c r="CU5" s="413"/>
      <c r="CV5" s="413"/>
      <c r="CW5" s="413"/>
      <c r="CX5" s="413"/>
      <c r="CY5" s="413"/>
      <c r="CZ5" s="413"/>
      <c r="DA5" s="414"/>
      <c r="DB5" s="412">
        <v>92.5</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1291164</v>
      </c>
      <c r="BO6" s="416"/>
      <c r="BP6" s="416"/>
      <c r="BQ6" s="416"/>
      <c r="BR6" s="416"/>
      <c r="BS6" s="416"/>
      <c r="BT6" s="416"/>
      <c r="BU6" s="417"/>
      <c r="BV6" s="415">
        <v>726421</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95.7</v>
      </c>
      <c r="CU6" s="453"/>
      <c r="CV6" s="453"/>
      <c r="CW6" s="453"/>
      <c r="CX6" s="453"/>
      <c r="CY6" s="453"/>
      <c r="CZ6" s="453"/>
      <c r="DA6" s="454"/>
      <c r="DB6" s="452">
        <v>101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567607</v>
      </c>
      <c r="BO7" s="416"/>
      <c r="BP7" s="416"/>
      <c r="BQ7" s="416"/>
      <c r="BR7" s="416"/>
      <c r="BS7" s="416"/>
      <c r="BT7" s="416"/>
      <c r="BU7" s="417"/>
      <c r="BV7" s="415">
        <v>301249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9100819</v>
      </c>
      <c r="CU7" s="416"/>
      <c r="CV7" s="416"/>
      <c r="CW7" s="416"/>
      <c r="CX7" s="416"/>
      <c r="CY7" s="416"/>
      <c r="CZ7" s="416"/>
      <c r="DA7" s="417"/>
      <c r="DB7" s="415">
        <v>8774705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723557</v>
      </c>
      <c r="BO8" s="416"/>
      <c r="BP8" s="416"/>
      <c r="BQ8" s="416"/>
      <c r="BR8" s="416"/>
      <c r="BS8" s="416"/>
      <c r="BT8" s="416"/>
      <c r="BU8" s="417"/>
      <c r="BV8" s="415">
        <v>425172</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0.61</v>
      </c>
      <c r="CU8" s="456"/>
      <c r="CV8" s="456"/>
      <c r="CW8" s="456"/>
      <c r="CX8" s="456"/>
      <c r="CY8" s="456"/>
      <c r="CZ8" s="456"/>
      <c r="DA8" s="457"/>
      <c r="DB8" s="455">
        <v>0.61</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38730</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97</v>
      </c>
      <c r="AV9" s="448"/>
      <c r="AW9" s="448"/>
      <c r="AX9" s="448"/>
      <c r="AY9" s="449" t="s">
        <v>98</v>
      </c>
      <c r="AZ9" s="450"/>
      <c r="BA9" s="450"/>
      <c r="BB9" s="450"/>
      <c r="BC9" s="450"/>
      <c r="BD9" s="450"/>
      <c r="BE9" s="450"/>
      <c r="BF9" s="450"/>
      <c r="BG9" s="450"/>
      <c r="BH9" s="450"/>
      <c r="BI9" s="450"/>
      <c r="BJ9" s="450"/>
      <c r="BK9" s="450"/>
      <c r="BL9" s="450"/>
      <c r="BM9" s="451"/>
      <c r="BN9" s="415">
        <v>298385</v>
      </c>
      <c r="BO9" s="416"/>
      <c r="BP9" s="416"/>
      <c r="BQ9" s="416"/>
      <c r="BR9" s="416"/>
      <c r="BS9" s="416"/>
      <c r="BT9" s="416"/>
      <c r="BU9" s="417"/>
      <c r="BV9" s="415">
        <v>-331069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15.8</v>
      </c>
      <c r="CU9" s="413"/>
      <c r="CV9" s="413"/>
      <c r="CW9" s="413"/>
      <c r="CX9" s="413"/>
      <c r="CY9" s="413"/>
      <c r="CZ9" s="413"/>
      <c r="DA9" s="414"/>
      <c r="DB9" s="412">
        <v>16.2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40387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87900</v>
      </c>
      <c r="BO10" s="416"/>
      <c r="BP10" s="416"/>
      <c r="BQ10" s="416"/>
      <c r="BR10" s="416"/>
      <c r="BS10" s="416"/>
      <c r="BT10" s="416"/>
      <c r="BU10" s="417"/>
      <c r="BV10" s="415">
        <v>88300</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298603</v>
      </c>
      <c r="BO11" s="416"/>
      <c r="BP11" s="416"/>
      <c r="BQ11" s="416"/>
      <c r="BR11" s="416"/>
      <c r="BS11" s="416"/>
      <c r="BT11" s="416"/>
      <c r="BU11" s="417"/>
      <c r="BV11" s="415">
        <v>392896</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38968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v>100</v>
      </c>
      <c r="BO12" s="416"/>
      <c r="BP12" s="416"/>
      <c r="BQ12" s="416"/>
      <c r="BR12" s="416"/>
      <c r="BS12" s="416"/>
      <c r="BT12" s="416"/>
      <c r="BU12" s="417"/>
      <c r="BV12" s="415">
        <v>4000</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117</v>
      </c>
      <c r="N13" s="504"/>
      <c r="O13" s="504"/>
      <c r="P13" s="504"/>
      <c r="Q13" s="505"/>
      <c r="R13" s="496">
        <v>38109</v>
      </c>
      <c r="S13" s="497"/>
      <c r="T13" s="497"/>
      <c r="U13" s="497"/>
      <c r="V13" s="498"/>
      <c r="W13" s="431" t="s">
        <v>118</v>
      </c>
      <c r="X13" s="432"/>
      <c r="Y13" s="432"/>
      <c r="Z13" s="432"/>
      <c r="AA13" s="432"/>
      <c r="AB13" s="422"/>
      <c r="AC13" s="466">
        <v>424</v>
      </c>
      <c r="AD13" s="467"/>
      <c r="AE13" s="467"/>
      <c r="AF13" s="467"/>
      <c r="AG13" s="506"/>
      <c r="AH13" s="466">
        <v>537</v>
      </c>
      <c r="AI13" s="467"/>
      <c r="AJ13" s="467"/>
      <c r="AK13" s="467"/>
      <c r="AL13" s="468"/>
      <c r="AM13" s="444" t="s">
        <v>119</v>
      </c>
      <c r="AN13" s="445"/>
      <c r="AO13" s="445"/>
      <c r="AP13" s="445"/>
      <c r="AQ13" s="445"/>
      <c r="AR13" s="445"/>
      <c r="AS13" s="445"/>
      <c r="AT13" s="446"/>
      <c r="AU13" s="447" t="s">
        <v>97</v>
      </c>
      <c r="AV13" s="448"/>
      <c r="AW13" s="448"/>
      <c r="AX13" s="448"/>
      <c r="AY13" s="449" t="s">
        <v>120</v>
      </c>
      <c r="AZ13" s="450"/>
      <c r="BA13" s="450"/>
      <c r="BB13" s="450"/>
      <c r="BC13" s="450"/>
      <c r="BD13" s="450"/>
      <c r="BE13" s="450"/>
      <c r="BF13" s="450"/>
      <c r="BG13" s="450"/>
      <c r="BH13" s="450"/>
      <c r="BI13" s="450"/>
      <c r="BJ13" s="450"/>
      <c r="BK13" s="450"/>
      <c r="BL13" s="450"/>
      <c r="BM13" s="451"/>
      <c r="BN13" s="415">
        <v>684788</v>
      </c>
      <c r="BO13" s="416"/>
      <c r="BP13" s="416"/>
      <c r="BQ13" s="416"/>
      <c r="BR13" s="416"/>
      <c r="BS13" s="416"/>
      <c r="BT13" s="416"/>
      <c r="BU13" s="417"/>
      <c r="BV13" s="415">
        <v>146127</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4.0999999999999996</v>
      </c>
      <c r="CU13" s="413"/>
      <c r="CV13" s="413"/>
      <c r="CW13" s="413"/>
      <c r="CX13" s="413"/>
      <c r="CY13" s="413"/>
      <c r="CZ13" s="413"/>
      <c r="DA13" s="414"/>
      <c r="DB13" s="412">
        <v>3.8</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122</v>
      </c>
      <c r="M14" s="494"/>
      <c r="N14" s="494"/>
      <c r="O14" s="494"/>
      <c r="P14" s="494"/>
      <c r="Q14" s="495"/>
      <c r="R14" s="496">
        <v>39334</v>
      </c>
      <c r="S14" s="497"/>
      <c r="T14" s="497"/>
      <c r="U14" s="497"/>
      <c r="V14" s="498"/>
      <c r="W14" s="405"/>
      <c r="X14" s="406"/>
      <c r="Y14" s="406"/>
      <c r="Z14" s="406"/>
      <c r="AA14" s="406"/>
      <c r="AB14" s="395"/>
      <c r="AC14" s="499">
        <v>2.2999999999999998</v>
      </c>
      <c r="AD14" s="500"/>
      <c r="AE14" s="500"/>
      <c r="AF14" s="500"/>
      <c r="AG14" s="501"/>
      <c r="AH14" s="499">
        <v>2.6</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117</v>
      </c>
      <c r="N15" s="504"/>
      <c r="O15" s="504"/>
      <c r="P15" s="504"/>
      <c r="Q15" s="505"/>
      <c r="R15" s="496">
        <v>38505</v>
      </c>
      <c r="S15" s="497"/>
      <c r="T15" s="497"/>
      <c r="U15" s="497"/>
      <c r="V15" s="498"/>
      <c r="W15" s="431" t="s">
        <v>124</v>
      </c>
      <c r="X15" s="432"/>
      <c r="Y15" s="432"/>
      <c r="Z15" s="432"/>
      <c r="AA15" s="432"/>
      <c r="AB15" s="422"/>
      <c r="AC15" s="466">
        <v>5946</v>
      </c>
      <c r="AD15" s="467"/>
      <c r="AE15" s="467"/>
      <c r="AF15" s="467"/>
      <c r="AG15" s="506"/>
      <c r="AH15" s="466">
        <v>6496</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4357489</v>
      </c>
      <c r="BO15" s="379"/>
      <c r="BP15" s="379"/>
      <c r="BQ15" s="379"/>
      <c r="BR15" s="379"/>
      <c r="BS15" s="379"/>
      <c r="BT15" s="379"/>
      <c r="BU15" s="380"/>
      <c r="BV15" s="378">
        <v>4248011</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31.8</v>
      </c>
      <c r="AD16" s="500"/>
      <c r="AE16" s="500"/>
      <c r="AF16" s="500"/>
      <c r="AG16" s="501"/>
      <c r="AH16" s="499">
        <v>31.9</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7185887</v>
      </c>
      <c r="BO16" s="416"/>
      <c r="BP16" s="416"/>
      <c r="BQ16" s="416"/>
      <c r="BR16" s="416"/>
      <c r="BS16" s="416"/>
      <c r="BT16" s="416"/>
      <c r="BU16" s="417"/>
      <c r="BV16" s="415">
        <v>6810803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130</v>
      </c>
      <c r="N17" s="520"/>
      <c r="O17" s="520"/>
      <c r="P17" s="520"/>
      <c r="Q17" s="521"/>
      <c r="R17" s="516" t="s">
        <v>131</v>
      </c>
      <c r="S17" s="517"/>
      <c r="T17" s="517"/>
      <c r="U17" s="517"/>
      <c r="V17" s="518"/>
      <c r="W17" s="431" t="s">
        <v>132</v>
      </c>
      <c r="X17" s="432"/>
      <c r="Y17" s="432"/>
      <c r="Z17" s="432"/>
      <c r="AA17" s="432"/>
      <c r="AB17" s="422"/>
      <c r="AC17" s="466">
        <v>12313</v>
      </c>
      <c r="AD17" s="467"/>
      <c r="AE17" s="467"/>
      <c r="AF17" s="467"/>
      <c r="AG17" s="506"/>
      <c r="AH17" s="466">
        <v>13224</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5510305</v>
      </c>
      <c r="BO17" s="416"/>
      <c r="BP17" s="416"/>
      <c r="BQ17" s="416"/>
      <c r="BR17" s="416"/>
      <c r="BS17" s="416"/>
      <c r="BT17" s="416"/>
      <c r="BU17" s="417"/>
      <c r="BV17" s="415">
        <v>5433258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134</v>
      </c>
      <c r="C18" s="458"/>
      <c r="D18" s="458"/>
      <c r="E18" s="527"/>
      <c r="F18" s="527"/>
      <c r="G18" s="527"/>
      <c r="H18" s="527"/>
      <c r="I18" s="527"/>
      <c r="J18" s="527"/>
      <c r="K18" s="527"/>
      <c r="L18" s="528">
        <v>174.86</v>
      </c>
      <c r="M18" s="528"/>
      <c r="N18" s="528"/>
      <c r="O18" s="528"/>
      <c r="P18" s="528"/>
      <c r="Q18" s="528"/>
      <c r="R18" s="529"/>
      <c r="S18" s="529"/>
      <c r="T18" s="529"/>
      <c r="U18" s="529"/>
      <c r="V18" s="530"/>
      <c r="W18" s="433"/>
      <c r="X18" s="434"/>
      <c r="Y18" s="434"/>
      <c r="Z18" s="434"/>
      <c r="AA18" s="434"/>
      <c r="AB18" s="425"/>
      <c r="AC18" s="531">
        <v>65.900000000000006</v>
      </c>
      <c r="AD18" s="532"/>
      <c r="AE18" s="532"/>
      <c r="AF18" s="532"/>
      <c r="AG18" s="533"/>
      <c r="AH18" s="531">
        <v>65</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8259918</v>
      </c>
      <c r="BO18" s="416"/>
      <c r="BP18" s="416"/>
      <c r="BQ18" s="416"/>
      <c r="BR18" s="416"/>
      <c r="BS18" s="416"/>
      <c r="BT18" s="416"/>
      <c r="BU18" s="417"/>
      <c r="BV18" s="415">
        <v>8218701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136</v>
      </c>
      <c r="C19" s="458"/>
      <c r="D19" s="458"/>
      <c r="E19" s="527"/>
      <c r="F19" s="527"/>
      <c r="G19" s="527"/>
      <c r="H19" s="527"/>
      <c r="I19" s="527"/>
      <c r="J19" s="527"/>
      <c r="K19" s="527"/>
      <c r="L19" s="535">
        <v>221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12257182</v>
      </c>
      <c r="BO19" s="416"/>
      <c r="BP19" s="416"/>
      <c r="BQ19" s="416"/>
      <c r="BR19" s="416"/>
      <c r="BS19" s="416"/>
      <c r="BT19" s="416"/>
      <c r="BU19" s="417"/>
      <c r="BV19" s="415">
        <v>11952794</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138</v>
      </c>
      <c r="C20" s="458"/>
      <c r="D20" s="458"/>
      <c r="E20" s="527"/>
      <c r="F20" s="527"/>
      <c r="G20" s="527"/>
      <c r="H20" s="527"/>
      <c r="I20" s="527"/>
      <c r="J20" s="527"/>
      <c r="K20" s="527"/>
      <c r="L20" s="535">
        <v>13904</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13232757</v>
      </c>
      <c r="BO23" s="416"/>
      <c r="BP23" s="416"/>
      <c r="BQ23" s="416"/>
      <c r="BR23" s="416"/>
      <c r="BS23" s="416"/>
      <c r="BT23" s="416"/>
      <c r="BU23" s="417"/>
      <c r="BV23" s="415">
        <v>13648070</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147</v>
      </c>
      <c r="F24" s="445"/>
      <c r="G24" s="445"/>
      <c r="H24" s="445"/>
      <c r="I24" s="445"/>
      <c r="J24" s="445"/>
      <c r="K24" s="446"/>
      <c r="L24" s="466">
        <v>1</v>
      </c>
      <c r="M24" s="467"/>
      <c r="N24" s="467"/>
      <c r="O24" s="467"/>
      <c r="P24" s="506"/>
      <c r="Q24" s="466">
        <v>8600</v>
      </c>
      <c r="R24" s="467"/>
      <c r="S24" s="467"/>
      <c r="T24" s="467"/>
      <c r="U24" s="467"/>
      <c r="V24" s="506"/>
      <c r="W24" s="561"/>
      <c r="X24" s="549"/>
      <c r="Y24" s="550"/>
      <c r="Z24" s="465" t="s">
        <v>148</v>
      </c>
      <c r="AA24" s="445"/>
      <c r="AB24" s="445"/>
      <c r="AC24" s="445"/>
      <c r="AD24" s="445"/>
      <c r="AE24" s="445"/>
      <c r="AF24" s="445"/>
      <c r="AG24" s="446"/>
      <c r="AH24" s="466">
        <v>352</v>
      </c>
      <c r="AI24" s="467"/>
      <c r="AJ24" s="467"/>
      <c r="AK24" s="467"/>
      <c r="AL24" s="506"/>
      <c r="AM24" s="466">
        <v>992992</v>
      </c>
      <c r="AN24" s="467"/>
      <c r="AO24" s="467"/>
      <c r="AP24" s="467"/>
      <c r="AQ24" s="467"/>
      <c r="AR24" s="506"/>
      <c r="AS24" s="466">
        <v>2821</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11832467</v>
      </c>
      <c r="BO24" s="416"/>
      <c r="BP24" s="416"/>
      <c r="BQ24" s="416"/>
      <c r="BR24" s="416"/>
      <c r="BS24" s="416"/>
      <c r="BT24" s="416"/>
      <c r="BU24" s="417"/>
      <c r="BV24" s="415">
        <v>12174960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150</v>
      </c>
      <c r="F25" s="445"/>
      <c r="G25" s="445"/>
      <c r="H25" s="445"/>
      <c r="I25" s="445"/>
      <c r="J25" s="445"/>
      <c r="K25" s="446"/>
      <c r="L25" s="466">
        <v>1</v>
      </c>
      <c r="M25" s="467"/>
      <c r="N25" s="467"/>
      <c r="O25" s="467"/>
      <c r="P25" s="506"/>
      <c r="Q25" s="466">
        <v>7080</v>
      </c>
      <c r="R25" s="467"/>
      <c r="S25" s="467"/>
      <c r="T25" s="467"/>
      <c r="U25" s="467"/>
      <c r="V25" s="506"/>
      <c r="W25" s="561"/>
      <c r="X25" s="549"/>
      <c r="Y25" s="550"/>
      <c r="Z25" s="465" t="s">
        <v>151</v>
      </c>
      <c r="AA25" s="445"/>
      <c r="AB25" s="445"/>
      <c r="AC25" s="445"/>
      <c r="AD25" s="445"/>
      <c r="AE25" s="445"/>
      <c r="AF25" s="445"/>
      <c r="AG25" s="446"/>
      <c r="AH25" s="466">
        <v>57</v>
      </c>
      <c r="AI25" s="467"/>
      <c r="AJ25" s="467"/>
      <c r="AK25" s="467"/>
      <c r="AL25" s="506"/>
      <c r="AM25" s="466">
        <v>150195</v>
      </c>
      <c r="AN25" s="467"/>
      <c r="AO25" s="467"/>
      <c r="AP25" s="467"/>
      <c r="AQ25" s="467"/>
      <c r="AR25" s="506"/>
      <c r="AS25" s="466">
        <v>2635</v>
      </c>
      <c r="AT25" s="467"/>
      <c r="AU25" s="467"/>
      <c r="AV25" s="467"/>
      <c r="AW25" s="467"/>
      <c r="AX25" s="468"/>
      <c r="AY25" s="375" t="s">
        <v>152</v>
      </c>
      <c r="AZ25" s="376"/>
      <c r="BA25" s="376"/>
      <c r="BB25" s="376"/>
      <c r="BC25" s="376"/>
      <c r="BD25" s="376"/>
      <c r="BE25" s="376"/>
      <c r="BF25" s="376"/>
      <c r="BG25" s="376"/>
      <c r="BH25" s="376"/>
      <c r="BI25" s="376"/>
      <c r="BJ25" s="376"/>
      <c r="BK25" s="376"/>
      <c r="BL25" s="376"/>
      <c r="BM25" s="377"/>
      <c r="BN25" s="378">
        <v>3136359</v>
      </c>
      <c r="BO25" s="379"/>
      <c r="BP25" s="379"/>
      <c r="BQ25" s="379"/>
      <c r="BR25" s="379"/>
      <c r="BS25" s="379"/>
      <c r="BT25" s="379"/>
      <c r="BU25" s="380"/>
      <c r="BV25" s="378">
        <v>2014683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153</v>
      </c>
      <c r="F26" s="445"/>
      <c r="G26" s="445"/>
      <c r="H26" s="445"/>
      <c r="I26" s="445"/>
      <c r="J26" s="445"/>
      <c r="K26" s="446"/>
      <c r="L26" s="466">
        <v>1</v>
      </c>
      <c r="M26" s="467"/>
      <c r="N26" s="467"/>
      <c r="O26" s="467"/>
      <c r="P26" s="506"/>
      <c r="Q26" s="466">
        <v>6310</v>
      </c>
      <c r="R26" s="467"/>
      <c r="S26" s="467"/>
      <c r="T26" s="467"/>
      <c r="U26" s="467"/>
      <c r="V26" s="506"/>
      <c r="W26" s="561"/>
      <c r="X26" s="549"/>
      <c r="Y26" s="550"/>
      <c r="Z26" s="465" t="s">
        <v>154</v>
      </c>
      <c r="AA26" s="571"/>
      <c r="AB26" s="571"/>
      <c r="AC26" s="571"/>
      <c r="AD26" s="571"/>
      <c r="AE26" s="571"/>
      <c r="AF26" s="571"/>
      <c r="AG26" s="572"/>
      <c r="AH26" s="466">
        <v>32</v>
      </c>
      <c r="AI26" s="467"/>
      <c r="AJ26" s="467"/>
      <c r="AK26" s="467"/>
      <c r="AL26" s="506"/>
      <c r="AM26" s="466">
        <v>87232</v>
      </c>
      <c r="AN26" s="467"/>
      <c r="AO26" s="467"/>
      <c r="AP26" s="467"/>
      <c r="AQ26" s="467"/>
      <c r="AR26" s="506"/>
      <c r="AS26" s="466">
        <v>2726</v>
      </c>
      <c r="AT26" s="467"/>
      <c r="AU26" s="467"/>
      <c r="AV26" s="467"/>
      <c r="AW26" s="467"/>
      <c r="AX26" s="468"/>
      <c r="AY26" s="418" t="s">
        <v>155</v>
      </c>
      <c r="AZ26" s="419"/>
      <c r="BA26" s="419"/>
      <c r="BB26" s="419"/>
      <c r="BC26" s="419"/>
      <c r="BD26" s="419"/>
      <c r="BE26" s="419"/>
      <c r="BF26" s="419"/>
      <c r="BG26" s="419"/>
      <c r="BH26" s="419"/>
      <c r="BI26" s="419"/>
      <c r="BJ26" s="419"/>
      <c r="BK26" s="419"/>
      <c r="BL26" s="419"/>
      <c r="BM26" s="420"/>
      <c r="BN26" s="415" t="s">
        <v>156</v>
      </c>
      <c r="BO26" s="416"/>
      <c r="BP26" s="416"/>
      <c r="BQ26" s="416"/>
      <c r="BR26" s="416"/>
      <c r="BS26" s="416"/>
      <c r="BT26" s="416"/>
      <c r="BU26" s="417"/>
      <c r="BV26" s="415" t="s">
        <v>156</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4300</v>
      </c>
      <c r="R27" s="467"/>
      <c r="S27" s="467"/>
      <c r="T27" s="467"/>
      <c r="U27" s="467"/>
      <c r="V27" s="506"/>
      <c r="W27" s="561"/>
      <c r="X27" s="549"/>
      <c r="Y27" s="550"/>
      <c r="Z27" s="465" t="s">
        <v>158</v>
      </c>
      <c r="AA27" s="445"/>
      <c r="AB27" s="445"/>
      <c r="AC27" s="445"/>
      <c r="AD27" s="445"/>
      <c r="AE27" s="445"/>
      <c r="AF27" s="445"/>
      <c r="AG27" s="446"/>
      <c r="AH27" s="466">
        <v>4</v>
      </c>
      <c r="AI27" s="467"/>
      <c r="AJ27" s="467"/>
      <c r="AK27" s="467"/>
      <c r="AL27" s="506"/>
      <c r="AM27" s="466">
        <v>16868</v>
      </c>
      <c r="AN27" s="467"/>
      <c r="AO27" s="467"/>
      <c r="AP27" s="467"/>
      <c r="AQ27" s="467"/>
      <c r="AR27" s="506"/>
      <c r="AS27" s="466">
        <v>4217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525000</v>
      </c>
      <c r="BO27" s="585"/>
      <c r="BP27" s="585"/>
      <c r="BQ27" s="585"/>
      <c r="BR27" s="585"/>
      <c r="BS27" s="585"/>
      <c r="BT27" s="585"/>
      <c r="BU27" s="586"/>
      <c r="BV27" s="584">
        <v>525000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3900</v>
      </c>
      <c r="R28" s="467"/>
      <c r="S28" s="467"/>
      <c r="T28" s="467"/>
      <c r="U28" s="467"/>
      <c r="V28" s="506"/>
      <c r="W28" s="561"/>
      <c r="X28" s="549"/>
      <c r="Y28" s="550"/>
      <c r="Z28" s="465" t="s">
        <v>161</v>
      </c>
      <c r="AA28" s="445"/>
      <c r="AB28" s="445"/>
      <c r="AC28" s="445"/>
      <c r="AD28" s="445"/>
      <c r="AE28" s="445"/>
      <c r="AF28" s="445"/>
      <c r="AG28" s="446"/>
      <c r="AH28" s="466" t="s">
        <v>156</v>
      </c>
      <c r="AI28" s="467"/>
      <c r="AJ28" s="467"/>
      <c r="AK28" s="467"/>
      <c r="AL28" s="506"/>
      <c r="AM28" s="466" t="s">
        <v>156</v>
      </c>
      <c r="AN28" s="467"/>
      <c r="AO28" s="467"/>
      <c r="AP28" s="467"/>
      <c r="AQ28" s="467"/>
      <c r="AR28" s="506"/>
      <c r="AS28" s="466" t="s">
        <v>156</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2257900</v>
      </c>
      <c r="BO28" s="379"/>
      <c r="BP28" s="379"/>
      <c r="BQ28" s="379"/>
      <c r="BR28" s="379"/>
      <c r="BS28" s="379"/>
      <c r="BT28" s="379"/>
      <c r="BU28" s="380"/>
      <c r="BV28" s="378">
        <v>2170100</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14</v>
      </c>
      <c r="M29" s="467"/>
      <c r="N29" s="467"/>
      <c r="O29" s="467"/>
      <c r="P29" s="506"/>
      <c r="Q29" s="466">
        <v>3750</v>
      </c>
      <c r="R29" s="467"/>
      <c r="S29" s="467"/>
      <c r="T29" s="467"/>
      <c r="U29" s="467"/>
      <c r="V29" s="506"/>
      <c r="W29" s="562"/>
      <c r="X29" s="563"/>
      <c r="Y29" s="564"/>
      <c r="Z29" s="465" t="s">
        <v>165</v>
      </c>
      <c r="AA29" s="445"/>
      <c r="AB29" s="445"/>
      <c r="AC29" s="445"/>
      <c r="AD29" s="445"/>
      <c r="AE29" s="445"/>
      <c r="AF29" s="445"/>
      <c r="AG29" s="446"/>
      <c r="AH29" s="466">
        <v>356</v>
      </c>
      <c r="AI29" s="467"/>
      <c r="AJ29" s="467"/>
      <c r="AK29" s="467"/>
      <c r="AL29" s="506"/>
      <c r="AM29" s="466">
        <v>1009860</v>
      </c>
      <c r="AN29" s="467"/>
      <c r="AO29" s="467"/>
      <c r="AP29" s="467"/>
      <c r="AQ29" s="467"/>
      <c r="AR29" s="506"/>
      <c r="AS29" s="466">
        <v>2837</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1530</v>
      </c>
      <c r="BO29" s="416"/>
      <c r="BP29" s="416"/>
      <c r="BQ29" s="416"/>
      <c r="BR29" s="416"/>
      <c r="BS29" s="416"/>
      <c r="BT29" s="416"/>
      <c r="BU29" s="417"/>
      <c r="BV29" s="415">
        <v>299330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97.6</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2180738</v>
      </c>
      <c r="BO30" s="585"/>
      <c r="BP30" s="585"/>
      <c r="BQ30" s="585"/>
      <c r="BR30" s="585"/>
      <c r="BS30" s="585"/>
      <c r="BT30" s="585"/>
      <c r="BU30" s="586"/>
      <c r="BV30" s="584">
        <v>2797431</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瑞浪市国民健康保険事業特別会計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瑞浪市水道事業会計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瑞浪市農業集落排水事業特別会計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10</v>
      </c>
      <c r="BX34" s="596"/>
      <c r="BY34" s="597" t="str">
        <f>IF('各会計、関係団体の財政状況及び健全化判断比率'!B68="","",'各会計、関係団体の財政状況及び健全化判断比率'!B68)</f>
        <v>土岐川防災ダム一部事務組合</v>
      </c>
      <c r="BZ34" s="597"/>
      <c r="CA34" s="597"/>
      <c r="CB34" s="597"/>
      <c r="CC34" s="597"/>
      <c r="CD34" s="597"/>
      <c r="CE34" s="597"/>
      <c r="CF34" s="597"/>
      <c r="CG34" s="597"/>
      <c r="CH34" s="597"/>
      <c r="CI34" s="597"/>
      <c r="CJ34" s="597"/>
      <c r="CK34" s="597"/>
      <c r="CL34" s="597"/>
      <c r="CM34" s="597"/>
      <c r="CN34" s="165"/>
      <c r="CO34" s="596">
        <f>IF(CQ34="","",MAX(C34:D43,U34:V43,AM34:AN43,BE34:BF43,BW34:BX43)+1)</f>
        <v>20</v>
      </c>
      <c r="CP34" s="596"/>
      <c r="CQ34" s="597" t="str">
        <f>IF('各会計、関係団体の財政状況及び健全化判断比率'!BS7="","",'各会計、関係団体の財政状況及び健全化判断比率'!BS7)</f>
        <v>瑞浪市土地開発公社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瑞浪市介護保険事業特別会計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瑞浪市下水道事業特別会計</v>
      </c>
      <c r="BH35" s="597"/>
      <c r="BI35" s="597"/>
      <c r="BJ35" s="597"/>
      <c r="BK35" s="597"/>
      <c r="BL35" s="597"/>
      <c r="BM35" s="597"/>
      <c r="BN35" s="597"/>
      <c r="BO35" s="597"/>
      <c r="BP35" s="597"/>
      <c r="BQ35" s="597"/>
      <c r="BR35" s="597"/>
      <c r="BS35" s="597"/>
      <c r="BT35" s="597"/>
      <c r="BU35" s="597"/>
      <c r="BV35" s="165"/>
      <c r="BW35" s="596">
        <f t="shared" ref="BW35:BW43" si="2">IF(BY35="","",BW34+1)</f>
        <v>11</v>
      </c>
      <c r="BX35" s="596"/>
      <c r="BY35" s="597" t="str">
        <f>IF('各会計、関係団体の財政状況及び健全化判断比率'!B69="","",'各会計、関係団体の財政状況及び健全化判断比率'!B69)</f>
        <v>岐阜県市町村会館組合</v>
      </c>
      <c r="BZ35" s="597"/>
      <c r="CA35" s="597"/>
      <c r="CB35" s="597"/>
      <c r="CC35" s="597"/>
      <c r="CD35" s="597"/>
      <c r="CE35" s="597"/>
      <c r="CF35" s="597"/>
      <c r="CG35" s="597"/>
      <c r="CH35" s="597"/>
      <c r="CI35" s="597"/>
      <c r="CJ35" s="597"/>
      <c r="CK35" s="597"/>
      <c r="CL35" s="597"/>
      <c r="CM35" s="597"/>
      <c r="CN35" s="165"/>
      <c r="CO35" s="596">
        <f t="shared" ref="CO35:CO43" si="3">IF(CQ35="","",CO34+1)</f>
        <v>21</v>
      </c>
      <c r="CP35" s="596"/>
      <c r="CQ35" s="597" t="str">
        <f>IF('各会計、関係団体の財政状況及び健全化判断比率'!BS8="","",'各会計、関係団体の財政状況及び健全化判断比率'!BS8)</f>
        <v>みずなみアグリ</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瑞浪市後期高齢者医療事業特別会計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12</v>
      </c>
      <c r="BX36" s="596"/>
      <c r="BY36" s="597" t="str">
        <f>IF('各会計、関係団体の財政状況及び健全化判断比率'!B70="","",'各会計、関係団体の財政状況及び健全化判断比率'!B70)</f>
        <v>岐阜県市町村職員退職手当組合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瑞浪市介護サービス事業特別会計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13</v>
      </c>
      <c r="BX37" s="596"/>
      <c r="BY37" s="597" t="str">
        <f>IF('各会計、関係団体の財政状況及び健全化判断比率'!B71="","",'各会計、関係団体の財政状況及び健全化判断比率'!B71)</f>
        <v>【東濃西部広域行政組合】一般会計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瑞浪市駐車場事業特別会計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14</v>
      </c>
      <c r="BX38" s="596"/>
      <c r="BY38" s="597" t="str">
        <f>IF('各会計、関係団体の財政状況及び健全化判断比率'!B72="","",'各会計、関係団体の財政状況及び健全化判断比率'!B72)</f>
        <v>【東濃西部広域行政組合】東濃西部ふるさと活性化基金特別会計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15</v>
      </c>
      <c r="BX39" s="596"/>
      <c r="BY39" s="597" t="str">
        <f>IF('各会計、関係団体の財政状況及び健全化判断比率'!B73="","",'各会計、関係団体の財政状況及び健全化判断比率'!B73)</f>
        <v>【東濃西部広域行政組合】東濃看護専門学校事業特別会計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16</v>
      </c>
      <c r="BX40" s="596"/>
      <c r="BY40" s="597" t="str">
        <f>IF('各会計、関係団体の財政状況及び健全化判断比率'!B74="","",'各会計、関係団体の財政状況及び健全化判断比率'!B74)</f>
        <v>【東濃西部広域行政組合】東濃西部少年センター事業特別会計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17</v>
      </c>
      <c r="BX41" s="596"/>
      <c r="BY41" s="597" t="str">
        <f>IF('各会計、関係団体の財政状況及び健全化判断比率'!B75="","",'各会計、関係団体の財政状況及び健全化判断比率'!B75)</f>
        <v>【東濃西部広域行政組合】東濃地域医師確保奨学資金等貸付事業特別会計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18</v>
      </c>
      <c r="BX42" s="596"/>
      <c r="BY42" s="597" t="str">
        <f>IF('各会計、関係団体の財政状況及び健全化判断比率'!B76="","",'各会計、関係団体の財政状況及び健全化判断比率'!B76)</f>
        <v>【東濃西部広域行政組合】東濃西部看護師修学資金貸付事業特別会計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19</v>
      </c>
      <c r="BX43" s="596"/>
      <c r="BY43" s="597" t="str">
        <f>IF('各会計、関係団体の財政状況及び健全化判断比率'!B77="","",'各会計、関係団体の財政状況及び健全化判断比率'!B77)</f>
        <v>【東濃西部広域行政組合】東濃西部地域消費生活相談事業特別会計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523</v>
      </c>
      <c r="D34" s="1181"/>
      <c r="E34" s="1182"/>
      <c r="F34" s="32">
        <v>9.1300000000000008</v>
      </c>
      <c r="G34" s="33">
        <v>10.82</v>
      </c>
      <c r="H34" s="33">
        <v>8.42</v>
      </c>
      <c r="I34" s="33">
        <v>4.84</v>
      </c>
      <c r="J34" s="34">
        <v>7.95</v>
      </c>
      <c r="K34" s="22"/>
      <c r="L34" s="22"/>
      <c r="M34" s="22"/>
      <c r="N34" s="22"/>
      <c r="O34" s="22"/>
      <c r="P34" s="22"/>
    </row>
    <row r="35" spans="1:16" ht="39" customHeight="1">
      <c r="A35" s="22"/>
      <c r="B35" s="35"/>
      <c r="C35" s="1175" t="s">
        <v>524</v>
      </c>
      <c r="D35" s="1176"/>
      <c r="E35" s="1177"/>
      <c r="F35" s="36">
        <v>16.010000000000002</v>
      </c>
      <c r="G35" s="37">
        <v>16.62</v>
      </c>
      <c r="H35" s="37">
        <v>11.97</v>
      </c>
      <c r="I35" s="37">
        <v>8.92</v>
      </c>
      <c r="J35" s="38">
        <v>7.46</v>
      </c>
      <c r="K35" s="22"/>
      <c r="L35" s="22"/>
      <c r="M35" s="22"/>
      <c r="N35" s="22"/>
      <c r="O35" s="22"/>
      <c r="P35" s="22"/>
    </row>
    <row r="36" spans="1:16" ht="39" customHeight="1">
      <c r="A36" s="22"/>
      <c r="B36" s="35"/>
      <c r="C36" s="1175" t="s">
        <v>525</v>
      </c>
      <c r="D36" s="1176"/>
      <c r="E36" s="1177"/>
      <c r="F36" s="36">
        <v>4.58</v>
      </c>
      <c r="G36" s="37">
        <v>3.43</v>
      </c>
      <c r="H36" s="37">
        <v>2.52</v>
      </c>
      <c r="I36" s="37">
        <v>2.08</v>
      </c>
      <c r="J36" s="38">
        <v>2.0299999999999998</v>
      </c>
      <c r="K36" s="22"/>
      <c r="L36" s="22"/>
      <c r="M36" s="22"/>
      <c r="N36" s="22"/>
      <c r="O36" s="22"/>
      <c r="P36" s="22"/>
    </row>
    <row r="37" spans="1:16" ht="39" customHeight="1">
      <c r="A37" s="22"/>
      <c r="B37" s="35"/>
      <c r="C37" s="1175" t="s">
        <v>526</v>
      </c>
      <c r="D37" s="1176"/>
      <c r="E37" s="1177"/>
      <c r="F37" s="36">
        <v>0.54</v>
      </c>
      <c r="G37" s="37">
        <v>0.89</v>
      </c>
      <c r="H37" s="37">
        <v>0.93</v>
      </c>
      <c r="I37" s="37">
        <v>0.77</v>
      </c>
      <c r="J37" s="38">
        <v>1.43</v>
      </c>
      <c r="K37" s="22"/>
      <c r="L37" s="22"/>
      <c r="M37" s="22"/>
      <c r="N37" s="22"/>
      <c r="O37" s="22"/>
      <c r="P37" s="22"/>
    </row>
    <row r="38" spans="1:16" ht="39" customHeight="1">
      <c r="A38" s="22"/>
      <c r="B38" s="35"/>
      <c r="C38" s="1175" t="s">
        <v>527</v>
      </c>
      <c r="D38" s="1176"/>
      <c r="E38" s="1177"/>
      <c r="F38" s="36">
        <v>0.01</v>
      </c>
      <c r="G38" s="37">
        <v>0</v>
      </c>
      <c r="H38" s="37">
        <v>0.01</v>
      </c>
      <c r="I38" s="37">
        <v>0.02</v>
      </c>
      <c r="J38" s="38">
        <v>0.47</v>
      </c>
      <c r="K38" s="22"/>
      <c r="L38" s="22"/>
      <c r="M38" s="22"/>
      <c r="N38" s="22"/>
      <c r="O38" s="22"/>
      <c r="P38" s="22"/>
    </row>
    <row r="39" spans="1:16" ht="39" customHeight="1">
      <c r="A39" s="22"/>
      <c r="B39" s="35"/>
      <c r="C39" s="1175" t="s">
        <v>528</v>
      </c>
      <c r="D39" s="1176"/>
      <c r="E39" s="1177"/>
      <c r="F39" s="36">
        <v>0</v>
      </c>
      <c r="G39" s="37">
        <v>0</v>
      </c>
      <c r="H39" s="37">
        <v>0</v>
      </c>
      <c r="I39" s="37">
        <v>0</v>
      </c>
      <c r="J39" s="38">
        <v>0.24</v>
      </c>
      <c r="K39" s="22"/>
      <c r="L39" s="22"/>
      <c r="M39" s="22"/>
      <c r="N39" s="22"/>
      <c r="O39" s="22"/>
      <c r="P39" s="22"/>
    </row>
    <row r="40" spans="1:16" ht="39" customHeight="1">
      <c r="A40" s="22"/>
      <c r="B40" s="35"/>
      <c r="C40" s="1175" t="s">
        <v>529</v>
      </c>
      <c r="D40" s="1176"/>
      <c r="E40" s="1177"/>
      <c r="F40" s="36">
        <v>0.1</v>
      </c>
      <c r="G40" s="37">
        <v>0.09</v>
      </c>
      <c r="H40" s="37">
        <v>0.08</v>
      </c>
      <c r="I40" s="37">
        <v>0.1</v>
      </c>
      <c r="J40" s="38">
        <v>0.11</v>
      </c>
      <c r="K40" s="22"/>
      <c r="L40" s="22"/>
      <c r="M40" s="22"/>
      <c r="N40" s="22"/>
      <c r="O40" s="22"/>
      <c r="P40" s="22"/>
    </row>
    <row r="41" spans="1:16" ht="39" customHeight="1">
      <c r="A41" s="22"/>
      <c r="B41" s="35"/>
      <c r="C41" s="1175" t="s">
        <v>530</v>
      </c>
      <c r="D41" s="1176"/>
      <c r="E41" s="1177"/>
      <c r="F41" s="36">
        <v>0.12</v>
      </c>
      <c r="G41" s="37">
        <v>7.0000000000000007E-2</v>
      </c>
      <c r="H41" s="37">
        <v>0.06</v>
      </c>
      <c r="I41" s="37">
        <v>0.03</v>
      </c>
      <c r="J41" s="38">
        <v>0.02</v>
      </c>
      <c r="K41" s="22"/>
      <c r="L41" s="22"/>
      <c r="M41" s="22"/>
      <c r="N41" s="22"/>
      <c r="O41" s="22"/>
      <c r="P41" s="22"/>
    </row>
    <row r="42" spans="1:16" ht="39" customHeight="1">
      <c r="A42" s="22"/>
      <c r="B42" s="39"/>
      <c r="C42" s="1175" t="s">
        <v>531</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532</v>
      </c>
      <c r="D43" s="1179"/>
      <c r="E43" s="1180"/>
      <c r="F43" s="41">
        <v>2.84</v>
      </c>
      <c r="G43" s="42">
        <v>2.0099999999999998</v>
      </c>
      <c r="H43" s="42">
        <v>1.17</v>
      </c>
      <c r="I43" s="42">
        <v>0.8</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1530</v>
      </c>
      <c r="L45" s="60">
        <v>1474</v>
      </c>
      <c r="M45" s="60">
        <v>1453</v>
      </c>
      <c r="N45" s="60">
        <v>1474</v>
      </c>
      <c r="O45" s="61">
        <v>1644</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489</v>
      </c>
      <c r="L48" s="64">
        <v>524</v>
      </c>
      <c r="M48" s="64">
        <v>501</v>
      </c>
      <c r="N48" s="64">
        <v>451</v>
      </c>
      <c r="O48" s="65">
        <v>454</v>
      </c>
      <c r="P48" s="48"/>
      <c r="Q48" s="48"/>
      <c r="R48" s="48"/>
      <c r="S48" s="48"/>
      <c r="T48" s="48"/>
      <c r="U48" s="48"/>
    </row>
    <row r="49" spans="1:21" ht="30.75" customHeight="1">
      <c r="A49" s="48"/>
      <c r="B49" s="1193"/>
      <c r="C49" s="1194"/>
      <c r="D49" s="62"/>
      <c r="E49" s="1185" t="s">
        <v>15</v>
      </c>
      <c r="F49" s="1185"/>
      <c r="G49" s="1185"/>
      <c r="H49" s="1185"/>
      <c r="I49" s="1185"/>
      <c r="J49" s="1186"/>
      <c r="K49" s="63">
        <v>4</v>
      </c>
      <c r="L49" s="64">
        <v>4</v>
      </c>
      <c r="M49" s="64">
        <v>4</v>
      </c>
      <c r="N49" s="64" t="s">
        <v>479</v>
      </c>
      <c r="O49" s="65" t="s">
        <v>479</v>
      </c>
      <c r="P49" s="48"/>
      <c r="Q49" s="48"/>
      <c r="R49" s="48"/>
      <c r="S49" s="48"/>
      <c r="T49" s="48"/>
      <c r="U49" s="48"/>
    </row>
    <row r="50" spans="1:21" ht="30.75" customHeight="1">
      <c r="A50" s="48"/>
      <c r="B50" s="1193"/>
      <c r="C50" s="1194"/>
      <c r="D50" s="62"/>
      <c r="E50" s="1185" t="s">
        <v>16</v>
      </c>
      <c r="F50" s="1185"/>
      <c r="G50" s="1185"/>
      <c r="H50" s="1185"/>
      <c r="I50" s="1185"/>
      <c r="J50" s="1186"/>
      <c r="K50" s="63">
        <v>64</v>
      </c>
      <c r="L50" s="64">
        <v>64</v>
      </c>
      <c r="M50" s="64">
        <v>64</v>
      </c>
      <c r="N50" s="64">
        <v>61</v>
      </c>
      <c r="O50" s="65">
        <v>61</v>
      </c>
      <c r="P50" s="48"/>
      <c r="Q50" s="48"/>
      <c r="R50" s="48"/>
      <c r="S50" s="48"/>
      <c r="T50" s="48"/>
      <c r="U50" s="48"/>
    </row>
    <row r="51" spans="1:21" ht="30.75" customHeight="1">
      <c r="A51" s="48"/>
      <c r="B51" s="1195"/>
      <c r="C51" s="1196"/>
      <c r="D51" s="66"/>
      <c r="E51" s="1185" t="s">
        <v>17</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c r="A52" s="48"/>
      <c r="B52" s="1183" t="s">
        <v>18</v>
      </c>
      <c r="C52" s="1184"/>
      <c r="D52" s="66"/>
      <c r="E52" s="1185" t="s">
        <v>19</v>
      </c>
      <c r="F52" s="1185"/>
      <c r="G52" s="1185"/>
      <c r="H52" s="1185"/>
      <c r="I52" s="1185"/>
      <c r="J52" s="1186"/>
      <c r="K52" s="63">
        <v>1703</v>
      </c>
      <c r="L52" s="64">
        <v>1718</v>
      </c>
      <c r="M52" s="64">
        <v>1737</v>
      </c>
      <c r="N52" s="64">
        <v>1766</v>
      </c>
      <c r="O52" s="65">
        <v>1733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384</v>
      </c>
      <c r="L53" s="69">
        <v>348</v>
      </c>
      <c r="M53" s="69">
        <v>285</v>
      </c>
      <c r="N53" s="69">
        <v>220</v>
      </c>
      <c r="O53" s="70">
        <v>426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election activeCell="I44" sqref="I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15037</v>
      </c>
      <c r="J41" s="83">
        <v>14413</v>
      </c>
      <c r="K41" s="83">
        <v>13985</v>
      </c>
      <c r="L41" s="83">
        <v>13504</v>
      </c>
      <c r="M41" s="84">
        <v>13233</v>
      </c>
    </row>
    <row r="42" spans="2:13" ht="27.75" customHeight="1">
      <c r="B42" s="1201"/>
      <c r="C42" s="1202"/>
      <c r="D42" s="85"/>
      <c r="E42" s="1207" t="s">
        <v>25</v>
      </c>
      <c r="F42" s="1207"/>
      <c r="G42" s="1207"/>
      <c r="H42" s="1208"/>
      <c r="I42" s="86">
        <v>314</v>
      </c>
      <c r="J42" s="87">
        <v>250</v>
      </c>
      <c r="K42" s="87">
        <v>185</v>
      </c>
      <c r="L42" s="87">
        <v>125</v>
      </c>
      <c r="M42" s="88">
        <v>64</v>
      </c>
    </row>
    <row r="43" spans="2:13" ht="27.75" customHeight="1">
      <c r="B43" s="1201"/>
      <c r="C43" s="1202"/>
      <c r="D43" s="85"/>
      <c r="E43" s="1207" t="s">
        <v>26</v>
      </c>
      <c r="F43" s="1207"/>
      <c r="G43" s="1207"/>
      <c r="H43" s="1208"/>
      <c r="I43" s="86">
        <v>6221</v>
      </c>
      <c r="J43" s="87">
        <v>6371</v>
      </c>
      <c r="K43" s="87">
        <v>6158</v>
      </c>
      <c r="L43" s="87">
        <v>5826</v>
      </c>
      <c r="M43" s="88">
        <v>5760</v>
      </c>
    </row>
    <row r="44" spans="2:13" ht="27.75" customHeight="1">
      <c r="B44" s="1201"/>
      <c r="C44" s="1202"/>
      <c r="D44" s="85"/>
      <c r="E44" s="1207" t="s">
        <v>27</v>
      </c>
      <c r="F44" s="1207"/>
      <c r="G44" s="1207"/>
      <c r="H44" s="1208"/>
      <c r="I44" s="86">
        <v>8</v>
      </c>
      <c r="J44" s="87">
        <v>4</v>
      </c>
      <c r="K44" s="87" t="s">
        <v>479</v>
      </c>
      <c r="L44" s="87" t="s">
        <v>479</v>
      </c>
      <c r="M44" s="88" t="s">
        <v>479</v>
      </c>
    </row>
    <row r="45" spans="2:13" ht="27.75" customHeight="1">
      <c r="B45" s="1201"/>
      <c r="C45" s="1202"/>
      <c r="D45" s="85"/>
      <c r="E45" s="1207" t="s">
        <v>28</v>
      </c>
      <c r="F45" s="1207"/>
      <c r="G45" s="1207"/>
      <c r="H45" s="1208"/>
      <c r="I45" s="86">
        <v>3778</v>
      </c>
      <c r="J45" s="87">
        <v>3815</v>
      </c>
      <c r="K45" s="87">
        <v>3741</v>
      </c>
      <c r="L45" s="87">
        <v>3816</v>
      </c>
      <c r="M45" s="88">
        <v>3723</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5925</v>
      </c>
      <c r="J49" s="87">
        <v>6161</v>
      </c>
      <c r="K49" s="87">
        <v>6665</v>
      </c>
      <c r="L49" s="87">
        <v>5880</v>
      </c>
      <c r="M49" s="88">
        <v>5296</v>
      </c>
    </row>
    <row r="50" spans="2:13" ht="27.75" customHeight="1">
      <c r="B50" s="1201"/>
      <c r="C50" s="1202"/>
      <c r="D50" s="85"/>
      <c r="E50" s="1207" t="s">
        <v>34</v>
      </c>
      <c r="F50" s="1207"/>
      <c r="G50" s="1207"/>
      <c r="H50" s="1208"/>
      <c r="I50" s="86">
        <v>2485</v>
      </c>
      <c r="J50" s="87">
        <v>2321</v>
      </c>
      <c r="K50" s="87">
        <v>2307</v>
      </c>
      <c r="L50" s="87">
        <v>2370</v>
      </c>
      <c r="M50" s="88">
        <v>2633</v>
      </c>
    </row>
    <row r="51" spans="2:13" ht="27.75" customHeight="1">
      <c r="B51" s="1203"/>
      <c r="C51" s="1204"/>
      <c r="D51" s="85"/>
      <c r="E51" s="1207" t="s">
        <v>35</v>
      </c>
      <c r="F51" s="1207"/>
      <c r="G51" s="1207"/>
      <c r="H51" s="1208"/>
      <c r="I51" s="86">
        <v>15407</v>
      </c>
      <c r="J51" s="87">
        <v>15445</v>
      </c>
      <c r="K51" s="87">
        <v>15261</v>
      </c>
      <c r="L51" s="87">
        <v>15581</v>
      </c>
      <c r="M51" s="88">
        <v>14985</v>
      </c>
    </row>
    <row r="52" spans="2:13" ht="27.75" customHeight="1" thickBot="1">
      <c r="B52" s="1211" t="s">
        <v>36</v>
      </c>
      <c r="C52" s="1212"/>
      <c r="D52" s="90"/>
      <c r="E52" s="1213" t="s">
        <v>37</v>
      </c>
      <c r="F52" s="1213"/>
      <c r="G52" s="1213"/>
      <c r="H52" s="1214"/>
      <c r="I52" s="91">
        <v>1541</v>
      </c>
      <c r="J52" s="92">
        <v>925</v>
      </c>
      <c r="K52" s="92">
        <v>-164</v>
      </c>
      <c r="L52" s="92">
        <v>-560</v>
      </c>
      <c r="M52" s="93">
        <v>-134</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559</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559</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560</v>
      </c>
      <c r="C41" s="246"/>
      <c r="D41" s="246"/>
      <c r="E41" s="246"/>
      <c r="F41" s="246"/>
      <c r="G41" s="246"/>
      <c r="H41" s="246"/>
      <c r="I41" s="246"/>
      <c r="J41" s="246"/>
      <c r="K41" s="246"/>
      <c r="L41" s="246"/>
      <c r="M41" s="246"/>
      <c r="N41" s="246"/>
      <c r="O41" s="246"/>
      <c r="P41" s="247"/>
    </row>
    <row r="42" spans="2:17">
      <c r="B42" s="248"/>
      <c r="C42" s="244"/>
      <c r="D42" s="244"/>
      <c r="E42" s="244"/>
      <c r="F42" s="244"/>
      <c r="G42" s="351" t="s">
        <v>561</v>
      </c>
      <c r="I42" s="352"/>
      <c r="J42" s="352"/>
      <c r="K42" s="352"/>
      <c r="L42" s="244"/>
      <c r="M42" s="244"/>
      <c r="N42" s="244"/>
      <c r="O42" s="244"/>
    </row>
    <row r="43" spans="2:17">
      <c r="B43" s="248"/>
      <c r="C43" s="244"/>
      <c r="D43" s="244"/>
      <c r="E43" s="244"/>
      <c r="F43" s="244"/>
      <c r="G43" s="1251"/>
      <c r="H43" s="1230"/>
      <c r="I43" s="1230"/>
      <c r="J43" s="1230"/>
      <c r="K43" s="1230"/>
      <c r="L43" s="1230"/>
      <c r="M43" s="1230"/>
      <c r="N43" s="1230"/>
      <c r="O43" s="1231"/>
    </row>
    <row r="44" spans="2:17">
      <c r="B44" s="248"/>
      <c r="C44" s="244"/>
      <c r="D44" s="244"/>
      <c r="E44" s="244"/>
      <c r="F44" s="244"/>
      <c r="G44" s="1232"/>
      <c r="H44" s="1233"/>
      <c r="I44" s="1233"/>
      <c r="J44" s="1233"/>
      <c r="K44" s="1233"/>
      <c r="L44" s="1233"/>
      <c r="M44" s="1233"/>
      <c r="N44" s="1233"/>
      <c r="O44" s="1234"/>
    </row>
    <row r="45" spans="2:17">
      <c r="B45" s="248"/>
      <c r="C45" s="244"/>
      <c r="D45" s="244"/>
      <c r="E45" s="244"/>
      <c r="F45" s="244"/>
      <c r="G45" s="1232"/>
      <c r="H45" s="1233"/>
      <c r="I45" s="1233"/>
      <c r="J45" s="1233"/>
      <c r="K45" s="1233"/>
      <c r="L45" s="1233"/>
      <c r="M45" s="1233"/>
      <c r="N45" s="1233"/>
      <c r="O45" s="1234"/>
    </row>
    <row r="46" spans="2:17">
      <c r="B46" s="248"/>
      <c r="C46" s="244"/>
      <c r="D46" s="244"/>
      <c r="E46" s="244"/>
      <c r="F46" s="244"/>
      <c r="G46" s="1232"/>
      <c r="H46" s="1233"/>
      <c r="I46" s="1233"/>
      <c r="J46" s="1233"/>
      <c r="K46" s="1233"/>
      <c r="L46" s="1233"/>
      <c r="M46" s="1233"/>
      <c r="N46" s="1233"/>
      <c r="O46" s="1234"/>
    </row>
    <row r="47" spans="2:17">
      <c r="B47" s="248"/>
      <c r="C47" s="244"/>
      <c r="D47" s="244"/>
      <c r="E47" s="244"/>
      <c r="F47" s="244"/>
      <c r="G47" s="1235"/>
      <c r="H47" s="1236"/>
      <c r="I47" s="1236"/>
      <c r="J47" s="1236"/>
      <c r="K47" s="1236"/>
      <c r="L47" s="1236"/>
      <c r="M47" s="1236"/>
      <c r="N47" s="1236"/>
      <c r="O47" s="1237"/>
    </row>
    <row r="48" spans="2:17">
      <c r="B48" s="248"/>
      <c r="C48" s="244"/>
      <c r="D48" s="244"/>
      <c r="E48" s="244"/>
      <c r="F48" s="244"/>
      <c r="G48" s="244"/>
      <c r="H48" s="353"/>
      <c r="I48" s="353"/>
      <c r="J48" s="353"/>
    </row>
    <row r="49" spans="1:17">
      <c r="B49" s="248"/>
      <c r="C49" s="244"/>
      <c r="D49" s="244"/>
      <c r="E49" s="244"/>
      <c r="F49" s="244"/>
      <c r="G49" s="243" t="s">
        <v>562</v>
      </c>
    </row>
    <row r="50" spans="1:17">
      <c r="B50" s="248"/>
      <c r="C50" s="244"/>
      <c r="D50" s="244"/>
      <c r="E50" s="244"/>
      <c r="F50" s="244"/>
      <c r="G50" s="1238"/>
      <c r="H50" s="1239"/>
      <c r="I50" s="1239"/>
      <c r="J50" s="1240"/>
      <c r="K50" s="354" t="s">
        <v>518</v>
      </c>
      <c r="L50" s="354" t="s">
        <v>519</v>
      </c>
      <c r="M50" s="354" t="s">
        <v>520</v>
      </c>
      <c r="N50" s="354" t="s">
        <v>521</v>
      </c>
      <c r="O50" s="354" t="s">
        <v>522</v>
      </c>
    </row>
    <row r="51" spans="1:17">
      <c r="B51" s="248"/>
      <c r="C51" s="244"/>
      <c r="D51" s="244"/>
      <c r="E51" s="244"/>
      <c r="F51" s="244"/>
      <c r="G51" s="1241" t="s">
        <v>563</v>
      </c>
      <c r="H51" s="1242"/>
      <c r="I51" s="1247" t="s">
        <v>564</v>
      </c>
      <c r="J51" s="1247"/>
      <c r="K51" s="1249"/>
      <c r="L51" s="1249"/>
      <c r="M51" s="1249"/>
      <c r="N51" s="1249"/>
      <c r="O51" s="1249"/>
    </row>
    <row r="52" spans="1:17">
      <c r="B52" s="248"/>
      <c r="C52" s="244"/>
      <c r="D52" s="244"/>
      <c r="E52" s="244"/>
      <c r="F52" s="244"/>
      <c r="G52" s="1243"/>
      <c r="H52" s="1244"/>
      <c r="I52" s="1248"/>
      <c r="J52" s="1248"/>
      <c r="K52" s="1215"/>
      <c r="L52" s="1215"/>
      <c r="M52" s="1215"/>
      <c r="N52" s="1215"/>
      <c r="O52" s="1215"/>
    </row>
    <row r="53" spans="1:17">
      <c r="A53" s="355"/>
      <c r="B53" s="248"/>
      <c r="C53" s="244"/>
      <c r="D53" s="244"/>
      <c r="E53" s="244"/>
      <c r="F53" s="244"/>
      <c r="G53" s="1243"/>
      <c r="H53" s="1244"/>
      <c r="I53" s="1227" t="s">
        <v>565</v>
      </c>
      <c r="J53" s="1227"/>
      <c r="K53" s="1250"/>
      <c r="L53" s="1250"/>
      <c r="M53" s="1250"/>
      <c r="N53" s="1250"/>
      <c r="O53" s="1250"/>
    </row>
    <row r="54" spans="1:17">
      <c r="A54" s="355"/>
      <c r="B54" s="248"/>
      <c r="C54" s="244"/>
      <c r="D54" s="244"/>
      <c r="E54" s="244"/>
      <c r="F54" s="244"/>
      <c r="G54" s="1245"/>
      <c r="H54" s="1246"/>
      <c r="I54" s="1227"/>
      <c r="J54" s="1227"/>
      <c r="K54" s="1220"/>
      <c r="L54" s="1220"/>
      <c r="M54" s="1220"/>
      <c r="N54" s="1220"/>
      <c r="O54" s="1220"/>
    </row>
    <row r="55" spans="1:17">
      <c r="A55" s="355"/>
      <c r="B55" s="248"/>
      <c r="C55" s="244"/>
      <c r="D55" s="244"/>
      <c r="E55" s="244"/>
      <c r="F55" s="244"/>
      <c r="G55" s="1221" t="s">
        <v>566</v>
      </c>
      <c r="H55" s="1222"/>
      <c r="I55" s="1227" t="s">
        <v>564</v>
      </c>
      <c r="J55" s="1227"/>
      <c r="K55" s="1249"/>
      <c r="L55" s="1249"/>
      <c r="M55" s="1249"/>
      <c r="N55" s="1249"/>
      <c r="O55" s="1249"/>
    </row>
    <row r="56" spans="1:17">
      <c r="A56" s="355"/>
      <c r="B56" s="248"/>
      <c r="C56" s="244"/>
      <c r="D56" s="244"/>
      <c r="E56" s="244"/>
      <c r="F56" s="244"/>
      <c r="G56" s="1223"/>
      <c r="H56" s="1224"/>
      <c r="I56" s="1227"/>
      <c r="J56" s="1227"/>
      <c r="K56" s="1215"/>
      <c r="L56" s="1215"/>
      <c r="M56" s="1215"/>
      <c r="N56" s="1215"/>
      <c r="O56" s="1215"/>
    </row>
    <row r="57" spans="1:17" s="355" customFormat="1">
      <c r="B57" s="356"/>
      <c r="C57" s="352"/>
      <c r="D57" s="352"/>
      <c r="E57" s="352"/>
      <c r="F57" s="352"/>
      <c r="G57" s="1223"/>
      <c r="H57" s="1224"/>
      <c r="I57" s="1217" t="s">
        <v>565</v>
      </c>
      <c r="J57" s="1217"/>
      <c r="K57" s="1250"/>
      <c r="L57" s="1250"/>
      <c r="M57" s="1250"/>
      <c r="N57" s="1250"/>
      <c r="O57" s="1250"/>
      <c r="P57" s="357"/>
      <c r="Q57" s="356"/>
    </row>
    <row r="58" spans="1:17" s="355" customFormat="1">
      <c r="A58" s="243"/>
      <c r="B58" s="356"/>
      <c r="C58" s="352"/>
      <c r="D58" s="352"/>
      <c r="E58" s="352"/>
      <c r="F58" s="352"/>
      <c r="G58" s="1225"/>
      <c r="H58" s="1226"/>
      <c r="I58" s="1217"/>
      <c r="J58" s="1217"/>
      <c r="K58" s="1220"/>
      <c r="L58" s="1220"/>
      <c r="M58" s="1220"/>
      <c r="N58" s="1220"/>
      <c r="O58" s="1220"/>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567</v>
      </c>
      <c r="C63" s="244"/>
      <c r="D63" s="244"/>
      <c r="E63" s="244"/>
      <c r="F63" s="244"/>
      <c r="G63" s="244"/>
      <c r="H63" s="244"/>
      <c r="I63" s="244"/>
      <c r="J63" s="244"/>
      <c r="K63" s="244"/>
      <c r="L63" s="244"/>
      <c r="M63" s="244"/>
      <c r="N63" s="244"/>
      <c r="O63" s="244"/>
    </row>
    <row r="64" spans="1:17">
      <c r="B64" s="248"/>
      <c r="C64" s="244"/>
      <c r="D64" s="244"/>
      <c r="E64" s="244"/>
      <c r="F64" s="244"/>
      <c r="G64" s="351" t="s">
        <v>561</v>
      </c>
      <c r="I64" s="352"/>
      <c r="J64" s="352"/>
      <c r="K64" s="352"/>
      <c r="L64" s="244"/>
      <c r="M64" s="244"/>
      <c r="N64" s="244"/>
      <c r="O64" s="244"/>
    </row>
    <row r="65" spans="2:30">
      <c r="B65" s="248"/>
      <c r="C65" s="244"/>
      <c r="D65" s="244"/>
      <c r="E65" s="244"/>
      <c r="F65" s="244"/>
      <c r="G65" s="1229" t="s">
        <v>568</v>
      </c>
      <c r="H65" s="1230"/>
      <c r="I65" s="1230"/>
      <c r="J65" s="1230"/>
      <c r="K65" s="1230"/>
      <c r="L65" s="1230"/>
      <c r="M65" s="1230"/>
      <c r="N65" s="1230"/>
      <c r="O65" s="1231"/>
    </row>
    <row r="66" spans="2:30">
      <c r="B66" s="248"/>
      <c r="C66" s="244"/>
      <c r="D66" s="244"/>
      <c r="E66" s="244"/>
      <c r="F66" s="244"/>
      <c r="G66" s="1232"/>
      <c r="H66" s="1233"/>
      <c r="I66" s="1233"/>
      <c r="J66" s="1233"/>
      <c r="K66" s="1233"/>
      <c r="L66" s="1233"/>
      <c r="M66" s="1233"/>
      <c r="N66" s="1233"/>
      <c r="O66" s="1234"/>
    </row>
    <row r="67" spans="2:30">
      <c r="B67" s="248"/>
      <c r="C67" s="244"/>
      <c r="D67" s="244"/>
      <c r="E67" s="244"/>
      <c r="F67" s="244"/>
      <c r="G67" s="1232"/>
      <c r="H67" s="1233"/>
      <c r="I67" s="1233"/>
      <c r="J67" s="1233"/>
      <c r="K67" s="1233"/>
      <c r="L67" s="1233"/>
      <c r="M67" s="1233"/>
      <c r="N67" s="1233"/>
      <c r="O67" s="1234"/>
    </row>
    <row r="68" spans="2:30">
      <c r="B68" s="248"/>
      <c r="C68" s="244"/>
      <c r="D68" s="244"/>
      <c r="E68" s="244"/>
      <c r="F68" s="244"/>
      <c r="G68" s="1232"/>
      <c r="H68" s="1233"/>
      <c r="I68" s="1233"/>
      <c r="J68" s="1233"/>
      <c r="K68" s="1233"/>
      <c r="L68" s="1233"/>
      <c r="M68" s="1233"/>
      <c r="N68" s="1233"/>
      <c r="O68" s="1234"/>
    </row>
    <row r="69" spans="2:30">
      <c r="B69" s="248"/>
      <c r="C69" s="244"/>
      <c r="D69" s="244"/>
      <c r="E69" s="244"/>
      <c r="F69" s="244"/>
      <c r="G69" s="1235"/>
      <c r="H69" s="1236"/>
      <c r="I69" s="1236"/>
      <c r="J69" s="1236"/>
      <c r="K69" s="1236"/>
      <c r="L69" s="1236"/>
      <c r="M69" s="1236"/>
      <c r="N69" s="1236"/>
      <c r="O69" s="1237"/>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569</v>
      </c>
      <c r="I71" s="368"/>
      <c r="J71" s="364"/>
      <c r="K71" s="364"/>
      <c r="L71" s="365"/>
      <c r="M71" s="364"/>
      <c r="N71" s="365"/>
      <c r="O71" s="366"/>
    </row>
    <row r="72" spans="2:30">
      <c r="B72" s="248"/>
      <c r="C72" s="244"/>
      <c r="D72" s="244"/>
      <c r="E72" s="244"/>
      <c r="F72" s="244"/>
      <c r="G72" s="1238"/>
      <c r="H72" s="1239"/>
      <c r="I72" s="1239"/>
      <c r="J72" s="1240"/>
      <c r="K72" s="354" t="s">
        <v>518</v>
      </c>
      <c r="L72" s="354" t="s">
        <v>519</v>
      </c>
      <c r="M72" s="354" t="s">
        <v>520</v>
      </c>
      <c r="N72" s="354" t="s">
        <v>521</v>
      </c>
      <c r="O72" s="354" t="s">
        <v>522</v>
      </c>
    </row>
    <row r="73" spans="2:30">
      <c r="B73" s="248"/>
      <c r="C73" s="244"/>
      <c r="D73" s="244"/>
      <c r="E73" s="244"/>
      <c r="F73" s="244"/>
      <c r="G73" s="1241" t="s">
        <v>563</v>
      </c>
      <c r="H73" s="1242"/>
      <c r="I73" s="1247" t="s">
        <v>564</v>
      </c>
      <c r="J73" s="1247"/>
      <c r="K73" s="1228">
        <v>20.9</v>
      </c>
      <c r="L73" s="1228">
        <v>12.5</v>
      </c>
      <c r="M73" s="1215"/>
      <c r="N73" s="1215"/>
      <c r="O73" s="1215"/>
      <c r="S73" s="243">
        <v>9.9</v>
      </c>
    </row>
    <row r="74" spans="2:30">
      <c r="B74" s="248"/>
      <c r="C74" s="244"/>
      <c r="D74" s="244"/>
      <c r="E74" s="244"/>
      <c r="F74" s="244"/>
      <c r="G74" s="1243"/>
      <c r="H74" s="1244"/>
      <c r="I74" s="1248"/>
      <c r="J74" s="1248"/>
      <c r="K74" s="1228"/>
      <c r="L74" s="1228"/>
      <c r="M74" s="1215"/>
      <c r="N74" s="1215"/>
      <c r="O74" s="1215"/>
    </row>
    <row r="75" spans="2:30">
      <c r="B75" s="248"/>
      <c r="C75" s="244"/>
      <c r="D75" s="244"/>
      <c r="E75" s="244"/>
      <c r="F75" s="244"/>
      <c r="G75" s="1243"/>
      <c r="H75" s="1244"/>
      <c r="I75" s="1227" t="s">
        <v>570</v>
      </c>
      <c r="J75" s="1227"/>
      <c r="K75" s="1219">
        <v>6.2</v>
      </c>
      <c r="L75" s="1219">
        <v>5.4</v>
      </c>
      <c r="M75" s="1219">
        <v>4.5</v>
      </c>
      <c r="N75" s="1219">
        <v>3.8</v>
      </c>
      <c r="O75" s="1219">
        <v>4.0999999999999996</v>
      </c>
      <c r="U75" s="243">
        <v>81.2</v>
      </c>
      <c r="W75" s="243">
        <v>87.2</v>
      </c>
      <c r="Y75" s="243">
        <v>99.8</v>
      </c>
      <c r="AA75" s="243">
        <v>109.5</v>
      </c>
      <c r="AC75" s="243">
        <v>115.2</v>
      </c>
    </row>
    <row r="76" spans="2:30">
      <c r="B76" s="248"/>
      <c r="C76" s="244"/>
      <c r="D76" s="244"/>
      <c r="E76" s="244"/>
      <c r="F76" s="244"/>
      <c r="G76" s="1245"/>
      <c r="H76" s="1246"/>
      <c r="I76" s="1227"/>
      <c r="J76" s="1227"/>
      <c r="K76" s="1220"/>
      <c r="L76" s="1220"/>
      <c r="M76" s="1220"/>
      <c r="N76" s="1220"/>
      <c r="O76" s="1220"/>
    </row>
    <row r="77" spans="2:30">
      <c r="B77" s="248"/>
      <c r="C77" s="244"/>
      <c r="D77" s="244"/>
      <c r="E77" s="244"/>
      <c r="F77" s="244"/>
      <c r="G77" s="1221" t="s">
        <v>566</v>
      </c>
      <c r="H77" s="1222"/>
      <c r="I77" s="1227" t="s">
        <v>564</v>
      </c>
      <c r="J77" s="1227"/>
      <c r="K77" s="1228">
        <v>91.2</v>
      </c>
      <c r="L77" s="1228">
        <v>81.7</v>
      </c>
      <c r="M77" s="1215">
        <v>80.400000000000006</v>
      </c>
      <c r="N77" s="1215">
        <v>83.1</v>
      </c>
      <c r="O77" s="1215">
        <v>56.8</v>
      </c>
      <c r="R77" s="243">
        <v>12.3</v>
      </c>
      <c r="T77" s="243">
        <v>11.1</v>
      </c>
    </row>
    <row r="78" spans="2:30">
      <c r="B78" s="248"/>
      <c r="C78" s="244"/>
      <c r="D78" s="244"/>
      <c r="E78" s="244"/>
      <c r="F78" s="244"/>
      <c r="G78" s="1223"/>
      <c r="H78" s="1224"/>
      <c r="I78" s="1227"/>
      <c r="J78" s="1227"/>
      <c r="K78" s="1228"/>
      <c r="L78" s="1228"/>
      <c r="M78" s="1215"/>
      <c r="N78" s="1215"/>
      <c r="O78" s="1215"/>
    </row>
    <row r="79" spans="2:30">
      <c r="B79" s="248"/>
      <c r="C79" s="244"/>
      <c r="D79" s="244"/>
      <c r="E79" s="244"/>
      <c r="F79" s="244"/>
      <c r="G79" s="1223"/>
      <c r="H79" s="1224"/>
      <c r="I79" s="1216" t="s">
        <v>570</v>
      </c>
      <c r="J79" s="1217"/>
      <c r="K79" s="1218">
        <v>12.7</v>
      </c>
      <c r="L79" s="1218">
        <v>12.3</v>
      </c>
      <c r="M79" s="1218">
        <v>12.5</v>
      </c>
      <c r="N79" s="1218">
        <v>12.2</v>
      </c>
      <c r="O79" s="1218">
        <v>10.199999999999999</v>
      </c>
      <c r="V79" s="243">
        <v>53.5</v>
      </c>
      <c r="X79" s="243">
        <v>48.2</v>
      </c>
      <c r="Z79" s="243">
        <v>34.200000000000003</v>
      </c>
      <c r="AB79" s="243">
        <v>30.3</v>
      </c>
      <c r="AD79" s="243">
        <v>28.9</v>
      </c>
    </row>
    <row r="80" spans="2:30">
      <c r="B80" s="248"/>
      <c r="C80" s="244"/>
      <c r="D80" s="244"/>
      <c r="E80" s="244"/>
      <c r="F80" s="244"/>
      <c r="G80" s="1225"/>
      <c r="H80" s="1226"/>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43889</v>
      </c>
      <c r="E3" s="116"/>
      <c r="F3" s="117">
        <v>49094</v>
      </c>
      <c r="G3" s="118"/>
      <c r="H3" s="119"/>
    </row>
    <row r="4" spans="1:8">
      <c r="A4" s="120"/>
      <c r="B4" s="121"/>
      <c r="C4" s="122"/>
      <c r="D4" s="123">
        <v>30148</v>
      </c>
      <c r="E4" s="124"/>
      <c r="F4" s="125">
        <v>27415</v>
      </c>
      <c r="G4" s="126"/>
      <c r="H4" s="127"/>
    </row>
    <row r="5" spans="1:8">
      <c r="A5" s="108" t="s">
        <v>512</v>
      </c>
      <c r="B5" s="113"/>
      <c r="C5" s="114"/>
      <c r="D5" s="115">
        <v>32228</v>
      </c>
      <c r="E5" s="116"/>
      <c r="F5" s="117">
        <v>60245</v>
      </c>
      <c r="G5" s="118"/>
      <c r="H5" s="119"/>
    </row>
    <row r="6" spans="1:8">
      <c r="A6" s="120"/>
      <c r="B6" s="121"/>
      <c r="C6" s="122"/>
      <c r="D6" s="123">
        <v>22247</v>
      </c>
      <c r="E6" s="124"/>
      <c r="F6" s="125">
        <v>33678</v>
      </c>
      <c r="G6" s="126"/>
      <c r="H6" s="127"/>
    </row>
    <row r="7" spans="1:8">
      <c r="A7" s="108" t="s">
        <v>513</v>
      </c>
      <c r="B7" s="113"/>
      <c r="C7" s="114"/>
      <c r="D7" s="115">
        <v>49232</v>
      </c>
      <c r="E7" s="116"/>
      <c r="F7" s="117">
        <v>68386</v>
      </c>
      <c r="G7" s="118"/>
      <c r="H7" s="119"/>
    </row>
    <row r="8" spans="1:8">
      <c r="A8" s="120"/>
      <c r="B8" s="121"/>
      <c r="C8" s="122"/>
      <c r="D8" s="123">
        <v>32618</v>
      </c>
      <c r="E8" s="124"/>
      <c r="F8" s="125">
        <v>35121</v>
      </c>
      <c r="G8" s="126"/>
      <c r="H8" s="127"/>
    </row>
    <row r="9" spans="1:8">
      <c r="A9" s="108" t="s">
        <v>514</v>
      </c>
      <c r="B9" s="113"/>
      <c r="C9" s="114"/>
      <c r="D9" s="115">
        <v>62965</v>
      </c>
      <c r="E9" s="116"/>
      <c r="F9" s="117">
        <v>81305</v>
      </c>
      <c r="G9" s="118"/>
      <c r="H9" s="119"/>
    </row>
    <row r="10" spans="1:8">
      <c r="A10" s="120"/>
      <c r="B10" s="121"/>
      <c r="C10" s="122"/>
      <c r="D10" s="123">
        <v>50679</v>
      </c>
      <c r="E10" s="124"/>
      <c r="F10" s="125">
        <v>48720</v>
      </c>
      <c r="G10" s="126"/>
      <c r="H10" s="127"/>
    </row>
    <row r="11" spans="1:8">
      <c r="A11" s="108" t="s">
        <v>515</v>
      </c>
      <c r="B11" s="113"/>
      <c r="C11" s="114"/>
      <c r="D11" s="115">
        <v>68665</v>
      </c>
      <c r="E11" s="116"/>
      <c r="F11" s="117">
        <v>81768</v>
      </c>
      <c r="G11" s="118"/>
      <c r="H11" s="119"/>
    </row>
    <row r="12" spans="1:8">
      <c r="A12" s="120"/>
      <c r="B12" s="121"/>
      <c r="C12" s="128"/>
      <c r="D12" s="123">
        <v>54580</v>
      </c>
      <c r="E12" s="124"/>
      <c r="F12" s="125">
        <v>37917</v>
      </c>
      <c r="G12" s="126"/>
      <c r="H12" s="127"/>
    </row>
    <row r="13" spans="1:8">
      <c r="A13" s="108"/>
      <c r="B13" s="113"/>
      <c r="C13" s="129"/>
      <c r="D13" s="130">
        <v>51396</v>
      </c>
      <c r="E13" s="131"/>
      <c r="F13" s="132">
        <v>68160</v>
      </c>
      <c r="G13" s="133"/>
      <c r="H13" s="119"/>
    </row>
    <row r="14" spans="1:8">
      <c r="A14" s="120"/>
      <c r="B14" s="121"/>
      <c r="C14" s="122"/>
      <c r="D14" s="123">
        <v>38054</v>
      </c>
      <c r="E14" s="124"/>
      <c r="F14" s="125">
        <v>36570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9.07</v>
      </c>
      <c r="C19" s="134">
        <f>ROUND(VALUE(SUBSTITUTE(実質収支比率等に係る経年分析!G$48,"▲","-")),2)</f>
        <v>10.83</v>
      </c>
      <c r="D19" s="134">
        <f>ROUND(VALUE(SUBSTITUTE(実質収支比率等に係る経年分析!H$48,"▲","-")),2)</f>
        <v>8.42</v>
      </c>
      <c r="E19" s="134">
        <f>ROUND(VALUE(SUBSTITUTE(実質収支比率等に係る経年分析!I$48,"▲","-")),2)</f>
        <v>4.8499999999999996</v>
      </c>
      <c r="F19" s="134">
        <f>ROUND(VALUE(SUBSTITUTE(実質収支比率等に係る経年分析!J$48,"▲","-")),2)</f>
        <v>7.95</v>
      </c>
    </row>
    <row r="20" spans="1:11">
      <c r="A20" s="134" t="s">
        <v>42</v>
      </c>
      <c r="B20" s="134">
        <f>ROUND(VALUE(SUBSTITUTE(実質収支比率等に係る経年分析!F$47,"▲","-")),2)</f>
        <v>22.01</v>
      </c>
      <c r="C20" s="134">
        <f>ROUND(VALUE(SUBSTITUTE(実質収支比率等に係る経年分析!G$47,"▲","-")),2)</f>
        <v>22.76</v>
      </c>
      <c r="D20" s="134">
        <f>ROUND(VALUE(SUBSTITUTE(実質収支比率等に係る経年分析!H$47,"▲","-")),2)</f>
        <v>23.24</v>
      </c>
      <c r="E20" s="134">
        <f>ROUND(VALUE(SUBSTITUTE(実質収支比率等に係る経年分析!I$47,"▲","-")),2)</f>
        <v>24.73</v>
      </c>
      <c r="F20" s="134">
        <f>ROUND(VALUE(SUBSTITUTE(実質収支比率等に係る経年分析!J$47,"▲","-")),2)</f>
        <v>24.81</v>
      </c>
    </row>
    <row r="21" spans="1:11">
      <c r="A21" s="134" t="s">
        <v>43</v>
      </c>
      <c r="B21" s="134">
        <f>IF(ISNUMBER(VALUE(SUBSTITUTE(実質収支比率等に係る経年分析!F$49,"▲","-"))),ROUND(VALUE(SUBSTITUTE(実質収支比率等に係る経年分析!F$49,"▲","-")),2),NA())</f>
        <v>5.32</v>
      </c>
      <c r="C21" s="134">
        <f>IF(ISNUMBER(VALUE(SUBSTITUTE(実質収支比率等に係る経年分析!G$49,"▲","-"))),ROUND(VALUE(SUBSTITUTE(実質収支比率等に係る経年分析!G$49,"▲","-")),2),NA())</f>
        <v>7.01</v>
      </c>
      <c r="D21" s="134">
        <f>IF(ISNUMBER(VALUE(SUBSTITUTE(実質収支比率等に係る経年分析!H$49,"▲","-"))),ROUND(VALUE(SUBSTITUTE(実質収支比率等に係る経年分析!H$49,"▲","-")),2),NA())</f>
        <v>2.27</v>
      </c>
      <c r="E21" s="134">
        <f>IF(ISNUMBER(VALUE(SUBSTITUTE(実質収支比率等に係る経年分析!I$49,"▲","-"))),ROUND(VALUE(SUBSTITUTE(実質収支比率等に係る経年分析!I$49,"▲","-")),2),NA())</f>
        <v>1.67</v>
      </c>
      <c r="F21" s="134">
        <f>IF(ISNUMBER(VALUE(SUBSTITUTE(実質収支比率等に係る経年分析!J$49,"▲","-"))),ROUND(VALUE(SUBSTITUTE(実質収支比率等に係る経年分析!J$49,"▲","-")),2),NA())</f>
        <v>7.52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2.84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2.0099999999999998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1.17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瑞浪市駐車場事業特別会計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瑞浪市後期高齢者医療事業特別会計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0.11</v>
      </c>
    </row>
    <row r="31" spans="1:11">
      <c r="A31" s="135" t="str">
        <f>IF(連結実質赤字比率に係る赤字・黒字の構成分析!C$39="",NA(),連結実質赤字比率に係る赤字・黒字の構成分析!C$39)</f>
        <v>瑞浪市農業集落排水事業特別会計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瑞浪市下水道事業特別会計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0.47</v>
      </c>
    </row>
    <row r="33" spans="1:16">
      <c r="A33" s="135" t="str">
        <f>IF(連結実質赤字比率に係る赤字・黒字の構成分析!C$37="",NA(),連結実質赤字比率に係る赤字・黒字の構成分析!C$37)</f>
        <v>瑞浪市介護保険事業特別会計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1.43</v>
      </c>
    </row>
    <row r="34" spans="1:16">
      <c r="A34" s="135" t="str">
        <f>IF(連結実質赤字比率に係る赤字・黒字の構成分析!C$36="",NA(),連結実質赤字比率に係る赤字・黒字の構成分析!C$36)</f>
        <v>瑞浪市国民健康保険事業特別会計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4.58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2.52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2.0299999999999998</v>
      </c>
    </row>
    <row r="35" spans="1:16">
      <c r="A35" s="135" t="str">
        <f>IF(連結実質赤字比率に係る赤字・黒字の構成分析!C$35="",NA(),連結実質赤字比率に係る赤字・黒字の構成分析!C$35)</f>
        <v>瑞浪市水道事業会計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16.010000000000002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16.62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11.97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7.46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9.1300000000000008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8.42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7.95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1703</v>
      </c>
      <c r="E42" s="136"/>
      <c r="F42" s="136"/>
      <c r="G42" s="136">
        <f>'実質公債費比率（分子）の構造'!L$52</f>
        <v>1718</v>
      </c>
      <c r="H42" s="136"/>
      <c r="I42" s="136"/>
      <c r="J42" s="136">
        <f>'実質公債費比率（分子）の構造'!M$52</f>
        <v>1737</v>
      </c>
      <c r="K42" s="136"/>
      <c r="L42" s="136"/>
      <c r="M42" s="136">
        <f>'実質公債費比率（分子）の構造'!N$52</f>
        <v>1766</v>
      </c>
      <c r="N42" s="136"/>
      <c r="O42" s="136"/>
      <c r="P42" s="136">
        <f>'実質公債費比率（分子）の構造'!O$52</f>
        <v>1733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64</v>
      </c>
      <c r="C44" s="136"/>
      <c r="D44" s="136"/>
      <c r="E44" s="136">
        <f>'実質公債費比率（分子）の構造'!L$50</f>
        <v>64</v>
      </c>
      <c r="F44" s="136"/>
      <c r="G44" s="136"/>
      <c r="H44" s="136">
        <f>'実質公債費比率（分子）の構造'!M$50</f>
        <v>64</v>
      </c>
      <c r="I44" s="136"/>
      <c r="J44" s="136"/>
      <c r="K44" s="136">
        <f>'実質公債費比率（分子）の構造'!N$50</f>
        <v>61</v>
      </c>
      <c r="L44" s="136"/>
      <c r="M44" s="136"/>
      <c r="N44" s="136">
        <f>'実質公債費比率（分子）の構造'!O$50</f>
        <v>61</v>
      </c>
      <c r="O44" s="136"/>
      <c r="P44" s="136"/>
    </row>
    <row r="45" spans="1:16">
      <c r="A45" s="136" t="s">
        <v>53</v>
      </c>
      <c r="B45" s="136">
        <f>'実質公債費比率（分子）の構造'!K$49</f>
        <v>4</v>
      </c>
      <c r="C45" s="136"/>
      <c r="D45" s="136"/>
      <c r="E45" s="136">
        <f>'実質公債費比率（分子）の構造'!L$49</f>
        <v>4</v>
      </c>
      <c r="F45" s="136"/>
      <c r="G45" s="136"/>
      <c r="H45" s="136">
        <f>'実質公債費比率（分子）の構造'!M$49</f>
        <v>4</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489</v>
      </c>
      <c r="C46" s="136"/>
      <c r="D46" s="136"/>
      <c r="E46" s="136">
        <f>'実質公債費比率（分子）の構造'!L$48</f>
        <v>524</v>
      </c>
      <c r="F46" s="136"/>
      <c r="G46" s="136"/>
      <c r="H46" s="136">
        <f>'実質公債費比率（分子）の構造'!M$48</f>
        <v>501</v>
      </c>
      <c r="I46" s="136"/>
      <c r="J46" s="136"/>
      <c r="K46" s="136">
        <f>'実質公債費比率（分子）の構造'!N$48</f>
        <v>451</v>
      </c>
      <c r="L46" s="136"/>
      <c r="M46" s="136"/>
      <c r="N46" s="136">
        <f>'実質公債費比率（分子）の構造'!O$48</f>
        <v>454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1530</v>
      </c>
      <c r="C49" s="136"/>
      <c r="D49" s="136"/>
      <c r="E49" s="136">
        <f>'実質公債費比率（分子）の構造'!L$45</f>
        <v>1474</v>
      </c>
      <c r="F49" s="136"/>
      <c r="G49" s="136"/>
      <c r="H49" s="136">
        <f>'実質公債費比率（分子）の構造'!M$45</f>
        <v>1453</v>
      </c>
      <c r="I49" s="136"/>
      <c r="J49" s="136"/>
      <c r="K49" s="136">
        <f>'実質公債費比率（分子）の構造'!N$45</f>
        <v>1474</v>
      </c>
      <c r="L49" s="136"/>
      <c r="M49" s="136"/>
      <c r="N49" s="136">
        <f>'実質公債費比率（分子）の構造'!O$45</f>
        <v>1644</v>
      </c>
      <c r="O49" s="136"/>
      <c r="P49" s="136"/>
    </row>
    <row r="50" spans="1:16">
      <c r="A50" s="136" t="s">
        <v>58</v>
      </c>
      <c r="B50" s="136" t="e">
        <f>NA()</f>
        <v>#N/A</v>
      </c>
      <c r="C50" s="136">
        <f>IF(ISNUMBER('実質公債費比率（分子）の構造'!K$53),'実質公債費比率（分子）の構造'!K$53,NA())</f>
        <v>384</v>
      </c>
      <c r="D50" s="136" t="e">
        <f>NA()</f>
        <v>#N/A</v>
      </c>
      <c r="E50" s="136" t="e">
        <f>NA()</f>
        <v>#N/A</v>
      </c>
      <c r="F50" s="136">
        <f>IF(ISNUMBER('実質公債費比率（分子）の構造'!L$53),'実質公債費比率（分子）の構造'!L$53,NA())</f>
        <v>348</v>
      </c>
      <c r="G50" s="136" t="e">
        <f>NA()</f>
        <v>#N/A</v>
      </c>
      <c r="H50" s="136" t="e">
        <f>NA()</f>
        <v>#N/A</v>
      </c>
      <c r="I50" s="136">
        <f>IF(ISNUMBER('実質公債費比率（分子）の構造'!M$53),'実質公債費比率（分子）の構造'!M$53,NA())</f>
        <v>285</v>
      </c>
      <c r="J50" s="136" t="e">
        <f>NA()</f>
        <v>#N/A</v>
      </c>
      <c r="K50" s="136" t="e">
        <f>NA()</f>
        <v>#N/A</v>
      </c>
      <c r="L50" s="136">
        <f>IF(ISNUMBER('実質公債費比率（分子）の構造'!N$53),'実質公債費比率（分子）の構造'!N$53,NA())</f>
        <v>220</v>
      </c>
      <c r="M50" s="136" t="e">
        <f>NA()</f>
        <v>#N/A</v>
      </c>
      <c r="N50" s="136" t="e">
        <f>NA()</f>
        <v>#N/A</v>
      </c>
      <c r="O50" s="136">
        <f>IF(ISNUMBER('実質公債費比率（分子）の構造'!O$53),'実質公債費比率（分子）の構造'!O$53,NA())</f>
        <v>426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15407</v>
      </c>
      <c r="E56" s="135"/>
      <c r="F56" s="135"/>
      <c r="G56" s="135">
        <f>'将来負担比率（分子）の構造'!J$51</f>
        <v>15445</v>
      </c>
      <c r="H56" s="135"/>
      <c r="I56" s="135"/>
      <c r="J56" s="135">
        <f>'将来負担比率（分子）の構造'!K$51</f>
        <v>15261</v>
      </c>
      <c r="K56" s="135"/>
      <c r="L56" s="135"/>
      <c r="M56" s="135">
        <f>'将来負担比率（分子）の構造'!L$51</f>
        <v>15581</v>
      </c>
      <c r="N56" s="135"/>
      <c r="O56" s="135"/>
      <c r="P56" s="135">
        <f>'将来負担比率（分子）の構造'!M$51</f>
        <v>14985</v>
      </c>
    </row>
    <row r="57" spans="1:16">
      <c r="A57" s="135" t="s">
        <v>34</v>
      </c>
      <c r="B57" s="135"/>
      <c r="C57" s="135"/>
      <c r="D57" s="135">
        <f>'将来負担比率（分子）の構造'!I$50</f>
        <v>2485</v>
      </c>
      <c r="E57" s="135"/>
      <c r="F57" s="135"/>
      <c r="G57" s="135">
        <f>'将来負担比率（分子）の構造'!J$50</f>
        <v>2321</v>
      </c>
      <c r="H57" s="135"/>
      <c r="I57" s="135"/>
      <c r="J57" s="135">
        <f>'将来負担比率（分子）の構造'!K$50</f>
        <v>2307</v>
      </c>
      <c r="K57" s="135"/>
      <c r="L57" s="135"/>
      <c r="M57" s="135">
        <f>'将来負担比率（分子）の構造'!L$50</f>
        <v>2370</v>
      </c>
      <c r="N57" s="135"/>
      <c r="O57" s="135"/>
      <c r="P57" s="135">
        <f>'将来負担比率（分子）の構造'!M$50</f>
        <v>2633</v>
      </c>
    </row>
    <row r="58" spans="1:16">
      <c r="A58" s="135" t="s">
        <v>33</v>
      </c>
      <c r="B58" s="135"/>
      <c r="C58" s="135"/>
      <c r="D58" s="135">
        <f>'将来負担比率（分子）の構造'!I$49</f>
        <v>5925</v>
      </c>
      <c r="E58" s="135"/>
      <c r="F58" s="135"/>
      <c r="G58" s="135">
        <f>'将来負担比率（分子）の構造'!J$49</f>
        <v>6161</v>
      </c>
      <c r="H58" s="135"/>
      <c r="I58" s="135"/>
      <c r="J58" s="135">
        <f>'将来負担比率（分子）の構造'!K$49</f>
        <v>6665</v>
      </c>
      <c r="K58" s="135"/>
      <c r="L58" s="135"/>
      <c r="M58" s="135">
        <f>'将来負担比率（分子）の構造'!L$49</f>
        <v>5880</v>
      </c>
      <c r="N58" s="135"/>
      <c r="O58" s="135"/>
      <c r="P58" s="135">
        <f>'将来負担比率（分子）の構造'!M$49</f>
        <v>5296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3778</v>
      </c>
      <c r="C62" s="135"/>
      <c r="D62" s="135"/>
      <c r="E62" s="135">
        <f>'将来負担比率（分子）の構造'!J$45</f>
        <v>3815</v>
      </c>
      <c r="F62" s="135"/>
      <c r="G62" s="135"/>
      <c r="H62" s="135">
        <f>'将来負担比率（分子）の構造'!K$45</f>
        <v>3741</v>
      </c>
      <c r="I62" s="135"/>
      <c r="J62" s="135"/>
      <c r="K62" s="135">
        <f>'将来負担比率（分子）の構造'!L$45</f>
        <v>3816</v>
      </c>
      <c r="L62" s="135"/>
      <c r="M62" s="135"/>
      <c r="N62" s="135">
        <f>'将来負担比率（分子）の構造'!M$45</f>
        <v>3723</v>
      </c>
      <c r="O62" s="135"/>
      <c r="P62" s="135"/>
    </row>
    <row r="63" spans="1:16">
      <c r="A63" s="135" t="s">
        <v>27</v>
      </c>
      <c r="B63" s="135">
        <f>'将来負担比率（分子）の構造'!I$44</f>
        <v>8</v>
      </c>
      <c r="C63" s="135"/>
      <c r="D63" s="135"/>
      <c r="E63" s="135">
        <f>'将来負担比率（分子）の構造'!J$44</f>
        <v>4</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6221</v>
      </c>
      <c r="C64" s="135"/>
      <c r="D64" s="135"/>
      <c r="E64" s="135">
        <f>'将来負担比率（分子）の構造'!J$43</f>
        <v>6371</v>
      </c>
      <c r="F64" s="135"/>
      <c r="G64" s="135"/>
      <c r="H64" s="135">
        <f>'将来負担比率（分子）の構造'!K$43</f>
        <v>6158</v>
      </c>
      <c r="I64" s="135"/>
      <c r="J64" s="135"/>
      <c r="K64" s="135">
        <f>'将来負担比率（分子）の構造'!L$43</f>
        <v>5826</v>
      </c>
      <c r="L64" s="135"/>
      <c r="M64" s="135"/>
      <c r="N64" s="135">
        <f>'将来負担比率（分子）の構造'!M$43</f>
        <v>5760</v>
      </c>
      <c r="O64" s="135"/>
      <c r="P64" s="135"/>
    </row>
    <row r="65" spans="1:16">
      <c r="A65" s="135" t="s">
        <v>25</v>
      </c>
      <c r="B65" s="135">
        <f>'将来負担比率（分子）の構造'!I$42</f>
        <v>314</v>
      </c>
      <c r="C65" s="135"/>
      <c r="D65" s="135"/>
      <c r="E65" s="135">
        <f>'将来負担比率（分子）の構造'!J$42</f>
        <v>250</v>
      </c>
      <c r="F65" s="135"/>
      <c r="G65" s="135"/>
      <c r="H65" s="135">
        <f>'将来負担比率（分子）の構造'!K$42</f>
        <v>185</v>
      </c>
      <c r="I65" s="135"/>
      <c r="J65" s="135"/>
      <c r="K65" s="135">
        <f>'将来負担比率（分子）の構造'!L$42</f>
        <v>125</v>
      </c>
      <c r="L65" s="135"/>
      <c r="M65" s="135"/>
      <c r="N65" s="135">
        <f>'将来負担比率（分子）の構造'!M$42</f>
        <v>64</v>
      </c>
      <c r="O65" s="135"/>
      <c r="P65" s="135"/>
    </row>
    <row r="66" spans="1:16">
      <c r="A66" s="135" t="s">
        <v>24</v>
      </c>
      <c r="B66" s="135">
        <f>'将来負担比率（分子）の構造'!I$41</f>
        <v>15037</v>
      </c>
      <c r="C66" s="135"/>
      <c r="D66" s="135"/>
      <c r="E66" s="135">
        <f>'将来負担比率（分子）の構造'!J$41</f>
        <v>14413</v>
      </c>
      <c r="F66" s="135"/>
      <c r="G66" s="135"/>
      <c r="H66" s="135">
        <f>'将来負担比率（分子）の構造'!K$41</f>
        <v>13985</v>
      </c>
      <c r="I66" s="135"/>
      <c r="J66" s="135"/>
      <c r="K66" s="135">
        <f>'将来負担比率（分子）の構造'!L$41</f>
        <v>13504</v>
      </c>
      <c r="L66" s="135"/>
      <c r="M66" s="135"/>
      <c r="N66" s="135">
        <f>'将来負担比率（分子）の構造'!M$41</f>
        <v>13233</v>
      </c>
      <c r="O66" s="135"/>
      <c r="P66" s="135"/>
    </row>
    <row r="67" spans="1:16">
      <c r="A67" s="135" t="s">
        <v>62</v>
      </c>
      <c r="B67" s="135" t="e">
        <f>NA()</f>
        <v>#N/A</v>
      </c>
      <c r="C67" s="135">
        <f>IF(ISNUMBER('将来負担比率（分子）の構造'!I$52), IF('将来負担比率（分子）の構造'!I$52 &lt; 0, 0, '将来負担比率（分子）の構造'!I$52), NA())</f>
        <v>1541</v>
      </c>
      <c r="D67" s="135" t="e">
        <f>NA()</f>
        <v>#N/A</v>
      </c>
      <c r="E67" s="135" t="e">
        <f>NA()</f>
        <v>#N/A</v>
      </c>
      <c r="F67" s="135">
        <f>IF(ISNUMBER('将来負担比率（分子）の構造'!J$52), IF('将来負担比率（分子）の構造'!J$52 &lt; 0, 0, '将来負担比率（分子）の構造'!J$52), NA())</f>
        <v>925</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4790950</v>
      </c>
      <c r="S5" s="613"/>
      <c r="T5" s="613"/>
      <c r="U5" s="613"/>
      <c r="V5" s="613"/>
      <c r="W5" s="613"/>
      <c r="X5" s="613"/>
      <c r="Y5" s="614"/>
      <c r="Z5" s="615">
        <v>28.9</v>
      </c>
      <c r="AA5" s="615"/>
      <c r="AB5" s="615"/>
      <c r="AC5" s="615"/>
      <c r="AD5" s="616">
        <v>4507046</v>
      </c>
      <c r="AE5" s="616"/>
      <c r="AF5" s="616"/>
      <c r="AG5" s="616"/>
      <c r="AH5" s="616"/>
      <c r="AI5" s="616"/>
      <c r="AJ5" s="616"/>
      <c r="AK5" s="616"/>
      <c r="AL5" s="617">
        <v>52.2</v>
      </c>
      <c r="AM5" s="618"/>
      <c r="AN5" s="618"/>
      <c r="AO5" s="619"/>
      <c r="AP5" s="609" t="s">
        <v>204</v>
      </c>
      <c r="AQ5" s="610"/>
      <c r="AR5" s="610"/>
      <c r="AS5" s="610"/>
      <c r="AT5" s="610"/>
      <c r="AU5" s="610"/>
      <c r="AV5" s="610"/>
      <c r="AW5" s="610"/>
      <c r="AX5" s="610"/>
      <c r="AY5" s="610"/>
      <c r="AZ5" s="610"/>
      <c r="BA5" s="610"/>
      <c r="BB5" s="610"/>
      <c r="BC5" s="610"/>
      <c r="BD5" s="610"/>
      <c r="BE5" s="610"/>
      <c r="BF5" s="611"/>
      <c r="BG5" s="623">
        <v>4505549</v>
      </c>
      <c r="BH5" s="624"/>
      <c r="BI5" s="624"/>
      <c r="BJ5" s="624"/>
      <c r="BK5" s="624"/>
      <c r="BL5" s="624"/>
      <c r="BM5" s="624"/>
      <c r="BN5" s="625"/>
      <c r="BO5" s="626">
        <v>94</v>
      </c>
      <c r="BP5" s="626"/>
      <c r="BQ5" s="626"/>
      <c r="BR5" s="626"/>
      <c r="BS5" s="627">
        <v>28254</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c r="B6" s="620" t="s">
        <v>208</v>
      </c>
      <c r="C6" s="621"/>
      <c r="D6" s="621"/>
      <c r="E6" s="621"/>
      <c r="F6" s="621"/>
      <c r="G6" s="621"/>
      <c r="H6" s="621"/>
      <c r="I6" s="621"/>
      <c r="J6" s="621"/>
      <c r="K6" s="621"/>
      <c r="L6" s="621"/>
      <c r="M6" s="621"/>
      <c r="N6" s="621"/>
      <c r="O6" s="621"/>
      <c r="P6" s="621"/>
      <c r="Q6" s="622"/>
      <c r="R6" s="623">
        <v>175228</v>
      </c>
      <c r="S6" s="624"/>
      <c r="T6" s="624"/>
      <c r="U6" s="624"/>
      <c r="V6" s="624"/>
      <c r="W6" s="624"/>
      <c r="X6" s="624"/>
      <c r="Y6" s="625"/>
      <c r="Z6" s="626">
        <v>1.1000000000000001</v>
      </c>
      <c r="AA6" s="626"/>
      <c r="AB6" s="626"/>
      <c r="AC6" s="626"/>
      <c r="AD6" s="627">
        <v>175228</v>
      </c>
      <c r="AE6" s="627"/>
      <c r="AF6" s="627"/>
      <c r="AG6" s="627"/>
      <c r="AH6" s="627"/>
      <c r="AI6" s="627"/>
      <c r="AJ6" s="627"/>
      <c r="AK6" s="627"/>
      <c r="AL6" s="628">
        <v>2</v>
      </c>
      <c r="AM6" s="629"/>
      <c r="AN6" s="629"/>
      <c r="AO6" s="630"/>
      <c r="AP6" s="620" t="s">
        <v>209</v>
      </c>
      <c r="AQ6" s="621"/>
      <c r="AR6" s="621"/>
      <c r="AS6" s="621"/>
      <c r="AT6" s="621"/>
      <c r="AU6" s="621"/>
      <c r="AV6" s="621"/>
      <c r="AW6" s="621"/>
      <c r="AX6" s="621"/>
      <c r="AY6" s="621"/>
      <c r="AZ6" s="621"/>
      <c r="BA6" s="621"/>
      <c r="BB6" s="621"/>
      <c r="BC6" s="621"/>
      <c r="BD6" s="621"/>
      <c r="BE6" s="621"/>
      <c r="BF6" s="622"/>
      <c r="BG6" s="623">
        <v>4505549</v>
      </c>
      <c r="BH6" s="624"/>
      <c r="BI6" s="624"/>
      <c r="BJ6" s="624"/>
      <c r="BK6" s="624"/>
      <c r="BL6" s="624"/>
      <c r="BM6" s="624"/>
      <c r="BN6" s="625"/>
      <c r="BO6" s="626">
        <v>94</v>
      </c>
      <c r="BP6" s="626"/>
      <c r="BQ6" s="626"/>
      <c r="BR6" s="626"/>
      <c r="BS6" s="627">
        <v>28254</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190811</v>
      </c>
      <c r="CS6" s="624"/>
      <c r="CT6" s="624"/>
      <c r="CU6" s="624"/>
      <c r="CV6" s="624"/>
      <c r="CW6" s="624"/>
      <c r="CX6" s="624"/>
      <c r="CY6" s="625"/>
      <c r="CZ6" s="626">
        <v>1.2</v>
      </c>
      <c r="DA6" s="626"/>
      <c r="DB6" s="626"/>
      <c r="DC6" s="626"/>
      <c r="DD6" s="632" t="s">
        <v>211</v>
      </c>
      <c r="DE6" s="624"/>
      <c r="DF6" s="624"/>
      <c r="DG6" s="624"/>
      <c r="DH6" s="624"/>
      <c r="DI6" s="624"/>
      <c r="DJ6" s="624"/>
      <c r="DK6" s="624"/>
      <c r="DL6" s="624"/>
      <c r="DM6" s="624"/>
      <c r="DN6" s="624"/>
      <c r="DO6" s="624"/>
      <c r="DP6" s="625"/>
      <c r="DQ6" s="632">
        <v>190811</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10270</v>
      </c>
      <c r="S7" s="624"/>
      <c r="T7" s="624"/>
      <c r="U7" s="624"/>
      <c r="V7" s="624"/>
      <c r="W7" s="624"/>
      <c r="X7" s="624"/>
      <c r="Y7" s="625"/>
      <c r="Z7" s="626">
        <v>0.1</v>
      </c>
      <c r="AA7" s="626"/>
      <c r="AB7" s="626"/>
      <c r="AC7" s="626"/>
      <c r="AD7" s="627">
        <v>10270</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2029445</v>
      </c>
      <c r="BH7" s="624"/>
      <c r="BI7" s="624"/>
      <c r="BJ7" s="624"/>
      <c r="BK7" s="624"/>
      <c r="BL7" s="624"/>
      <c r="BM7" s="624"/>
      <c r="BN7" s="625"/>
      <c r="BO7" s="626">
        <v>42.4</v>
      </c>
      <c r="BP7" s="626"/>
      <c r="BQ7" s="626"/>
      <c r="BR7" s="626"/>
      <c r="BS7" s="627">
        <v>28254</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1987879</v>
      </c>
      <c r="CS7" s="624"/>
      <c r="CT7" s="624"/>
      <c r="CU7" s="624"/>
      <c r="CV7" s="624"/>
      <c r="CW7" s="624"/>
      <c r="CX7" s="624"/>
      <c r="CY7" s="625"/>
      <c r="CZ7" s="626">
        <v>13</v>
      </c>
      <c r="DA7" s="626"/>
      <c r="DB7" s="626"/>
      <c r="DC7" s="626"/>
      <c r="DD7" s="632">
        <v>253117</v>
      </c>
      <c r="DE7" s="624"/>
      <c r="DF7" s="624"/>
      <c r="DG7" s="624"/>
      <c r="DH7" s="624"/>
      <c r="DI7" s="624"/>
      <c r="DJ7" s="624"/>
      <c r="DK7" s="624"/>
      <c r="DL7" s="624"/>
      <c r="DM7" s="624"/>
      <c r="DN7" s="624"/>
      <c r="DO7" s="624"/>
      <c r="DP7" s="625"/>
      <c r="DQ7" s="632">
        <v>1589615</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29580</v>
      </c>
      <c r="S8" s="624"/>
      <c r="T8" s="624"/>
      <c r="U8" s="624"/>
      <c r="V8" s="624"/>
      <c r="W8" s="624"/>
      <c r="X8" s="624"/>
      <c r="Y8" s="625"/>
      <c r="Z8" s="626">
        <v>0.2</v>
      </c>
      <c r="AA8" s="626"/>
      <c r="AB8" s="626"/>
      <c r="AC8" s="626"/>
      <c r="AD8" s="627">
        <v>29580</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67474</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4701991</v>
      </c>
      <c r="CS8" s="624"/>
      <c r="CT8" s="624"/>
      <c r="CU8" s="624"/>
      <c r="CV8" s="624"/>
      <c r="CW8" s="624"/>
      <c r="CX8" s="624"/>
      <c r="CY8" s="625"/>
      <c r="CZ8" s="626">
        <v>30.7</v>
      </c>
      <c r="DA8" s="626"/>
      <c r="DB8" s="626"/>
      <c r="DC8" s="626"/>
      <c r="DD8" s="632">
        <v>416553</v>
      </c>
      <c r="DE8" s="624"/>
      <c r="DF8" s="624"/>
      <c r="DG8" s="624"/>
      <c r="DH8" s="624"/>
      <c r="DI8" s="624"/>
      <c r="DJ8" s="624"/>
      <c r="DK8" s="624"/>
      <c r="DL8" s="624"/>
      <c r="DM8" s="624"/>
      <c r="DN8" s="624"/>
      <c r="DO8" s="624"/>
      <c r="DP8" s="625"/>
      <c r="DQ8" s="632">
        <v>2531872</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29114</v>
      </c>
      <c r="S9" s="624"/>
      <c r="T9" s="624"/>
      <c r="U9" s="624"/>
      <c r="V9" s="624"/>
      <c r="W9" s="624"/>
      <c r="X9" s="624"/>
      <c r="Y9" s="625"/>
      <c r="Z9" s="626">
        <v>0.2</v>
      </c>
      <c r="AA9" s="626"/>
      <c r="AB9" s="626"/>
      <c r="AC9" s="626"/>
      <c r="AD9" s="627">
        <v>29114</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1704606</v>
      </c>
      <c r="BH9" s="624"/>
      <c r="BI9" s="624"/>
      <c r="BJ9" s="624"/>
      <c r="BK9" s="624"/>
      <c r="BL9" s="624"/>
      <c r="BM9" s="624"/>
      <c r="BN9" s="625"/>
      <c r="BO9" s="626">
        <v>35.6</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1405873</v>
      </c>
      <c r="CS9" s="624"/>
      <c r="CT9" s="624"/>
      <c r="CU9" s="624"/>
      <c r="CV9" s="624"/>
      <c r="CW9" s="624"/>
      <c r="CX9" s="624"/>
      <c r="CY9" s="625"/>
      <c r="CZ9" s="626">
        <v>9.1999999999999993</v>
      </c>
      <c r="DA9" s="626"/>
      <c r="DB9" s="626"/>
      <c r="DC9" s="626"/>
      <c r="DD9" s="632">
        <v>257291</v>
      </c>
      <c r="DE9" s="624"/>
      <c r="DF9" s="624"/>
      <c r="DG9" s="624"/>
      <c r="DH9" s="624"/>
      <c r="DI9" s="624"/>
      <c r="DJ9" s="624"/>
      <c r="DK9" s="624"/>
      <c r="DL9" s="624"/>
      <c r="DM9" s="624"/>
      <c r="DN9" s="624"/>
      <c r="DO9" s="624"/>
      <c r="DP9" s="625"/>
      <c r="DQ9" s="632">
        <v>1202501</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714814</v>
      </c>
      <c r="S10" s="624"/>
      <c r="T10" s="624"/>
      <c r="U10" s="624"/>
      <c r="V10" s="624"/>
      <c r="W10" s="624"/>
      <c r="X10" s="624"/>
      <c r="Y10" s="625"/>
      <c r="Z10" s="626">
        <v>4.3</v>
      </c>
      <c r="AA10" s="626"/>
      <c r="AB10" s="626"/>
      <c r="AC10" s="626"/>
      <c r="AD10" s="627">
        <v>714814</v>
      </c>
      <c r="AE10" s="627"/>
      <c r="AF10" s="627"/>
      <c r="AG10" s="627"/>
      <c r="AH10" s="627"/>
      <c r="AI10" s="627"/>
      <c r="AJ10" s="627"/>
      <c r="AK10" s="627"/>
      <c r="AL10" s="628">
        <v>8.3000000000000007</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114484</v>
      </c>
      <c r="BH10" s="624"/>
      <c r="BI10" s="624"/>
      <c r="BJ10" s="624"/>
      <c r="BK10" s="624"/>
      <c r="BL10" s="624"/>
      <c r="BM10" s="624"/>
      <c r="BN10" s="625"/>
      <c r="BO10" s="626">
        <v>2.4</v>
      </c>
      <c r="BP10" s="626"/>
      <c r="BQ10" s="626"/>
      <c r="BR10" s="626"/>
      <c r="BS10" s="632" t="s">
        <v>109</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64168</v>
      </c>
      <c r="CS10" s="624"/>
      <c r="CT10" s="624"/>
      <c r="CU10" s="624"/>
      <c r="CV10" s="624"/>
      <c r="CW10" s="624"/>
      <c r="CX10" s="624"/>
      <c r="CY10" s="625"/>
      <c r="CZ10" s="626">
        <v>0.4</v>
      </c>
      <c r="DA10" s="626"/>
      <c r="DB10" s="626"/>
      <c r="DC10" s="626"/>
      <c r="DD10" s="632" t="s">
        <v>109</v>
      </c>
      <c r="DE10" s="624"/>
      <c r="DF10" s="624"/>
      <c r="DG10" s="624"/>
      <c r="DH10" s="624"/>
      <c r="DI10" s="624"/>
      <c r="DJ10" s="624"/>
      <c r="DK10" s="624"/>
      <c r="DL10" s="624"/>
      <c r="DM10" s="624"/>
      <c r="DN10" s="624"/>
      <c r="DO10" s="624"/>
      <c r="DP10" s="625"/>
      <c r="DQ10" s="632">
        <v>10168</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186042</v>
      </c>
      <c r="S11" s="624"/>
      <c r="T11" s="624"/>
      <c r="U11" s="624"/>
      <c r="V11" s="624"/>
      <c r="W11" s="624"/>
      <c r="X11" s="624"/>
      <c r="Y11" s="625"/>
      <c r="Z11" s="626">
        <v>1.1000000000000001</v>
      </c>
      <c r="AA11" s="626"/>
      <c r="AB11" s="626"/>
      <c r="AC11" s="626"/>
      <c r="AD11" s="627">
        <v>186042</v>
      </c>
      <c r="AE11" s="627"/>
      <c r="AF11" s="627"/>
      <c r="AG11" s="627"/>
      <c r="AH11" s="627"/>
      <c r="AI11" s="627"/>
      <c r="AJ11" s="627"/>
      <c r="AK11" s="627"/>
      <c r="AL11" s="628">
        <v>2.2000000000000002</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142881</v>
      </c>
      <c r="BH11" s="624"/>
      <c r="BI11" s="624"/>
      <c r="BJ11" s="624"/>
      <c r="BK11" s="624"/>
      <c r="BL11" s="624"/>
      <c r="BM11" s="624"/>
      <c r="BN11" s="625"/>
      <c r="BO11" s="626">
        <v>3</v>
      </c>
      <c r="BP11" s="626"/>
      <c r="BQ11" s="626"/>
      <c r="BR11" s="626"/>
      <c r="BS11" s="632">
        <v>28254</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347903</v>
      </c>
      <c r="CS11" s="624"/>
      <c r="CT11" s="624"/>
      <c r="CU11" s="624"/>
      <c r="CV11" s="624"/>
      <c r="CW11" s="624"/>
      <c r="CX11" s="624"/>
      <c r="CY11" s="625"/>
      <c r="CZ11" s="626">
        <v>2.2999999999999998</v>
      </c>
      <c r="DA11" s="626"/>
      <c r="DB11" s="626"/>
      <c r="DC11" s="626"/>
      <c r="DD11" s="632">
        <v>29274</v>
      </c>
      <c r="DE11" s="624"/>
      <c r="DF11" s="624"/>
      <c r="DG11" s="624"/>
      <c r="DH11" s="624"/>
      <c r="DI11" s="624"/>
      <c r="DJ11" s="624"/>
      <c r="DK11" s="624"/>
      <c r="DL11" s="624"/>
      <c r="DM11" s="624"/>
      <c r="DN11" s="624"/>
      <c r="DO11" s="624"/>
      <c r="DP11" s="625"/>
      <c r="DQ11" s="632">
        <v>272095</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2133504</v>
      </c>
      <c r="BH12" s="624"/>
      <c r="BI12" s="624"/>
      <c r="BJ12" s="624"/>
      <c r="BK12" s="624"/>
      <c r="BL12" s="624"/>
      <c r="BM12" s="624"/>
      <c r="BN12" s="625"/>
      <c r="BO12" s="626">
        <v>44.5</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434500</v>
      </c>
      <c r="CS12" s="624"/>
      <c r="CT12" s="624"/>
      <c r="CU12" s="624"/>
      <c r="CV12" s="624"/>
      <c r="CW12" s="624"/>
      <c r="CX12" s="624"/>
      <c r="CY12" s="625"/>
      <c r="CZ12" s="626">
        <v>2.8</v>
      </c>
      <c r="DA12" s="626"/>
      <c r="DB12" s="626"/>
      <c r="DC12" s="626"/>
      <c r="DD12" s="632">
        <v>36647</v>
      </c>
      <c r="DE12" s="624"/>
      <c r="DF12" s="624"/>
      <c r="DG12" s="624"/>
      <c r="DH12" s="624"/>
      <c r="DI12" s="624"/>
      <c r="DJ12" s="624"/>
      <c r="DK12" s="624"/>
      <c r="DL12" s="624"/>
      <c r="DM12" s="624"/>
      <c r="DN12" s="624"/>
      <c r="DO12" s="624"/>
      <c r="DP12" s="625"/>
      <c r="DQ12" s="632">
        <v>283217</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38450</v>
      </c>
      <c r="S13" s="624"/>
      <c r="T13" s="624"/>
      <c r="U13" s="624"/>
      <c r="V13" s="624"/>
      <c r="W13" s="624"/>
      <c r="X13" s="624"/>
      <c r="Y13" s="625"/>
      <c r="Z13" s="626">
        <v>0.2</v>
      </c>
      <c r="AA13" s="626"/>
      <c r="AB13" s="626"/>
      <c r="AC13" s="626"/>
      <c r="AD13" s="627">
        <v>38450</v>
      </c>
      <c r="AE13" s="627"/>
      <c r="AF13" s="627"/>
      <c r="AG13" s="627"/>
      <c r="AH13" s="627"/>
      <c r="AI13" s="627"/>
      <c r="AJ13" s="627"/>
      <c r="AK13" s="627"/>
      <c r="AL13" s="628">
        <v>0.4</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2129008</v>
      </c>
      <c r="BH13" s="624"/>
      <c r="BI13" s="624"/>
      <c r="BJ13" s="624"/>
      <c r="BK13" s="624"/>
      <c r="BL13" s="624"/>
      <c r="BM13" s="624"/>
      <c r="BN13" s="625"/>
      <c r="BO13" s="626">
        <v>44.4</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1333726</v>
      </c>
      <c r="CS13" s="624"/>
      <c r="CT13" s="624"/>
      <c r="CU13" s="624"/>
      <c r="CV13" s="624"/>
      <c r="CW13" s="624"/>
      <c r="CX13" s="624"/>
      <c r="CY13" s="625"/>
      <c r="CZ13" s="626">
        <v>8.6999999999999993</v>
      </c>
      <c r="DA13" s="626"/>
      <c r="DB13" s="626"/>
      <c r="DC13" s="626"/>
      <c r="DD13" s="632">
        <v>536773</v>
      </c>
      <c r="DE13" s="624"/>
      <c r="DF13" s="624"/>
      <c r="DG13" s="624"/>
      <c r="DH13" s="624"/>
      <c r="DI13" s="624"/>
      <c r="DJ13" s="624"/>
      <c r="DK13" s="624"/>
      <c r="DL13" s="624"/>
      <c r="DM13" s="624"/>
      <c r="DN13" s="624"/>
      <c r="DO13" s="624"/>
      <c r="DP13" s="625"/>
      <c r="DQ13" s="632">
        <v>849900</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82284</v>
      </c>
      <c r="BH14" s="624"/>
      <c r="BI14" s="624"/>
      <c r="BJ14" s="624"/>
      <c r="BK14" s="624"/>
      <c r="BL14" s="624"/>
      <c r="BM14" s="624"/>
      <c r="BN14" s="625"/>
      <c r="BO14" s="626">
        <v>1.7</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854334</v>
      </c>
      <c r="CS14" s="624"/>
      <c r="CT14" s="624"/>
      <c r="CU14" s="624"/>
      <c r="CV14" s="624"/>
      <c r="CW14" s="624"/>
      <c r="CX14" s="624"/>
      <c r="CY14" s="625"/>
      <c r="CZ14" s="626">
        <v>5.6</v>
      </c>
      <c r="DA14" s="626"/>
      <c r="DB14" s="626"/>
      <c r="DC14" s="626"/>
      <c r="DD14" s="632">
        <v>357798</v>
      </c>
      <c r="DE14" s="624"/>
      <c r="DF14" s="624"/>
      <c r="DG14" s="624"/>
      <c r="DH14" s="624"/>
      <c r="DI14" s="624"/>
      <c r="DJ14" s="624"/>
      <c r="DK14" s="624"/>
      <c r="DL14" s="624"/>
      <c r="DM14" s="624"/>
      <c r="DN14" s="624"/>
      <c r="DO14" s="624"/>
      <c r="DP14" s="625"/>
      <c r="DQ14" s="632">
        <v>493290</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19590</v>
      </c>
      <c r="S15" s="624"/>
      <c r="T15" s="624"/>
      <c r="U15" s="624"/>
      <c r="V15" s="624"/>
      <c r="W15" s="624"/>
      <c r="X15" s="624"/>
      <c r="Y15" s="625"/>
      <c r="Z15" s="626">
        <v>0.1</v>
      </c>
      <c r="AA15" s="626"/>
      <c r="AB15" s="626"/>
      <c r="AC15" s="626"/>
      <c r="AD15" s="627">
        <v>19590</v>
      </c>
      <c r="AE15" s="627"/>
      <c r="AF15" s="627"/>
      <c r="AG15" s="627"/>
      <c r="AH15" s="627"/>
      <c r="AI15" s="627"/>
      <c r="AJ15" s="627"/>
      <c r="AK15" s="627"/>
      <c r="AL15" s="628">
        <v>0.2</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260302</v>
      </c>
      <c r="BH15" s="624"/>
      <c r="BI15" s="624"/>
      <c r="BJ15" s="624"/>
      <c r="BK15" s="624"/>
      <c r="BL15" s="624"/>
      <c r="BM15" s="624"/>
      <c r="BN15" s="625"/>
      <c r="BO15" s="626">
        <v>5.4</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2019455</v>
      </c>
      <c r="CS15" s="624"/>
      <c r="CT15" s="624"/>
      <c r="CU15" s="624"/>
      <c r="CV15" s="624"/>
      <c r="CW15" s="624"/>
      <c r="CX15" s="624"/>
      <c r="CY15" s="625"/>
      <c r="CZ15" s="626">
        <v>13.2</v>
      </c>
      <c r="DA15" s="626"/>
      <c r="DB15" s="626"/>
      <c r="DC15" s="626"/>
      <c r="DD15" s="632">
        <v>788278</v>
      </c>
      <c r="DE15" s="624"/>
      <c r="DF15" s="624"/>
      <c r="DG15" s="624"/>
      <c r="DH15" s="624"/>
      <c r="DI15" s="624"/>
      <c r="DJ15" s="624"/>
      <c r="DK15" s="624"/>
      <c r="DL15" s="624"/>
      <c r="DM15" s="624"/>
      <c r="DN15" s="624"/>
      <c r="DO15" s="624"/>
      <c r="DP15" s="625"/>
      <c r="DQ15" s="632">
        <v>1590964</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3533327</v>
      </c>
      <c r="S16" s="624"/>
      <c r="T16" s="624"/>
      <c r="U16" s="624"/>
      <c r="V16" s="624"/>
      <c r="W16" s="624"/>
      <c r="X16" s="624"/>
      <c r="Y16" s="625"/>
      <c r="Z16" s="626">
        <v>21.3</v>
      </c>
      <c r="AA16" s="626"/>
      <c r="AB16" s="626"/>
      <c r="AC16" s="626"/>
      <c r="AD16" s="627">
        <v>2823367</v>
      </c>
      <c r="AE16" s="627"/>
      <c r="AF16" s="627"/>
      <c r="AG16" s="627"/>
      <c r="AH16" s="627"/>
      <c r="AI16" s="627"/>
      <c r="AJ16" s="627"/>
      <c r="AK16" s="627"/>
      <c r="AL16" s="628">
        <v>32.700000000000003</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v>14</v>
      </c>
      <c r="BH16" s="624"/>
      <c r="BI16" s="624"/>
      <c r="BJ16" s="624"/>
      <c r="BK16" s="624"/>
      <c r="BL16" s="624"/>
      <c r="BM16" s="624"/>
      <c r="BN16" s="625"/>
      <c r="BO16" s="626">
        <v>0</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14206</v>
      </c>
      <c r="CS16" s="624"/>
      <c r="CT16" s="624"/>
      <c r="CU16" s="624"/>
      <c r="CV16" s="624"/>
      <c r="CW16" s="624"/>
      <c r="CX16" s="624"/>
      <c r="CY16" s="625"/>
      <c r="CZ16" s="626">
        <v>0.1</v>
      </c>
      <c r="DA16" s="626"/>
      <c r="DB16" s="626"/>
      <c r="DC16" s="626"/>
      <c r="DD16" s="632" t="s">
        <v>109</v>
      </c>
      <c r="DE16" s="624"/>
      <c r="DF16" s="624"/>
      <c r="DG16" s="624"/>
      <c r="DH16" s="624"/>
      <c r="DI16" s="624"/>
      <c r="DJ16" s="624"/>
      <c r="DK16" s="624"/>
      <c r="DL16" s="624"/>
      <c r="DM16" s="624"/>
      <c r="DN16" s="624"/>
      <c r="DO16" s="624"/>
      <c r="DP16" s="625"/>
      <c r="DQ16" s="632">
        <v>14206</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2823367</v>
      </c>
      <c r="S17" s="624"/>
      <c r="T17" s="624"/>
      <c r="U17" s="624"/>
      <c r="V17" s="624"/>
      <c r="W17" s="624"/>
      <c r="X17" s="624"/>
      <c r="Y17" s="625"/>
      <c r="Z17" s="626">
        <v>17</v>
      </c>
      <c r="AA17" s="626"/>
      <c r="AB17" s="626"/>
      <c r="AC17" s="626"/>
      <c r="AD17" s="627">
        <v>2823367</v>
      </c>
      <c r="AE17" s="627"/>
      <c r="AF17" s="627"/>
      <c r="AG17" s="627"/>
      <c r="AH17" s="627"/>
      <c r="AI17" s="627"/>
      <c r="AJ17" s="627"/>
      <c r="AK17" s="627"/>
      <c r="AL17" s="628">
        <v>32.700000000000003</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1945197</v>
      </c>
      <c r="CS17" s="624"/>
      <c r="CT17" s="624"/>
      <c r="CU17" s="624"/>
      <c r="CV17" s="624"/>
      <c r="CW17" s="624"/>
      <c r="CX17" s="624"/>
      <c r="CY17" s="625"/>
      <c r="CZ17" s="626">
        <v>12.7</v>
      </c>
      <c r="DA17" s="626"/>
      <c r="DB17" s="626"/>
      <c r="DC17" s="626"/>
      <c r="DD17" s="632" t="s">
        <v>109</v>
      </c>
      <c r="DE17" s="624"/>
      <c r="DF17" s="624"/>
      <c r="DG17" s="624"/>
      <c r="DH17" s="624"/>
      <c r="DI17" s="624"/>
      <c r="DJ17" s="624"/>
      <c r="DK17" s="624"/>
      <c r="DL17" s="624"/>
      <c r="DM17" s="624"/>
      <c r="DN17" s="624"/>
      <c r="DO17" s="624"/>
      <c r="DP17" s="625"/>
      <c r="DQ17" s="632">
        <v>1937379</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709960</v>
      </c>
      <c r="S18" s="624"/>
      <c r="T18" s="624"/>
      <c r="U18" s="624"/>
      <c r="V18" s="624"/>
      <c r="W18" s="624"/>
      <c r="X18" s="624"/>
      <c r="Y18" s="625"/>
      <c r="Z18" s="626">
        <v>4.3</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285401</v>
      </c>
      <c r="BH19" s="624"/>
      <c r="BI19" s="624"/>
      <c r="BJ19" s="624"/>
      <c r="BK19" s="624"/>
      <c r="BL19" s="624"/>
      <c r="BM19" s="624"/>
      <c r="BN19" s="625"/>
      <c r="BO19" s="626">
        <v>6</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9527365</v>
      </c>
      <c r="S20" s="624"/>
      <c r="T20" s="624"/>
      <c r="U20" s="624"/>
      <c r="V20" s="624"/>
      <c r="W20" s="624"/>
      <c r="X20" s="624"/>
      <c r="Y20" s="625"/>
      <c r="Z20" s="626">
        <v>57.4</v>
      </c>
      <c r="AA20" s="626"/>
      <c r="AB20" s="626"/>
      <c r="AC20" s="626"/>
      <c r="AD20" s="627">
        <v>8533501</v>
      </c>
      <c r="AE20" s="627"/>
      <c r="AF20" s="627"/>
      <c r="AG20" s="627"/>
      <c r="AH20" s="627"/>
      <c r="AI20" s="627"/>
      <c r="AJ20" s="627"/>
      <c r="AK20" s="627"/>
      <c r="AL20" s="628">
        <v>98.9</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285401</v>
      </c>
      <c r="BH20" s="624"/>
      <c r="BI20" s="624"/>
      <c r="BJ20" s="624"/>
      <c r="BK20" s="624"/>
      <c r="BL20" s="624"/>
      <c r="BM20" s="624"/>
      <c r="BN20" s="625"/>
      <c r="BO20" s="626">
        <v>6</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15300043</v>
      </c>
      <c r="CS20" s="624"/>
      <c r="CT20" s="624"/>
      <c r="CU20" s="624"/>
      <c r="CV20" s="624"/>
      <c r="CW20" s="624"/>
      <c r="CX20" s="624"/>
      <c r="CY20" s="625"/>
      <c r="CZ20" s="626">
        <v>100</v>
      </c>
      <c r="DA20" s="626"/>
      <c r="DB20" s="626"/>
      <c r="DC20" s="626"/>
      <c r="DD20" s="632">
        <v>2675731</v>
      </c>
      <c r="DE20" s="624"/>
      <c r="DF20" s="624"/>
      <c r="DG20" s="624"/>
      <c r="DH20" s="624"/>
      <c r="DI20" s="624"/>
      <c r="DJ20" s="624"/>
      <c r="DK20" s="624"/>
      <c r="DL20" s="624"/>
      <c r="DM20" s="624"/>
      <c r="DN20" s="624"/>
      <c r="DO20" s="624"/>
      <c r="DP20" s="625"/>
      <c r="DQ20" s="632">
        <v>10966018</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4756</v>
      </c>
      <c r="S21" s="624"/>
      <c r="T21" s="624"/>
      <c r="U21" s="624"/>
      <c r="V21" s="624"/>
      <c r="W21" s="624"/>
      <c r="X21" s="624"/>
      <c r="Y21" s="625"/>
      <c r="Z21" s="626">
        <v>0</v>
      </c>
      <c r="AA21" s="626"/>
      <c r="AB21" s="626"/>
      <c r="AC21" s="626"/>
      <c r="AD21" s="627">
        <v>4756</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1497</v>
      </c>
      <c r="BH21" s="624"/>
      <c r="BI21" s="624"/>
      <c r="BJ21" s="624"/>
      <c r="BK21" s="624"/>
      <c r="BL21" s="624"/>
      <c r="BM21" s="624"/>
      <c r="BN21" s="625"/>
      <c r="BO21" s="626">
        <v>0</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65774</v>
      </c>
      <c r="S22" s="624"/>
      <c r="T22" s="624"/>
      <c r="U22" s="624"/>
      <c r="V22" s="624"/>
      <c r="W22" s="624"/>
      <c r="X22" s="624"/>
      <c r="Y22" s="625"/>
      <c r="Z22" s="626">
        <v>0.4</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253991</v>
      </c>
      <c r="S23" s="624"/>
      <c r="T23" s="624"/>
      <c r="U23" s="624"/>
      <c r="V23" s="624"/>
      <c r="W23" s="624"/>
      <c r="X23" s="624"/>
      <c r="Y23" s="625"/>
      <c r="Z23" s="626">
        <v>1.5</v>
      </c>
      <c r="AA23" s="626"/>
      <c r="AB23" s="626"/>
      <c r="AC23" s="626"/>
      <c r="AD23" s="627" t="s">
        <v>109</v>
      </c>
      <c r="AE23" s="627"/>
      <c r="AF23" s="627"/>
      <c r="AG23" s="627"/>
      <c r="AH23" s="627"/>
      <c r="AI23" s="627"/>
      <c r="AJ23" s="627"/>
      <c r="AK23" s="627"/>
      <c r="AL23" s="628" t="s">
        <v>109</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283904</v>
      </c>
      <c r="BH23" s="624"/>
      <c r="BI23" s="624"/>
      <c r="BJ23" s="624"/>
      <c r="BK23" s="624"/>
      <c r="BL23" s="624"/>
      <c r="BM23" s="624"/>
      <c r="BN23" s="625"/>
      <c r="BO23" s="626">
        <v>5.9</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171456</v>
      </c>
      <c r="S24" s="624"/>
      <c r="T24" s="624"/>
      <c r="U24" s="624"/>
      <c r="V24" s="624"/>
      <c r="W24" s="624"/>
      <c r="X24" s="624"/>
      <c r="Y24" s="625"/>
      <c r="Z24" s="626">
        <v>1</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6883517</v>
      </c>
      <c r="CS24" s="613"/>
      <c r="CT24" s="613"/>
      <c r="CU24" s="613"/>
      <c r="CV24" s="613"/>
      <c r="CW24" s="613"/>
      <c r="CX24" s="613"/>
      <c r="CY24" s="614"/>
      <c r="CZ24" s="650">
        <v>45</v>
      </c>
      <c r="DA24" s="651"/>
      <c r="DB24" s="651"/>
      <c r="DC24" s="652"/>
      <c r="DD24" s="649">
        <v>5241262</v>
      </c>
      <c r="DE24" s="613"/>
      <c r="DF24" s="613"/>
      <c r="DG24" s="613"/>
      <c r="DH24" s="613"/>
      <c r="DI24" s="613"/>
      <c r="DJ24" s="613"/>
      <c r="DK24" s="614"/>
      <c r="DL24" s="649">
        <v>4935494</v>
      </c>
      <c r="DM24" s="613"/>
      <c r="DN24" s="613"/>
      <c r="DO24" s="613"/>
      <c r="DP24" s="613"/>
      <c r="DQ24" s="613"/>
      <c r="DR24" s="613"/>
      <c r="DS24" s="613"/>
      <c r="DT24" s="613"/>
      <c r="DU24" s="613"/>
      <c r="DV24" s="614"/>
      <c r="DW24" s="617">
        <v>52.6</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1983484</v>
      </c>
      <c r="S25" s="624"/>
      <c r="T25" s="624"/>
      <c r="U25" s="624"/>
      <c r="V25" s="624"/>
      <c r="W25" s="624"/>
      <c r="X25" s="624"/>
      <c r="Y25" s="625"/>
      <c r="Z25" s="626">
        <v>12</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2710475</v>
      </c>
      <c r="CS25" s="655"/>
      <c r="CT25" s="655"/>
      <c r="CU25" s="655"/>
      <c r="CV25" s="655"/>
      <c r="CW25" s="655"/>
      <c r="CX25" s="655"/>
      <c r="CY25" s="656"/>
      <c r="CZ25" s="657">
        <v>17.7</v>
      </c>
      <c r="DA25" s="658"/>
      <c r="DB25" s="658"/>
      <c r="DC25" s="659"/>
      <c r="DD25" s="632">
        <v>2479061</v>
      </c>
      <c r="DE25" s="655"/>
      <c r="DF25" s="655"/>
      <c r="DG25" s="655"/>
      <c r="DH25" s="655"/>
      <c r="DI25" s="655"/>
      <c r="DJ25" s="655"/>
      <c r="DK25" s="656"/>
      <c r="DL25" s="632">
        <v>2472645</v>
      </c>
      <c r="DM25" s="655"/>
      <c r="DN25" s="655"/>
      <c r="DO25" s="655"/>
      <c r="DP25" s="655"/>
      <c r="DQ25" s="655"/>
      <c r="DR25" s="655"/>
      <c r="DS25" s="655"/>
      <c r="DT25" s="655"/>
      <c r="DU25" s="655"/>
      <c r="DV25" s="656"/>
      <c r="DW25" s="628">
        <v>26.3</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1801389</v>
      </c>
      <c r="CS26" s="624"/>
      <c r="CT26" s="624"/>
      <c r="CU26" s="624"/>
      <c r="CV26" s="624"/>
      <c r="CW26" s="624"/>
      <c r="CX26" s="624"/>
      <c r="CY26" s="625"/>
      <c r="CZ26" s="657">
        <v>11.8</v>
      </c>
      <c r="DA26" s="658"/>
      <c r="DB26" s="658"/>
      <c r="DC26" s="659"/>
      <c r="DD26" s="632">
        <v>1593367</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819667</v>
      </c>
      <c r="S27" s="624"/>
      <c r="T27" s="624"/>
      <c r="U27" s="624"/>
      <c r="V27" s="624"/>
      <c r="W27" s="624"/>
      <c r="X27" s="624"/>
      <c r="Y27" s="625"/>
      <c r="Z27" s="626">
        <v>4.9000000000000004</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4790950</v>
      </c>
      <c r="BH27" s="624"/>
      <c r="BI27" s="624"/>
      <c r="BJ27" s="624"/>
      <c r="BK27" s="624"/>
      <c r="BL27" s="624"/>
      <c r="BM27" s="624"/>
      <c r="BN27" s="625"/>
      <c r="BO27" s="626">
        <v>100</v>
      </c>
      <c r="BP27" s="626"/>
      <c r="BQ27" s="626"/>
      <c r="BR27" s="626"/>
      <c r="BS27" s="632">
        <v>28254</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2230085</v>
      </c>
      <c r="CS27" s="655"/>
      <c r="CT27" s="655"/>
      <c r="CU27" s="655"/>
      <c r="CV27" s="655"/>
      <c r="CW27" s="655"/>
      <c r="CX27" s="655"/>
      <c r="CY27" s="656"/>
      <c r="CZ27" s="657">
        <v>14.6</v>
      </c>
      <c r="DA27" s="658"/>
      <c r="DB27" s="658"/>
      <c r="DC27" s="659"/>
      <c r="DD27" s="632">
        <v>827062</v>
      </c>
      <c r="DE27" s="655"/>
      <c r="DF27" s="655"/>
      <c r="DG27" s="655"/>
      <c r="DH27" s="655"/>
      <c r="DI27" s="655"/>
      <c r="DJ27" s="655"/>
      <c r="DK27" s="656"/>
      <c r="DL27" s="632">
        <v>826313</v>
      </c>
      <c r="DM27" s="655"/>
      <c r="DN27" s="655"/>
      <c r="DO27" s="655"/>
      <c r="DP27" s="655"/>
      <c r="DQ27" s="655"/>
      <c r="DR27" s="655"/>
      <c r="DS27" s="655"/>
      <c r="DT27" s="655"/>
      <c r="DU27" s="655"/>
      <c r="DV27" s="656"/>
      <c r="DW27" s="628">
        <v>8.8000000000000007</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147377</v>
      </c>
      <c r="S28" s="624"/>
      <c r="T28" s="624"/>
      <c r="U28" s="624"/>
      <c r="V28" s="624"/>
      <c r="W28" s="624"/>
      <c r="X28" s="624"/>
      <c r="Y28" s="625"/>
      <c r="Z28" s="626">
        <v>0.9</v>
      </c>
      <c r="AA28" s="626"/>
      <c r="AB28" s="626"/>
      <c r="AC28" s="626"/>
      <c r="AD28" s="627">
        <v>89683</v>
      </c>
      <c r="AE28" s="627"/>
      <c r="AF28" s="627"/>
      <c r="AG28" s="627"/>
      <c r="AH28" s="627"/>
      <c r="AI28" s="627"/>
      <c r="AJ28" s="627"/>
      <c r="AK28" s="627"/>
      <c r="AL28" s="628">
        <v>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1942957</v>
      </c>
      <c r="CS28" s="624"/>
      <c r="CT28" s="624"/>
      <c r="CU28" s="624"/>
      <c r="CV28" s="624"/>
      <c r="CW28" s="624"/>
      <c r="CX28" s="624"/>
      <c r="CY28" s="625"/>
      <c r="CZ28" s="657">
        <v>12.7</v>
      </c>
      <c r="DA28" s="658"/>
      <c r="DB28" s="658"/>
      <c r="DC28" s="659"/>
      <c r="DD28" s="632">
        <v>1935139</v>
      </c>
      <c r="DE28" s="624"/>
      <c r="DF28" s="624"/>
      <c r="DG28" s="624"/>
      <c r="DH28" s="624"/>
      <c r="DI28" s="624"/>
      <c r="DJ28" s="624"/>
      <c r="DK28" s="625"/>
      <c r="DL28" s="632">
        <v>1636536</v>
      </c>
      <c r="DM28" s="624"/>
      <c r="DN28" s="624"/>
      <c r="DO28" s="624"/>
      <c r="DP28" s="624"/>
      <c r="DQ28" s="624"/>
      <c r="DR28" s="624"/>
      <c r="DS28" s="624"/>
      <c r="DT28" s="624"/>
      <c r="DU28" s="624"/>
      <c r="DV28" s="625"/>
      <c r="DW28" s="628">
        <v>17.399999999999999</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11872</v>
      </c>
      <c r="S29" s="624"/>
      <c r="T29" s="624"/>
      <c r="U29" s="624"/>
      <c r="V29" s="624"/>
      <c r="W29" s="624"/>
      <c r="X29" s="624"/>
      <c r="Y29" s="625"/>
      <c r="Z29" s="626">
        <v>0.1</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1942957</v>
      </c>
      <c r="CS29" s="655"/>
      <c r="CT29" s="655"/>
      <c r="CU29" s="655"/>
      <c r="CV29" s="655"/>
      <c r="CW29" s="655"/>
      <c r="CX29" s="655"/>
      <c r="CY29" s="656"/>
      <c r="CZ29" s="657">
        <v>12.7</v>
      </c>
      <c r="DA29" s="658"/>
      <c r="DB29" s="658"/>
      <c r="DC29" s="659"/>
      <c r="DD29" s="632">
        <v>1935139</v>
      </c>
      <c r="DE29" s="655"/>
      <c r="DF29" s="655"/>
      <c r="DG29" s="655"/>
      <c r="DH29" s="655"/>
      <c r="DI29" s="655"/>
      <c r="DJ29" s="655"/>
      <c r="DK29" s="656"/>
      <c r="DL29" s="632">
        <v>1636536</v>
      </c>
      <c r="DM29" s="655"/>
      <c r="DN29" s="655"/>
      <c r="DO29" s="655"/>
      <c r="DP29" s="655"/>
      <c r="DQ29" s="655"/>
      <c r="DR29" s="655"/>
      <c r="DS29" s="655"/>
      <c r="DT29" s="655"/>
      <c r="DU29" s="655"/>
      <c r="DV29" s="656"/>
      <c r="DW29" s="628">
        <v>17.399999999999999</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1186093</v>
      </c>
      <c r="S30" s="624"/>
      <c r="T30" s="624"/>
      <c r="U30" s="624"/>
      <c r="V30" s="624"/>
      <c r="W30" s="624"/>
      <c r="X30" s="624"/>
      <c r="Y30" s="625"/>
      <c r="Z30" s="626">
        <v>7.1</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98.5</v>
      </c>
      <c r="BH30" s="682"/>
      <c r="BI30" s="682"/>
      <c r="BJ30" s="682"/>
      <c r="BK30" s="682"/>
      <c r="BL30" s="682"/>
      <c r="BM30" s="618">
        <v>91.2</v>
      </c>
      <c r="BN30" s="682"/>
      <c r="BO30" s="682"/>
      <c r="BP30" s="682"/>
      <c r="BQ30" s="683"/>
      <c r="BR30" s="681">
        <v>98.1</v>
      </c>
      <c r="BS30" s="682"/>
      <c r="BT30" s="682"/>
      <c r="BU30" s="682"/>
      <c r="BV30" s="682"/>
      <c r="BW30" s="682"/>
      <c r="BX30" s="618">
        <v>90.8</v>
      </c>
      <c r="BY30" s="682"/>
      <c r="BZ30" s="682"/>
      <c r="CA30" s="682"/>
      <c r="CB30" s="683"/>
      <c r="CD30" s="686"/>
      <c r="CE30" s="687"/>
      <c r="CF30" s="637" t="s">
        <v>288</v>
      </c>
      <c r="CG30" s="638"/>
      <c r="CH30" s="638"/>
      <c r="CI30" s="638"/>
      <c r="CJ30" s="638"/>
      <c r="CK30" s="638"/>
      <c r="CL30" s="638"/>
      <c r="CM30" s="638"/>
      <c r="CN30" s="638"/>
      <c r="CO30" s="638"/>
      <c r="CP30" s="638"/>
      <c r="CQ30" s="639"/>
      <c r="CR30" s="623">
        <v>1786413</v>
      </c>
      <c r="CS30" s="624"/>
      <c r="CT30" s="624"/>
      <c r="CU30" s="624"/>
      <c r="CV30" s="624"/>
      <c r="CW30" s="624"/>
      <c r="CX30" s="624"/>
      <c r="CY30" s="625"/>
      <c r="CZ30" s="657">
        <v>11.7</v>
      </c>
      <c r="DA30" s="658"/>
      <c r="DB30" s="658"/>
      <c r="DC30" s="659"/>
      <c r="DD30" s="632">
        <v>1779890</v>
      </c>
      <c r="DE30" s="624"/>
      <c r="DF30" s="624"/>
      <c r="DG30" s="624"/>
      <c r="DH30" s="624"/>
      <c r="DI30" s="624"/>
      <c r="DJ30" s="624"/>
      <c r="DK30" s="625"/>
      <c r="DL30" s="632">
        <v>1481287</v>
      </c>
      <c r="DM30" s="624"/>
      <c r="DN30" s="624"/>
      <c r="DO30" s="624"/>
      <c r="DP30" s="624"/>
      <c r="DQ30" s="624"/>
      <c r="DR30" s="624"/>
      <c r="DS30" s="624"/>
      <c r="DT30" s="624"/>
      <c r="DU30" s="624"/>
      <c r="DV30" s="625"/>
      <c r="DW30" s="628">
        <v>15.8</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726421</v>
      </c>
      <c r="S31" s="624"/>
      <c r="T31" s="624"/>
      <c r="U31" s="624"/>
      <c r="V31" s="624"/>
      <c r="W31" s="624"/>
      <c r="X31" s="624"/>
      <c r="Y31" s="625"/>
      <c r="Z31" s="626">
        <v>4.4000000000000004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98.9</v>
      </c>
      <c r="BH31" s="655"/>
      <c r="BI31" s="655"/>
      <c r="BJ31" s="655"/>
      <c r="BK31" s="655"/>
      <c r="BL31" s="655"/>
      <c r="BM31" s="629">
        <v>95.9</v>
      </c>
      <c r="BN31" s="679"/>
      <c r="BO31" s="679"/>
      <c r="BP31" s="679"/>
      <c r="BQ31" s="680"/>
      <c r="BR31" s="678">
        <v>98.8</v>
      </c>
      <c r="BS31" s="655"/>
      <c r="BT31" s="655"/>
      <c r="BU31" s="655"/>
      <c r="BV31" s="655"/>
      <c r="BW31" s="655"/>
      <c r="BX31" s="629">
        <v>95.7</v>
      </c>
      <c r="BY31" s="679"/>
      <c r="BZ31" s="679"/>
      <c r="CA31" s="679"/>
      <c r="CB31" s="680"/>
      <c r="CD31" s="686"/>
      <c r="CE31" s="687"/>
      <c r="CF31" s="637" t="s">
        <v>292</v>
      </c>
      <c r="CG31" s="638"/>
      <c r="CH31" s="638"/>
      <c r="CI31" s="638"/>
      <c r="CJ31" s="638"/>
      <c r="CK31" s="638"/>
      <c r="CL31" s="638"/>
      <c r="CM31" s="638"/>
      <c r="CN31" s="638"/>
      <c r="CO31" s="638"/>
      <c r="CP31" s="638"/>
      <c r="CQ31" s="639"/>
      <c r="CR31" s="623">
        <v>156544</v>
      </c>
      <c r="CS31" s="655"/>
      <c r="CT31" s="655"/>
      <c r="CU31" s="655"/>
      <c r="CV31" s="655"/>
      <c r="CW31" s="655"/>
      <c r="CX31" s="655"/>
      <c r="CY31" s="656"/>
      <c r="CZ31" s="657">
        <v>1</v>
      </c>
      <c r="DA31" s="658"/>
      <c r="DB31" s="658"/>
      <c r="DC31" s="659"/>
      <c r="DD31" s="632">
        <v>155249</v>
      </c>
      <c r="DE31" s="655"/>
      <c r="DF31" s="655"/>
      <c r="DG31" s="655"/>
      <c r="DH31" s="655"/>
      <c r="DI31" s="655"/>
      <c r="DJ31" s="655"/>
      <c r="DK31" s="656"/>
      <c r="DL31" s="632">
        <v>155249</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321851</v>
      </c>
      <c r="S32" s="624"/>
      <c r="T32" s="624"/>
      <c r="U32" s="624"/>
      <c r="V32" s="624"/>
      <c r="W32" s="624"/>
      <c r="X32" s="624"/>
      <c r="Y32" s="625"/>
      <c r="Z32" s="626">
        <v>1.9</v>
      </c>
      <c r="AA32" s="626"/>
      <c r="AB32" s="626"/>
      <c r="AC32" s="626"/>
      <c r="AD32" s="627">
        <v>186</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98.1</v>
      </c>
      <c r="BH32" s="691"/>
      <c r="BI32" s="691"/>
      <c r="BJ32" s="691"/>
      <c r="BK32" s="691"/>
      <c r="BL32" s="691"/>
      <c r="BM32" s="692">
        <v>86.6</v>
      </c>
      <c r="BN32" s="691"/>
      <c r="BO32" s="691"/>
      <c r="BP32" s="691"/>
      <c r="BQ32" s="693"/>
      <c r="BR32" s="690">
        <v>97.4</v>
      </c>
      <c r="BS32" s="691"/>
      <c r="BT32" s="691"/>
      <c r="BU32" s="691"/>
      <c r="BV32" s="691"/>
      <c r="BW32" s="691"/>
      <c r="BX32" s="692">
        <v>86</v>
      </c>
      <c r="BY32" s="691"/>
      <c r="BZ32" s="691"/>
      <c r="CA32" s="691"/>
      <c r="CB32" s="693"/>
      <c r="CD32" s="688"/>
      <c r="CE32" s="689"/>
      <c r="CF32" s="637" t="s">
        <v>295</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1371100</v>
      </c>
      <c r="S33" s="624"/>
      <c r="T33" s="624"/>
      <c r="U33" s="624"/>
      <c r="V33" s="624"/>
      <c r="W33" s="624"/>
      <c r="X33" s="624"/>
      <c r="Y33" s="625"/>
      <c r="Z33" s="626">
        <v>8.3000000000000007</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5726589</v>
      </c>
      <c r="CS33" s="655"/>
      <c r="CT33" s="655"/>
      <c r="CU33" s="655"/>
      <c r="CV33" s="655"/>
      <c r="CW33" s="655"/>
      <c r="CX33" s="655"/>
      <c r="CY33" s="656"/>
      <c r="CZ33" s="657">
        <v>37.4</v>
      </c>
      <c r="DA33" s="658"/>
      <c r="DB33" s="658"/>
      <c r="DC33" s="659"/>
      <c r="DD33" s="632">
        <v>4683530</v>
      </c>
      <c r="DE33" s="655"/>
      <c r="DF33" s="655"/>
      <c r="DG33" s="655"/>
      <c r="DH33" s="655"/>
      <c r="DI33" s="655"/>
      <c r="DJ33" s="655"/>
      <c r="DK33" s="656"/>
      <c r="DL33" s="632">
        <v>3324424</v>
      </c>
      <c r="DM33" s="655"/>
      <c r="DN33" s="655"/>
      <c r="DO33" s="655"/>
      <c r="DP33" s="655"/>
      <c r="DQ33" s="655"/>
      <c r="DR33" s="655"/>
      <c r="DS33" s="655"/>
      <c r="DT33" s="655"/>
      <c r="DU33" s="655"/>
      <c r="DV33" s="656"/>
      <c r="DW33" s="628">
        <v>35.4</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2664520</v>
      </c>
      <c r="CS34" s="624"/>
      <c r="CT34" s="624"/>
      <c r="CU34" s="624"/>
      <c r="CV34" s="624"/>
      <c r="CW34" s="624"/>
      <c r="CX34" s="624"/>
      <c r="CY34" s="625"/>
      <c r="CZ34" s="657">
        <v>17.399999999999999</v>
      </c>
      <c r="DA34" s="658"/>
      <c r="DB34" s="658"/>
      <c r="DC34" s="659"/>
      <c r="DD34" s="632">
        <v>2198875</v>
      </c>
      <c r="DE34" s="624"/>
      <c r="DF34" s="624"/>
      <c r="DG34" s="624"/>
      <c r="DH34" s="624"/>
      <c r="DI34" s="624"/>
      <c r="DJ34" s="624"/>
      <c r="DK34" s="625"/>
      <c r="DL34" s="632">
        <v>1625440</v>
      </c>
      <c r="DM34" s="624"/>
      <c r="DN34" s="624"/>
      <c r="DO34" s="624"/>
      <c r="DP34" s="624"/>
      <c r="DQ34" s="624"/>
      <c r="DR34" s="624"/>
      <c r="DS34" s="624"/>
      <c r="DT34" s="624"/>
      <c r="DU34" s="624"/>
      <c r="DV34" s="625"/>
      <c r="DW34" s="628">
        <v>17.3</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760000</v>
      </c>
      <c r="S35" s="624"/>
      <c r="T35" s="624"/>
      <c r="U35" s="624"/>
      <c r="V35" s="624"/>
      <c r="W35" s="624"/>
      <c r="X35" s="624"/>
      <c r="Y35" s="625"/>
      <c r="Z35" s="626">
        <v>4.5999999999999996</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1868339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184818</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132244</v>
      </c>
      <c r="CS35" s="655"/>
      <c r="CT35" s="655"/>
      <c r="CU35" s="655"/>
      <c r="CV35" s="655"/>
      <c r="CW35" s="655"/>
      <c r="CX35" s="655"/>
      <c r="CY35" s="656"/>
      <c r="CZ35" s="657">
        <v>0.9</v>
      </c>
      <c r="DA35" s="658"/>
      <c r="DB35" s="658"/>
      <c r="DC35" s="659"/>
      <c r="DD35" s="632">
        <v>113623</v>
      </c>
      <c r="DE35" s="655"/>
      <c r="DF35" s="655"/>
      <c r="DG35" s="655"/>
      <c r="DH35" s="655"/>
      <c r="DI35" s="655"/>
      <c r="DJ35" s="655"/>
      <c r="DK35" s="656"/>
      <c r="DL35" s="632">
        <v>113623</v>
      </c>
      <c r="DM35" s="655"/>
      <c r="DN35" s="655"/>
      <c r="DO35" s="655"/>
      <c r="DP35" s="655"/>
      <c r="DQ35" s="655"/>
      <c r="DR35" s="655"/>
      <c r="DS35" s="655"/>
      <c r="DT35" s="655"/>
      <c r="DU35" s="655"/>
      <c r="DV35" s="656"/>
      <c r="DW35" s="628">
        <v>1.2</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16591207</v>
      </c>
      <c r="S36" s="696"/>
      <c r="T36" s="696"/>
      <c r="U36" s="696"/>
      <c r="V36" s="696"/>
      <c r="W36" s="696"/>
      <c r="X36" s="696"/>
      <c r="Y36" s="697"/>
      <c r="Z36" s="698">
        <v>100</v>
      </c>
      <c r="AA36" s="698"/>
      <c r="AB36" s="698"/>
      <c r="AC36" s="698"/>
      <c r="AD36" s="699">
        <v>8628126</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509680</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102355</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597587</v>
      </c>
      <c r="CS36" s="624"/>
      <c r="CT36" s="624"/>
      <c r="CU36" s="624"/>
      <c r="CV36" s="624"/>
      <c r="CW36" s="624"/>
      <c r="CX36" s="624"/>
      <c r="CY36" s="625"/>
      <c r="CZ36" s="657">
        <v>3.9</v>
      </c>
      <c r="DA36" s="658"/>
      <c r="DB36" s="658"/>
      <c r="DC36" s="659"/>
      <c r="DD36" s="632">
        <v>456289</v>
      </c>
      <c r="DE36" s="624"/>
      <c r="DF36" s="624"/>
      <c r="DG36" s="624"/>
      <c r="DH36" s="624"/>
      <c r="DI36" s="624"/>
      <c r="DJ36" s="624"/>
      <c r="DK36" s="625"/>
      <c r="DL36" s="632">
        <v>196595</v>
      </c>
      <c r="DM36" s="624"/>
      <c r="DN36" s="624"/>
      <c r="DO36" s="624"/>
      <c r="DP36" s="624"/>
      <c r="DQ36" s="624"/>
      <c r="DR36" s="624"/>
      <c r="DS36" s="624"/>
      <c r="DT36" s="624"/>
      <c r="DU36" s="624"/>
      <c r="DV36" s="625"/>
      <c r="DW36" s="628">
        <v>2.1</v>
      </c>
      <c r="DX36" s="653"/>
      <c r="DY36" s="653"/>
      <c r="DZ36" s="653"/>
      <c r="EA36" s="653"/>
      <c r="EB36" s="653"/>
      <c r="EC36" s="654"/>
    </row>
    <row r="37" spans="2:133" ht="11.25" customHeight="1">
      <c r="AQ37" s="702" t="s">
        <v>310</v>
      </c>
      <c r="AR37" s="703"/>
      <c r="AS37" s="703"/>
      <c r="AT37" s="703"/>
      <c r="AU37" s="703"/>
      <c r="AV37" s="703"/>
      <c r="AW37" s="703"/>
      <c r="AX37" s="703"/>
      <c r="AY37" s="704"/>
      <c r="AZ37" s="623">
        <v>73208</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5105</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56876</v>
      </c>
      <c r="CS37" s="655"/>
      <c r="CT37" s="655"/>
      <c r="CU37" s="655"/>
      <c r="CV37" s="655"/>
      <c r="CW37" s="655"/>
      <c r="CX37" s="655"/>
      <c r="CY37" s="656"/>
      <c r="CZ37" s="657">
        <v>0.4</v>
      </c>
      <c r="DA37" s="658"/>
      <c r="DB37" s="658"/>
      <c r="DC37" s="659"/>
      <c r="DD37" s="632">
        <v>46876</v>
      </c>
      <c r="DE37" s="655"/>
      <c r="DF37" s="655"/>
      <c r="DG37" s="655"/>
      <c r="DH37" s="655"/>
      <c r="DI37" s="655"/>
      <c r="DJ37" s="655"/>
      <c r="DK37" s="656"/>
      <c r="DL37" s="632">
        <v>45711</v>
      </c>
      <c r="DM37" s="655"/>
      <c r="DN37" s="655"/>
      <c r="DO37" s="655"/>
      <c r="DP37" s="655"/>
      <c r="DQ37" s="655"/>
      <c r="DR37" s="655"/>
      <c r="DS37" s="655"/>
      <c r="DT37" s="655"/>
      <c r="DU37" s="655"/>
      <c r="DV37" s="656"/>
      <c r="DW37" s="628">
        <v>0.5</v>
      </c>
      <c r="DX37" s="653"/>
      <c r="DY37" s="653"/>
      <c r="DZ37" s="653"/>
      <c r="EA37" s="653"/>
      <c r="EB37" s="653"/>
      <c r="EC37" s="654"/>
    </row>
    <row r="38" spans="2:133" ht="11.25" customHeight="1">
      <c r="AQ38" s="702" t="s">
        <v>313</v>
      </c>
      <c r="AR38" s="703"/>
      <c r="AS38" s="703"/>
      <c r="AT38" s="703"/>
      <c r="AU38" s="703"/>
      <c r="AV38" s="703"/>
      <c r="AW38" s="703"/>
      <c r="AX38" s="703"/>
      <c r="AY38" s="704"/>
      <c r="AZ38" s="623" t="s">
        <v>109</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8514</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1780085</v>
      </c>
      <c r="CS38" s="624"/>
      <c r="CT38" s="624"/>
      <c r="CU38" s="624"/>
      <c r="CV38" s="624"/>
      <c r="CW38" s="624"/>
      <c r="CX38" s="624"/>
      <c r="CY38" s="625"/>
      <c r="CZ38" s="657">
        <v>11.6</v>
      </c>
      <c r="DA38" s="658"/>
      <c r="DB38" s="658"/>
      <c r="DC38" s="659"/>
      <c r="DD38" s="632">
        <v>1585633</v>
      </c>
      <c r="DE38" s="624"/>
      <c r="DF38" s="624"/>
      <c r="DG38" s="624"/>
      <c r="DH38" s="624"/>
      <c r="DI38" s="624"/>
      <c r="DJ38" s="624"/>
      <c r="DK38" s="625"/>
      <c r="DL38" s="632">
        <v>1388766</v>
      </c>
      <c r="DM38" s="624"/>
      <c r="DN38" s="624"/>
      <c r="DO38" s="624"/>
      <c r="DP38" s="624"/>
      <c r="DQ38" s="624"/>
      <c r="DR38" s="624"/>
      <c r="DS38" s="624"/>
      <c r="DT38" s="624"/>
      <c r="DU38" s="624"/>
      <c r="DV38" s="625"/>
      <c r="DW38" s="628">
        <v>14.8</v>
      </c>
      <c r="DX38" s="653"/>
      <c r="DY38" s="653"/>
      <c r="DZ38" s="653"/>
      <c r="EA38" s="653"/>
      <c r="EB38" s="653"/>
      <c r="EC38" s="654"/>
    </row>
    <row r="39" spans="2:133" ht="11.25" customHeight="1">
      <c r="AQ39" s="702" t="s">
        <v>316</v>
      </c>
      <c r="AR39" s="703"/>
      <c r="AS39" s="703"/>
      <c r="AT39" s="703"/>
      <c r="AU39" s="703"/>
      <c r="AV39" s="703"/>
      <c r="AW39" s="703"/>
      <c r="AX39" s="703"/>
      <c r="AY39" s="704"/>
      <c r="AZ39" s="623" t="s">
        <v>109</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101</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349687</v>
      </c>
      <c r="CS39" s="655"/>
      <c r="CT39" s="655"/>
      <c r="CU39" s="655"/>
      <c r="CV39" s="655"/>
      <c r="CW39" s="655"/>
      <c r="CX39" s="655"/>
      <c r="CY39" s="656"/>
      <c r="CZ39" s="657">
        <v>2.2999999999999998</v>
      </c>
      <c r="DA39" s="658"/>
      <c r="DB39" s="658"/>
      <c r="DC39" s="659"/>
      <c r="DD39" s="632">
        <v>292044</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267142</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94</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202466</v>
      </c>
      <c r="CS40" s="624"/>
      <c r="CT40" s="624"/>
      <c r="CU40" s="624"/>
      <c r="CV40" s="624"/>
      <c r="CW40" s="624"/>
      <c r="CX40" s="624"/>
      <c r="CY40" s="625"/>
      <c r="CZ40" s="657">
        <v>1.3</v>
      </c>
      <c r="DA40" s="658"/>
      <c r="DB40" s="658"/>
      <c r="DC40" s="659"/>
      <c r="DD40" s="632">
        <v>37066</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1018309</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311</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55"/>
      <c r="CT41" s="655"/>
      <c r="CU41" s="655"/>
      <c r="CV41" s="655"/>
      <c r="CW41" s="655"/>
      <c r="CX41" s="655"/>
      <c r="CY41" s="656"/>
      <c r="CZ41" s="657" t="s">
        <v>211</v>
      </c>
      <c r="DA41" s="658"/>
      <c r="DB41" s="658"/>
      <c r="DC41" s="659"/>
      <c r="DD41" s="632" t="s">
        <v>211</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2689937</v>
      </c>
      <c r="CS42" s="624"/>
      <c r="CT42" s="624"/>
      <c r="CU42" s="624"/>
      <c r="CV42" s="624"/>
      <c r="CW42" s="624"/>
      <c r="CX42" s="624"/>
      <c r="CY42" s="625"/>
      <c r="CZ42" s="657">
        <v>17.600000000000001</v>
      </c>
      <c r="DA42" s="706"/>
      <c r="DB42" s="706"/>
      <c r="DC42" s="707"/>
      <c r="DD42" s="632">
        <v>1041226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62287</v>
      </c>
      <c r="CS43" s="655"/>
      <c r="CT43" s="655"/>
      <c r="CU43" s="655"/>
      <c r="CV43" s="655"/>
      <c r="CW43" s="655"/>
      <c r="CX43" s="655"/>
      <c r="CY43" s="656"/>
      <c r="CZ43" s="657">
        <v>0.4</v>
      </c>
      <c r="DA43" s="658"/>
      <c r="DB43" s="658"/>
      <c r="DC43" s="659"/>
      <c r="DD43" s="632">
        <v>62287</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2675731</v>
      </c>
      <c r="CS44" s="624"/>
      <c r="CT44" s="624"/>
      <c r="CU44" s="624"/>
      <c r="CV44" s="624"/>
      <c r="CW44" s="624"/>
      <c r="CX44" s="624"/>
      <c r="CY44" s="625"/>
      <c r="CZ44" s="657">
        <v>17.5</v>
      </c>
      <c r="DA44" s="706"/>
      <c r="DB44" s="706"/>
      <c r="DC44" s="707"/>
      <c r="DD44" s="632">
        <v>1027020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530373</v>
      </c>
      <c r="CS45" s="655"/>
      <c r="CT45" s="655"/>
      <c r="CU45" s="655"/>
      <c r="CV45" s="655"/>
      <c r="CW45" s="655"/>
      <c r="CX45" s="655"/>
      <c r="CY45" s="656"/>
      <c r="CZ45" s="657">
        <v>3.5</v>
      </c>
      <c r="DA45" s="658"/>
      <c r="DB45" s="658"/>
      <c r="DC45" s="659"/>
      <c r="DD45" s="632">
        <v>87399</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2126865</v>
      </c>
      <c r="CS46" s="624"/>
      <c r="CT46" s="624"/>
      <c r="CU46" s="624"/>
      <c r="CV46" s="624"/>
      <c r="CW46" s="624"/>
      <c r="CX46" s="624"/>
      <c r="CY46" s="625"/>
      <c r="CZ46" s="657">
        <v>13.9</v>
      </c>
      <c r="DA46" s="706"/>
      <c r="DB46" s="706"/>
      <c r="DC46" s="707"/>
      <c r="DD46" s="632">
        <v>933332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v>14206</v>
      </c>
      <c r="CS47" s="655"/>
      <c r="CT47" s="655"/>
      <c r="CU47" s="655"/>
      <c r="CV47" s="655"/>
      <c r="CW47" s="655"/>
      <c r="CX47" s="655"/>
      <c r="CY47" s="656"/>
      <c r="CZ47" s="657">
        <v>0.1</v>
      </c>
      <c r="DA47" s="658"/>
      <c r="DB47" s="658"/>
      <c r="DC47" s="659"/>
      <c r="DD47" s="632">
        <v>14206</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156</v>
      </c>
      <c r="CS48" s="624"/>
      <c r="CT48" s="624"/>
      <c r="CU48" s="624"/>
      <c r="CV48" s="624"/>
      <c r="CW48" s="624"/>
      <c r="CX48" s="624"/>
      <c r="CY48" s="625"/>
      <c r="CZ48" s="657" t="s">
        <v>156</v>
      </c>
      <c r="DA48" s="706"/>
      <c r="DB48" s="706"/>
      <c r="DC48" s="707"/>
      <c r="DD48" s="632" t="s">
        <v>156</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15300043</v>
      </c>
      <c r="CS49" s="691"/>
      <c r="CT49" s="691"/>
      <c r="CU49" s="691"/>
      <c r="CV49" s="691"/>
      <c r="CW49" s="691"/>
      <c r="CX49" s="691"/>
      <c r="CY49" s="718"/>
      <c r="CZ49" s="719">
        <v>100</v>
      </c>
      <c r="DA49" s="720"/>
      <c r="DB49" s="720"/>
      <c r="DC49" s="721"/>
      <c r="DD49" s="722">
        <v>10966018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16596</v>
      </c>
      <c r="R7" s="753"/>
      <c r="S7" s="753"/>
      <c r="T7" s="753"/>
      <c r="U7" s="753"/>
      <c r="V7" s="753">
        <v>15305</v>
      </c>
      <c r="W7" s="753"/>
      <c r="X7" s="753"/>
      <c r="Y7" s="753"/>
      <c r="Z7" s="753"/>
      <c r="AA7" s="753">
        <v>1291</v>
      </c>
      <c r="AB7" s="753"/>
      <c r="AC7" s="753"/>
      <c r="AD7" s="753"/>
      <c r="AE7" s="754"/>
      <c r="AF7" s="755">
        <v>724</v>
      </c>
      <c r="AG7" s="756"/>
      <c r="AH7" s="756"/>
      <c r="AI7" s="756"/>
      <c r="AJ7" s="757"/>
      <c r="AK7" s="792">
        <v>1186</v>
      </c>
      <c r="AL7" s="793"/>
      <c r="AM7" s="793"/>
      <c r="AN7" s="793"/>
      <c r="AO7" s="793"/>
      <c r="AP7" s="793">
        <v>13233</v>
      </c>
      <c r="AQ7" s="793"/>
      <c r="AR7" s="793"/>
      <c r="AS7" s="793"/>
      <c r="AT7" s="793"/>
      <c r="AU7" s="794" t="s">
        <v>555</v>
      </c>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558</v>
      </c>
      <c r="BT7" s="797"/>
      <c r="BU7" s="797"/>
      <c r="BV7" s="797"/>
      <c r="BW7" s="797"/>
      <c r="BX7" s="797"/>
      <c r="BY7" s="797"/>
      <c r="BZ7" s="797"/>
      <c r="CA7" s="797"/>
      <c r="CB7" s="797"/>
      <c r="CC7" s="797"/>
      <c r="CD7" s="797"/>
      <c r="CE7" s="797"/>
      <c r="CF7" s="797"/>
      <c r="CG7" s="798"/>
      <c r="CH7" s="789">
        <v>0</v>
      </c>
      <c r="CI7" s="790"/>
      <c r="CJ7" s="790"/>
      <c r="CK7" s="790"/>
      <c r="CL7" s="791"/>
      <c r="CM7" s="789">
        <v>22</v>
      </c>
      <c r="CN7" s="790"/>
      <c r="CO7" s="790"/>
      <c r="CP7" s="790"/>
      <c r="CQ7" s="791"/>
      <c r="CR7" s="789">
        <v>5</v>
      </c>
      <c r="CS7" s="790"/>
      <c r="CT7" s="790"/>
      <c r="CU7" s="790"/>
      <c r="CV7" s="791"/>
      <c r="CW7" s="789" t="s">
        <v>479</v>
      </c>
      <c r="CX7" s="790"/>
      <c r="CY7" s="790"/>
      <c r="CZ7" s="790"/>
      <c r="DA7" s="791"/>
      <c r="DB7" s="789" t="s">
        <v>479</v>
      </c>
      <c r="DC7" s="790"/>
      <c r="DD7" s="790"/>
      <c r="DE7" s="790"/>
      <c r="DF7" s="791"/>
      <c r="DG7" s="789" t="s">
        <v>479</v>
      </c>
      <c r="DH7" s="790"/>
      <c r="DI7" s="790"/>
      <c r="DJ7" s="790"/>
      <c r="DK7" s="791"/>
      <c r="DL7" s="789" t="s">
        <v>479</v>
      </c>
      <c r="DM7" s="790"/>
      <c r="DN7" s="790"/>
      <c r="DO7" s="790"/>
      <c r="DP7" s="791"/>
      <c r="DQ7" s="789" t="s">
        <v>479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542</v>
      </c>
      <c r="BT8" s="787"/>
      <c r="BU8" s="787"/>
      <c r="BV8" s="787"/>
      <c r="BW8" s="787"/>
      <c r="BX8" s="787"/>
      <c r="BY8" s="787"/>
      <c r="BZ8" s="787"/>
      <c r="CA8" s="787"/>
      <c r="CB8" s="787"/>
      <c r="CC8" s="787"/>
      <c r="CD8" s="787"/>
      <c r="CE8" s="787"/>
      <c r="CF8" s="787"/>
      <c r="CG8" s="788"/>
      <c r="CH8" s="799">
        <v>13</v>
      </c>
      <c r="CI8" s="800"/>
      <c r="CJ8" s="800"/>
      <c r="CK8" s="800"/>
      <c r="CL8" s="801"/>
      <c r="CM8" s="799">
        <v>44</v>
      </c>
      <c r="CN8" s="800"/>
      <c r="CO8" s="800"/>
      <c r="CP8" s="800"/>
      <c r="CQ8" s="801"/>
      <c r="CR8" s="799">
        <v>8</v>
      </c>
      <c r="CS8" s="800"/>
      <c r="CT8" s="800"/>
      <c r="CU8" s="800"/>
      <c r="CV8" s="801"/>
      <c r="CW8" s="799" t="s">
        <v>479</v>
      </c>
      <c r="CX8" s="800"/>
      <c r="CY8" s="800"/>
      <c r="CZ8" s="800"/>
      <c r="DA8" s="801"/>
      <c r="DB8" s="799" t="s">
        <v>479</v>
      </c>
      <c r="DC8" s="800"/>
      <c r="DD8" s="800"/>
      <c r="DE8" s="800"/>
      <c r="DF8" s="801"/>
      <c r="DG8" s="799" t="s">
        <v>479</v>
      </c>
      <c r="DH8" s="800"/>
      <c r="DI8" s="800"/>
      <c r="DJ8" s="800"/>
      <c r="DK8" s="801"/>
      <c r="DL8" s="799" t="s">
        <v>479</v>
      </c>
      <c r="DM8" s="800"/>
      <c r="DN8" s="800"/>
      <c r="DO8" s="800"/>
      <c r="DP8" s="801"/>
      <c r="DQ8" s="799" t="s">
        <v>479</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360</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361</v>
      </c>
      <c r="B23" s="808" t="s">
        <v>362</v>
      </c>
      <c r="C23" s="809"/>
      <c r="D23" s="809"/>
      <c r="E23" s="809"/>
      <c r="F23" s="809"/>
      <c r="G23" s="809"/>
      <c r="H23" s="809"/>
      <c r="I23" s="809"/>
      <c r="J23" s="809"/>
      <c r="K23" s="809"/>
      <c r="L23" s="809"/>
      <c r="M23" s="809"/>
      <c r="N23" s="809"/>
      <c r="O23" s="809"/>
      <c r="P23" s="810"/>
      <c r="Q23" s="811">
        <f>Q7</f>
        <v>16596</v>
      </c>
      <c r="R23" s="812"/>
      <c r="S23" s="812"/>
      <c r="T23" s="812"/>
      <c r="U23" s="812"/>
      <c r="V23" s="812">
        <f>V7</f>
        <v>15305</v>
      </c>
      <c r="W23" s="812"/>
      <c r="X23" s="812"/>
      <c r="Y23" s="812"/>
      <c r="Z23" s="812"/>
      <c r="AA23" s="812">
        <f>AA7</f>
        <v>1291</v>
      </c>
      <c r="AB23" s="812"/>
      <c r="AC23" s="812"/>
      <c r="AD23" s="812"/>
      <c r="AE23" s="813"/>
      <c r="AF23" s="814">
        <v>724</v>
      </c>
      <c r="AG23" s="812"/>
      <c r="AH23" s="812"/>
      <c r="AI23" s="812"/>
      <c r="AJ23" s="815"/>
      <c r="AK23" s="816"/>
      <c r="AL23" s="817"/>
      <c r="AM23" s="817"/>
      <c r="AN23" s="817"/>
      <c r="AO23" s="817"/>
      <c r="AP23" s="812">
        <f>AP7</f>
        <v>13233</v>
      </c>
      <c r="AQ23" s="812"/>
      <c r="AR23" s="812"/>
      <c r="AS23" s="812"/>
      <c r="AT23" s="812"/>
      <c r="AU23" s="818"/>
      <c r="AV23" s="818"/>
      <c r="AW23" s="818"/>
      <c r="AX23" s="818"/>
      <c r="AY23" s="819"/>
      <c r="AZ23" s="827" t="s">
        <v>109</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363</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364</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365</v>
      </c>
      <c r="R26" s="736"/>
      <c r="S26" s="736"/>
      <c r="T26" s="736"/>
      <c r="U26" s="737"/>
      <c r="V26" s="735" t="s">
        <v>366</v>
      </c>
      <c r="W26" s="736"/>
      <c r="X26" s="736"/>
      <c r="Y26" s="736"/>
      <c r="Z26" s="737"/>
      <c r="AA26" s="735" t="s">
        <v>367</v>
      </c>
      <c r="AB26" s="736"/>
      <c r="AC26" s="736"/>
      <c r="AD26" s="736"/>
      <c r="AE26" s="736"/>
      <c r="AF26" s="830" t="s">
        <v>368</v>
      </c>
      <c r="AG26" s="831"/>
      <c r="AH26" s="831"/>
      <c r="AI26" s="831"/>
      <c r="AJ26" s="832"/>
      <c r="AK26" s="736" t="s">
        <v>369</v>
      </c>
      <c r="AL26" s="736"/>
      <c r="AM26" s="736"/>
      <c r="AN26" s="736"/>
      <c r="AO26" s="737"/>
      <c r="AP26" s="735" t="s">
        <v>370</v>
      </c>
      <c r="AQ26" s="736"/>
      <c r="AR26" s="736"/>
      <c r="AS26" s="736"/>
      <c r="AT26" s="737"/>
      <c r="AU26" s="735" t="s">
        <v>371</v>
      </c>
      <c r="AV26" s="736"/>
      <c r="AW26" s="736"/>
      <c r="AX26" s="736"/>
      <c r="AY26" s="737"/>
      <c r="AZ26" s="735" t="s">
        <v>372</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373</v>
      </c>
      <c r="C28" s="750"/>
      <c r="D28" s="750"/>
      <c r="E28" s="750"/>
      <c r="F28" s="750"/>
      <c r="G28" s="750"/>
      <c r="H28" s="750"/>
      <c r="I28" s="750"/>
      <c r="J28" s="750"/>
      <c r="K28" s="750"/>
      <c r="L28" s="750"/>
      <c r="M28" s="750"/>
      <c r="N28" s="750"/>
      <c r="O28" s="750"/>
      <c r="P28" s="751"/>
      <c r="Q28" s="840">
        <v>4507</v>
      </c>
      <c r="R28" s="841"/>
      <c r="S28" s="841"/>
      <c r="T28" s="841"/>
      <c r="U28" s="841"/>
      <c r="V28" s="841">
        <v>4322</v>
      </c>
      <c r="W28" s="841"/>
      <c r="X28" s="841"/>
      <c r="Y28" s="841"/>
      <c r="Z28" s="841"/>
      <c r="AA28" s="841">
        <v>185</v>
      </c>
      <c r="AB28" s="841"/>
      <c r="AC28" s="841"/>
      <c r="AD28" s="841"/>
      <c r="AE28" s="842"/>
      <c r="AF28" s="843">
        <v>185</v>
      </c>
      <c r="AG28" s="841"/>
      <c r="AH28" s="841"/>
      <c r="AI28" s="841"/>
      <c r="AJ28" s="844"/>
      <c r="AK28" s="845">
        <v>367</v>
      </c>
      <c r="AL28" s="836"/>
      <c r="AM28" s="836"/>
      <c r="AN28" s="836"/>
      <c r="AO28" s="836"/>
      <c r="AP28" s="836" t="s">
        <v>479</v>
      </c>
      <c r="AQ28" s="836"/>
      <c r="AR28" s="836"/>
      <c r="AS28" s="836"/>
      <c r="AT28" s="836"/>
      <c r="AU28" s="836" t="s">
        <v>479</v>
      </c>
      <c r="AV28" s="836"/>
      <c r="AW28" s="836"/>
      <c r="AX28" s="836"/>
      <c r="AY28" s="836"/>
      <c r="AZ28" s="837" t="s">
        <v>479</v>
      </c>
      <c r="BA28" s="837"/>
      <c r="BB28" s="837"/>
      <c r="BC28" s="837"/>
      <c r="BD28" s="837"/>
      <c r="BE28" s="838" t="s">
        <v>556</v>
      </c>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3161</v>
      </c>
      <c r="R29" s="777"/>
      <c r="S29" s="777"/>
      <c r="T29" s="777"/>
      <c r="U29" s="777"/>
      <c r="V29" s="777">
        <v>3030</v>
      </c>
      <c r="W29" s="777"/>
      <c r="X29" s="777"/>
      <c r="Y29" s="777"/>
      <c r="Z29" s="777"/>
      <c r="AA29" s="777">
        <v>131</v>
      </c>
      <c r="AB29" s="777"/>
      <c r="AC29" s="777"/>
      <c r="AD29" s="777"/>
      <c r="AE29" s="778"/>
      <c r="AF29" s="779">
        <v>131</v>
      </c>
      <c r="AG29" s="780"/>
      <c r="AH29" s="780"/>
      <c r="AI29" s="780"/>
      <c r="AJ29" s="781"/>
      <c r="AK29" s="848">
        <v>510</v>
      </c>
      <c r="AL29" s="849"/>
      <c r="AM29" s="849"/>
      <c r="AN29" s="849"/>
      <c r="AO29" s="849"/>
      <c r="AP29" s="849" t="s">
        <v>479</v>
      </c>
      <c r="AQ29" s="849"/>
      <c r="AR29" s="849"/>
      <c r="AS29" s="849"/>
      <c r="AT29" s="849"/>
      <c r="AU29" s="849" t="s">
        <v>479</v>
      </c>
      <c r="AV29" s="849"/>
      <c r="AW29" s="849"/>
      <c r="AX29" s="849"/>
      <c r="AY29" s="849"/>
      <c r="AZ29" s="850" t="s">
        <v>479</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448</v>
      </c>
      <c r="R30" s="777"/>
      <c r="S30" s="777"/>
      <c r="T30" s="777"/>
      <c r="U30" s="777"/>
      <c r="V30" s="777">
        <v>438</v>
      </c>
      <c r="W30" s="777"/>
      <c r="X30" s="777"/>
      <c r="Y30" s="777"/>
      <c r="Z30" s="777"/>
      <c r="AA30" s="777">
        <v>10</v>
      </c>
      <c r="AB30" s="777"/>
      <c r="AC30" s="777"/>
      <c r="AD30" s="777"/>
      <c r="AE30" s="778"/>
      <c r="AF30" s="779">
        <v>10</v>
      </c>
      <c r="AG30" s="780"/>
      <c r="AH30" s="780"/>
      <c r="AI30" s="780"/>
      <c r="AJ30" s="781"/>
      <c r="AK30" s="848">
        <v>104</v>
      </c>
      <c r="AL30" s="849"/>
      <c r="AM30" s="849"/>
      <c r="AN30" s="849"/>
      <c r="AO30" s="849"/>
      <c r="AP30" s="849" t="s">
        <v>479</v>
      </c>
      <c r="AQ30" s="849"/>
      <c r="AR30" s="849"/>
      <c r="AS30" s="849"/>
      <c r="AT30" s="849"/>
      <c r="AU30" s="849" t="s">
        <v>479</v>
      </c>
      <c r="AV30" s="849"/>
      <c r="AW30" s="849"/>
      <c r="AX30" s="849"/>
      <c r="AY30" s="849"/>
      <c r="AZ30" s="850" t="s">
        <v>479</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22</v>
      </c>
      <c r="R31" s="777"/>
      <c r="S31" s="777"/>
      <c r="T31" s="777"/>
      <c r="U31" s="777"/>
      <c r="V31" s="777">
        <v>22</v>
      </c>
      <c r="W31" s="777"/>
      <c r="X31" s="777"/>
      <c r="Y31" s="777"/>
      <c r="Z31" s="777"/>
      <c r="AA31" s="777">
        <v>0</v>
      </c>
      <c r="AB31" s="777"/>
      <c r="AC31" s="777"/>
      <c r="AD31" s="777"/>
      <c r="AE31" s="778"/>
      <c r="AF31" s="779">
        <v>0</v>
      </c>
      <c r="AG31" s="780"/>
      <c r="AH31" s="780"/>
      <c r="AI31" s="780"/>
      <c r="AJ31" s="781"/>
      <c r="AK31" s="848">
        <v>7</v>
      </c>
      <c r="AL31" s="849"/>
      <c r="AM31" s="849"/>
      <c r="AN31" s="849"/>
      <c r="AO31" s="849"/>
      <c r="AP31" s="849" t="s">
        <v>479</v>
      </c>
      <c r="AQ31" s="849"/>
      <c r="AR31" s="849"/>
      <c r="AS31" s="849"/>
      <c r="AT31" s="849"/>
      <c r="AU31" s="849" t="s">
        <v>479</v>
      </c>
      <c r="AV31" s="849"/>
      <c r="AW31" s="849"/>
      <c r="AX31" s="849"/>
      <c r="AY31" s="849"/>
      <c r="AZ31" s="850" t="s">
        <v>479</v>
      </c>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377</v>
      </c>
      <c r="C32" s="774"/>
      <c r="D32" s="774"/>
      <c r="E32" s="774"/>
      <c r="F32" s="774"/>
      <c r="G32" s="774"/>
      <c r="H32" s="774"/>
      <c r="I32" s="774"/>
      <c r="J32" s="774"/>
      <c r="K32" s="774"/>
      <c r="L32" s="774"/>
      <c r="M32" s="774"/>
      <c r="N32" s="774"/>
      <c r="O32" s="774"/>
      <c r="P32" s="775"/>
      <c r="Q32" s="776">
        <v>143</v>
      </c>
      <c r="R32" s="777"/>
      <c r="S32" s="777"/>
      <c r="T32" s="777"/>
      <c r="U32" s="777"/>
      <c r="V32" s="777">
        <v>141</v>
      </c>
      <c r="W32" s="777"/>
      <c r="X32" s="777"/>
      <c r="Y32" s="777"/>
      <c r="Z32" s="777"/>
      <c r="AA32" s="777">
        <v>2</v>
      </c>
      <c r="AB32" s="777"/>
      <c r="AC32" s="777"/>
      <c r="AD32" s="777"/>
      <c r="AE32" s="778"/>
      <c r="AF32" s="779">
        <v>2</v>
      </c>
      <c r="AG32" s="780"/>
      <c r="AH32" s="780"/>
      <c r="AI32" s="780"/>
      <c r="AJ32" s="781"/>
      <c r="AK32" s="848">
        <v>16</v>
      </c>
      <c r="AL32" s="849"/>
      <c r="AM32" s="849"/>
      <c r="AN32" s="849"/>
      <c r="AO32" s="849"/>
      <c r="AP32" s="849" t="s">
        <v>479</v>
      </c>
      <c r="AQ32" s="849"/>
      <c r="AR32" s="849"/>
      <c r="AS32" s="849"/>
      <c r="AT32" s="849"/>
      <c r="AU32" s="849" t="s">
        <v>479</v>
      </c>
      <c r="AV32" s="849"/>
      <c r="AW32" s="849"/>
      <c r="AX32" s="849"/>
      <c r="AY32" s="849"/>
      <c r="AZ32" s="850" t="s">
        <v>479</v>
      </c>
      <c r="BA32" s="850"/>
      <c r="BB32" s="850"/>
      <c r="BC32" s="850"/>
      <c r="BD32" s="850"/>
      <c r="BE32" s="846" t="s">
        <v>557</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378</v>
      </c>
      <c r="C33" s="774"/>
      <c r="D33" s="774"/>
      <c r="E33" s="774"/>
      <c r="F33" s="774"/>
      <c r="G33" s="774"/>
      <c r="H33" s="774"/>
      <c r="I33" s="774"/>
      <c r="J33" s="774"/>
      <c r="K33" s="774"/>
      <c r="L33" s="774"/>
      <c r="M33" s="774"/>
      <c r="N33" s="774"/>
      <c r="O33" s="774"/>
      <c r="P33" s="775"/>
      <c r="Q33" s="776">
        <v>970</v>
      </c>
      <c r="R33" s="777"/>
      <c r="S33" s="777"/>
      <c r="T33" s="777"/>
      <c r="U33" s="777"/>
      <c r="V33" s="777">
        <v>1011</v>
      </c>
      <c r="W33" s="777"/>
      <c r="X33" s="777"/>
      <c r="Y33" s="777"/>
      <c r="Z33" s="777"/>
      <c r="AA33" s="777">
        <v>-41</v>
      </c>
      <c r="AB33" s="777"/>
      <c r="AC33" s="777"/>
      <c r="AD33" s="777"/>
      <c r="AE33" s="778"/>
      <c r="AF33" s="779">
        <v>679</v>
      </c>
      <c r="AG33" s="780"/>
      <c r="AH33" s="780"/>
      <c r="AI33" s="780"/>
      <c r="AJ33" s="781"/>
      <c r="AK33" s="848">
        <v>76</v>
      </c>
      <c r="AL33" s="849"/>
      <c r="AM33" s="849"/>
      <c r="AN33" s="849"/>
      <c r="AO33" s="849"/>
      <c r="AP33" s="849">
        <v>2874</v>
      </c>
      <c r="AQ33" s="849"/>
      <c r="AR33" s="849"/>
      <c r="AS33" s="849"/>
      <c r="AT33" s="849"/>
      <c r="AU33" s="849">
        <v>664</v>
      </c>
      <c r="AV33" s="849"/>
      <c r="AW33" s="849"/>
      <c r="AX33" s="849"/>
      <c r="AY33" s="849"/>
      <c r="AZ33" s="850" t="s">
        <v>479</v>
      </c>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380</v>
      </c>
      <c r="C34" s="774"/>
      <c r="D34" s="774"/>
      <c r="E34" s="774"/>
      <c r="F34" s="774"/>
      <c r="G34" s="774"/>
      <c r="H34" s="774"/>
      <c r="I34" s="774"/>
      <c r="J34" s="774"/>
      <c r="K34" s="774"/>
      <c r="L34" s="774"/>
      <c r="M34" s="774"/>
      <c r="N34" s="774"/>
      <c r="O34" s="774"/>
      <c r="P34" s="775"/>
      <c r="Q34" s="776">
        <v>129</v>
      </c>
      <c r="R34" s="777"/>
      <c r="S34" s="777"/>
      <c r="T34" s="777"/>
      <c r="U34" s="777"/>
      <c r="V34" s="777">
        <v>106</v>
      </c>
      <c r="W34" s="777"/>
      <c r="X34" s="777"/>
      <c r="Y34" s="777"/>
      <c r="Z34" s="777"/>
      <c r="AA34" s="777">
        <v>22</v>
      </c>
      <c r="AB34" s="777"/>
      <c r="AC34" s="777"/>
      <c r="AD34" s="777"/>
      <c r="AE34" s="778"/>
      <c r="AF34" s="779">
        <v>22</v>
      </c>
      <c r="AG34" s="780"/>
      <c r="AH34" s="780"/>
      <c r="AI34" s="780"/>
      <c r="AJ34" s="781"/>
      <c r="AK34" s="848">
        <v>103</v>
      </c>
      <c r="AL34" s="849"/>
      <c r="AM34" s="849"/>
      <c r="AN34" s="849"/>
      <c r="AO34" s="849"/>
      <c r="AP34" s="849">
        <v>835</v>
      </c>
      <c r="AQ34" s="849"/>
      <c r="AR34" s="849"/>
      <c r="AS34" s="849"/>
      <c r="AT34" s="849"/>
      <c r="AU34" s="849">
        <v>833</v>
      </c>
      <c r="AV34" s="849"/>
      <c r="AW34" s="849"/>
      <c r="AX34" s="849"/>
      <c r="AY34" s="849"/>
      <c r="AZ34" s="850" t="s">
        <v>479</v>
      </c>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382</v>
      </c>
      <c r="C35" s="774"/>
      <c r="D35" s="774"/>
      <c r="E35" s="774"/>
      <c r="F35" s="774"/>
      <c r="G35" s="774"/>
      <c r="H35" s="774"/>
      <c r="I35" s="774"/>
      <c r="J35" s="774"/>
      <c r="K35" s="774"/>
      <c r="L35" s="774"/>
      <c r="M35" s="774"/>
      <c r="N35" s="774"/>
      <c r="O35" s="774"/>
      <c r="P35" s="775"/>
      <c r="Q35" s="776">
        <v>1476</v>
      </c>
      <c r="R35" s="777"/>
      <c r="S35" s="777"/>
      <c r="T35" s="777"/>
      <c r="U35" s="777"/>
      <c r="V35" s="777">
        <v>1433</v>
      </c>
      <c r="W35" s="777"/>
      <c r="X35" s="777"/>
      <c r="Y35" s="777"/>
      <c r="Z35" s="777"/>
      <c r="AA35" s="777">
        <v>43</v>
      </c>
      <c r="AB35" s="777"/>
      <c r="AC35" s="777"/>
      <c r="AD35" s="777"/>
      <c r="AE35" s="778"/>
      <c r="AF35" s="779">
        <v>43</v>
      </c>
      <c r="AG35" s="780"/>
      <c r="AH35" s="780"/>
      <c r="AI35" s="780"/>
      <c r="AJ35" s="781"/>
      <c r="AK35" s="848">
        <v>407</v>
      </c>
      <c r="AL35" s="849"/>
      <c r="AM35" s="849"/>
      <c r="AN35" s="849"/>
      <c r="AO35" s="849"/>
      <c r="AP35" s="849">
        <v>7263</v>
      </c>
      <c r="AQ35" s="849"/>
      <c r="AR35" s="849"/>
      <c r="AS35" s="849"/>
      <c r="AT35" s="849"/>
      <c r="AU35" s="849">
        <v>4263</v>
      </c>
      <c r="AV35" s="849"/>
      <c r="AW35" s="849"/>
      <c r="AX35" s="849"/>
      <c r="AY35" s="849"/>
      <c r="AZ35" s="850" t="s">
        <v>479</v>
      </c>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361</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1073</v>
      </c>
      <c r="AG63" s="860"/>
      <c r="AH63" s="860"/>
      <c r="AI63" s="860"/>
      <c r="AJ63" s="861"/>
      <c r="AK63" s="862"/>
      <c r="AL63" s="857"/>
      <c r="AM63" s="857"/>
      <c r="AN63" s="857"/>
      <c r="AO63" s="857"/>
      <c r="AP63" s="860">
        <f>SUM(AP28:AT35)</f>
        <v>10972</v>
      </c>
      <c r="AQ63" s="860"/>
      <c r="AR63" s="860"/>
      <c r="AS63" s="860"/>
      <c r="AT63" s="860"/>
      <c r="AU63" s="860">
        <f>SUM(AU28:AY35)</f>
        <v>5760</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386</v>
      </c>
      <c r="B66" s="759"/>
      <c r="C66" s="759"/>
      <c r="D66" s="759"/>
      <c r="E66" s="759"/>
      <c r="F66" s="759"/>
      <c r="G66" s="759"/>
      <c r="H66" s="759"/>
      <c r="I66" s="759"/>
      <c r="J66" s="759"/>
      <c r="K66" s="759"/>
      <c r="L66" s="759"/>
      <c r="M66" s="759"/>
      <c r="N66" s="759"/>
      <c r="O66" s="759"/>
      <c r="P66" s="760"/>
      <c r="Q66" s="735" t="s">
        <v>365</v>
      </c>
      <c r="R66" s="736"/>
      <c r="S66" s="736"/>
      <c r="T66" s="736"/>
      <c r="U66" s="737"/>
      <c r="V66" s="735" t="s">
        <v>366</v>
      </c>
      <c r="W66" s="736"/>
      <c r="X66" s="736"/>
      <c r="Y66" s="736"/>
      <c r="Z66" s="737"/>
      <c r="AA66" s="735" t="s">
        <v>367</v>
      </c>
      <c r="AB66" s="736"/>
      <c r="AC66" s="736"/>
      <c r="AD66" s="736"/>
      <c r="AE66" s="737"/>
      <c r="AF66" s="870" t="s">
        <v>368</v>
      </c>
      <c r="AG66" s="831"/>
      <c r="AH66" s="831"/>
      <c r="AI66" s="831"/>
      <c r="AJ66" s="871"/>
      <c r="AK66" s="735" t="s">
        <v>369</v>
      </c>
      <c r="AL66" s="759"/>
      <c r="AM66" s="759"/>
      <c r="AN66" s="759"/>
      <c r="AO66" s="760"/>
      <c r="AP66" s="735" t="s">
        <v>370</v>
      </c>
      <c r="AQ66" s="736"/>
      <c r="AR66" s="736"/>
      <c r="AS66" s="736"/>
      <c r="AT66" s="737"/>
      <c r="AU66" s="735" t="s">
        <v>387</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533</v>
      </c>
      <c r="C68" s="888"/>
      <c r="D68" s="888"/>
      <c r="E68" s="888"/>
      <c r="F68" s="888"/>
      <c r="G68" s="888"/>
      <c r="H68" s="888"/>
      <c r="I68" s="888"/>
      <c r="J68" s="888"/>
      <c r="K68" s="888"/>
      <c r="L68" s="888"/>
      <c r="M68" s="888"/>
      <c r="N68" s="888"/>
      <c r="O68" s="888"/>
      <c r="P68" s="889"/>
      <c r="Q68" s="890">
        <v>16</v>
      </c>
      <c r="R68" s="884"/>
      <c r="S68" s="884"/>
      <c r="T68" s="884"/>
      <c r="U68" s="884"/>
      <c r="V68" s="884">
        <v>14</v>
      </c>
      <c r="W68" s="884"/>
      <c r="X68" s="884"/>
      <c r="Y68" s="884"/>
      <c r="Z68" s="884"/>
      <c r="AA68" s="884">
        <v>2</v>
      </c>
      <c r="AB68" s="884"/>
      <c r="AC68" s="884"/>
      <c r="AD68" s="884"/>
      <c r="AE68" s="884"/>
      <c r="AF68" s="884">
        <v>2</v>
      </c>
      <c r="AG68" s="884"/>
      <c r="AH68" s="884"/>
      <c r="AI68" s="884"/>
      <c r="AJ68" s="884"/>
      <c r="AK68" s="884" t="s">
        <v>479</v>
      </c>
      <c r="AL68" s="884"/>
      <c r="AM68" s="884"/>
      <c r="AN68" s="884"/>
      <c r="AO68" s="884"/>
      <c r="AP68" s="884" t="s">
        <v>479</v>
      </c>
      <c r="AQ68" s="884"/>
      <c r="AR68" s="884"/>
      <c r="AS68" s="884"/>
      <c r="AT68" s="884"/>
      <c r="AU68" s="884" t="s">
        <v>479</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534</v>
      </c>
      <c r="C69" s="892"/>
      <c r="D69" s="892"/>
      <c r="E69" s="892"/>
      <c r="F69" s="892"/>
      <c r="G69" s="892"/>
      <c r="H69" s="892"/>
      <c r="I69" s="892"/>
      <c r="J69" s="892"/>
      <c r="K69" s="892"/>
      <c r="L69" s="892"/>
      <c r="M69" s="892"/>
      <c r="N69" s="892"/>
      <c r="O69" s="892"/>
      <c r="P69" s="893"/>
      <c r="Q69" s="894">
        <v>73</v>
      </c>
      <c r="R69" s="849"/>
      <c r="S69" s="849"/>
      <c r="T69" s="849"/>
      <c r="U69" s="849"/>
      <c r="V69" s="849">
        <v>71</v>
      </c>
      <c r="W69" s="849"/>
      <c r="X69" s="849"/>
      <c r="Y69" s="849"/>
      <c r="Z69" s="849"/>
      <c r="AA69" s="849">
        <v>3</v>
      </c>
      <c r="AB69" s="849"/>
      <c r="AC69" s="849"/>
      <c r="AD69" s="849"/>
      <c r="AE69" s="849"/>
      <c r="AF69" s="849">
        <v>3</v>
      </c>
      <c r="AG69" s="849"/>
      <c r="AH69" s="849"/>
      <c r="AI69" s="849"/>
      <c r="AJ69" s="849"/>
      <c r="AK69" s="849" t="s">
        <v>479</v>
      </c>
      <c r="AL69" s="849"/>
      <c r="AM69" s="849"/>
      <c r="AN69" s="849"/>
      <c r="AO69" s="849"/>
      <c r="AP69" s="849" t="s">
        <v>479</v>
      </c>
      <c r="AQ69" s="849"/>
      <c r="AR69" s="849"/>
      <c r="AS69" s="849"/>
      <c r="AT69" s="849"/>
      <c r="AU69" s="849" t="s">
        <v>479</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535</v>
      </c>
      <c r="C70" s="892"/>
      <c r="D70" s="892"/>
      <c r="E70" s="892"/>
      <c r="F70" s="892"/>
      <c r="G70" s="892"/>
      <c r="H70" s="892"/>
      <c r="I70" s="892"/>
      <c r="J70" s="892"/>
      <c r="K70" s="892"/>
      <c r="L70" s="892"/>
      <c r="M70" s="892"/>
      <c r="N70" s="892"/>
      <c r="O70" s="892"/>
      <c r="P70" s="893"/>
      <c r="Q70" s="894">
        <v>9274</v>
      </c>
      <c r="R70" s="849"/>
      <c r="S70" s="849"/>
      <c r="T70" s="849"/>
      <c r="U70" s="849"/>
      <c r="V70" s="849">
        <v>9247</v>
      </c>
      <c r="W70" s="849"/>
      <c r="X70" s="849"/>
      <c r="Y70" s="849"/>
      <c r="Z70" s="849"/>
      <c r="AA70" s="849">
        <v>27</v>
      </c>
      <c r="AB70" s="849"/>
      <c r="AC70" s="849"/>
      <c r="AD70" s="849"/>
      <c r="AE70" s="849"/>
      <c r="AF70" s="849">
        <v>27</v>
      </c>
      <c r="AG70" s="849"/>
      <c r="AH70" s="849"/>
      <c r="AI70" s="849"/>
      <c r="AJ70" s="849"/>
      <c r="AK70" s="849">
        <v>1475</v>
      </c>
      <c r="AL70" s="849"/>
      <c r="AM70" s="849"/>
      <c r="AN70" s="849"/>
      <c r="AO70" s="849"/>
      <c r="AP70" s="849" t="s">
        <v>479</v>
      </c>
      <c r="AQ70" s="849"/>
      <c r="AR70" s="849"/>
      <c r="AS70" s="849"/>
      <c r="AT70" s="849"/>
      <c r="AU70" s="849" t="s">
        <v>479</v>
      </c>
      <c r="AV70" s="849"/>
      <c r="AW70" s="849"/>
      <c r="AX70" s="849"/>
      <c r="AY70" s="849"/>
      <c r="AZ70" s="895" t="s">
        <v>543</v>
      </c>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536</v>
      </c>
      <c r="C71" s="892"/>
      <c r="D71" s="892"/>
      <c r="E71" s="892"/>
      <c r="F71" s="892"/>
      <c r="G71" s="892"/>
      <c r="H71" s="892"/>
      <c r="I71" s="892"/>
      <c r="J71" s="892"/>
      <c r="K71" s="892"/>
      <c r="L71" s="892"/>
      <c r="M71" s="892"/>
      <c r="N71" s="892"/>
      <c r="O71" s="892"/>
      <c r="P71" s="893"/>
      <c r="Q71" s="894">
        <v>43</v>
      </c>
      <c r="R71" s="849"/>
      <c r="S71" s="849"/>
      <c r="T71" s="849"/>
      <c r="U71" s="849"/>
      <c r="V71" s="849">
        <v>41</v>
      </c>
      <c r="W71" s="849"/>
      <c r="X71" s="849"/>
      <c r="Y71" s="849"/>
      <c r="Z71" s="849"/>
      <c r="AA71" s="849">
        <v>2</v>
      </c>
      <c r="AB71" s="849"/>
      <c r="AC71" s="849"/>
      <c r="AD71" s="849"/>
      <c r="AE71" s="849"/>
      <c r="AF71" s="849">
        <v>2</v>
      </c>
      <c r="AG71" s="849"/>
      <c r="AH71" s="849"/>
      <c r="AI71" s="849"/>
      <c r="AJ71" s="849"/>
      <c r="AK71" s="849" t="s">
        <v>479</v>
      </c>
      <c r="AL71" s="849"/>
      <c r="AM71" s="849"/>
      <c r="AN71" s="849"/>
      <c r="AO71" s="849"/>
      <c r="AP71" s="849" t="s">
        <v>479</v>
      </c>
      <c r="AQ71" s="849"/>
      <c r="AR71" s="849"/>
      <c r="AS71" s="849"/>
      <c r="AT71" s="849"/>
      <c r="AU71" s="849" t="s">
        <v>479</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537</v>
      </c>
      <c r="C72" s="892"/>
      <c r="D72" s="892"/>
      <c r="E72" s="892"/>
      <c r="F72" s="892"/>
      <c r="G72" s="892"/>
      <c r="H72" s="892"/>
      <c r="I72" s="892"/>
      <c r="J72" s="892"/>
      <c r="K72" s="892"/>
      <c r="L72" s="892"/>
      <c r="M72" s="892"/>
      <c r="N72" s="892"/>
      <c r="O72" s="892"/>
      <c r="P72" s="893"/>
      <c r="Q72" s="894">
        <v>26</v>
      </c>
      <c r="R72" s="849"/>
      <c r="S72" s="849"/>
      <c r="T72" s="849"/>
      <c r="U72" s="849"/>
      <c r="V72" s="849">
        <v>26</v>
      </c>
      <c r="W72" s="849"/>
      <c r="X72" s="849"/>
      <c r="Y72" s="849"/>
      <c r="Z72" s="849"/>
      <c r="AA72" s="849">
        <v>0</v>
      </c>
      <c r="AB72" s="849"/>
      <c r="AC72" s="849"/>
      <c r="AD72" s="849"/>
      <c r="AE72" s="849"/>
      <c r="AF72" s="849">
        <v>0</v>
      </c>
      <c r="AG72" s="849"/>
      <c r="AH72" s="849"/>
      <c r="AI72" s="849"/>
      <c r="AJ72" s="849"/>
      <c r="AK72" s="849" t="s">
        <v>479</v>
      </c>
      <c r="AL72" s="849"/>
      <c r="AM72" s="849"/>
      <c r="AN72" s="849"/>
      <c r="AO72" s="849"/>
      <c r="AP72" s="849" t="s">
        <v>479</v>
      </c>
      <c r="AQ72" s="849"/>
      <c r="AR72" s="849"/>
      <c r="AS72" s="849"/>
      <c r="AT72" s="849"/>
      <c r="AU72" s="849" t="s">
        <v>479</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538</v>
      </c>
      <c r="C73" s="892"/>
      <c r="D73" s="892"/>
      <c r="E73" s="892"/>
      <c r="F73" s="892"/>
      <c r="G73" s="892"/>
      <c r="H73" s="892"/>
      <c r="I73" s="892"/>
      <c r="J73" s="892"/>
      <c r="K73" s="892"/>
      <c r="L73" s="892"/>
      <c r="M73" s="892"/>
      <c r="N73" s="892"/>
      <c r="O73" s="892"/>
      <c r="P73" s="893"/>
      <c r="Q73" s="894">
        <v>103</v>
      </c>
      <c r="R73" s="849"/>
      <c r="S73" s="849"/>
      <c r="T73" s="849"/>
      <c r="U73" s="849"/>
      <c r="V73" s="849">
        <v>99</v>
      </c>
      <c r="W73" s="849"/>
      <c r="X73" s="849"/>
      <c r="Y73" s="849"/>
      <c r="Z73" s="849"/>
      <c r="AA73" s="849">
        <v>4</v>
      </c>
      <c r="AB73" s="849"/>
      <c r="AC73" s="849"/>
      <c r="AD73" s="849"/>
      <c r="AE73" s="849"/>
      <c r="AF73" s="849">
        <v>4</v>
      </c>
      <c r="AG73" s="849"/>
      <c r="AH73" s="849"/>
      <c r="AI73" s="849"/>
      <c r="AJ73" s="849"/>
      <c r="AK73" s="849">
        <v>1</v>
      </c>
      <c r="AL73" s="849"/>
      <c r="AM73" s="849"/>
      <c r="AN73" s="849"/>
      <c r="AO73" s="849"/>
      <c r="AP73" s="849" t="s">
        <v>479</v>
      </c>
      <c r="AQ73" s="849"/>
      <c r="AR73" s="849"/>
      <c r="AS73" s="849"/>
      <c r="AT73" s="849"/>
      <c r="AU73" s="849" t="s">
        <v>479</v>
      </c>
      <c r="AV73" s="849"/>
      <c r="AW73" s="849"/>
      <c r="AX73" s="849"/>
      <c r="AY73" s="849"/>
      <c r="AZ73" s="895" t="s">
        <v>544</v>
      </c>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539</v>
      </c>
      <c r="C74" s="892"/>
      <c r="D74" s="892"/>
      <c r="E74" s="892"/>
      <c r="F74" s="892"/>
      <c r="G74" s="892"/>
      <c r="H74" s="892"/>
      <c r="I74" s="892"/>
      <c r="J74" s="892"/>
      <c r="K74" s="892"/>
      <c r="L74" s="892"/>
      <c r="M74" s="892"/>
      <c r="N74" s="892"/>
      <c r="O74" s="892"/>
      <c r="P74" s="893"/>
      <c r="Q74" s="894">
        <v>14</v>
      </c>
      <c r="R74" s="849"/>
      <c r="S74" s="849"/>
      <c r="T74" s="849"/>
      <c r="U74" s="849"/>
      <c r="V74" s="849">
        <v>13</v>
      </c>
      <c r="W74" s="849"/>
      <c r="X74" s="849"/>
      <c r="Y74" s="849"/>
      <c r="Z74" s="849"/>
      <c r="AA74" s="849">
        <v>1</v>
      </c>
      <c r="AB74" s="849"/>
      <c r="AC74" s="849"/>
      <c r="AD74" s="849"/>
      <c r="AE74" s="849"/>
      <c r="AF74" s="849">
        <v>1</v>
      </c>
      <c r="AG74" s="849"/>
      <c r="AH74" s="849"/>
      <c r="AI74" s="849"/>
      <c r="AJ74" s="849"/>
      <c r="AK74" s="849" t="s">
        <v>479</v>
      </c>
      <c r="AL74" s="849"/>
      <c r="AM74" s="849"/>
      <c r="AN74" s="849"/>
      <c r="AO74" s="849"/>
      <c r="AP74" s="849" t="s">
        <v>479</v>
      </c>
      <c r="AQ74" s="849"/>
      <c r="AR74" s="849"/>
      <c r="AS74" s="849"/>
      <c r="AT74" s="849"/>
      <c r="AU74" s="849" t="s">
        <v>479</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540</v>
      </c>
      <c r="C75" s="892"/>
      <c r="D75" s="892"/>
      <c r="E75" s="892"/>
      <c r="F75" s="892"/>
      <c r="G75" s="892"/>
      <c r="H75" s="892"/>
      <c r="I75" s="892"/>
      <c r="J75" s="892"/>
      <c r="K75" s="892"/>
      <c r="L75" s="892"/>
      <c r="M75" s="892"/>
      <c r="N75" s="892"/>
      <c r="O75" s="892"/>
      <c r="P75" s="893"/>
      <c r="Q75" s="897">
        <v>110</v>
      </c>
      <c r="R75" s="898"/>
      <c r="S75" s="898"/>
      <c r="T75" s="898"/>
      <c r="U75" s="848"/>
      <c r="V75" s="899">
        <v>104</v>
      </c>
      <c r="W75" s="898"/>
      <c r="X75" s="898"/>
      <c r="Y75" s="898"/>
      <c r="Z75" s="848"/>
      <c r="AA75" s="899">
        <v>6</v>
      </c>
      <c r="AB75" s="898"/>
      <c r="AC75" s="898"/>
      <c r="AD75" s="898"/>
      <c r="AE75" s="848"/>
      <c r="AF75" s="899">
        <v>6</v>
      </c>
      <c r="AG75" s="898"/>
      <c r="AH75" s="898"/>
      <c r="AI75" s="898"/>
      <c r="AJ75" s="848"/>
      <c r="AK75" s="899">
        <v>51</v>
      </c>
      <c r="AL75" s="898"/>
      <c r="AM75" s="898"/>
      <c r="AN75" s="898"/>
      <c r="AO75" s="848"/>
      <c r="AP75" s="899" t="s">
        <v>479</v>
      </c>
      <c r="AQ75" s="898"/>
      <c r="AR75" s="898"/>
      <c r="AS75" s="898"/>
      <c r="AT75" s="848"/>
      <c r="AU75" s="899" t="s">
        <v>479</v>
      </c>
      <c r="AV75" s="898"/>
      <c r="AW75" s="898"/>
      <c r="AX75" s="898"/>
      <c r="AY75" s="848"/>
      <c r="AZ75" s="895" t="s">
        <v>545</v>
      </c>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541</v>
      </c>
      <c r="C76" s="892"/>
      <c r="D76" s="892"/>
      <c r="E76" s="892"/>
      <c r="F76" s="892"/>
      <c r="G76" s="892"/>
      <c r="H76" s="892"/>
      <c r="I76" s="892"/>
      <c r="J76" s="892"/>
      <c r="K76" s="892"/>
      <c r="L76" s="892"/>
      <c r="M76" s="892"/>
      <c r="N76" s="892"/>
      <c r="O76" s="892"/>
      <c r="P76" s="893"/>
      <c r="Q76" s="897">
        <v>41</v>
      </c>
      <c r="R76" s="898"/>
      <c r="S76" s="898"/>
      <c r="T76" s="898"/>
      <c r="U76" s="848"/>
      <c r="V76" s="899">
        <v>35</v>
      </c>
      <c r="W76" s="898"/>
      <c r="X76" s="898"/>
      <c r="Y76" s="898"/>
      <c r="Z76" s="848"/>
      <c r="AA76" s="899">
        <v>7</v>
      </c>
      <c r="AB76" s="898"/>
      <c r="AC76" s="898"/>
      <c r="AD76" s="898"/>
      <c r="AE76" s="848"/>
      <c r="AF76" s="899">
        <v>7</v>
      </c>
      <c r="AG76" s="898"/>
      <c r="AH76" s="898"/>
      <c r="AI76" s="898"/>
      <c r="AJ76" s="848"/>
      <c r="AK76" s="899">
        <v>16</v>
      </c>
      <c r="AL76" s="898"/>
      <c r="AM76" s="898"/>
      <c r="AN76" s="898"/>
      <c r="AO76" s="848"/>
      <c r="AP76" s="899" t="s">
        <v>479</v>
      </c>
      <c r="AQ76" s="898"/>
      <c r="AR76" s="898"/>
      <c r="AS76" s="898"/>
      <c r="AT76" s="848"/>
      <c r="AU76" s="899" t="s">
        <v>479</v>
      </c>
      <c r="AV76" s="898"/>
      <c r="AW76" s="898"/>
      <c r="AX76" s="898"/>
      <c r="AY76" s="848"/>
      <c r="AZ76" s="895" t="s">
        <v>550</v>
      </c>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551</v>
      </c>
      <c r="C77" s="892"/>
      <c r="D77" s="892"/>
      <c r="E77" s="892"/>
      <c r="F77" s="892"/>
      <c r="G77" s="892"/>
      <c r="H77" s="892"/>
      <c r="I77" s="892"/>
      <c r="J77" s="892"/>
      <c r="K77" s="892"/>
      <c r="L77" s="892"/>
      <c r="M77" s="892"/>
      <c r="N77" s="892"/>
      <c r="O77" s="892"/>
      <c r="P77" s="893"/>
      <c r="Q77" s="897">
        <v>6</v>
      </c>
      <c r="R77" s="898"/>
      <c r="S77" s="898"/>
      <c r="T77" s="898"/>
      <c r="U77" s="848"/>
      <c r="V77" s="899">
        <v>5</v>
      </c>
      <c r="W77" s="898"/>
      <c r="X77" s="898"/>
      <c r="Y77" s="898"/>
      <c r="Z77" s="848"/>
      <c r="AA77" s="899">
        <v>1</v>
      </c>
      <c r="AB77" s="898"/>
      <c r="AC77" s="898"/>
      <c r="AD77" s="898"/>
      <c r="AE77" s="848"/>
      <c r="AF77" s="899">
        <v>1</v>
      </c>
      <c r="AG77" s="898"/>
      <c r="AH77" s="898"/>
      <c r="AI77" s="898"/>
      <c r="AJ77" s="848"/>
      <c r="AK77" s="899">
        <v>2</v>
      </c>
      <c r="AL77" s="898"/>
      <c r="AM77" s="898"/>
      <c r="AN77" s="898"/>
      <c r="AO77" s="848"/>
      <c r="AP77" s="899" t="s">
        <v>479</v>
      </c>
      <c r="AQ77" s="898"/>
      <c r="AR77" s="898"/>
      <c r="AS77" s="898"/>
      <c r="AT77" s="848"/>
      <c r="AU77" s="899" t="s">
        <v>479</v>
      </c>
      <c r="AV77" s="898"/>
      <c r="AW77" s="898"/>
      <c r="AX77" s="898"/>
      <c r="AY77" s="848"/>
      <c r="AZ77" s="895" t="s">
        <v>552</v>
      </c>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549</v>
      </c>
      <c r="C78" s="892"/>
      <c r="D78" s="892"/>
      <c r="E78" s="892"/>
      <c r="F78" s="892"/>
      <c r="G78" s="892"/>
      <c r="H78" s="892"/>
      <c r="I78" s="892"/>
      <c r="J78" s="892"/>
      <c r="K78" s="892"/>
      <c r="L78" s="892"/>
      <c r="M78" s="892"/>
      <c r="N78" s="892"/>
      <c r="O78" s="892"/>
      <c r="P78" s="893"/>
      <c r="Q78" s="894">
        <v>69</v>
      </c>
      <c r="R78" s="849"/>
      <c r="S78" s="849"/>
      <c r="T78" s="849"/>
      <c r="U78" s="849"/>
      <c r="V78" s="849">
        <v>64</v>
      </c>
      <c r="W78" s="849"/>
      <c r="X78" s="849"/>
      <c r="Y78" s="849"/>
      <c r="Z78" s="849"/>
      <c r="AA78" s="849">
        <v>5</v>
      </c>
      <c r="AB78" s="849"/>
      <c r="AC78" s="849"/>
      <c r="AD78" s="849"/>
      <c r="AE78" s="849"/>
      <c r="AF78" s="849">
        <v>5</v>
      </c>
      <c r="AG78" s="849"/>
      <c r="AH78" s="849"/>
      <c r="AI78" s="849"/>
      <c r="AJ78" s="849"/>
      <c r="AK78" s="849" t="s">
        <v>479</v>
      </c>
      <c r="AL78" s="849"/>
      <c r="AM78" s="849"/>
      <c r="AN78" s="849"/>
      <c r="AO78" s="849"/>
      <c r="AP78" s="849" t="s">
        <v>479</v>
      </c>
      <c r="AQ78" s="849"/>
      <c r="AR78" s="849"/>
      <c r="AS78" s="849"/>
      <c r="AT78" s="849"/>
      <c r="AU78" s="849" t="s">
        <v>479</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548</v>
      </c>
      <c r="C79" s="892"/>
      <c r="D79" s="892"/>
      <c r="E79" s="892"/>
      <c r="F79" s="892"/>
      <c r="G79" s="892"/>
      <c r="H79" s="892"/>
      <c r="I79" s="892"/>
      <c r="J79" s="892"/>
      <c r="K79" s="892"/>
      <c r="L79" s="892"/>
      <c r="M79" s="892"/>
      <c r="N79" s="892"/>
      <c r="O79" s="892"/>
      <c r="P79" s="893"/>
      <c r="Q79" s="894">
        <v>250</v>
      </c>
      <c r="R79" s="849"/>
      <c r="S79" s="849"/>
      <c r="T79" s="849"/>
      <c r="U79" s="849"/>
      <c r="V79" s="849">
        <v>225</v>
      </c>
      <c r="W79" s="849"/>
      <c r="X79" s="849"/>
      <c r="Y79" s="849"/>
      <c r="Z79" s="849"/>
      <c r="AA79" s="849">
        <v>26</v>
      </c>
      <c r="AB79" s="849"/>
      <c r="AC79" s="849"/>
      <c r="AD79" s="849"/>
      <c r="AE79" s="849"/>
      <c r="AF79" s="849">
        <v>26</v>
      </c>
      <c r="AG79" s="849"/>
      <c r="AH79" s="849"/>
      <c r="AI79" s="849"/>
      <c r="AJ79" s="849"/>
      <c r="AK79" s="849" t="s">
        <v>479</v>
      </c>
      <c r="AL79" s="849"/>
      <c r="AM79" s="849"/>
      <c r="AN79" s="849"/>
      <c r="AO79" s="849"/>
      <c r="AP79" s="849" t="s">
        <v>479</v>
      </c>
      <c r="AQ79" s="849"/>
      <c r="AR79" s="849"/>
      <c r="AS79" s="849"/>
      <c r="AT79" s="849"/>
      <c r="AU79" s="849" t="s">
        <v>479</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547</v>
      </c>
      <c r="C80" s="892"/>
      <c r="D80" s="892"/>
      <c r="E80" s="892"/>
      <c r="F80" s="892"/>
      <c r="G80" s="892"/>
      <c r="H80" s="892"/>
      <c r="I80" s="892"/>
      <c r="J80" s="892"/>
      <c r="K80" s="892"/>
      <c r="L80" s="892"/>
      <c r="M80" s="892"/>
      <c r="N80" s="892"/>
      <c r="O80" s="892"/>
      <c r="P80" s="893"/>
      <c r="Q80" s="894">
        <v>242051</v>
      </c>
      <c r="R80" s="849"/>
      <c r="S80" s="849"/>
      <c r="T80" s="849"/>
      <c r="U80" s="849"/>
      <c r="V80" s="849">
        <v>233409</v>
      </c>
      <c r="W80" s="849"/>
      <c r="X80" s="849"/>
      <c r="Y80" s="849"/>
      <c r="Z80" s="849"/>
      <c r="AA80" s="849">
        <v>8642</v>
      </c>
      <c r="AB80" s="849"/>
      <c r="AC80" s="849"/>
      <c r="AD80" s="849"/>
      <c r="AE80" s="849"/>
      <c r="AF80" s="849">
        <v>8642</v>
      </c>
      <c r="AG80" s="849"/>
      <c r="AH80" s="849"/>
      <c r="AI80" s="849"/>
      <c r="AJ80" s="849"/>
      <c r="AK80" s="849">
        <v>287</v>
      </c>
      <c r="AL80" s="849"/>
      <c r="AM80" s="849"/>
      <c r="AN80" s="849"/>
      <c r="AO80" s="849"/>
      <c r="AP80" s="849" t="s">
        <v>479</v>
      </c>
      <c r="AQ80" s="849"/>
      <c r="AR80" s="849"/>
      <c r="AS80" s="849"/>
      <c r="AT80" s="849"/>
      <c r="AU80" s="849" t="s">
        <v>479</v>
      </c>
      <c r="AV80" s="849"/>
      <c r="AW80" s="849"/>
      <c r="AX80" s="849"/>
      <c r="AY80" s="849"/>
      <c r="AZ80" s="895" t="s">
        <v>553</v>
      </c>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546</v>
      </c>
      <c r="C81" s="892"/>
      <c r="D81" s="892"/>
      <c r="E81" s="892"/>
      <c r="F81" s="892"/>
      <c r="G81" s="892"/>
      <c r="H81" s="892"/>
      <c r="I81" s="892"/>
      <c r="J81" s="892"/>
      <c r="K81" s="892"/>
      <c r="L81" s="892"/>
      <c r="M81" s="892"/>
      <c r="N81" s="892"/>
      <c r="O81" s="892"/>
      <c r="P81" s="893"/>
      <c r="Q81" s="894">
        <v>283</v>
      </c>
      <c r="R81" s="849"/>
      <c r="S81" s="849"/>
      <c r="T81" s="849"/>
      <c r="U81" s="849"/>
      <c r="V81" s="849">
        <v>280</v>
      </c>
      <c r="W81" s="849"/>
      <c r="X81" s="849"/>
      <c r="Y81" s="849"/>
      <c r="Z81" s="849"/>
      <c r="AA81" s="849">
        <v>3</v>
      </c>
      <c r="AB81" s="849"/>
      <c r="AC81" s="849"/>
      <c r="AD81" s="849"/>
      <c r="AE81" s="849"/>
      <c r="AF81" s="849">
        <v>739</v>
      </c>
      <c r="AG81" s="849"/>
      <c r="AH81" s="849"/>
      <c r="AI81" s="849"/>
      <c r="AJ81" s="849"/>
      <c r="AK81" s="849" t="s">
        <v>479</v>
      </c>
      <c r="AL81" s="849"/>
      <c r="AM81" s="849"/>
      <c r="AN81" s="849"/>
      <c r="AO81" s="849"/>
      <c r="AP81" s="849" t="s">
        <v>554</v>
      </c>
      <c r="AQ81" s="849"/>
      <c r="AR81" s="849"/>
      <c r="AS81" s="849"/>
      <c r="AT81" s="849"/>
      <c r="AU81" s="849" t="s">
        <v>479</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361</v>
      </c>
      <c r="B88" s="808" t="s">
        <v>388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9463</v>
      </c>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808" t="s">
        <v>389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f>SUM(CR7:CV8)</f>
        <v>13</v>
      </c>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397</v>
      </c>
      <c r="AB109" s="913"/>
      <c r="AC109" s="913"/>
      <c r="AD109" s="913"/>
      <c r="AE109" s="914"/>
      <c r="AF109" s="912" t="s">
        <v>282</v>
      </c>
      <c r="AG109" s="913"/>
      <c r="AH109" s="913"/>
      <c r="AI109" s="913"/>
      <c r="AJ109" s="914"/>
      <c r="AK109" s="912" t="s">
        <v>281</v>
      </c>
      <c r="AL109" s="913"/>
      <c r="AM109" s="913"/>
      <c r="AN109" s="913"/>
      <c r="AO109" s="914"/>
      <c r="AP109" s="912" t="s">
        <v>398</v>
      </c>
      <c r="AQ109" s="913"/>
      <c r="AR109" s="913"/>
      <c r="AS109" s="913"/>
      <c r="AT109" s="915"/>
      <c r="AU109" s="934" t="s">
        <v>396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397</v>
      </c>
      <c r="BR109" s="913"/>
      <c r="BS109" s="913"/>
      <c r="BT109" s="913"/>
      <c r="BU109" s="914"/>
      <c r="BV109" s="912" t="s">
        <v>282</v>
      </c>
      <c r="BW109" s="913"/>
      <c r="BX109" s="913"/>
      <c r="BY109" s="913"/>
      <c r="BZ109" s="914"/>
      <c r="CA109" s="912" t="s">
        <v>281</v>
      </c>
      <c r="CB109" s="913"/>
      <c r="CC109" s="913"/>
      <c r="CD109" s="913"/>
      <c r="CE109" s="914"/>
      <c r="CF109" s="935" t="s">
        <v>398</v>
      </c>
      <c r="CG109" s="935"/>
      <c r="CH109" s="935"/>
      <c r="CI109" s="935"/>
      <c r="CJ109" s="935"/>
      <c r="CK109" s="912" t="s">
        <v>399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397</v>
      </c>
      <c r="DH109" s="913"/>
      <c r="DI109" s="913"/>
      <c r="DJ109" s="913"/>
      <c r="DK109" s="914"/>
      <c r="DL109" s="912" t="s">
        <v>282</v>
      </c>
      <c r="DM109" s="913"/>
      <c r="DN109" s="913"/>
      <c r="DO109" s="913"/>
      <c r="DP109" s="914"/>
      <c r="DQ109" s="912" t="s">
        <v>281</v>
      </c>
      <c r="DR109" s="913"/>
      <c r="DS109" s="913"/>
      <c r="DT109" s="913"/>
      <c r="DU109" s="914"/>
      <c r="DV109" s="912" t="s">
        <v>398</v>
      </c>
      <c r="DW109" s="913"/>
      <c r="DX109" s="913"/>
      <c r="DY109" s="913"/>
      <c r="DZ109" s="915"/>
    </row>
    <row r="110" spans="1:131" s="197" customFormat="1" ht="26.25" customHeight="1">
      <c r="A110" s="916" t="s">
        <v>400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1452600</v>
      </c>
      <c r="AB110" s="920"/>
      <c r="AC110" s="920"/>
      <c r="AD110" s="920"/>
      <c r="AE110" s="921"/>
      <c r="AF110" s="922">
        <v>1474389</v>
      </c>
      <c r="AG110" s="920"/>
      <c r="AH110" s="920"/>
      <c r="AI110" s="920"/>
      <c r="AJ110" s="921"/>
      <c r="AK110" s="922">
        <v>1644354</v>
      </c>
      <c r="AL110" s="920"/>
      <c r="AM110" s="920"/>
      <c r="AN110" s="920"/>
      <c r="AO110" s="921"/>
      <c r="AP110" s="923">
        <v>21.6</v>
      </c>
      <c r="AQ110" s="924"/>
      <c r="AR110" s="924"/>
      <c r="AS110" s="924"/>
      <c r="AT110" s="925"/>
      <c r="AU110" s="926" t="s">
        <v>60</v>
      </c>
      <c r="AV110" s="927"/>
      <c r="AW110" s="927"/>
      <c r="AX110" s="927"/>
      <c r="AY110" s="928"/>
      <c r="AZ110" s="970" t="s">
        <v>401</v>
      </c>
      <c r="BA110" s="917"/>
      <c r="BB110" s="917"/>
      <c r="BC110" s="917"/>
      <c r="BD110" s="917"/>
      <c r="BE110" s="917"/>
      <c r="BF110" s="917"/>
      <c r="BG110" s="917"/>
      <c r="BH110" s="917"/>
      <c r="BI110" s="917"/>
      <c r="BJ110" s="917"/>
      <c r="BK110" s="917"/>
      <c r="BL110" s="917"/>
      <c r="BM110" s="917"/>
      <c r="BN110" s="917"/>
      <c r="BO110" s="917"/>
      <c r="BP110" s="918"/>
      <c r="BQ110" s="956">
        <v>13985156</v>
      </c>
      <c r="BR110" s="957"/>
      <c r="BS110" s="957"/>
      <c r="BT110" s="957"/>
      <c r="BU110" s="957"/>
      <c r="BV110" s="957">
        <v>13504163</v>
      </c>
      <c r="BW110" s="957"/>
      <c r="BX110" s="957"/>
      <c r="BY110" s="957"/>
      <c r="BZ110" s="957"/>
      <c r="CA110" s="957">
        <v>13232757</v>
      </c>
      <c r="CB110" s="957"/>
      <c r="CC110" s="957"/>
      <c r="CD110" s="957"/>
      <c r="CE110" s="957"/>
      <c r="CF110" s="971">
        <v>173.5</v>
      </c>
      <c r="CG110" s="972"/>
      <c r="CH110" s="972"/>
      <c r="CI110" s="972"/>
      <c r="CJ110" s="972"/>
      <c r="CK110" s="973" t="s">
        <v>402</v>
      </c>
      <c r="CL110" s="974"/>
      <c r="CM110" s="953" t="s">
        <v>403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404</v>
      </c>
      <c r="DH110" s="957"/>
      <c r="DI110" s="957"/>
      <c r="DJ110" s="957"/>
      <c r="DK110" s="957"/>
      <c r="DL110" s="957" t="s">
        <v>404</v>
      </c>
      <c r="DM110" s="957"/>
      <c r="DN110" s="957"/>
      <c r="DO110" s="957"/>
      <c r="DP110" s="957"/>
      <c r="DQ110" s="957" t="s">
        <v>404</v>
      </c>
      <c r="DR110" s="957"/>
      <c r="DS110" s="957"/>
      <c r="DT110" s="957"/>
      <c r="DU110" s="957"/>
      <c r="DV110" s="958" t="s">
        <v>404</v>
      </c>
      <c r="DW110" s="958"/>
      <c r="DX110" s="958"/>
      <c r="DY110" s="958"/>
      <c r="DZ110" s="959"/>
    </row>
    <row r="111" spans="1:131" s="197" customFormat="1" ht="26.25" customHeight="1">
      <c r="A111" s="960" t="s">
        <v>405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404</v>
      </c>
      <c r="AB111" s="964"/>
      <c r="AC111" s="964"/>
      <c r="AD111" s="964"/>
      <c r="AE111" s="965"/>
      <c r="AF111" s="966" t="s">
        <v>404</v>
      </c>
      <c r="AG111" s="964"/>
      <c r="AH111" s="964"/>
      <c r="AI111" s="964"/>
      <c r="AJ111" s="965"/>
      <c r="AK111" s="966" t="s">
        <v>404</v>
      </c>
      <c r="AL111" s="964"/>
      <c r="AM111" s="964"/>
      <c r="AN111" s="964"/>
      <c r="AO111" s="965"/>
      <c r="AP111" s="967" t="s">
        <v>404</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v>185454</v>
      </c>
      <c r="BR111" s="950"/>
      <c r="BS111" s="950"/>
      <c r="BT111" s="950"/>
      <c r="BU111" s="950"/>
      <c r="BV111" s="950">
        <v>124848</v>
      </c>
      <c r="BW111" s="950"/>
      <c r="BX111" s="950"/>
      <c r="BY111" s="950"/>
      <c r="BZ111" s="950"/>
      <c r="CA111" s="950">
        <v>64242</v>
      </c>
      <c r="CB111" s="950"/>
      <c r="CC111" s="950"/>
      <c r="CD111" s="950"/>
      <c r="CE111" s="950"/>
      <c r="CF111" s="944">
        <v>0.8</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409</v>
      </c>
      <c r="B112" s="983"/>
      <c r="C112" s="980" t="s">
        <v>410</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408</v>
      </c>
      <c r="AB112" s="989"/>
      <c r="AC112" s="989"/>
      <c r="AD112" s="989"/>
      <c r="AE112" s="990"/>
      <c r="AF112" s="991" t="s">
        <v>408</v>
      </c>
      <c r="AG112" s="989"/>
      <c r="AH112" s="989"/>
      <c r="AI112" s="989"/>
      <c r="AJ112" s="990"/>
      <c r="AK112" s="991" t="s">
        <v>408</v>
      </c>
      <c r="AL112" s="989"/>
      <c r="AM112" s="989"/>
      <c r="AN112" s="989"/>
      <c r="AO112" s="990"/>
      <c r="AP112" s="992" t="s">
        <v>408</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6158038</v>
      </c>
      <c r="BR112" s="950"/>
      <c r="BS112" s="950"/>
      <c r="BT112" s="950"/>
      <c r="BU112" s="950"/>
      <c r="BV112" s="950">
        <v>5825982</v>
      </c>
      <c r="BW112" s="950"/>
      <c r="BX112" s="950"/>
      <c r="BY112" s="950"/>
      <c r="BZ112" s="950"/>
      <c r="CA112" s="950">
        <v>5760391</v>
      </c>
      <c r="CB112" s="950"/>
      <c r="CC112" s="950"/>
      <c r="CD112" s="950"/>
      <c r="CE112" s="950"/>
      <c r="CF112" s="944">
        <v>75.5</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408</v>
      </c>
      <c r="DH112" s="950"/>
      <c r="DI112" s="950"/>
      <c r="DJ112" s="950"/>
      <c r="DK112" s="950"/>
      <c r="DL112" s="950" t="s">
        <v>408</v>
      </c>
      <c r="DM112" s="950"/>
      <c r="DN112" s="950"/>
      <c r="DO112" s="950"/>
      <c r="DP112" s="950"/>
      <c r="DQ112" s="950" t="s">
        <v>408</v>
      </c>
      <c r="DR112" s="950"/>
      <c r="DS112" s="950"/>
      <c r="DT112" s="950"/>
      <c r="DU112" s="950"/>
      <c r="DV112" s="951" t="s">
        <v>408</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501212</v>
      </c>
      <c r="AB113" s="964"/>
      <c r="AC113" s="964"/>
      <c r="AD113" s="964"/>
      <c r="AE113" s="965"/>
      <c r="AF113" s="966">
        <v>451330</v>
      </c>
      <c r="AG113" s="964"/>
      <c r="AH113" s="964"/>
      <c r="AI113" s="964"/>
      <c r="AJ113" s="965"/>
      <c r="AK113" s="966">
        <v>453837</v>
      </c>
      <c r="AL113" s="964"/>
      <c r="AM113" s="964"/>
      <c r="AN113" s="964"/>
      <c r="AO113" s="965"/>
      <c r="AP113" s="967">
        <v>6</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t="s">
        <v>408</v>
      </c>
      <c r="BR113" s="950"/>
      <c r="BS113" s="950"/>
      <c r="BT113" s="950"/>
      <c r="BU113" s="950"/>
      <c r="BV113" s="950" t="s">
        <v>408</v>
      </c>
      <c r="BW113" s="950"/>
      <c r="BX113" s="950"/>
      <c r="BY113" s="950"/>
      <c r="BZ113" s="950"/>
      <c r="CA113" s="950" t="s">
        <v>408</v>
      </c>
      <c r="CB113" s="950"/>
      <c r="CC113" s="950"/>
      <c r="CD113" s="950"/>
      <c r="CE113" s="950"/>
      <c r="CF113" s="944" t="s">
        <v>408</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408</v>
      </c>
      <c r="DH113" s="989"/>
      <c r="DI113" s="989"/>
      <c r="DJ113" s="989"/>
      <c r="DK113" s="990"/>
      <c r="DL113" s="991" t="s">
        <v>408</v>
      </c>
      <c r="DM113" s="989"/>
      <c r="DN113" s="989"/>
      <c r="DO113" s="989"/>
      <c r="DP113" s="990"/>
      <c r="DQ113" s="991" t="s">
        <v>408</v>
      </c>
      <c r="DR113" s="989"/>
      <c r="DS113" s="989"/>
      <c r="DT113" s="989"/>
      <c r="DU113" s="990"/>
      <c r="DV113" s="992" t="s">
        <v>408</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4072</v>
      </c>
      <c r="AB114" s="989"/>
      <c r="AC114" s="989"/>
      <c r="AD114" s="989"/>
      <c r="AE114" s="990"/>
      <c r="AF114" s="991" t="s">
        <v>408</v>
      </c>
      <c r="AG114" s="989"/>
      <c r="AH114" s="989"/>
      <c r="AI114" s="989"/>
      <c r="AJ114" s="990"/>
      <c r="AK114" s="991" t="s">
        <v>408</v>
      </c>
      <c r="AL114" s="989"/>
      <c r="AM114" s="989"/>
      <c r="AN114" s="989"/>
      <c r="AO114" s="990"/>
      <c r="AP114" s="992" t="s">
        <v>408</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3741109</v>
      </c>
      <c r="BR114" s="950"/>
      <c r="BS114" s="950"/>
      <c r="BT114" s="950"/>
      <c r="BU114" s="950"/>
      <c r="BV114" s="950">
        <v>3816239</v>
      </c>
      <c r="BW114" s="950"/>
      <c r="BX114" s="950"/>
      <c r="BY114" s="950"/>
      <c r="BZ114" s="950"/>
      <c r="CA114" s="950">
        <v>3722835</v>
      </c>
      <c r="CB114" s="950"/>
      <c r="CC114" s="950"/>
      <c r="CD114" s="950"/>
      <c r="CE114" s="950"/>
      <c r="CF114" s="944">
        <v>48.8</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408</v>
      </c>
      <c r="DH114" s="989"/>
      <c r="DI114" s="989"/>
      <c r="DJ114" s="989"/>
      <c r="DK114" s="990"/>
      <c r="DL114" s="991" t="s">
        <v>408</v>
      </c>
      <c r="DM114" s="989"/>
      <c r="DN114" s="989"/>
      <c r="DO114" s="989"/>
      <c r="DP114" s="990"/>
      <c r="DQ114" s="991" t="s">
        <v>408</v>
      </c>
      <c r="DR114" s="989"/>
      <c r="DS114" s="989"/>
      <c r="DT114" s="989"/>
      <c r="DU114" s="990"/>
      <c r="DV114" s="992" t="s">
        <v>408</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64212</v>
      </c>
      <c r="AB115" s="964"/>
      <c r="AC115" s="964"/>
      <c r="AD115" s="964"/>
      <c r="AE115" s="965"/>
      <c r="AF115" s="966">
        <v>60666</v>
      </c>
      <c r="AG115" s="964"/>
      <c r="AH115" s="964"/>
      <c r="AI115" s="964"/>
      <c r="AJ115" s="965"/>
      <c r="AK115" s="966">
        <v>60659</v>
      </c>
      <c r="AL115" s="964"/>
      <c r="AM115" s="964"/>
      <c r="AN115" s="964"/>
      <c r="AO115" s="965"/>
      <c r="AP115" s="967">
        <v>0.8</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408</v>
      </c>
      <c r="BR115" s="950"/>
      <c r="BS115" s="950"/>
      <c r="BT115" s="950"/>
      <c r="BU115" s="950"/>
      <c r="BV115" s="950" t="s">
        <v>408</v>
      </c>
      <c r="BW115" s="950"/>
      <c r="BX115" s="950"/>
      <c r="BY115" s="950"/>
      <c r="BZ115" s="950"/>
      <c r="CA115" s="950" t="s">
        <v>408</v>
      </c>
      <c r="CB115" s="950"/>
      <c r="CC115" s="950"/>
      <c r="CD115" s="950"/>
      <c r="CE115" s="950"/>
      <c r="CF115" s="944" t="s">
        <v>408</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408</v>
      </c>
      <c r="DH115" s="989"/>
      <c r="DI115" s="989"/>
      <c r="DJ115" s="989"/>
      <c r="DK115" s="990"/>
      <c r="DL115" s="991" t="s">
        <v>408</v>
      </c>
      <c r="DM115" s="989"/>
      <c r="DN115" s="989"/>
      <c r="DO115" s="989"/>
      <c r="DP115" s="990"/>
      <c r="DQ115" s="991" t="s">
        <v>408</v>
      </c>
      <c r="DR115" s="989"/>
      <c r="DS115" s="989"/>
      <c r="DT115" s="989"/>
      <c r="DU115" s="990"/>
      <c r="DV115" s="992" t="s">
        <v>408</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408</v>
      </c>
      <c r="AB116" s="989"/>
      <c r="AC116" s="989"/>
      <c r="AD116" s="989"/>
      <c r="AE116" s="990"/>
      <c r="AF116" s="991" t="s">
        <v>408</v>
      </c>
      <c r="AG116" s="989"/>
      <c r="AH116" s="989"/>
      <c r="AI116" s="989"/>
      <c r="AJ116" s="990"/>
      <c r="AK116" s="991" t="s">
        <v>408</v>
      </c>
      <c r="AL116" s="989"/>
      <c r="AM116" s="989"/>
      <c r="AN116" s="989"/>
      <c r="AO116" s="990"/>
      <c r="AP116" s="992" t="s">
        <v>408</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408</v>
      </c>
      <c r="BR116" s="950"/>
      <c r="BS116" s="950"/>
      <c r="BT116" s="950"/>
      <c r="BU116" s="950"/>
      <c r="BV116" s="950" t="s">
        <v>408</v>
      </c>
      <c r="BW116" s="950"/>
      <c r="BX116" s="950"/>
      <c r="BY116" s="950"/>
      <c r="BZ116" s="950"/>
      <c r="CA116" s="950" t="s">
        <v>408</v>
      </c>
      <c r="CB116" s="950"/>
      <c r="CC116" s="950"/>
      <c r="CD116" s="950"/>
      <c r="CE116" s="950"/>
      <c r="CF116" s="944" t="s">
        <v>408</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5454</v>
      </c>
      <c r="DH116" s="989"/>
      <c r="DI116" s="989"/>
      <c r="DJ116" s="989"/>
      <c r="DK116" s="990"/>
      <c r="DL116" s="991">
        <v>4848</v>
      </c>
      <c r="DM116" s="989"/>
      <c r="DN116" s="989"/>
      <c r="DO116" s="989"/>
      <c r="DP116" s="990"/>
      <c r="DQ116" s="991">
        <v>4242</v>
      </c>
      <c r="DR116" s="989"/>
      <c r="DS116" s="989"/>
      <c r="DT116" s="989"/>
      <c r="DU116" s="990"/>
      <c r="DV116" s="992">
        <v>0.1</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2022096</v>
      </c>
      <c r="AB117" s="996"/>
      <c r="AC117" s="996"/>
      <c r="AD117" s="996"/>
      <c r="AE117" s="997"/>
      <c r="AF117" s="995">
        <v>1986385</v>
      </c>
      <c r="AG117" s="996"/>
      <c r="AH117" s="996"/>
      <c r="AI117" s="996"/>
      <c r="AJ117" s="997"/>
      <c r="AK117" s="995">
        <v>2158850</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109</v>
      </c>
      <c r="BR117" s="1016"/>
      <c r="BS117" s="1016"/>
      <c r="BT117" s="1016"/>
      <c r="BU117" s="1016"/>
      <c r="BV117" s="1016" t="s">
        <v>109</v>
      </c>
      <c r="BW117" s="1016"/>
      <c r="BX117" s="1016"/>
      <c r="BY117" s="1016"/>
      <c r="BZ117" s="1016"/>
      <c r="CA117" s="1016" t="s">
        <v>109</v>
      </c>
      <c r="CB117" s="1016"/>
      <c r="CC117" s="1016"/>
      <c r="CD117" s="1016"/>
      <c r="CE117" s="1016"/>
      <c r="CF117" s="944" t="s">
        <v>109</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109</v>
      </c>
      <c r="DH117" s="989"/>
      <c r="DI117" s="989"/>
      <c r="DJ117" s="989"/>
      <c r="DK117" s="990"/>
      <c r="DL117" s="991" t="s">
        <v>109</v>
      </c>
      <c r="DM117" s="989"/>
      <c r="DN117" s="989"/>
      <c r="DO117" s="989"/>
      <c r="DP117" s="990"/>
      <c r="DQ117" s="991" t="s">
        <v>109</v>
      </c>
      <c r="DR117" s="989"/>
      <c r="DS117" s="989"/>
      <c r="DT117" s="989"/>
      <c r="DU117" s="990"/>
      <c r="DV117" s="992" t="s">
        <v>109</v>
      </c>
      <c r="DW117" s="993"/>
      <c r="DX117" s="993"/>
      <c r="DY117" s="993"/>
      <c r="DZ117" s="994"/>
    </row>
    <row r="118" spans="1:130" s="197" customFormat="1" ht="26.25" customHeight="1">
      <c r="A118" s="934" t="s">
        <v>399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397</v>
      </c>
      <c r="AB118" s="913"/>
      <c r="AC118" s="913"/>
      <c r="AD118" s="913"/>
      <c r="AE118" s="914"/>
      <c r="AF118" s="912" t="s">
        <v>282</v>
      </c>
      <c r="AG118" s="913"/>
      <c r="AH118" s="913"/>
      <c r="AI118" s="913"/>
      <c r="AJ118" s="914"/>
      <c r="AK118" s="912" t="s">
        <v>281</v>
      </c>
      <c r="AL118" s="913"/>
      <c r="AM118" s="913"/>
      <c r="AN118" s="913"/>
      <c r="AO118" s="914"/>
      <c r="AP118" s="1020" t="s">
        <v>398</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428</v>
      </c>
      <c r="BP118" s="1024"/>
      <c r="BQ118" s="1015">
        <v>24069757</v>
      </c>
      <c r="BR118" s="1016"/>
      <c r="BS118" s="1016"/>
      <c r="BT118" s="1016"/>
      <c r="BU118" s="1016"/>
      <c r="BV118" s="1016">
        <v>23271232</v>
      </c>
      <c r="BW118" s="1016"/>
      <c r="BX118" s="1016"/>
      <c r="BY118" s="1016"/>
      <c r="BZ118" s="1016"/>
      <c r="CA118" s="1016">
        <v>22780225</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109</v>
      </c>
      <c r="DH118" s="989"/>
      <c r="DI118" s="989"/>
      <c r="DJ118" s="989"/>
      <c r="DK118" s="990"/>
      <c r="DL118" s="991" t="s">
        <v>109</v>
      </c>
      <c r="DM118" s="989"/>
      <c r="DN118" s="989"/>
      <c r="DO118" s="989"/>
      <c r="DP118" s="990"/>
      <c r="DQ118" s="991" t="s">
        <v>109</v>
      </c>
      <c r="DR118" s="989"/>
      <c r="DS118" s="989"/>
      <c r="DT118" s="989"/>
      <c r="DU118" s="990"/>
      <c r="DV118" s="992" t="s">
        <v>109</v>
      </c>
      <c r="DW118" s="993"/>
      <c r="DX118" s="993"/>
      <c r="DY118" s="993"/>
      <c r="DZ118" s="994"/>
    </row>
    <row r="119" spans="1:130" s="197" customFormat="1" ht="26.25" customHeight="1">
      <c r="A119" s="1004" t="s">
        <v>402</v>
      </c>
      <c r="B119" s="974"/>
      <c r="C119" s="953" t="s">
        <v>403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109</v>
      </c>
      <c r="AB119" s="920"/>
      <c r="AC119" s="920"/>
      <c r="AD119" s="920"/>
      <c r="AE119" s="921"/>
      <c r="AF119" s="922" t="s">
        <v>109</v>
      </c>
      <c r="AG119" s="920"/>
      <c r="AH119" s="920"/>
      <c r="AI119" s="920"/>
      <c r="AJ119" s="921"/>
      <c r="AK119" s="922" t="s">
        <v>109</v>
      </c>
      <c r="AL119" s="920"/>
      <c r="AM119" s="920"/>
      <c r="AN119" s="920"/>
      <c r="AO119" s="921"/>
      <c r="AP119" s="923" t="s">
        <v>109</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6665100</v>
      </c>
      <c r="BR119" s="957"/>
      <c r="BS119" s="957"/>
      <c r="BT119" s="957"/>
      <c r="BU119" s="957"/>
      <c r="BV119" s="957">
        <v>5879960</v>
      </c>
      <c r="BW119" s="957"/>
      <c r="BX119" s="957"/>
      <c r="BY119" s="957"/>
      <c r="BZ119" s="957"/>
      <c r="CA119" s="957">
        <v>5296329</v>
      </c>
      <c r="CB119" s="957"/>
      <c r="CC119" s="957"/>
      <c r="CD119" s="957"/>
      <c r="CE119" s="957"/>
      <c r="CF119" s="971">
        <v>69.5</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180000</v>
      </c>
      <c r="DH119" s="1028"/>
      <c r="DI119" s="1028"/>
      <c r="DJ119" s="1028"/>
      <c r="DK119" s="1029"/>
      <c r="DL119" s="1030">
        <v>120000</v>
      </c>
      <c r="DM119" s="1028"/>
      <c r="DN119" s="1028"/>
      <c r="DO119" s="1028"/>
      <c r="DP119" s="1029"/>
      <c r="DQ119" s="1030">
        <v>60000</v>
      </c>
      <c r="DR119" s="1028"/>
      <c r="DS119" s="1028"/>
      <c r="DT119" s="1028"/>
      <c r="DU119" s="1029"/>
      <c r="DV119" s="1031">
        <v>0.8</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109</v>
      </c>
      <c r="AB120" s="989"/>
      <c r="AC120" s="989"/>
      <c r="AD120" s="989"/>
      <c r="AE120" s="990"/>
      <c r="AF120" s="991" t="s">
        <v>109</v>
      </c>
      <c r="AG120" s="989"/>
      <c r="AH120" s="989"/>
      <c r="AI120" s="989"/>
      <c r="AJ120" s="990"/>
      <c r="AK120" s="991" t="s">
        <v>109</v>
      </c>
      <c r="AL120" s="989"/>
      <c r="AM120" s="989"/>
      <c r="AN120" s="989"/>
      <c r="AO120" s="990"/>
      <c r="AP120" s="992" t="s">
        <v>109</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2307210</v>
      </c>
      <c r="BR120" s="950"/>
      <c r="BS120" s="950"/>
      <c r="BT120" s="950"/>
      <c r="BU120" s="950"/>
      <c r="BV120" s="950">
        <v>2369852</v>
      </c>
      <c r="BW120" s="950"/>
      <c r="BX120" s="950"/>
      <c r="BY120" s="950"/>
      <c r="BZ120" s="950"/>
      <c r="CA120" s="950">
        <v>2632708</v>
      </c>
      <c r="CB120" s="950"/>
      <c r="CC120" s="950"/>
      <c r="CD120" s="950"/>
      <c r="CE120" s="950"/>
      <c r="CF120" s="944">
        <v>34.5</v>
      </c>
      <c r="CG120" s="945"/>
      <c r="CH120" s="945"/>
      <c r="CI120" s="945"/>
      <c r="CJ120" s="945"/>
      <c r="CK120" s="1043" t="s">
        <v>434</v>
      </c>
      <c r="CL120" s="1044"/>
      <c r="CM120" s="1044"/>
      <c r="CN120" s="1044"/>
      <c r="CO120" s="1045"/>
      <c r="CP120" s="1051" t="s">
        <v>382</v>
      </c>
      <c r="CQ120" s="1052"/>
      <c r="CR120" s="1052"/>
      <c r="CS120" s="1052"/>
      <c r="CT120" s="1052"/>
      <c r="CU120" s="1052"/>
      <c r="CV120" s="1052"/>
      <c r="CW120" s="1052"/>
      <c r="CX120" s="1052"/>
      <c r="CY120" s="1052"/>
      <c r="CZ120" s="1052"/>
      <c r="DA120" s="1052"/>
      <c r="DB120" s="1052"/>
      <c r="DC120" s="1052"/>
      <c r="DD120" s="1052"/>
      <c r="DE120" s="1052"/>
      <c r="DF120" s="1053"/>
      <c r="DG120" s="956">
        <v>4121161</v>
      </c>
      <c r="DH120" s="957"/>
      <c r="DI120" s="957"/>
      <c r="DJ120" s="957"/>
      <c r="DK120" s="957"/>
      <c r="DL120" s="957">
        <v>4151165</v>
      </c>
      <c r="DM120" s="957"/>
      <c r="DN120" s="957"/>
      <c r="DO120" s="957"/>
      <c r="DP120" s="957"/>
      <c r="DQ120" s="957">
        <v>4263482</v>
      </c>
      <c r="DR120" s="957"/>
      <c r="DS120" s="957"/>
      <c r="DT120" s="957"/>
      <c r="DU120" s="957"/>
      <c r="DV120" s="958">
        <v>55.9</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109</v>
      </c>
      <c r="AB121" s="989"/>
      <c r="AC121" s="989"/>
      <c r="AD121" s="989"/>
      <c r="AE121" s="990"/>
      <c r="AF121" s="991" t="s">
        <v>109</v>
      </c>
      <c r="AG121" s="989"/>
      <c r="AH121" s="989"/>
      <c r="AI121" s="989"/>
      <c r="AJ121" s="990"/>
      <c r="AK121" s="991" t="s">
        <v>109</v>
      </c>
      <c r="AL121" s="989"/>
      <c r="AM121" s="989"/>
      <c r="AN121" s="989"/>
      <c r="AO121" s="990"/>
      <c r="AP121" s="992" t="s">
        <v>109</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15261301</v>
      </c>
      <c r="BR121" s="1016"/>
      <c r="BS121" s="1016"/>
      <c r="BT121" s="1016"/>
      <c r="BU121" s="1016"/>
      <c r="BV121" s="1016">
        <v>15581264</v>
      </c>
      <c r="BW121" s="1016"/>
      <c r="BX121" s="1016"/>
      <c r="BY121" s="1016"/>
      <c r="BZ121" s="1016"/>
      <c r="CA121" s="1016">
        <v>14984764</v>
      </c>
      <c r="CB121" s="1016"/>
      <c r="CC121" s="1016"/>
      <c r="CD121" s="1016"/>
      <c r="CE121" s="1016"/>
      <c r="CF121" s="1054">
        <v>196.5</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948431</v>
      </c>
      <c r="DH121" s="950"/>
      <c r="DI121" s="950"/>
      <c r="DJ121" s="950"/>
      <c r="DK121" s="950"/>
      <c r="DL121" s="950">
        <v>891408</v>
      </c>
      <c r="DM121" s="950"/>
      <c r="DN121" s="950"/>
      <c r="DO121" s="950"/>
      <c r="DP121" s="950"/>
      <c r="DQ121" s="950">
        <v>832695</v>
      </c>
      <c r="DR121" s="950"/>
      <c r="DS121" s="950"/>
      <c r="DT121" s="950"/>
      <c r="DU121" s="950"/>
      <c r="DV121" s="951">
        <v>10.9</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109</v>
      </c>
      <c r="AB122" s="989"/>
      <c r="AC122" s="989"/>
      <c r="AD122" s="989"/>
      <c r="AE122" s="990"/>
      <c r="AF122" s="991" t="s">
        <v>109</v>
      </c>
      <c r="AG122" s="989"/>
      <c r="AH122" s="989"/>
      <c r="AI122" s="989"/>
      <c r="AJ122" s="990"/>
      <c r="AK122" s="991" t="s">
        <v>109</v>
      </c>
      <c r="AL122" s="989"/>
      <c r="AM122" s="989"/>
      <c r="AN122" s="989"/>
      <c r="AO122" s="990"/>
      <c r="AP122" s="992" t="s">
        <v>109</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437</v>
      </c>
      <c r="BP122" s="1024"/>
      <c r="BQ122" s="1064">
        <v>24233611</v>
      </c>
      <c r="BR122" s="1065"/>
      <c r="BS122" s="1065"/>
      <c r="BT122" s="1065"/>
      <c r="BU122" s="1065"/>
      <c r="BV122" s="1065">
        <v>23831076</v>
      </c>
      <c r="BW122" s="1065"/>
      <c r="BX122" s="1065"/>
      <c r="BY122" s="1065"/>
      <c r="BZ122" s="1065"/>
      <c r="CA122" s="1065">
        <v>22913801</v>
      </c>
      <c r="CB122" s="1065"/>
      <c r="CC122" s="1065"/>
      <c r="CD122" s="1065"/>
      <c r="CE122" s="1065"/>
      <c r="CF122" s="1017"/>
      <c r="CG122" s="1018"/>
      <c r="CH122" s="1018"/>
      <c r="CI122" s="1018"/>
      <c r="CJ122" s="1019"/>
      <c r="CK122" s="1046"/>
      <c r="CL122" s="1047"/>
      <c r="CM122" s="1047"/>
      <c r="CN122" s="1047"/>
      <c r="CO122" s="1048"/>
      <c r="CP122" s="1037" t="s">
        <v>438</v>
      </c>
      <c r="CQ122" s="1038"/>
      <c r="CR122" s="1038"/>
      <c r="CS122" s="1038"/>
      <c r="CT122" s="1038"/>
      <c r="CU122" s="1038"/>
      <c r="CV122" s="1038"/>
      <c r="CW122" s="1038"/>
      <c r="CX122" s="1038"/>
      <c r="CY122" s="1038"/>
      <c r="CZ122" s="1038"/>
      <c r="DA122" s="1038"/>
      <c r="DB122" s="1038"/>
      <c r="DC122" s="1038"/>
      <c r="DD122" s="1038"/>
      <c r="DE122" s="1038"/>
      <c r="DF122" s="1039"/>
      <c r="DG122" s="949">
        <v>1088446</v>
      </c>
      <c r="DH122" s="950"/>
      <c r="DI122" s="950"/>
      <c r="DJ122" s="950"/>
      <c r="DK122" s="950"/>
      <c r="DL122" s="950">
        <v>783409</v>
      </c>
      <c r="DM122" s="950"/>
      <c r="DN122" s="950"/>
      <c r="DO122" s="950"/>
      <c r="DP122" s="950"/>
      <c r="DQ122" s="950">
        <v>664214</v>
      </c>
      <c r="DR122" s="950"/>
      <c r="DS122" s="950"/>
      <c r="DT122" s="950"/>
      <c r="DU122" s="950"/>
      <c r="DV122" s="951">
        <v>8.6999999999999993</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4212</v>
      </c>
      <c r="AB123" s="989"/>
      <c r="AC123" s="989"/>
      <c r="AD123" s="989"/>
      <c r="AE123" s="990"/>
      <c r="AF123" s="991">
        <v>666</v>
      </c>
      <c r="AG123" s="989"/>
      <c r="AH123" s="989"/>
      <c r="AI123" s="989"/>
      <c r="AJ123" s="990"/>
      <c r="AK123" s="991">
        <v>659</v>
      </c>
      <c r="AL123" s="989"/>
      <c r="AM123" s="989"/>
      <c r="AN123" s="989"/>
      <c r="AO123" s="990"/>
      <c r="AP123" s="992">
        <v>0</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440</v>
      </c>
      <c r="BR123" s="1057"/>
      <c r="BS123" s="1057"/>
      <c r="BT123" s="1057"/>
      <c r="BU123" s="1057"/>
      <c r="BV123" s="1057" t="s">
        <v>440</v>
      </c>
      <c r="BW123" s="1057"/>
      <c r="BX123" s="1057"/>
      <c r="BY123" s="1057"/>
      <c r="BZ123" s="1057"/>
      <c r="CA123" s="1057" t="s">
        <v>440</v>
      </c>
      <c r="CB123" s="1057"/>
      <c r="CC123" s="1057"/>
      <c r="CD123" s="1057"/>
      <c r="CE123" s="1057"/>
      <c r="CF123" s="1058"/>
      <c r="CG123" s="1059"/>
      <c r="CH123" s="1059"/>
      <c r="CI123" s="1059"/>
      <c r="CJ123" s="1060"/>
      <c r="CK123" s="1046"/>
      <c r="CL123" s="1047"/>
      <c r="CM123" s="1047"/>
      <c r="CN123" s="1047"/>
      <c r="CO123" s="1048"/>
      <c r="CP123" s="1037" t="s">
        <v>441</v>
      </c>
      <c r="CQ123" s="1038"/>
      <c r="CR123" s="1038"/>
      <c r="CS123" s="1038"/>
      <c r="CT123" s="1038"/>
      <c r="CU123" s="1038"/>
      <c r="CV123" s="1038"/>
      <c r="CW123" s="1038"/>
      <c r="CX123" s="1038"/>
      <c r="CY123" s="1038"/>
      <c r="CZ123" s="1038"/>
      <c r="DA123" s="1038"/>
      <c r="DB123" s="1038"/>
      <c r="DC123" s="1038"/>
      <c r="DD123" s="1038"/>
      <c r="DE123" s="1038"/>
      <c r="DF123" s="1039"/>
      <c r="DG123" s="988" t="s">
        <v>440</v>
      </c>
      <c r="DH123" s="989"/>
      <c r="DI123" s="989"/>
      <c r="DJ123" s="989"/>
      <c r="DK123" s="990"/>
      <c r="DL123" s="991" t="s">
        <v>440</v>
      </c>
      <c r="DM123" s="989"/>
      <c r="DN123" s="989"/>
      <c r="DO123" s="989"/>
      <c r="DP123" s="990"/>
      <c r="DQ123" s="991" t="s">
        <v>440</v>
      </c>
      <c r="DR123" s="989"/>
      <c r="DS123" s="989"/>
      <c r="DT123" s="989"/>
      <c r="DU123" s="990"/>
      <c r="DV123" s="992" t="s">
        <v>440</v>
      </c>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442</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443</v>
      </c>
      <c r="CL125" s="1044"/>
      <c r="CM125" s="1044"/>
      <c r="CN125" s="1044"/>
      <c r="CO125" s="1045"/>
      <c r="CP125" s="970" t="s">
        <v>444</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60000</v>
      </c>
      <c r="AB126" s="989"/>
      <c r="AC126" s="989"/>
      <c r="AD126" s="989"/>
      <c r="AE126" s="990"/>
      <c r="AF126" s="991">
        <v>60000</v>
      </c>
      <c r="AG126" s="989"/>
      <c r="AH126" s="989"/>
      <c r="AI126" s="989"/>
      <c r="AJ126" s="990"/>
      <c r="AK126" s="991">
        <v>60000</v>
      </c>
      <c r="AL126" s="989"/>
      <c r="AM126" s="989"/>
      <c r="AN126" s="989"/>
      <c r="AO126" s="990"/>
      <c r="AP126" s="992">
        <v>0.8</v>
      </c>
      <c r="AQ126" s="993"/>
      <c r="AR126" s="993"/>
      <c r="AS126" s="993"/>
      <c r="AT126" s="994"/>
      <c r="AU126" s="233"/>
      <c r="AV126" s="233"/>
      <c r="AW126" s="233"/>
      <c r="AX126" s="1066" t="s">
        <v>445</v>
      </c>
      <c r="AY126" s="1067"/>
      <c r="AZ126" s="1067"/>
      <c r="BA126" s="1067"/>
      <c r="BB126" s="1067"/>
      <c r="BC126" s="1067"/>
      <c r="BD126" s="1067"/>
      <c r="BE126" s="1068"/>
      <c r="BF126" s="1082" t="s">
        <v>446</v>
      </c>
      <c r="BG126" s="1067"/>
      <c r="BH126" s="1067"/>
      <c r="BI126" s="1067"/>
      <c r="BJ126" s="1067"/>
      <c r="BK126" s="1067"/>
      <c r="BL126" s="1068"/>
      <c r="BM126" s="1082" t="s">
        <v>447</v>
      </c>
      <c r="BN126" s="1067"/>
      <c r="BO126" s="1067"/>
      <c r="BP126" s="1067"/>
      <c r="BQ126" s="1067"/>
      <c r="BR126" s="1067"/>
      <c r="BS126" s="1068"/>
      <c r="BT126" s="1082" t="s">
        <v>448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449</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450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451</v>
      </c>
      <c r="AY127" s="917"/>
      <c r="AZ127" s="917"/>
      <c r="BA127" s="917"/>
      <c r="BB127" s="917"/>
      <c r="BC127" s="917"/>
      <c r="BD127" s="917"/>
      <c r="BE127" s="918"/>
      <c r="BF127" s="1071" t="s">
        <v>440</v>
      </c>
      <c r="BG127" s="1072"/>
      <c r="BH127" s="1072"/>
      <c r="BI127" s="1072"/>
      <c r="BJ127" s="1072"/>
      <c r="BK127" s="1072"/>
      <c r="BL127" s="1081"/>
      <c r="BM127" s="1071">
        <v>13.5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452</v>
      </c>
      <c r="CQ127" s="1075"/>
      <c r="CR127" s="1075"/>
      <c r="CS127" s="1075"/>
      <c r="CT127" s="1075"/>
      <c r="CU127" s="1075"/>
      <c r="CV127" s="1075"/>
      <c r="CW127" s="1075"/>
      <c r="CX127" s="1075"/>
      <c r="CY127" s="1075"/>
      <c r="CZ127" s="1075"/>
      <c r="DA127" s="1075"/>
      <c r="DB127" s="1075"/>
      <c r="DC127" s="1075"/>
      <c r="DD127" s="1075"/>
      <c r="DE127" s="1075"/>
      <c r="DF127" s="1076"/>
      <c r="DG127" s="1077" t="s">
        <v>453</v>
      </c>
      <c r="DH127" s="1078"/>
      <c r="DI127" s="1078"/>
      <c r="DJ127" s="1078"/>
      <c r="DK127" s="1078"/>
      <c r="DL127" s="1078" t="s">
        <v>109</v>
      </c>
      <c r="DM127" s="1078"/>
      <c r="DN127" s="1078"/>
      <c r="DO127" s="1078"/>
      <c r="DP127" s="1078"/>
      <c r="DQ127" s="1078" t="s">
        <v>109</v>
      </c>
      <c r="DR127" s="1078"/>
      <c r="DS127" s="1078"/>
      <c r="DT127" s="1078"/>
      <c r="DU127" s="1078"/>
      <c r="DV127" s="1079" t="s">
        <v>109</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263296</v>
      </c>
      <c r="AB128" s="1120"/>
      <c r="AC128" s="1120"/>
      <c r="AD128" s="1120"/>
      <c r="AE128" s="1121"/>
      <c r="AF128" s="1122">
        <v>250242</v>
      </c>
      <c r="AG128" s="1120"/>
      <c r="AH128" s="1120"/>
      <c r="AI128" s="1120"/>
      <c r="AJ128" s="1121"/>
      <c r="AK128" s="1122">
        <v>257337</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18.5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8976318</v>
      </c>
      <c r="AB129" s="989"/>
      <c r="AC129" s="989"/>
      <c r="AD129" s="989"/>
      <c r="AE129" s="990"/>
      <c r="AF129" s="991">
        <v>8774705</v>
      </c>
      <c r="AG129" s="989"/>
      <c r="AH129" s="989"/>
      <c r="AI129" s="989"/>
      <c r="AJ129" s="990"/>
      <c r="AK129" s="991">
        <v>9100819</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4.0999999999999996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1472971</v>
      </c>
      <c r="AB130" s="989"/>
      <c r="AC130" s="989"/>
      <c r="AD130" s="989"/>
      <c r="AE130" s="990"/>
      <c r="AF130" s="991">
        <v>1516181</v>
      </c>
      <c r="AG130" s="989"/>
      <c r="AH130" s="989"/>
      <c r="AI130" s="989"/>
      <c r="AJ130" s="990"/>
      <c r="AK130" s="991">
        <v>1476043</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t="s">
        <v>404</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7503347</v>
      </c>
      <c r="AB131" s="1028"/>
      <c r="AC131" s="1028"/>
      <c r="AD131" s="1028"/>
      <c r="AE131" s="1029"/>
      <c r="AF131" s="1030">
        <v>7258524</v>
      </c>
      <c r="AG131" s="1028"/>
      <c r="AH131" s="1028"/>
      <c r="AI131" s="1028"/>
      <c r="AJ131" s="1029"/>
      <c r="AK131" s="1030">
        <v>7624776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3.809353346</v>
      </c>
      <c r="AB132" s="1134"/>
      <c r="AC132" s="1134"/>
      <c r="AD132" s="1134"/>
      <c r="AE132" s="1135"/>
      <c r="AF132" s="1136">
        <v>3.0303957110000002</v>
      </c>
      <c r="AG132" s="1134"/>
      <c r="AH132" s="1134"/>
      <c r="AI132" s="1134"/>
      <c r="AJ132" s="1135"/>
      <c r="AK132" s="1136">
        <v>5.5800983530000003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4.5</v>
      </c>
      <c r="AB133" s="1141"/>
      <c r="AC133" s="1141"/>
      <c r="AD133" s="1141"/>
      <c r="AE133" s="1142"/>
      <c r="AF133" s="1140">
        <v>3.8</v>
      </c>
      <c r="AG133" s="1141"/>
      <c r="AH133" s="1141"/>
      <c r="AI133" s="1141"/>
      <c r="AJ133" s="1142"/>
      <c r="AK133" s="1140">
        <v>4.0999999999999996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2710475</v>
      </c>
      <c r="L9" s="264">
        <v>69556</v>
      </c>
      <c r="M9" s="265">
        <v>71916</v>
      </c>
      <c r="N9" s="266">
        <v>-3.3</v>
      </c>
    </row>
    <row r="10" spans="1:16">
      <c r="A10" s="248"/>
      <c r="B10" s="244"/>
      <c r="C10" s="244"/>
      <c r="D10" s="244"/>
      <c r="E10" s="244"/>
      <c r="F10" s="244"/>
      <c r="G10" s="1149" t="s">
        <v>475</v>
      </c>
      <c r="H10" s="1150"/>
      <c r="I10" s="1150"/>
      <c r="J10" s="1151"/>
      <c r="K10" s="267">
        <v>215484</v>
      </c>
      <c r="L10" s="268">
        <v>5530</v>
      </c>
      <c r="M10" s="269">
        <v>7911</v>
      </c>
      <c r="N10" s="270">
        <v>-30.1</v>
      </c>
    </row>
    <row r="11" spans="1:16" ht="13.5" customHeight="1">
      <c r="A11" s="248"/>
      <c r="B11" s="244"/>
      <c r="C11" s="244"/>
      <c r="D11" s="244"/>
      <c r="E11" s="244"/>
      <c r="F11" s="244"/>
      <c r="G11" s="1149" t="s">
        <v>476</v>
      </c>
      <c r="H11" s="1150"/>
      <c r="I11" s="1150"/>
      <c r="J11" s="1151"/>
      <c r="K11" s="267">
        <v>17715</v>
      </c>
      <c r="L11" s="268">
        <v>455</v>
      </c>
      <c r="M11" s="269">
        <v>7787</v>
      </c>
      <c r="N11" s="270">
        <v>-94.2</v>
      </c>
    </row>
    <row r="12" spans="1:16" ht="13.5" customHeight="1">
      <c r="A12" s="248"/>
      <c r="B12" s="244"/>
      <c r="C12" s="244"/>
      <c r="D12" s="244"/>
      <c r="E12" s="244"/>
      <c r="F12" s="244"/>
      <c r="G12" s="1149" t="s">
        <v>477</v>
      </c>
      <c r="H12" s="1150"/>
      <c r="I12" s="1150"/>
      <c r="J12" s="1151"/>
      <c r="K12" s="267">
        <v>13135</v>
      </c>
      <c r="L12" s="268">
        <v>337</v>
      </c>
      <c r="M12" s="269">
        <v>906</v>
      </c>
      <c r="N12" s="270">
        <v>-62.8</v>
      </c>
    </row>
    <row r="13" spans="1:16" ht="13.5" customHeight="1">
      <c r="A13" s="248"/>
      <c r="B13" s="244"/>
      <c r="C13" s="244"/>
      <c r="D13" s="244"/>
      <c r="E13" s="244"/>
      <c r="F13" s="244"/>
      <c r="G13" s="1149" t="s">
        <v>478</v>
      </c>
      <c r="H13" s="1150"/>
      <c r="I13" s="1150"/>
      <c r="J13" s="1151"/>
      <c r="K13" s="267" t="s">
        <v>479</v>
      </c>
      <c r="L13" s="268" t="s">
        <v>479</v>
      </c>
      <c r="M13" s="269">
        <v>13</v>
      </c>
      <c r="N13" s="270" t="s">
        <v>479</v>
      </c>
    </row>
    <row r="14" spans="1:16" ht="13.5" customHeight="1">
      <c r="A14" s="248"/>
      <c r="B14" s="244"/>
      <c r="C14" s="244"/>
      <c r="D14" s="244"/>
      <c r="E14" s="244"/>
      <c r="F14" s="244"/>
      <c r="G14" s="1149" t="s">
        <v>480</v>
      </c>
      <c r="H14" s="1150"/>
      <c r="I14" s="1150"/>
      <c r="J14" s="1151"/>
      <c r="K14" s="267">
        <v>187279</v>
      </c>
      <c r="L14" s="268">
        <v>4806</v>
      </c>
      <c r="M14" s="269">
        <v>3077</v>
      </c>
      <c r="N14" s="270">
        <v>56.2</v>
      </c>
    </row>
    <row r="15" spans="1:16" ht="13.5" customHeight="1">
      <c r="A15" s="248"/>
      <c r="B15" s="244"/>
      <c r="C15" s="244"/>
      <c r="D15" s="244"/>
      <c r="E15" s="244"/>
      <c r="F15" s="244"/>
      <c r="G15" s="1149" t="s">
        <v>481</v>
      </c>
      <c r="H15" s="1150"/>
      <c r="I15" s="1150"/>
      <c r="J15" s="1151"/>
      <c r="K15" s="267">
        <v>62287</v>
      </c>
      <c r="L15" s="268">
        <v>1598</v>
      </c>
      <c r="M15" s="269">
        <v>1653</v>
      </c>
      <c r="N15" s="270">
        <v>-3.3</v>
      </c>
    </row>
    <row r="16" spans="1:16">
      <c r="A16" s="248"/>
      <c r="B16" s="244"/>
      <c r="C16" s="244"/>
      <c r="D16" s="244"/>
      <c r="E16" s="244"/>
      <c r="F16" s="244"/>
      <c r="G16" s="1152" t="s">
        <v>482</v>
      </c>
      <c r="H16" s="1153"/>
      <c r="I16" s="1153"/>
      <c r="J16" s="1154"/>
      <c r="K16" s="268">
        <v>-197290</v>
      </c>
      <c r="L16" s="268">
        <v>-5063</v>
      </c>
      <c r="M16" s="269">
        <v>-7483</v>
      </c>
      <c r="N16" s="270">
        <v>-32.299999999999997</v>
      </c>
    </row>
    <row r="17" spans="1:16">
      <c r="A17" s="248"/>
      <c r="B17" s="244"/>
      <c r="C17" s="244"/>
      <c r="D17" s="244"/>
      <c r="E17" s="244"/>
      <c r="F17" s="244"/>
      <c r="G17" s="1152" t="s">
        <v>165</v>
      </c>
      <c r="H17" s="1153"/>
      <c r="I17" s="1153"/>
      <c r="J17" s="1154"/>
      <c r="K17" s="268">
        <v>3009085</v>
      </c>
      <c r="L17" s="268">
        <v>77219</v>
      </c>
      <c r="M17" s="269">
        <v>85779</v>
      </c>
      <c r="N17" s="270">
        <v>-10</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9.14</v>
      </c>
      <c r="L21" s="281">
        <v>8.2100000000000009</v>
      </c>
      <c r="M21" s="282">
        <v>0.93</v>
      </c>
      <c r="N21" s="249"/>
      <c r="O21" s="283"/>
      <c r="P21" s="279"/>
    </row>
    <row r="22" spans="1:16" s="284" customFormat="1">
      <c r="A22" s="279"/>
      <c r="B22" s="249"/>
      <c r="C22" s="249"/>
      <c r="D22" s="249"/>
      <c r="E22" s="249"/>
      <c r="F22" s="249"/>
      <c r="G22" s="1144" t="s">
        <v>488</v>
      </c>
      <c r="H22" s="1145"/>
      <c r="I22" s="1145"/>
      <c r="J22" s="1146"/>
      <c r="K22" s="285">
        <v>97.6</v>
      </c>
      <c r="L22" s="286">
        <v>97</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1644354</v>
      </c>
      <c r="L32" s="294">
        <v>42198</v>
      </c>
      <c r="M32" s="295">
        <v>51963</v>
      </c>
      <c r="N32" s="296">
        <v>-18.8</v>
      </c>
    </row>
    <row r="33" spans="1:16" ht="13.5" customHeight="1">
      <c r="A33" s="248"/>
      <c r="B33" s="244"/>
      <c r="C33" s="244"/>
      <c r="D33" s="244"/>
      <c r="E33" s="244"/>
      <c r="F33" s="244"/>
      <c r="G33" s="1160" t="s">
        <v>493</v>
      </c>
      <c r="H33" s="1161"/>
      <c r="I33" s="1161"/>
      <c r="J33" s="1162"/>
      <c r="K33" s="294" t="s">
        <v>479</v>
      </c>
      <c r="L33" s="294" t="s">
        <v>479</v>
      </c>
      <c r="M33" s="295" t="s">
        <v>479</v>
      </c>
      <c r="N33" s="296" t="s">
        <v>479</v>
      </c>
    </row>
    <row r="34" spans="1:16" ht="27" customHeight="1">
      <c r="A34" s="248"/>
      <c r="B34" s="244"/>
      <c r="C34" s="244"/>
      <c r="D34" s="244"/>
      <c r="E34" s="244"/>
      <c r="F34" s="244"/>
      <c r="G34" s="1160" t="s">
        <v>494</v>
      </c>
      <c r="H34" s="1161"/>
      <c r="I34" s="1161"/>
      <c r="J34" s="1162"/>
      <c r="K34" s="294" t="s">
        <v>479</v>
      </c>
      <c r="L34" s="294" t="s">
        <v>479</v>
      </c>
      <c r="M34" s="295">
        <v>71</v>
      </c>
      <c r="N34" s="296" t="s">
        <v>479</v>
      </c>
    </row>
    <row r="35" spans="1:16" ht="27" customHeight="1">
      <c r="A35" s="248"/>
      <c r="B35" s="244"/>
      <c r="C35" s="244"/>
      <c r="D35" s="244"/>
      <c r="E35" s="244"/>
      <c r="F35" s="244"/>
      <c r="G35" s="1160" t="s">
        <v>495</v>
      </c>
      <c r="H35" s="1161"/>
      <c r="I35" s="1161"/>
      <c r="J35" s="1162"/>
      <c r="K35" s="294">
        <v>453837</v>
      </c>
      <c r="L35" s="294">
        <v>11646</v>
      </c>
      <c r="M35" s="295">
        <v>20847</v>
      </c>
      <c r="N35" s="296">
        <v>-44.1</v>
      </c>
    </row>
    <row r="36" spans="1:16" ht="27" customHeight="1">
      <c r="A36" s="248"/>
      <c r="B36" s="244"/>
      <c r="C36" s="244"/>
      <c r="D36" s="244"/>
      <c r="E36" s="244"/>
      <c r="F36" s="244"/>
      <c r="G36" s="1160" t="s">
        <v>496</v>
      </c>
      <c r="H36" s="1161"/>
      <c r="I36" s="1161"/>
      <c r="J36" s="1162"/>
      <c r="K36" s="294" t="s">
        <v>479</v>
      </c>
      <c r="L36" s="294" t="s">
        <v>479</v>
      </c>
      <c r="M36" s="295">
        <v>3529</v>
      </c>
      <c r="N36" s="296" t="s">
        <v>479</v>
      </c>
    </row>
    <row r="37" spans="1:16" ht="13.5" customHeight="1">
      <c r="A37" s="248"/>
      <c r="B37" s="244"/>
      <c r="C37" s="244"/>
      <c r="D37" s="244"/>
      <c r="E37" s="244"/>
      <c r="F37" s="244"/>
      <c r="G37" s="1160" t="s">
        <v>497</v>
      </c>
      <c r="H37" s="1161"/>
      <c r="I37" s="1161"/>
      <c r="J37" s="1162"/>
      <c r="K37" s="294">
        <v>60659</v>
      </c>
      <c r="L37" s="294">
        <v>1557</v>
      </c>
      <c r="M37" s="295">
        <v>828</v>
      </c>
      <c r="N37" s="296">
        <v>88</v>
      </c>
    </row>
    <row r="38" spans="1:16" ht="27" customHeight="1">
      <c r="A38" s="248"/>
      <c r="B38" s="244"/>
      <c r="C38" s="244"/>
      <c r="D38" s="244"/>
      <c r="E38" s="244"/>
      <c r="F38" s="244"/>
      <c r="G38" s="1163" t="s">
        <v>498</v>
      </c>
      <c r="H38" s="1164"/>
      <c r="I38" s="1164"/>
      <c r="J38" s="1165"/>
      <c r="K38" s="297" t="s">
        <v>479</v>
      </c>
      <c r="L38" s="297" t="s">
        <v>479</v>
      </c>
      <c r="M38" s="298">
        <v>6</v>
      </c>
      <c r="N38" s="299" t="s">
        <v>479</v>
      </c>
      <c r="O38" s="293"/>
    </row>
    <row r="39" spans="1:16">
      <c r="A39" s="248"/>
      <c r="B39" s="244"/>
      <c r="C39" s="244"/>
      <c r="D39" s="244"/>
      <c r="E39" s="244"/>
      <c r="F39" s="244"/>
      <c r="G39" s="1163" t="s">
        <v>499</v>
      </c>
      <c r="H39" s="1164"/>
      <c r="I39" s="1164"/>
      <c r="J39" s="1165"/>
      <c r="K39" s="300">
        <v>-257337</v>
      </c>
      <c r="L39" s="300">
        <v>-6604</v>
      </c>
      <c r="M39" s="301">
        <v>-4386</v>
      </c>
      <c r="N39" s="302">
        <v>50.6</v>
      </c>
      <c r="O39" s="293"/>
    </row>
    <row r="40" spans="1:16" ht="27" customHeight="1">
      <c r="A40" s="248"/>
      <c r="B40" s="244"/>
      <c r="C40" s="244"/>
      <c r="D40" s="244"/>
      <c r="E40" s="244"/>
      <c r="F40" s="244"/>
      <c r="G40" s="1160" t="s">
        <v>500</v>
      </c>
      <c r="H40" s="1161"/>
      <c r="I40" s="1161"/>
      <c r="J40" s="1162"/>
      <c r="K40" s="300">
        <v>-1476043</v>
      </c>
      <c r="L40" s="300">
        <v>-37878</v>
      </c>
      <c r="M40" s="301">
        <v>-50220</v>
      </c>
      <c r="N40" s="302">
        <v>-24.6</v>
      </c>
      <c r="O40" s="293"/>
    </row>
    <row r="41" spans="1:16">
      <c r="A41" s="248"/>
      <c r="B41" s="244"/>
      <c r="C41" s="244"/>
      <c r="D41" s="244"/>
      <c r="E41" s="244"/>
      <c r="F41" s="244"/>
      <c r="G41" s="1166" t="s">
        <v>276</v>
      </c>
      <c r="H41" s="1167"/>
      <c r="I41" s="1167"/>
      <c r="J41" s="1168"/>
      <c r="K41" s="294">
        <v>425470</v>
      </c>
      <c r="L41" s="300">
        <v>10918</v>
      </c>
      <c r="M41" s="301">
        <v>22638</v>
      </c>
      <c r="N41" s="302">
        <v>-51.8</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1722242</v>
      </c>
      <c r="J51" s="320">
        <v>43889</v>
      </c>
      <c r="K51" s="321">
        <v>-31.6</v>
      </c>
      <c r="L51" s="322">
        <v>49094</v>
      </c>
      <c r="M51" s="323">
        <v>-22.5</v>
      </c>
      <c r="N51" s="324">
        <v>-9.1</v>
      </c>
    </row>
    <row r="52" spans="1:14">
      <c r="A52" s="248"/>
      <c r="B52" s="244"/>
      <c r="C52" s="244"/>
      <c r="D52" s="244"/>
      <c r="E52" s="244"/>
      <c r="F52" s="244"/>
      <c r="G52" s="325"/>
      <c r="H52" s="326" t="s">
        <v>511</v>
      </c>
      <c r="I52" s="327">
        <v>1183032</v>
      </c>
      <c r="J52" s="328">
        <v>30148</v>
      </c>
      <c r="K52" s="329">
        <v>-24</v>
      </c>
      <c r="L52" s="330">
        <v>27415</v>
      </c>
      <c r="M52" s="331">
        <v>-15.1</v>
      </c>
      <c r="N52" s="332">
        <v>-8.9</v>
      </c>
    </row>
    <row r="53" spans="1:14">
      <c r="A53" s="248"/>
      <c r="B53" s="244"/>
      <c r="C53" s="244"/>
      <c r="D53" s="244"/>
      <c r="E53" s="244"/>
      <c r="F53" s="244"/>
      <c r="G53" s="310" t="s">
        <v>512</v>
      </c>
      <c r="H53" s="311"/>
      <c r="I53" s="319">
        <v>1280791</v>
      </c>
      <c r="J53" s="320">
        <v>32228</v>
      </c>
      <c r="K53" s="321">
        <v>-26.6</v>
      </c>
      <c r="L53" s="322">
        <v>60245</v>
      </c>
      <c r="M53" s="323">
        <v>22.7</v>
      </c>
      <c r="N53" s="324">
        <v>-49.3</v>
      </c>
    </row>
    <row r="54" spans="1:14">
      <c r="A54" s="248"/>
      <c r="B54" s="244"/>
      <c r="C54" s="244"/>
      <c r="D54" s="244"/>
      <c r="E54" s="244"/>
      <c r="F54" s="244"/>
      <c r="G54" s="325"/>
      <c r="H54" s="326" t="s">
        <v>511</v>
      </c>
      <c r="I54" s="327">
        <v>884126</v>
      </c>
      <c r="J54" s="328">
        <v>22247</v>
      </c>
      <c r="K54" s="329">
        <v>-26.2</v>
      </c>
      <c r="L54" s="330">
        <v>33678</v>
      </c>
      <c r="M54" s="331">
        <v>22.8</v>
      </c>
      <c r="N54" s="332">
        <v>-49</v>
      </c>
    </row>
    <row r="55" spans="1:14">
      <c r="A55" s="248"/>
      <c r="B55" s="244"/>
      <c r="C55" s="244"/>
      <c r="D55" s="244"/>
      <c r="E55" s="244"/>
      <c r="F55" s="244"/>
      <c r="G55" s="310" t="s">
        <v>513</v>
      </c>
      <c r="H55" s="311"/>
      <c r="I55" s="319">
        <v>1951694</v>
      </c>
      <c r="J55" s="320">
        <v>49232</v>
      </c>
      <c r="K55" s="321">
        <v>52.8</v>
      </c>
      <c r="L55" s="322">
        <v>68386</v>
      </c>
      <c r="M55" s="323">
        <v>13.5</v>
      </c>
      <c r="N55" s="324">
        <v>39.299999999999997</v>
      </c>
    </row>
    <row r="56" spans="1:14">
      <c r="A56" s="248"/>
      <c r="B56" s="244"/>
      <c r="C56" s="244"/>
      <c r="D56" s="244"/>
      <c r="E56" s="244"/>
      <c r="F56" s="244"/>
      <c r="G56" s="325"/>
      <c r="H56" s="326" t="s">
        <v>511</v>
      </c>
      <c r="I56" s="327">
        <v>1293082</v>
      </c>
      <c r="J56" s="328">
        <v>32618</v>
      </c>
      <c r="K56" s="329">
        <v>46.6</v>
      </c>
      <c r="L56" s="330">
        <v>35121</v>
      </c>
      <c r="M56" s="331">
        <v>4.3</v>
      </c>
      <c r="N56" s="332">
        <v>42.3</v>
      </c>
    </row>
    <row r="57" spans="1:14">
      <c r="A57" s="248"/>
      <c r="B57" s="244"/>
      <c r="C57" s="244"/>
      <c r="D57" s="244"/>
      <c r="E57" s="244"/>
      <c r="F57" s="244"/>
      <c r="G57" s="310" t="s">
        <v>514</v>
      </c>
      <c r="H57" s="311"/>
      <c r="I57" s="319">
        <v>2476670</v>
      </c>
      <c r="J57" s="320">
        <v>62965</v>
      </c>
      <c r="K57" s="321">
        <v>27.9</v>
      </c>
      <c r="L57" s="322">
        <v>81305</v>
      </c>
      <c r="M57" s="323">
        <v>18.899999999999999</v>
      </c>
      <c r="N57" s="324">
        <v>9</v>
      </c>
    </row>
    <row r="58" spans="1:14">
      <c r="A58" s="248"/>
      <c r="B58" s="244"/>
      <c r="C58" s="244"/>
      <c r="D58" s="244"/>
      <c r="E58" s="244"/>
      <c r="F58" s="244"/>
      <c r="G58" s="325"/>
      <c r="H58" s="326" t="s">
        <v>511</v>
      </c>
      <c r="I58" s="327">
        <v>1993410</v>
      </c>
      <c r="J58" s="328">
        <v>50679</v>
      </c>
      <c r="K58" s="329">
        <v>55.4</v>
      </c>
      <c r="L58" s="330">
        <v>48720</v>
      </c>
      <c r="M58" s="331">
        <v>38.700000000000003</v>
      </c>
      <c r="N58" s="332">
        <v>16.7</v>
      </c>
    </row>
    <row r="59" spans="1:14">
      <c r="A59" s="248"/>
      <c r="B59" s="244"/>
      <c r="C59" s="244"/>
      <c r="D59" s="244"/>
      <c r="E59" s="244"/>
      <c r="F59" s="244"/>
      <c r="G59" s="310" t="s">
        <v>515</v>
      </c>
      <c r="H59" s="311"/>
      <c r="I59" s="319">
        <v>2675731</v>
      </c>
      <c r="J59" s="320">
        <v>68665</v>
      </c>
      <c r="K59" s="321">
        <v>9.1</v>
      </c>
      <c r="L59" s="322">
        <v>81768</v>
      </c>
      <c r="M59" s="323">
        <v>0.6</v>
      </c>
      <c r="N59" s="324">
        <v>8.5</v>
      </c>
    </row>
    <row r="60" spans="1:14">
      <c r="A60" s="248"/>
      <c r="B60" s="244"/>
      <c r="C60" s="244"/>
      <c r="D60" s="244"/>
      <c r="E60" s="244"/>
      <c r="F60" s="244"/>
      <c r="G60" s="325"/>
      <c r="H60" s="326" t="s">
        <v>511</v>
      </c>
      <c r="I60" s="333">
        <v>2126865</v>
      </c>
      <c r="J60" s="328">
        <v>54580</v>
      </c>
      <c r="K60" s="329">
        <v>7.7</v>
      </c>
      <c r="L60" s="330">
        <v>37917</v>
      </c>
      <c r="M60" s="331">
        <v>-22.2</v>
      </c>
      <c r="N60" s="332">
        <v>29.9</v>
      </c>
    </row>
    <row r="61" spans="1:14">
      <c r="A61" s="248"/>
      <c r="B61" s="244"/>
      <c r="C61" s="244"/>
      <c r="D61" s="244"/>
      <c r="E61" s="244"/>
      <c r="F61" s="244"/>
      <c r="G61" s="310" t="s">
        <v>516</v>
      </c>
      <c r="H61" s="334"/>
      <c r="I61" s="335">
        <v>2021426</v>
      </c>
      <c r="J61" s="336">
        <v>51396</v>
      </c>
      <c r="K61" s="337">
        <v>6.3</v>
      </c>
      <c r="L61" s="338">
        <v>68160</v>
      </c>
      <c r="M61" s="339">
        <v>6.6</v>
      </c>
      <c r="N61" s="324">
        <v>-0.3</v>
      </c>
    </row>
    <row r="62" spans="1:14">
      <c r="A62" s="248"/>
      <c r="B62" s="244"/>
      <c r="C62" s="244"/>
      <c r="D62" s="244"/>
      <c r="E62" s="244"/>
      <c r="F62" s="244"/>
      <c r="G62" s="325"/>
      <c r="H62" s="326" t="s">
        <v>511</v>
      </c>
      <c r="I62" s="327">
        <v>1496103</v>
      </c>
      <c r="J62" s="328">
        <v>38054</v>
      </c>
      <c r="K62" s="329">
        <v>11.9</v>
      </c>
      <c r="L62" s="330">
        <v>36570</v>
      </c>
      <c r="M62" s="331">
        <v>5.7</v>
      </c>
      <c r="N62" s="332">
        <v>6.2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H43" sqref="H43"/>
    </sheetView>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22.01</v>
      </c>
      <c r="G47" s="12">
        <v>22.76</v>
      </c>
      <c r="H47" s="12">
        <v>23.24</v>
      </c>
      <c r="I47" s="12">
        <v>24.73</v>
      </c>
      <c r="J47" s="13">
        <v>24.81</v>
      </c>
    </row>
    <row r="48" spans="2:10" ht="57.75" customHeight="1">
      <c r="B48" s="14"/>
      <c r="C48" s="1171" t="s">
        <v>4</v>
      </c>
      <c r="D48" s="1171"/>
      <c r="E48" s="1172"/>
      <c r="F48" s="15">
        <v>9.07</v>
      </c>
      <c r="G48" s="16">
        <v>10.83</v>
      </c>
      <c r="H48" s="16">
        <v>8.42</v>
      </c>
      <c r="I48" s="16">
        <v>4.8499999999999996</v>
      </c>
      <c r="J48" s="17">
        <v>7.95</v>
      </c>
    </row>
    <row r="49" spans="2:10" ht="57.75" customHeight="1" thickBot="1">
      <c r="B49" s="18"/>
      <c r="C49" s="1173" t="s">
        <v>5</v>
      </c>
      <c r="D49" s="1173"/>
      <c r="E49" s="1174"/>
      <c r="F49" s="19">
        <v>5.32</v>
      </c>
      <c r="G49" s="20">
        <v>7.01</v>
      </c>
      <c r="H49" s="20">
        <v>2.27</v>
      </c>
      <c r="I49" s="20">
        <v>1.67</v>
      </c>
      <c r="J49" s="21">
        <v>7.52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Gifu</cp:lastModifiedBy>
  <cp:lastPrinted>2017-03-03T06:39:37Z</cp:lastPrinted>
  <dcterms:created xsi:type="dcterms:W3CDTF">2017-02-15T19:16:21Z</dcterms:created>
  <dcterms:modified xsi:type="dcterms:W3CDTF">2017-05-22T06:55:22Z</dcterms:modified>
</cp:coreProperties>
</file>