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8" i="9" l="1"/>
  <c r="BG37" i="9"/>
  <c r="BG36" i="9"/>
  <c r="BG35" i="9"/>
  <c r="BG34"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W38" i="9"/>
  <c r="AM38" i="9"/>
  <c r="C38" i="9"/>
  <c r="CO37" i="9"/>
  <c r="BW37" i="9"/>
  <c r="AM37" i="9"/>
  <c r="CO36" i="9"/>
  <c r="BW36" i="9"/>
  <c r="AM36" i="9"/>
  <c r="CO35" i="9"/>
  <c r="BW35" i="9"/>
  <c r="CO34" i="9"/>
  <c r="BW34" i="9"/>
  <c r="C34" i="9"/>
  <c r="C35" i="9" s="1"/>
  <c r="C36" i="9" l="1"/>
  <c r="C37" i="9" s="1"/>
  <c r="U34" i="9"/>
  <c r="U35" i="9" s="1"/>
  <c r="U36" i="9" s="1"/>
  <c r="U37" i="9" s="1"/>
  <c r="U38" i="9" s="1"/>
  <c r="U39" i="9" s="1"/>
  <c r="U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alcChain>
</file>

<file path=xl/sharedStrings.xml><?xml version="1.0" encoding="utf-8"?>
<sst xmlns="http://schemas.openxmlformats.org/spreadsheetml/2006/main" count="1075" uniqueCount="584">
  <si>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</si>
  <si>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</si>
  <si>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</si>
  <si>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</si>
  <si>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</si>
  <si>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</si>
  <si>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</si>
  <si>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</si>
  <si>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</si>
  <si>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</si>
  <si>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</si>
  <si>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</si>
  <si>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</si>
  <si>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</si>
  <si>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</si>
  <si>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</si>
  <si>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</si>
  <si>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</si>
  <si>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</si>
  <si>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</si>
  <si>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</si>
  <si>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</si>
  <si>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</si>
  <si>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</si>
  <si>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</si>
  <si>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</si>
  <si>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</si>
  <si>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</si>
  <si>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</si>
  <si>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</si>
  <si>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</si>
  <si>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</si>
  <si>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</si>
  <si>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</si>
  <si>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</si>
  <si>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</si>
  <si>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</si>
  <si>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</si>
  <si>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</si>
  <si>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</si>
  <si>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</si>
  <si>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</si>
  <si>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</si>
  <si>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</si>
  <si>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</si>
  <si>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</si>
  <si>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</si>
  <si>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</si>
  <si>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</si>
  <si>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</si>
  <si>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</si>
  <si>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</si>
  <si>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</si>
  <si>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</si>
  <si>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</si>
  <si>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</si>
  <si>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</si>
  <si>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</si>
  <si>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</si>
  <si>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</si>
  <si>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</si>
  <si>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</si>
  <si>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</si>
  <si>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</si>
  <si>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</si>
  <si>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</si>
  <si>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</si>
  <si>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</si>
  <si>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</si>
  <si>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</si>
  <si>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</si>
  <si>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</si>
  <si>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</si>
  <si>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</si>
  <si>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</si>
  <si>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</si>
  <si>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</si>
  <si>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</si>
  <si>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</si>
  <si>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</si>
  <si>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</si>
  <si>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</si>
  <si>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</si>
  <si>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</si>
  <si>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</si>
  <si>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</si>
  <si>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</si>
  <si>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</si>
  <si>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</si>
  <si>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</si>
  <si>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</si>
  <si>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</si>
  <si>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</si>
  <si>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</si>
  <si>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</si>
  <si>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</si>
  <si>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</si>
  <si>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</si>
  <si>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</si>
  <si>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</si>
  <si>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</si>
  <si>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</si>
  <si>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</si>
  <si>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</si>
  <si>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</si>
  <si>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</si>
  <si>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</si>
  <si>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</si>
  <si>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</si>
  <si>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</si>
  <si>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</si>
  <si>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</si>
  <si>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</si>
  <si>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</si>
  <si>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</si>
  <si>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</si>
  <si>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</si>
  <si>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</si>
  <si>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</si>
  <si>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</si>
  <si>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</si>
  <si>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</si>
  <si>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</si>
  <si>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</si>
  <si>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</si>
  <si>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</si>
  <si>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</si>
  <si>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</si>
  <si>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</si>
  <si>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</si>
  <si>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</si>
  <si>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</si>
  <si>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</si>
  <si>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</si>
  <si>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</si>
  <si>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</si>
  <si>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</si>
  <si>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</si>
  <si>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</si>
  <si>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</si>
  <si>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</si>
  <si>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</si>
  <si>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</si>
  <si>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</si>
  <si>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</si>
  <si>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</si>
  <si>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</si>
  <si>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</si>
  <si>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</si>
  <si>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</si>
  <si>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</si>
  <si>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</si>
  <si>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</si>
  <si>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</si>
  <si>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</si>
  <si>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</si>
  <si>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</si>
  <si>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</si>
  <si>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</si>
  <si>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</si>
  <si>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</si>
  <si>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</si>
  <si>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</si>
  <si>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</si>
  <si>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</si>
  <si>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</si>
  <si>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</si>
  <si>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</si>
  <si>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</si>
  <si>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</si>
  <si>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</si>
  <si>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</si>
  <si>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</si>
  <si>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</si>
  <si>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</si>
  <si>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</si>
  <si>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</si>
  <si>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</si>
  <si>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</si>
  <si>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</si>
  <si>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</si>
  <si>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</si>
  <si>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</si>
  <si>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</si>
  <si>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</si>
  <si>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</si>
  <si>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</si>
  <si>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</si>
  <si>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</si>
  <si>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</si>
  <si>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</si>
  <si>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</si>
  <si>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岐阜県大垣市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</si>
  <si>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</si>
  <si>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</si>
  <si>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</si>
  <si>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</si>
  <si>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</si>
  <si>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</si>
  <si>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</si>
  <si>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</si>
  <si>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</si>
  <si>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</si>
  <si>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</si>
  <si>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</si>
  <si>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</si>
  <si>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</si>
  <si>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</si>
  <si>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</si>
  <si>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</si>
  <si>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</si>
  <si>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</si>
  <si>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</si>
  <si>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</si>
  <si>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</si>
  <si>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</si>
  <si>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</si>
  <si>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</si>
  <si>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</si>
  <si>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</si>
  <si>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</si>
  <si>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</si>
  <si>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</si>
  <si>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</si>
  <si>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</si>
  <si>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</si>
  <si>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</si>
  <si>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</si>
  <si>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</si>
  <si>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</si>
  <si>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</si>
  <si>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</si>
  <si>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</si>
  <si>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</si>
  <si>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</si>
  <si>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</si>
  <si>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</si>
  <si>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</si>
  <si>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</si>
  <si>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</si>
  <si>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</si>
  <si>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</si>
  <si>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</si>
  <si>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</si>
  <si>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</si>
  <si>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</si>
  <si>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</si>
  <si>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</si>
  <si>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</si>
  <si>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</si>
  <si>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</si>
  <si>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</si>
  <si>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</si>
  <si>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</si>
  <si>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</si>
  <si>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</si>
  <si>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</si>
  <si>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</si>
  <si>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</si>
  <si>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</si>
  <si>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</si>
  <si>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</si>
  <si>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</si>
  <si>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</si>
  <si>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</si>
  <si>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</si>
  <si>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</si>
  <si>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</si>
  <si>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</si>
  <si>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</si>
  <si>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</si>
  <si>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</si>
  <si>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</si>
  <si>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</si>
  <si>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</si>
  <si>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</si>
  <si>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</si>
  <si>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</si>
  <si>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</si>
  <si>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</si>
  <si>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</si>
  <si>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</si>
  <si>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</si>
  <si>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</si>
  <si>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</si>
  <si>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</si>
  <si>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</si>
  <si>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</si>
  <si>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</si>
  <si>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</si>
  <si>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</si>
  <si>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</si>
  <si>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</si>
  <si>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</si>
  <si>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</si>
  <si>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</si>
  <si>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</si>
  <si>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</si>
  <si>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</si>
  <si>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</si>
  <si>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</si>
  <si>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</si>
  <si>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</si>
  <si>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</si>
  <si>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</si>
  <si>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</si>
  <si>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</si>
  <si>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</si>
  <si>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</si>
  <si>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</si>
  <si>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</si>
  <si>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</si>
  <si>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</si>
  <si>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</si>
  <si>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</si>
  <si>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</si>
  <si>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</si>
  <si>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</si>
  <si>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</si>
  <si>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</si>
  <si>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</si>
  <si>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</si>
  <si>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</si>
  <si>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</si>
  <si>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</si>
  <si>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</si>
  <si>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</si>
  <si>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</si>
  <si>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</si>
  <si>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</si>
  <si>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</si>
  <si>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</si>
  <si>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</si>
  <si>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</si>
  <si>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</si>
  <si>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</si>
  <si>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</si>
  <si>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</si>
  <si>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</si>
  <si>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</si>
  <si>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岐阜県大垣市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</si>
  <si>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</si>
  <si>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</si>
  <si>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</si>
  <si>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</si>
  <si>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</si>
  <si>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</si>
  <si>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</si>
  <si>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</si>
  <si>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</si>
  <si>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</si>
  <si>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</si>
  <si>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</si>
  <si>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</si>
  <si>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</si>
  <si>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</si>
  <si>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</si>
  <si>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</si>
  <si>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</si>
  <si>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</si>
  <si>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</si>
  <si>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</si>
  <si>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公共用地先行取得事業会計</t>
    <phoneticPr fontId="5"/>
  </si>
  <si>
    <t>市行造林事業会計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</si>
  <si>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</si>
  <si>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</si>
  <si>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</si>
  <si>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</si>
  <si>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</si>
  <si>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</si>
  <si>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</si>
  <si>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</si>
  <si>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</si>
  <si>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</si>
  <si>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</si>
  <si>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</si>
  <si>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</si>
  <si>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交通災害共済事業会計</t>
    <phoneticPr fontId="5"/>
  </si>
  <si>
    <t>国民健康保険事業会計</t>
    <phoneticPr fontId="5"/>
  </si>
  <si>
    <t>国民健康保険直営診療施設事業会計</t>
    <phoneticPr fontId="5"/>
  </si>
  <si>
    <t>後期高齢者医療事業会計</t>
    <phoneticPr fontId="5"/>
  </si>
  <si>
    <t>介護保険事業会計</t>
    <phoneticPr fontId="5"/>
  </si>
  <si>
    <t>駐車場事業会計</t>
    <phoneticPr fontId="5"/>
  </si>
  <si>
    <t>競輪事業会計</t>
    <phoneticPr fontId="5"/>
  </si>
  <si>
    <t>病院事業会計</t>
    <phoneticPr fontId="5"/>
  </si>
  <si>
    <t>法適用企業</t>
    <phoneticPr fontId="5"/>
  </si>
  <si>
    <t>水道事業会計</t>
    <phoneticPr fontId="5"/>
  </si>
  <si>
    <t>簡易水道事業会計</t>
    <phoneticPr fontId="5"/>
  </si>
  <si>
    <t>法非適用企業</t>
    <phoneticPr fontId="5"/>
  </si>
  <si>
    <t>公設地方卸売市場事業会計</t>
    <phoneticPr fontId="5"/>
  </si>
  <si>
    <t>公共下水道事業会計</t>
    <phoneticPr fontId="5"/>
  </si>
  <si>
    <t>特定環境保全公共下水道事業会計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</si>
  <si>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</si>
  <si>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</si>
  <si>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</si>
  <si>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</si>
  <si>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</si>
  <si>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</si>
  <si>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</si>
  <si>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</si>
  <si>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</si>
  <si>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</si>
  <si>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</si>
  <si>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</si>
  <si>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</si>
  <si>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</si>
  <si>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</si>
  <si>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</si>
  <si>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</si>
  <si>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</si>
  <si>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</si>
  <si>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</si>
  <si>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</si>
  <si>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</si>
  <si>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</si>
  <si>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</si>
  <si>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</si>
  <si>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</si>
  <si>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</si>
  <si>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</si>
  <si>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</si>
  <si>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</si>
  <si>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</si>
  <si>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</si>
  <si>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</si>
  <si>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</si>
  <si>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</si>
  <si>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</si>
  <si>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</si>
  <si>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</si>
  <si>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</si>
  <si>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</si>
  <si>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</si>
  <si>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</si>
  <si>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</si>
  <si>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</si>
  <si>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</si>
  <si>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</si>
  <si>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</si>
  <si>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</si>
  <si>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</si>
  <si>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</si>
  <si>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</si>
  <si>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</si>
  <si>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</si>
  <si>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</si>
  <si>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</si>
  <si>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</si>
  <si>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病院事業会計</t>
    <phoneticPr fontId="5"/>
  </si>
  <si>
    <t>将来負担比率（(Ｅ)－(Ｆ)）／（(Ｃ)－(Ｄ)）×１００</t>
    <rPh sb="0" eb="2">
      <t>ショウライ</t>
    </rPh>
    <rPh sb="2" eb="4">
      <t>フタン</t>
    </rPh>
    <rPh sb="4" eb="6">
      <t>ヒリツ</t>
    </rPh>
    <phoneticPr fontId="5"/>
  </si>
  <si>
    <t>農業集落排水事業会計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</si>
  <si>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</si>
  <si>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</si>
  <si>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</si>
  <si>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</si>
  <si>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</si>
  <si>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</si>
  <si>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</si>
  <si>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</si>
  <si>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</si>
  <si>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</si>
  <si>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</si>
  <si>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</si>
  <si>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</si>
  <si>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</si>
  <si>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</si>
  <si>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</si>
  <si>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</si>
  <si>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</si>
  <si>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</si>
  <si>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</si>
  <si>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</si>
  <si>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</si>
  <si>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</si>
  <si>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</si>
  <si>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</si>
  <si>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</si>
  <si>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</si>
  <si>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</si>
  <si>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</si>
  <si>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</si>
  <si>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</si>
  <si>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</si>
  <si>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</si>
  <si>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</si>
  <si>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</si>
  <si>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</si>
  <si>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</si>
  <si>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</si>
  <si>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</si>
  <si>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</si>
  <si>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</si>
  <si>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</si>
  <si>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</si>
  <si>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</si>
  <si>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</si>
  <si>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</si>
  <si>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</si>
  <si>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</si>
  <si>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</si>
  <si>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</si>
  <si>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</si>
  <si>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</si>
  <si>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</si>
  <si>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</si>
  <si>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</si>
  <si>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</si>
  <si>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</si>
  <si>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</si>
  <si>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</si>
  <si>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</si>
  <si>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</si>
  <si>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</si>
  <si>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</si>
  <si>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</si>
  <si>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</si>
  <si>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</si>
  <si>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</si>
  <si>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</si>
  <si>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</si>
  <si>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</si>
  <si>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</si>
  <si>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</si>
  <si>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</si>
  <si>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</si>
  <si>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</si>
  <si>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</si>
  <si>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</si>
  <si>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</si>
  <si>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</si>
  <si>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</si>
  <si>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</si>
  <si>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</si>
  <si>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4.29</t>
  </si>
  <si>
    <t>▲ 0.04</t>
  </si>
  <si>
    <t>病院事業会計</t>
  </si>
  <si>
    <t>水道事業会計</t>
  </si>
  <si>
    <t>一般会計</t>
  </si>
  <si>
    <t>国民健康保険事業会計</t>
  </si>
  <si>
    <t>競輪事業会計</t>
  </si>
  <si>
    <t>介護保険事業会計</t>
  </si>
  <si>
    <t>後期高齢者医療事業会計</t>
  </si>
  <si>
    <t>駐車場事業会計</t>
  </si>
  <si>
    <t>その他会計（赤字）</t>
  </si>
  <si>
    <t>その他会計（黒字）</t>
  </si>
  <si>
    <t>-</t>
    <phoneticPr fontId="2"/>
  </si>
  <si>
    <t>基金繰入金380</t>
    <rPh sb="0" eb="2">
      <t>キキン</t>
    </rPh>
    <rPh sb="2" eb="4">
      <t>クリイレ</t>
    </rPh>
    <rPh sb="4" eb="5">
      <t>キン</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</si>
  <si>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</si>
  <si>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</si>
  <si>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</si>
  <si>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西濃環境整備組合</t>
    <rPh sb="0" eb="2">
      <t>セイノウ</t>
    </rPh>
    <rPh sb="2" eb="4">
      <t>カンキョウ</t>
    </rPh>
    <rPh sb="4" eb="6">
      <t>セイビ</t>
    </rPh>
    <rPh sb="6" eb="8">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</si>
  <si>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</si>
  <si>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</si>
  <si>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大垣市安八郡安八町東安中学校組合</t>
    <rPh sb="0" eb="3">
      <t>オオガキシ</t>
    </rPh>
    <rPh sb="3" eb="6">
      <t>アンパチグン</t>
    </rPh>
    <rPh sb="6" eb="9">
      <t>アンパチチョウ</t>
    </rPh>
    <rPh sb="9" eb="10">
      <t>トウ</t>
    </rPh>
    <rPh sb="10" eb="11">
      <t>ヤス</t>
    </rPh>
    <rPh sb="11" eb="14">
      <t>チュウガッコウ</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</si>
  <si>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</si>
  <si>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</si>
  <si>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</si>
  <si>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</si>
  <si>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</si>
  <si>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基金繰入金165</t>
    <rPh sb="0" eb="2">
      <t>キキン</t>
    </rPh>
    <rPh sb="2" eb="4">
      <t>クリイレ</t>
    </rPh>
    <rPh sb="4" eb="5">
      <t>キン</t>
    </rPh>
    <phoneticPr fontId="2"/>
  </si>
  <si>
    <t>基金繰入金4</t>
    <rPh sb="0" eb="2">
      <t>キキン</t>
    </rPh>
    <rPh sb="2" eb="4">
      <t>クリイレ</t>
    </rPh>
    <rPh sb="4" eb="5">
      <t>キン</t>
    </rPh>
    <phoneticPr fontId="2"/>
  </si>
  <si>
    <t>基金繰入金260</t>
    <rPh sb="0" eb="2">
      <t>キキン</t>
    </rPh>
    <rPh sb="2" eb="4">
      <t>クリイレ</t>
    </rPh>
    <rPh sb="4" eb="5">
      <t>キン</t>
    </rPh>
    <phoneticPr fontId="2"/>
  </si>
  <si>
    <t>基金繰入金287</t>
    <rPh sb="0" eb="2">
      <t>キキン</t>
    </rPh>
    <rPh sb="2" eb="4">
      <t>クリイレ</t>
    </rPh>
    <rPh sb="4" eb="5">
      <t>キン</t>
    </rPh>
    <phoneticPr fontId="2"/>
  </si>
  <si>
    <t>法適用</t>
    <rPh sb="0" eb="3">
      <t>ホウテキヨウ</t>
    </rPh>
    <phoneticPr fontId="2"/>
  </si>
  <si>
    <t>大垣市勤労者福祉サービスセンター</t>
    <rPh sb="0" eb="3">
      <t>オオガキシ</t>
    </rPh>
    <rPh sb="3" eb="6">
      <t>キンロウシャ</t>
    </rPh>
    <rPh sb="6" eb="8">
      <t>フクシ</t>
    </rPh>
    <phoneticPr fontId="2"/>
  </si>
  <si>
    <t>大垣市文化事業団</t>
    <rPh sb="0" eb="3">
      <t>オオガキシ</t>
    </rPh>
    <rPh sb="3" eb="5">
      <t>ブンカ</t>
    </rPh>
    <rPh sb="5" eb="8">
      <t>ジギョウダン</t>
    </rPh>
    <phoneticPr fontId="2"/>
  </si>
  <si>
    <t>大垣地方市場冷蔵</t>
    <rPh sb="0" eb="2">
      <t>オオガキ</t>
    </rPh>
    <rPh sb="2" eb="4">
      <t>チホウ</t>
    </rPh>
    <rPh sb="4" eb="6">
      <t>シジョウ</t>
    </rPh>
    <rPh sb="6" eb="8">
      <t>レイゾウ</t>
    </rPh>
    <phoneticPr fontId="2"/>
  </si>
  <si>
    <t>大垣市土地開発公社</t>
    <rPh sb="0" eb="3">
      <t>オオガキシ</t>
    </rPh>
    <rPh sb="3" eb="5">
      <t>トチ</t>
    </rPh>
    <rPh sb="5" eb="7">
      <t>カイハツ</t>
    </rPh>
    <rPh sb="7" eb="9">
      <t>コウシャ</t>
    </rPh>
    <phoneticPr fontId="2"/>
  </si>
  <si>
    <t>かみいしづ緑の村公社</t>
    <rPh sb="5" eb="6">
      <t>ミドリ</t>
    </rPh>
    <rPh sb="7" eb="8">
      <t>ムラ</t>
    </rPh>
    <rPh sb="8" eb="10">
      <t>コウシャ</t>
    </rPh>
    <phoneticPr fontId="2"/>
  </si>
  <si>
    <t>樽見鉄道株式会社</t>
    <rPh sb="0" eb="2">
      <t>タルミ</t>
    </rPh>
    <rPh sb="2" eb="4">
      <t>テツドウ</t>
    </rPh>
    <rPh sb="4" eb="8">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</si>
  <si>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</si>
  <si>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</si>
  <si>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</si>
  <si>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</si>
  <si>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</si>
  <si>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</si>
  <si>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</si>
  <si>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</si>
  <si>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</si>
  <si>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</si>
  <si>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</si>
  <si>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実質公債費比率は、類似団体と比較して低い水準にあり、近年改善傾向が続いている。将来負担比率は、臨時財政対策債や一般廃棄物処理事業債の発行などにより将来負担額が増加したも
のの、充当可能基金現在高や都市計画税歳入見込額の増加などにより、将来負担額から差し引く充当可能財源等が増加したため、平成26年度よりも低下した。類似団体と比較して同程度の水準
にあるため、今後も後世への負担を少しでも軽減するよう、事業実施の適正化を図り、財政の健全化に努める。</t>
    <rPh sb="1" eb="3">
      <t>ジッシツ</t>
    </rPh>
    <rPh sb="3" eb="6">
      <t>コウサイヒ</t>
    </rPh>
    <rPh sb="6" eb="8">
      <t>ヒリツ</t>
    </rPh>
    <rPh sb="10" eb="12">
      <t>ルイジ</t>
    </rPh>
    <rPh sb="12" eb="14">
      <t>ダンタイ</t>
    </rPh>
    <rPh sb="15" eb="17">
      <t>ヒカク</t>
    </rPh>
    <rPh sb="19" eb="20">
      <t>ヒク</t>
    </rPh>
    <rPh sb="21" eb="23">
      <t>スイジュン</t>
    </rPh>
    <rPh sb="27" eb="29">
      <t>キンネン</t>
    </rPh>
    <rPh sb="29" eb="31">
      <t>カイゼン</t>
    </rPh>
    <rPh sb="31" eb="33">
      <t>ケイコウ</t>
    </rPh>
    <rPh sb="34" eb="35">
      <t>ツヅ</t>
    </rPh>
    <rPh sb="40" eb="42">
      <t>ショウライ</t>
    </rPh>
    <rPh sb="42" eb="44">
      <t>フタン</t>
    </rPh>
    <rPh sb="44" eb="46">
      <t>ヒリツ</t>
    </rPh>
    <rPh sb="48" eb="50">
      <t>リンジ</t>
    </rPh>
    <rPh sb="50" eb="52">
      <t>ザイセイ</t>
    </rPh>
    <rPh sb="52" eb="54">
      <t>タイサク</t>
    </rPh>
    <rPh sb="54" eb="55">
      <t>サイ</t>
    </rPh>
    <rPh sb="56" eb="58">
      <t>イッパン</t>
    </rPh>
    <rPh sb="58" eb="61">
      <t>ハイキブツ</t>
    </rPh>
    <rPh sb="61" eb="63">
      <t>ショリ</t>
    </rPh>
    <rPh sb="63" eb="66">
      <t>ジギョウサイ</t>
    </rPh>
    <rPh sb="67" eb="69">
      <t>ハッコウ</t>
    </rPh>
    <rPh sb="74" eb="76">
      <t>ショウライ</t>
    </rPh>
    <rPh sb="76" eb="78">
      <t>フタン</t>
    </rPh>
    <rPh sb="78" eb="79">
      <t>ガク</t>
    </rPh>
    <rPh sb="80" eb="82">
      <t>ゾウカ</t>
    </rPh>
    <rPh sb="89" eb="91">
      <t>ジュウトウ</t>
    </rPh>
    <rPh sb="91" eb="93">
      <t>カノウ</t>
    </rPh>
    <rPh sb="93" eb="95">
      <t>キキン</t>
    </rPh>
    <rPh sb="95" eb="97">
      <t>ゲンザイ</t>
    </rPh>
    <rPh sb="97" eb="98">
      <t>ダカ</t>
    </rPh>
    <rPh sb="99" eb="101">
      <t>トシ</t>
    </rPh>
    <rPh sb="101" eb="103">
      <t>ケイカク</t>
    </rPh>
    <rPh sb="103" eb="104">
      <t>ゼイ</t>
    </rPh>
    <rPh sb="104" eb="106">
      <t>サイニュウ</t>
    </rPh>
    <rPh sb="106" eb="108">
      <t>ミコ</t>
    </rPh>
    <rPh sb="108" eb="109">
      <t>ガク</t>
    </rPh>
    <rPh sb="110" eb="111">
      <t>ゾウ</t>
    </rPh>
    <rPh sb="111" eb="112">
      <t>カ</t>
    </rPh>
    <rPh sb="118" eb="120">
      <t>ショウライ</t>
    </rPh>
    <rPh sb="120" eb="122">
      <t>フタン</t>
    </rPh>
    <rPh sb="122" eb="123">
      <t>ガク</t>
    </rPh>
    <rPh sb="129" eb="131">
      <t>ジュウトウ</t>
    </rPh>
    <rPh sb="131" eb="133">
      <t>カノウ</t>
    </rPh>
    <rPh sb="133" eb="135">
      <t>ザイゲン</t>
    </rPh>
    <rPh sb="135" eb="136">
      <t>トウ</t>
    </rPh>
    <rPh sb="137" eb="138">
      <t>ゾウ</t>
    </rPh>
    <rPh sb="138" eb="139">
      <t>カ</t>
    </rPh>
    <rPh sb="144" eb="146">
      <t>ヘイセイ</t>
    </rPh>
    <rPh sb="148" eb="150">
      <t>ネンド</t>
    </rPh>
    <rPh sb="153" eb="155">
      <t>テイカ</t>
    </rPh>
    <rPh sb="158" eb="160">
      <t>ルイジ</t>
    </rPh>
    <rPh sb="160" eb="162">
      <t>ダンタイ</t>
    </rPh>
    <rPh sb="163" eb="165">
      <t>ヒカク</t>
    </rPh>
    <rPh sb="167" eb="170">
      <t>ドウテイド</t>
    </rPh>
    <rPh sb="171" eb="173">
      <t>スイジュン</t>
    </rPh>
    <rPh sb="180" eb="182">
      <t>コンゴ</t>
    </rPh>
    <rPh sb="183" eb="185">
      <t>コウセイ</t>
    </rPh>
    <rPh sb="187" eb="189">
      <t>フタン</t>
    </rPh>
    <rPh sb="190" eb="191">
      <t>スコ</t>
    </rPh>
    <rPh sb="194" eb="196">
      <t>ケイゲン</t>
    </rPh>
    <rPh sb="201" eb="203">
      <t>ジギョウ</t>
    </rPh>
    <rPh sb="203" eb="205">
      <t>ジッシ</t>
    </rPh>
    <rPh sb="206" eb="209">
      <t>テキセイカ</t>
    </rPh>
    <rPh sb="210" eb="211">
      <t>ハカ</t>
    </rPh>
    <rPh sb="213" eb="215">
      <t>ザイセイ</t>
    </rPh>
    <rPh sb="216" eb="219">
      <t>ケンゼンカ</t>
    </rPh>
    <rPh sb="220" eb="221">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</si>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</sst>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52496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75185</c:v>
                </c:pt>
                <c:pt idx="1">
                  <c:v>52215</c:v>
                </c:pt>
                <c:pt idx="2">
                  <c:v>50558</c:v>
                </c:pt>
                <c:pt idx="3">
                  <c:v>52065</c:v>
                </c:pt>
                <c:pt idx="4">
                  <c:v>53312</c:v>
                </c:pt>
              </c:numCache>
            </c:numRef>
          </c:val>
          <c:smooth val="0"/>
        </c:ser>
        <c:dLbls>
          <c:showLegendKey val="0"/>
          <c:showVal val="0"/>
          <c:showCatName val="0"/>
          <c:showSerName val="0"/>
          <c:showPercent val="0"/>
          <c:showBubbleSize val="0"/>
        </c:dLbls>
        <c:marker val="1"/>
        <c:smooth val="0"/>
        <c:axId val="99749888"/>
        <c:axId val="114030464"/>
      </c:lineChart>
      <c:catAx>
        <c:axId val="9974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030464"/>
        <c:crosses val="autoZero"/>
        <c:auto val="1"/>
        <c:lblAlgn val="ctr"/>
        <c:lblOffset val="100"/>
        <c:tickLblSkip val="1"/>
        <c:tickMarkSkip val="1"/>
        <c:noMultiLvlLbl val="0"/>
      </c:catAx>
      <c:valAx>
        <c:axId val="1140304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4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5.32</c:v>
                </c:pt>
                <c:pt idx="1">
                  <c:v>4.08</c:v>
                </c:pt>
                <c:pt idx="2">
                  <c:v>5.27</c:v>
                </c:pt>
                <c:pt idx="3">
                  <c:v>6.01</c:v>
                </c:pt>
                <c:pt idx="4">
                  <c:v>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14.78</c:v>
                </c:pt>
                <c:pt idx="1">
                  <c:v>11.26</c:v>
                </c:pt>
                <c:pt idx="2">
                  <c:v>13.37</c:v>
                </c:pt>
                <c:pt idx="3">
                  <c:v>12.45</c:v>
                </c:pt>
                <c:pt idx="4">
                  <c:v>13.06</c:v>
                </c:pt>
              </c:numCache>
            </c:numRef>
          </c:val>
        </c:ser>
        <c:dLbls>
          <c:showLegendKey val="0"/>
          <c:showVal val="0"/>
          <c:showCatName val="0"/>
          <c:showSerName val="0"/>
          <c:showPercent val="0"/>
          <c:showBubbleSize val="0"/>
        </c:dLbls>
        <c:gapWidth val="250"/>
        <c:overlap val="100"/>
        <c:axId val="18026496"/>
        <c:axId val="1802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c:v>
                </c:pt>
                <c:pt idx="1">
                  <c:v>-4.29</c:v>
                </c:pt>
                <c:pt idx="2">
                  <c:v>3.44</c:v>
                </c:pt>
                <c:pt idx="3">
                  <c:v>-0.04</c:v>
                </c:pt>
                <c:pt idx="4">
                  <c:v>1.3</c:v>
                </c:pt>
              </c:numCache>
            </c:numRef>
          </c:val>
          <c:smooth val="0"/>
        </c:ser>
        <c:dLbls>
          <c:showLegendKey val="0"/>
          <c:showVal val="0"/>
          <c:showCatName val="0"/>
          <c:showSerName val="0"/>
          <c:showPercent val="0"/>
          <c:showBubbleSize val="0"/>
        </c:dLbls>
        <c:marker val="1"/>
        <c:smooth val="0"/>
        <c:axId val="18026496"/>
        <c:axId val="18028032"/>
      </c:lineChart>
      <c:catAx>
        <c:axId val="1802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28032"/>
        <c:crosses val="autoZero"/>
        <c:auto val="1"/>
        <c:lblAlgn val="ctr"/>
        <c:lblOffset val="100"/>
        <c:tickLblSkip val="1"/>
        <c:tickMarkSkip val="1"/>
        <c:noMultiLvlLbl val="0"/>
      </c:catAx>
      <c:valAx>
        <c:axId val="1802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0.03</c:v>
                </c:pt>
                <c:pt idx="4">
                  <c:v>#N/A</c:v>
                </c:pt>
                <c:pt idx="5">
                  <c:v>0.05</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0.06</c:v>
                </c:pt>
              </c:numCache>
            </c:numRef>
          </c:val>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c:v>
                </c:pt>
                <c:pt idx="4">
                  <c:v>#N/A</c:v>
                </c:pt>
                <c:pt idx="5">
                  <c:v>0.05</c:v>
                </c:pt>
                <c:pt idx="6">
                  <c:v>#N/A</c:v>
                </c:pt>
                <c:pt idx="7">
                  <c:v>0.1</c:v>
                </c:pt>
                <c:pt idx="8">
                  <c:v>#N/A</c:v>
                </c:pt>
                <c:pt idx="9">
                  <c:v>0.15</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2.21</c:v>
                </c:pt>
                <c:pt idx="2">
                  <c:v>#N/A</c:v>
                </c:pt>
                <c:pt idx="3">
                  <c:v>2.46</c:v>
                </c:pt>
                <c:pt idx="4">
                  <c:v>#N/A</c:v>
                </c:pt>
                <c:pt idx="5">
                  <c:v>2.52</c:v>
                </c:pt>
                <c:pt idx="6">
                  <c:v>#N/A</c:v>
                </c:pt>
                <c:pt idx="7">
                  <c:v>2.5099999999999998</c:v>
                </c:pt>
                <c:pt idx="8">
                  <c:v>#N/A</c:v>
                </c:pt>
                <c:pt idx="9">
                  <c:v>3.3</c:v>
                </c:pt>
              </c:numCache>
            </c:numRef>
          </c:val>
        </c:ser>
        <c:ser>
          <c:idx val="5"/>
          <c:order val="5"/>
          <c:tx>
            <c:strRef>
              <c:f>データシート!$A$32</c:f>
              <c:strCache>
                <c:ptCount val="1"/>
                <c:pt idx="0">
                  <c:v>競輪事業会計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2.79</c:v>
                </c:pt>
                <c:pt idx="2">
                  <c:v>#N/A</c:v>
                </c:pt>
                <c:pt idx="3">
                  <c:v>2.85</c:v>
                </c:pt>
                <c:pt idx="4">
                  <c:v>#N/A</c:v>
                </c:pt>
                <c:pt idx="5">
                  <c:v>2.91</c:v>
                </c:pt>
                <c:pt idx="6">
                  <c:v>#N/A</c:v>
                </c:pt>
                <c:pt idx="7">
                  <c:v>3.04</c:v>
                </c:pt>
                <c:pt idx="8">
                  <c:v>#N/A</c:v>
                </c:pt>
                <c:pt idx="9">
                  <c:v>3.31</c:v>
                </c:pt>
              </c:numCache>
            </c:numRef>
          </c:val>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4.07</c:v>
                </c:pt>
                <c:pt idx="2">
                  <c:v>#N/A</c:v>
                </c:pt>
                <c:pt idx="3">
                  <c:v>5.51</c:v>
                </c:pt>
                <c:pt idx="4">
                  <c:v>#N/A</c:v>
                </c:pt>
                <c:pt idx="5">
                  <c:v>6.42</c:v>
                </c:pt>
                <c:pt idx="6">
                  <c:v>#N/A</c:v>
                </c:pt>
                <c:pt idx="7">
                  <c:v>6.37</c:v>
                </c:pt>
                <c:pt idx="8">
                  <c:v>#N/A</c:v>
                </c:pt>
                <c:pt idx="9">
                  <c:v>6.55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5.31</c:v>
                </c:pt>
                <c:pt idx="2">
                  <c:v>#N/A</c:v>
                </c:pt>
                <c:pt idx="3">
                  <c:v>4.07</c:v>
                </c:pt>
                <c:pt idx="4">
                  <c:v>#N/A</c:v>
                </c:pt>
                <c:pt idx="5">
                  <c:v>5.26</c:v>
                </c:pt>
                <c:pt idx="6">
                  <c:v>#N/A</c:v>
                </c:pt>
                <c:pt idx="7">
                  <c:v>6.01</c:v>
                </c:pt>
                <c:pt idx="8">
                  <c:v>#N/A</c:v>
                </c:pt>
                <c:pt idx="9">
                  <c:v>6.69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6.28</c:v>
                </c:pt>
                <c:pt idx="2">
                  <c:v>#N/A</c:v>
                </c:pt>
                <c:pt idx="3">
                  <c:v>5.85</c:v>
                </c:pt>
                <c:pt idx="4">
                  <c:v>#N/A</c:v>
                </c:pt>
                <c:pt idx="5">
                  <c:v>6.39</c:v>
                </c:pt>
                <c:pt idx="6">
                  <c:v>#N/A</c:v>
                </c:pt>
                <c:pt idx="7">
                  <c:v>6.68</c:v>
                </c:pt>
                <c:pt idx="8">
                  <c:v>#N/A</c:v>
                </c:pt>
                <c:pt idx="9">
                  <c:v>6.7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60.93</c:v>
                </c:pt>
                <c:pt idx="2">
                  <c:v>#N/A</c:v>
                </c:pt>
                <c:pt idx="3">
                  <c:v>66.28</c:v>
                </c:pt>
                <c:pt idx="4">
                  <c:v>#N/A</c:v>
                </c:pt>
                <c:pt idx="5">
                  <c:v>73.88</c:v>
                </c:pt>
                <c:pt idx="6">
                  <c:v>#N/A</c:v>
                </c:pt>
                <c:pt idx="7">
                  <c:v>74.95</c:v>
                </c:pt>
                <c:pt idx="8">
                  <c:v>#N/A</c:v>
                </c:pt>
                <c:pt idx="9">
                  <c:v>78.7</c:v>
                </c:pt>
              </c:numCache>
            </c:numRef>
          </c:val>
        </c:ser>
        <c:dLbls>
          <c:showLegendKey val="0"/>
          <c:showVal val="0"/>
          <c:showCatName val="0"/>
          <c:showSerName val="0"/>
          <c:showPercent val="0"/>
          <c:showBubbleSize val="0"/>
        </c:dLbls>
        <c:gapWidth val="150"/>
        <c:overlap val="100"/>
        <c:axId val="99214464"/>
        <c:axId val="99216000"/>
      </c:barChart>
      <c:catAx>
        <c:axId val="9921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16000"/>
        <c:crosses val="autoZero"/>
        <c:auto val="1"/>
        <c:lblAlgn val="ctr"/>
        <c:lblOffset val="100"/>
        <c:tickLblSkip val="1"/>
        <c:tickMarkSkip val="1"/>
        <c:noMultiLvlLbl val="0"/>
      </c:catAx>
      <c:valAx>
        <c:axId val="9921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14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5563</c:v>
                </c:pt>
                <c:pt idx="5">
                  <c:v>5743</c:v>
                </c:pt>
                <c:pt idx="8">
                  <c:v>6080</c:v>
                </c:pt>
                <c:pt idx="11">
                  <c:v>6579</c:v>
                </c:pt>
                <c:pt idx="14">
                  <c:v>6431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219</c:v>
                </c:pt>
                <c:pt idx="3">
                  <c:v>214</c:v>
                </c:pt>
                <c:pt idx="6">
                  <c:v>213</c:v>
                </c:pt>
                <c:pt idx="9">
                  <c:v>211</c:v>
                </c:pt>
                <c:pt idx="12">
                  <c:v>205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355</c:v>
                </c:pt>
                <c:pt idx="3">
                  <c:v>330</c:v>
                </c:pt>
                <c:pt idx="6">
                  <c:v>301</c:v>
                </c:pt>
                <c:pt idx="9">
                  <c:v>241</c:v>
                </c:pt>
                <c:pt idx="12">
                  <c:v>129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1146</c:v>
                </c:pt>
                <c:pt idx="3">
                  <c:v>1193</c:v>
                </c:pt>
                <c:pt idx="6">
                  <c:v>1260</c:v>
                </c:pt>
                <c:pt idx="9">
                  <c:v>1325</c:v>
                </c:pt>
                <c:pt idx="12">
                  <c:v>1298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4553</c:v>
                </c:pt>
                <c:pt idx="3">
                  <c:v>4755</c:v>
                </c:pt>
                <c:pt idx="6">
                  <c:v>4970</c:v>
                </c:pt>
                <c:pt idx="9">
                  <c:v>4967</c:v>
                </c:pt>
                <c:pt idx="12">
                  <c:v>5100</c:v>
                </c:pt>
              </c:numCache>
            </c:numRef>
          </c:val>
        </c:ser>
        <c:dLbls>
          <c:showLegendKey val="0"/>
          <c:showVal val="0"/>
          <c:showCatName val="0"/>
          <c:showSerName val="0"/>
          <c:showPercent val="0"/>
          <c:showBubbleSize val="0"/>
        </c:dLbls>
        <c:gapWidth val="100"/>
        <c:overlap val="100"/>
        <c:axId val="132698880"/>
        <c:axId val="13270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710</c:v>
                </c:pt>
                <c:pt idx="2">
                  <c:v>#N/A</c:v>
                </c:pt>
                <c:pt idx="3">
                  <c:v>#N/A</c:v>
                </c:pt>
                <c:pt idx="4">
                  <c:v>750</c:v>
                </c:pt>
                <c:pt idx="5">
                  <c:v>#N/A</c:v>
                </c:pt>
                <c:pt idx="6">
                  <c:v>#N/A</c:v>
                </c:pt>
                <c:pt idx="7">
                  <c:v>664</c:v>
                </c:pt>
                <c:pt idx="8">
                  <c:v>#N/A</c:v>
                </c:pt>
                <c:pt idx="9">
                  <c:v>#N/A</c:v>
                </c:pt>
                <c:pt idx="10">
                  <c:v>165</c:v>
                </c:pt>
                <c:pt idx="11">
                  <c:v>#N/A</c:v>
                </c:pt>
                <c:pt idx="12">
                  <c:v>#N/A</c:v>
                </c:pt>
                <c:pt idx="13">
                  <c:v>301</c:v>
                </c:pt>
                <c:pt idx="14">
                  <c:v>#N/A</c:v>
                </c:pt>
              </c:numCache>
            </c:numRef>
          </c:val>
          <c:smooth val="0"/>
        </c:ser>
        <c:dLbls>
          <c:showLegendKey val="0"/>
          <c:showVal val="0"/>
          <c:showCatName val="0"/>
          <c:showSerName val="0"/>
          <c:showPercent val="0"/>
          <c:showBubbleSize val="0"/>
        </c:dLbls>
        <c:marker val="1"/>
        <c:smooth val="0"/>
        <c:axId val="132698880"/>
        <c:axId val="132700800"/>
      </c:lineChart>
      <c:catAx>
        <c:axId val="13269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700800"/>
        <c:crosses val="autoZero"/>
        <c:auto val="1"/>
        <c:lblAlgn val="ctr"/>
        <c:lblOffset val="100"/>
        <c:tickLblSkip val="1"/>
        <c:tickMarkSkip val="1"/>
        <c:noMultiLvlLbl val="0"/>
      </c:catAx>
      <c:valAx>
        <c:axId val="13270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9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61103</c:v>
                </c:pt>
                <c:pt idx="5">
                  <c:v>62232</c:v>
                </c:pt>
                <c:pt idx="8">
                  <c:v>62835</c:v>
                </c:pt>
                <c:pt idx="11">
                  <c:v>62280</c:v>
                </c:pt>
                <c:pt idx="14">
                  <c:v>62557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22028</c:v>
                </c:pt>
                <c:pt idx="5">
                  <c:v>21375</c:v>
                </c:pt>
                <c:pt idx="8">
                  <c:v>21904</c:v>
                </c:pt>
                <c:pt idx="11">
                  <c:v>22765</c:v>
                </c:pt>
                <c:pt idx="14">
                  <c:v>23170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10848</c:v>
                </c:pt>
                <c:pt idx="5">
                  <c:v>10419</c:v>
                </c:pt>
                <c:pt idx="8">
                  <c:v>11410</c:v>
                </c:pt>
                <c:pt idx="11">
                  <c:v>11141</c:v>
                </c:pt>
                <c:pt idx="14">
                  <c:v>12590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3699</c:v>
                </c:pt>
                <c:pt idx="3">
                  <c:v>3472</c:v>
                </c:pt>
                <c:pt idx="6">
                  <c:v>4653</c:v>
                </c:pt>
                <c:pt idx="9">
                  <c:v>4402</c:v>
                </c:pt>
                <c:pt idx="12">
                  <c:v>3799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9357</c:v>
                </c:pt>
                <c:pt idx="3">
                  <c:v>9253</c:v>
                </c:pt>
                <c:pt idx="6">
                  <c:v>8914</c:v>
                </c:pt>
                <c:pt idx="9">
                  <c:v>8283</c:v>
                </c:pt>
                <c:pt idx="12">
                  <c:v>7859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1193</c:v>
                </c:pt>
                <c:pt idx="3">
                  <c:v>946</c:v>
                </c:pt>
                <c:pt idx="6">
                  <c:v>728</c:v>
                </c:pt>
                <c:pt idx="9">
                  <c:v>809</c:v>
                </c:pt>
                <c:pt idx="12">
                  <c:v>831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20808</c:v>
                </c:pt>
                <c:pt idx="3">
                  <c:v>19589</c:v>
                </c:pt>
                <c:pt idx="6">
                  <c:v>19709</c:v>
                </c:pt>
                <c:pt idx="9">
                  <c:v>19901</c:v>
                </c:pt>
                <c:pt idx="12">
                  <c:v>19909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10491</c:v>
                </c:pt>
                <c:pt idx="3">
                  <c:v>9744</c:v>
                </c:pt>
                <c:pt idx="6">
                  <c:v>7597</c:v>
                </c:pt>
                <c:pt idx="9">
                  <c:v>6850</c:v>
                </c:pt>
                <c:pt idx="12">
                  <c:v>6559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55324</c:v>
                </c:pt>
                <c:pt idx="3">
                  <c:v>57874</c:v>
                </c:pt>
                <c:pt idx="6">
                  <c:v>59675</c:v>
                </c:pt>
                <c:pt idx="9">
                  <c:v>61695</c:v>
                </c:pt>
                <c:pt idx="12">
                  <c:v>63352</c:v>
                </c:pt>
              </c:numCache>
            </c:numRef>
          </c:val>
        </c:ser>
        <c:dLbls>
          <c:showLegendKey val="0"/>
          <c:showVal val="0"/>
          <c:showCatName val="0"/>
          <c:showSerName val="0"/>
          <c:showPercent val="0"/>
          <c:showBubbleSize val="0"/>
        </c:dLbls>
        <c:gapWidth val="100"/>
        <c:overlap val="100"/>
        <c:axId val="18016896"/>
        <c:axId val="18019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6893</c:v>
                </c:pt>
                <c:pt idx="2">
                  <c:v>#N/A</c:v>
                </c:pt>
                <c:pt idx="3">
                  <c:v>#N/A</c:v>
                </c:pt>
                <c:pt idx="4">
                  <c:v>6851</c:v>
                </c:pt>
                <c:pt idx="5">
                  <c:v>#N/A</c:v>
                </c:pt>
                <c:pt idx="6">
                  <c:v>#N/A</c:v>
                </c:pt>
                <c:pt idx="7">
                  <c:v>5126</c:v>
                </c:pt>
                <c:pt idx="8">
                  <c:v>#N/A</c:v>
                </c:pt>
                <c:pt idx="9">
                  <c:v>#N/A</c:v>
                </c:pt>
                <c:pt idx="10">
                  <c:v>5754</c:v>
                </c:pt>
                <c:pt idx="11">
                  <c:v>#N/A</c:v>
                </c:pt>
                <c:pt idx="12">
                  <c:v>#N/A</c:v>
                </c:pt>
                <c:pt idx="13">
                  <c:v>3992</c:v>
                </c:pt>
                <c:pt idx="14">
                  <c:v>#N/A</c:v>
                </c:pt>
              </c:numCache>
            </c:numRef>
          </c:val>
          <c:smooth val="0"/>
        </c:ser>
        <c:dLbls>
          <c:showLegendKey val="0"/>
          <c:showVal val="0"/>
          <c:showCatName val="0"/>
          <c:showSerName val="0"/>
          <c:showPercent val="0"/>
          <c:showBubbleSize val="0"/>
        </c:dLbls>
        <c:marker val="1"/>
        <c:smooth val="0"/>
        <c:axId val="18016896"/>
        <c:axId val="18019072"/>
      </c:lineChart>
      <c:catAx>
        <c:axId val="180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19072"/>
        <c:crosses val="autoZero"/>
        <c:auto val="1"/>
        <c:lblAlgn val="ctr"/>
        <c:lblOffset val="100"/>
        <c:tickLblSkip val="1"/>
        <c:tickMarkSkip val="1"/>
        <c:noMultiLvlLbl val="0"/>
      </c:catAx>
      <c:valAx>
        <c:axId val="1801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{C34B0115-680C-4FD2-BB21-340AFCB4A45F}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{FFE7D739-6BF7-404E-A3BF-D30C14938F88}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{8937423F-B296-4F6B-A860-8A12FE89D6B4}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{3E04020B-586C-4A1D-81BC-2E3D2378D78E}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{E8AB4930-BF93-4D8F-82BF-4788950BDA86}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{83CA2409-307C-4D73-8565-94C6F266DE21}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{A022C234-3346-47C4-B57C-BBAEB5C4C7FD}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{2F9F214E-5CB4-43B8-BCB5-6405B5E85CD8}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{A05E466E-5AE4-4EA5-B285-872942930057}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{B75BEBEF-9446-4596-9C14-D2AC052118DA}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3114112"/>
        <c:axId val="133128576"/>
      </c:scatterChart>
      <c:valAx>
        <c:axId val="133114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128576"/>
        <c:crosses val="autoZero"/>
        <c:crossBetween val="midCat"/>
      </c:valAx>
      <c:valAx>
        <c:axId val="1331285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11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{AA4EF5D9-7BDC-426F-957E-11D55E716496}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{003483AC-3A80-4866-BFE4-910CE3D1AF2D}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{F75C9C75-2324-430B-8814-6A276705475E}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{03E29F62-4AA2-4A6B-9C0B-AA77C27C8DE7}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{8E1917FE-1452-480D-8F65-2B83643FA1B6}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c:v>
                </c:pt>
                <c:pt idx="1">
                  <c:v>2.9</c:v>
                </c:pt>
                <c:pt idx="2">
                  <c:v>2.2999999999999998</c:v>
                </c:pt>
                <c:pt idx="3">
                  <c:v>1.7</c:v>
                </c:pt>
                <c:pt idx="4">
                  <c:v>1.2</c:v>
                </c:pt>
              </c:numCache>
            </c:numRef>
          </c:xVal>
          <c:yVal>
            <c:numRef>
              <c:f>公会計指標分析・財政指標組合せ分析表!$K$73:$O$73</c:f>
              <c:numCache>
                <c:formatCode>#,##0.0;"▲ "#,##0.0</c:formatCode>
                <c:ptCount val="5"/>
                <c:pt idx="0">
                  <c:v>23.4</c:v>
                </c:pt>
                <c:pt idx="1">
                  <c:v>22.9</c:v>
                </c:pt>
                <c:pt idx="2">
                  <c:v>17</c:v>
                </c:pt>
                <c:pt idx="3">
                  <c:v>19.3</c:v>
                </c:pt>
                <c:pt idx="4">
                  <c:v>13.3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{EFA12555-4CD0-46B0-84D6-D2055467406F}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{5F728D02-D81A-43FA-B556-C7E849DCE5D8}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{78D56019-5B65-48C6-A592-252C11A02D69}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{D32536D2-E287-4521-B407-9DAF86878C53}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{281B4C76-85CA-4905-8568-1E31B4A14C71}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5.8</c:v>
                </c:pt>
              </c:numCache>
            </c:numRef>
          </c:xVal>
          <c:yVal>
            <c:numRef>
              <c:f>公会計指標分析・財政指標組合せ分析表!$K$77:$O$77</c:f>
              <c:numCache>
                <c:formatCode>#,##0.0;"▲ "#,##0.0</c:formatCode>
                <c:ptCount val="5"/>
                <c:pt idx="0">
                  <c:v>53.1</c:v>
                </c:pt>
                <c:pt idx="1">
                  <c:v>42</c:v>
                </c:pt>
                <c:pt idx="2">
                  <c:v>32.6</c:v>
                </c:pt>
                <c:pt idx="3">
                  <c:v>30.5</c:v>
                </c:pt>
                <c:pt idx="4">
                  <c:v>13.7</c:v>
                </c:pt>
              </c:numCache>
            </c:numRef>
          </c:yVal>
          <c:smooth val="0"/>
        </c:ser>
        <c:dLbls>
          <c:showLegendKey val="0"/>
          <c:showVal val="0"/>
          <c:showCatName val="0"/>
          <c:showSerName val="0"/>
          <c:showPercent val="0"/>
          <c:showBubbleSize val="0"/>
        </c:dLbls>
        <c:axId val="133375488"/>
        <c:axId val="133377408"/>
      </c:scatterChart>
      <c:valAx>
        <c:axId val="133375488"/>
        <c:scaling>
          <c:orientation val="minMax"/>
          <c:max val="8.1999999999999993"/>
          <c:min val="0.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377408"/>
        <c:crosses val="autoZero"/>
        <c:crossBetween val="midCat"/>
      </c:valAx>
      <c:valAx>
        <c:axId val="133377408"/>
        <c:scaling>
          <c:orientation val="minMax"/>
          <c:max val="6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375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公営企業債の元利償還金に対する繰入金は、公共下水道事業会計分で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百万円の減となるなど、全体で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組合等が起こした地方債の元利償還金に対する負担金等については、各団体の償還が進んだことにより、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算入公債費等は、臨時財政対策債の発行可能額の減などを反映し、前年度から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以上の結果、元利償還金等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百万円減、算入公債費等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百万円減となり、実質公債費比率の分子は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一般会計等に係る地方債の現在高は、臨時財政対策債や一般廃棄物処理事業債の発行などにより、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1,657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百万円の増加となったが、債務負担行為に基づく支出予定額が、土地開発公社保有土地の減等により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百万円減少したことなどにより、将来負担額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の合計は、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一方で将来負担額から差し引く充当可能財源等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は、充当可能基金現在高の増や都市計画税の歳入見込額の増加等により、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以上の結果、将来負担比率の分子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1,762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百万円の減となった。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162,395
158,120
206.57
62,428,862
60,064,112
2,315,252
34,570,678
63,285,252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13.3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162,395
158,120
206.57
62,428,862
60,064,112
2,315,252
34,570,678
63,285,252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13.3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162,395
158,120
206.57
62,428,862
60,064,112
2,315,252
34,570,678
63,285,252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13.3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162,395
158,120
206.57
62,428,862
60,064,112
2,315,252
34,570,678
63,285,252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13.3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27</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年度の財政力指数は、地方消費税交付金が社会保障財源交付金の平年度化により増収となるものの、市町村民税の法人税割などが減少したことにより、</a:t>
          </a:r>
          <a:r>
            <a:rPr kumimoji="1" lang="en-US" altLang="ja-JP" sz="1200" b="0" i="0" u="none" strike="noStrike" kern="0" cap="none" spc="0" normalizeH="0" baseline="0" noProof="0">
              <a:ln>
                <a:noFill/>
              </a:ln>
              <a:solidFill>
                <a:prstClr val="black"/>
              </a:solidFill>
              <a:effectLst/>
              <a:uLnTx/>
              <a:uFillTx/>
              <a:latin typeface="ＭＳ Ｐゴシック"/>
              <a:ea typeface="+mn-ea"/>
            </a:rPr>
            <a:t>3</a:t>
          </a:r>
          <a:r>
            <a:rPr kumimoji="1" lang="ja-JP" altLang="en-US" sz="1200" b="0" i="0" u="none" strike="noStrike" kern="0" cap="none" spc="0" normalizeH="0" baseline="0" noProof="0">
              <a:ln>
                <a:noFill/>
              </a:ln>
              <a:solidFill>
                <a:prstClr val="black"/>
              </a:solidFill>
              <a:effectLst/>
              <a:uLnTx/>
              <a:uFillTx/>
              <a:latin typeface="ＭＳ Ｐゴシック"/>
              <a:ea typeface="+mn-ea"/>
            </a:rPr>
            <a:t>カ年平均では</a:t>
          </a:r>
          <a:r>
            <a:rPr kumimoji="1" lang="en-US" altLang="ja-JP" sz="1200" b="0" i="0" u="none" strike="noStrike" kern="0" cap="none" spc="0" normalizeH="0" baseline="0" noProof="0">
              <a:ln>
                <a:noFill/>
              </a:ln>
              <a:solidFill>
                <a:prstClr val="black"/>
              </a:solidFill>
              <a:effectLst/>
              <a:uLnTx/>
              <a:uFillTx/>
              <a:latin typeface="ＭＳ Ｐゴシック"/>
              <a:ea typeface="+mn-ea"/>
            </a:rPr>
            <a:t>0.893</a:t>
          </a:r>
          <a:r>
            <a:rPr kumimoji="1" lang="ja-JP" altLang="en-US" sz="1200" b="0" i="0" u="none" strike="noStrike" kern="0" cap="none" spc="0" normalizeH="0" baseline="0" noProof="0">
              <a:ln>
                <a:noFill/>
              </a:ln>
              <a:solidFill>
                <a:prstClr val="black"/>
              </a:solidFill>
              <a:effectLst/>
              <a:uLnTx/>
              <a:uFillTx/>
              <a:latin typeface="ＭＳ Ｐゴシック"/>
              <a:ea typeface="+mn-ea"/>
            </a:rPr>
            <a:t>となり前年度（</a:t>
          </a:r>
          <a:r>
            <a:rPr kumimoji="1" lang="en-US" altLang="ja-JP" sz="1200" b="0" i="0" u="none" strike="noStrike" kern="0" cap="none" spc="0" normalizeH="0" baseline="0" noProof="0">
              <a:ln>
                <a:noFill/>
              </a:ln>
              <a:solidFill>
                <a:prstClr val="black"/>
              </a:solidFill>
              <a:effectLst/>
              <a:uLnTx/>
              <a:uFillTx/>
              <a:latin typeface="ＭＳ Ｐゴシック"/>
              <a:ea typeface="+mn-ea"/>
            </a:rPr>
            <a:t>0.905</a:t>
          </a:r>
          <a:r>
            <a:rPr kumimoji="1" lang="ja-JP" altLang="en-US" sz="1200" b="0" i="0" u="none" strike="noStrike" kern="0" cap="none" spc="0" normalizeH="0" baseline="0" noProof="0">
              <a:ln>
                <a:noFill/>
              </a:ln>
              <a:solidFill>
                <a:prstClr val="black"/>
              </a:solidFill>
              <a:effectLst/>
              <a:uLnTx/>
              <a:uFillTx/>
              <a:latin typeface="ＭＳ Ｐゴシック"/>
              <a:ea typeface="+mn-ea"/>
            </a:rPr>
            <a:t>）より低下した。</a:t>
          </a:r>
          <a:r>
            <a:rPr kumimoji="1" lang="en-US" altLang="ja-JP" sz="1200" b="0" i="0" u="none" strike="noStrike" kern="0" cap="none" spc="0" normalizeH="0" baseline="0" noProof="0">
              <a:ln>
                <a:noFill/>
              </a:ln>
              <a:solidFill>
                <a:prstClr val="black"/>
              </a:solidFill>
              <a:effectLst/>
              <a:uLnTx/>
              <a:uFillTx/>
              <a:latin typeface="ＭＳ Ｐゴシック"/>
              <a:ea typeface="+mn-ea"/>
            </a:rPr>
            <a:t>3</a:t>
          </a:r>
          <a:r>
            <a:rPr kumimoji="1" lang="ja-JP" altLang="en-US" sz="1200" b="0" i="0" u="none" strike="noStrike" kern="0" cap="none" spc="0" normalizeH="0" baseline="0" noProof="0">
              <a:ln>
                <a:noFill/>
              </a:ln>
              <a:solidFill>
                <a:prstClr val="black"/>
              </a:solidFill>
              <a:effectLst/>
              <a:uLnTx/>
              <a:uFillTx/>
              <a:latin typeface="ＭＳ Ｐゴシック"/>
              <a:ea typeface="+mn-ea"/>
            </a:rPr>
            <a:t>カ年平均での財政力指数は横ばいの傾向が続いているが、単年度の財政力指数が比較的高い値であった平成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21</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年度に比べると低い水準となっており、今後とも、歳入確保や歳出抑制への取り組みを通じて、財政基盤の強化に努める。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≪単年度財政力指数≫</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a:t>
          </a:r>
          <a:r>
            <a:rPr kumimoji="1" lang="en-US" altLang="ja-JP" sz="1200" b="0" i="0" u="none" strike="noStrike" kern="0" cap="none" spc="0" normalizeH="0" baseline="0" noProof="0">
              <a:ln>
                <a:noFill/>
              </a:ln>
              <a:solidFill>
                <a:prstClr val="black"/>
              </a:solidFill>
              <a:effectLst/>
              <a:uLnTx/>
              <a:uFillTx/>
              <a:latin typeface="ＭＳ Ｐゴシック"/>
              <a:ea typeface="+mn-ea"/>
            </a:rPr>
            <a:t>21</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　</a:t>
          </a:r>
          <a:r>
            <a:rPr kumimoji="1" lang="en-US" altLang="ja-JP" sz="1200" b="0" i="0" u="none" strike="noStrike" kern="0" cap="none" spc="0" normalizeH="0" baseline="0" noProof="0">
              <a:ln>
                <a:noFill/>
              </a:ln>
              <a:solidFill>
                <a:prstClr val="black"/>
              </a:solidFill>
              <a:effectLst/>
              <a:uLnTx/>
              <a:uFillTx/>
              <a:latin typeface="ＭＳ Ｐゴシック"/>
              <a:ea typeface="+mn-ea"/>
            </a:rPr>
            <a:t>0.951</a:t>
          </a:r>
          <a:r>
            <a:rPr kumimoji="1" lang="ja-JP" altLang="en-US" sz="1200" b="0" i="0" u="none" strike="noStrike" kern="0" cap="none" spc="0" normalizeH="0" baseline="0" noProof="0">
              <a:ln>
                <a:noFill/>
              </a:ln>
              <a:solidFill>
                <a:prstClr val="black"/>
              </a:solidFill>
              <a:effectLst/>
              <a:uLnTx/>
              <a:uFillTx/>
              <a:latin typeface="ＭＳ Ｐゴシック"/>
              <a:ea typeface="+mn-ea"/>
            </a:rPr>
            <a:t>　　</a:t>
          </a:r>
          <a:r>
            <a:rPr kumimoji="1" lang="en-US" altLang="ja-JP" sz="1200" b="0" i="0" u="none" strike="noStrike" kern="0" cap="none" spc="0" normalizeH="0" baseline="0" noProof="0">
              <a:ln>
                <a:noFill/>
              </a:ln>
              <a:solidFill>
                <a:prstClr val="black"/>
              </a:solidFill>
              <a:effectLst/>
              <a:uLnTx/>
              <a:uFillTx/>
              <a:latin typeface="ＭＳ Ｐゴシック"/>
              <a:ea typeface="+mn-ea"/>
            </a:rPr>
            <a:t>25</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　</a:t>
          </a:r>
          <a:r>
            <a:rPr kumimoji="1" lang="en-US" altLang="ja-JP" sz="1200" b="0" i="0" u="none" strike="noStrike" kern="0" cap="none" spc="0" normalizeH="0" baseline="0" noProof="0">
              <a:ln>
                <a:noFill/>
              </a:ln>
              <a:solidFill>
                <a:prstClr val="black"/>
              </a:solidFill>
              <a:effectLst/>
              <a:uLnTx/>
              <a:uFillTx/>
              <a:latin typeface="ＭＳ Ｐゴシック"/>
              <a:ea typeface="+mn-ea"/>
            </a:rPr>
            <a:t>0.895</a:t>
          </a:r>
          <a:r>
            <a:rPr kumimoji="1" lang="ja-JP" altLang="en-US" sz="1200" b="0" i="0" u="none" strike="noStrike" kern="0" cap="none" spc="0" normalizeH="0" baseline="0" noProof="0">
              <a:ln>
                <a:noFill/>
              </a:ln>
              <a:solidFill>
                <a:prstClr val="black"/>
              </a:solidFill>
              <a:effectLst/>
              <a:uLnTx/>
              <a:uFillTx/>
              <a:latin typeface="ＭＳ Ｐゴシック"/>
              <a:ea typeface="+mn-ea"/>
            </a:rPr>
            <a:t>　　</a:t>
          </a:r>
          <a:r>
            <a:rPr kumimoji="1" lang="en-US" altLang="ja-JP" sz="1200" b="0" i="0" u="none" strike="noStrike" kern="0" cap="none" spc="0" normalizeH="0" baseline="0" noProof="0">
              <a:ln>
                <a:noFill/>
              </a:ln>
              <a:solidFill>
                <a:prstClr val="black"/>
              </a:solidFill>
              <a:effectLst/>
              <a:uLnTx/>
              <a:uFillTx/>
              <a:latin typeface="ＭＳ Ｐゴシック"/>
              <a:ea typeface="+mn-ea"/>
            </a:rPr>
            <a:t>26</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　</a:t>
          </a:r>
          <a:r>
            <a:rPr kumimoji="1" lang="en-US" altLang="ja-JP" sz="1200" b="0" i="0" u="none" strike="noStrike" kern="0" cap="none" spc="0" normalizeH="0" baseline="0" noProof="0">
              <a:ln>
                <a:noFill/>
              </a:ln>
              <a:solidFill>
                <a:prstClr val="black"/>
              </a:solidFill>
              <a:effectLst/>
              <a:uLnTx/>
              <a:uFillTx/>
              <a:latin typeface="ＭＳ Ｐゴシック"/>
              <a:ea typeface="+mn-ea"/>
            </a:rPr>
            <a:t>0.905</a:t>
          </a:r>
          <a:r>
            <a:rPr kumimoji="1" lang="ja-JP" altLang="en-US" sz="1200" b="0" i="0" u="none" strike="noStrike" kern="0" cap="none" spc="0" normalizeH="0" baseline="0" noProof="0">
              <a:ln>
                <a:noFill/>
              </a:ln>
              <a:solidFill>
                <a:prstClr val="black"/>
              </a:solidFill>
              <a:effectLst/>
              <a:uLnTx/>
              <a:uFillTx/>
              <a:latin typeface="ＭＳ Ｐゴシック"/>
              <a:ea typeface="+mn-ea"/>
            </a:rPr>
            <a:t>　　</a:t>
          </a:r>
          <a:r>
            <a:rPr kumimoji="1" lang="en-US" altLang="ja-JP" sz="1200" b="0" i="0" u="none" strike="noStrike" kern="0" cap="none" spc="0" normalizeH="0" baseline="0" noProof="0">
              <a:ln>
                <a:noFill/>
              </a:ln>
              <a:solidFill>
                <a:prstClr val="black"/>
              </a:solidFill>
              <a:effectLst/>
              <a:uLnTx/>
              <a:uFillTx/>
              <a:latin typeface="ＭＳ Ｐゴシック"/>
              <a:ea typeface="+mn-ea"/>
            </a:rPr>
            <a:t>27</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　</a:t>
          </a:r>
          <a:r>
            <a:rPr kumimoji="1" lang="en-US" altLang="ja-JP" sz="1200" b="0" i="0" u="none" strike="noStrike" kern="0" cap="none" spc="0" normalizeH="0" baseline="0" noProof="0">
              <a:ln>
                <a:noFill/>
              </a:ln>
              <a:solidFill>
                <a:prstClr val="black"/>
              </a:solidFill>
              <a:effectLst/>
              <a:uLnTx/>
              <a:uFillTx/>
              <a:latin typeface="ＭＳ Ｐゴシック"/>
              <a:ea typeface="+mn-ea"/>
            </a:rPr>
            <a:t>0.880</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66040</xdr:rowOff>
    </xdr:to>
    <xdr:cxnSp macro="">
      <xdr:nvCxnSpPr>
        <xdr:cNvPr id="61" name="直線コネクタ 60"/>
        <xdr:cNvCxnSpPr/>
      </xdr:nvCxnSpPr>
      <xdr:spPr>
        <a:xfrm flipV="1">
          <a:off x="4953000" y="6164580"/>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38117</xdr:rowOff>
    </xdr:from>
    <xdr:ext cx="762000" cy="259045"/>
    <xdr:sp macro="" textlink="">
      <xdr:nvSpPr>
        <xdr:cNvPr id="62" name="財政力最小値テキスト"/>
        <xdr:cNvSpPr txBox="1"/>
      </xdr:nvSpPr>
      <xdr:spPr>
        <a:xfrm>
          <a:off x="5041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45</xdr:row>
      <xdr:rowOff>66040</xdr:rowOff>
    </xdr:from>
    <xdr:to>
      <xdr:col>7</xdr:col>
      <xdr:colOff>241300</xdr:colOff>
      <xdr:row>45</xdr:row>
      <xdr:rowOff>66040</xdr:rowOff>
    </xdr:to>
    <xdr:cxnSp macro="">
      <xdr:nvCxnSpPr>
        <xdr:cNvPr id="63" name="直線コネクタ 62"/>
        <xdr:cNvCxnSpPr/>
      </xdr:nvCxnSpPr>
      <xdr:spPr>
        <a:xfrm>
          <a:off x="4864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151130</xdr:rowOff>
    </xdr:to>
    <xdr:cxnSp macro="">
      <xdr:nvCxnSpPr>
        <xdr:cNvPr id="66" name="直線コネクタ 65"/>
        <xdr:cNvCxnSpPr/>
      </xdr:nvCxnSpPr>
      <xdr:spPr>
        <a:xfrm>
          <a:off x="4114800" y="69608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45737</xdr:rowOff>
    </xdr:from>
    <xdr:ext cx="762000" cy="259045"/>
    <xdr:sp macro="" textlink="">
      <xdr:nvSpPr>
        <xdr:cNvPr id="67" name="財政力平均値テキスト"/>
        <xdr:cNvSpPr txBox="1"/>
      </xdr:nvSpPr>
      <xdr:spPr>
        <a:xfrm>
          <a:off x="5041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102870</xdr:rowOff>
    </xdr:from>
    <xdr:to>
      <xdr:col>6</xdr:col>
      <xdr:colOff>0</xdr:colOff>
      <xdr:row>40</xdr:row>
      <xdr:rowOff>127000</xdr:rowOff>
    </xdr:to>
    <xdr:cxnSp macro="">
      <xdr:nvCxnSpPr>
        <xdr:cNvPr id="69" name="直線コネクタ 68"/>
        <xdr:cNvCxnSpPr/>
      </xdr:nvCxnSpPr>
      <xdr:spPr>
        <a:xfrm flipV="1">
          <a:off x="3225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71" name="テキスト ボックス 70"/>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2" name="直線コネクタ 71"/>
        <xdr:cNvCxnSpPr/>
      </xdr:nvCxnSpPr>
      <xdr:spPr>
        <a:xfrm flipV="1">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4" name="テキスト ボックス 73"/>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151130</xdr:rowOff>
    </xdr:to>
    <xdr:cxnSp macro="">
      <xdr:nvCxnSpPr>
        <xdr:cNvPr id="75" name="直線コネクタ 74"/>
        <xdr:cNvCxnSpPr/>
      </xdr:nvCxnSpPr>
      <xdr:spPr>
        <a:xfrm>
          <a:off x="1447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97790</xdr:rowOff>
    </xdr:from>
    <xdr:to>
      <xdr:col>3</xdr:col>
      <xdr:colOff>330200</xdr:colOff>
      <xdr:row>42</xdr:row>
      <xdr:rowOff>27940</xdr:rowOff>
    </xdr:to>
    <xdr:sp macro="" textlink="">
      <xdr:nvSpPr>
        <xdr:cNvPr id="76" name="フローチャート : 判断 75"/>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12717</xdr:rowOff>
    </xdr:from>
    <xdr:ext cx="762000" cy="259045"/>
    <xdr:sp macro="" textlink="">
      <xdr:nvSpPr>
        <xdr:cNvPr id="77" name="テキスト ボックス 76"/>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100330</xdr:rowOff>
    </xdr:from>
    <xdr:to>
      <xdr:col>7</xdr:col>
      <xdr:colOff>203200</xdr:colOff>
      <xdr:row>41</xdr:row>
      <xdr:rowOff>30480</xdr:rowOff>
    </xdr:to>
    <xdr:sp macro="" textlink="">
      <xdr:nvSpPr>
        <xdr:cNvPr id="85" name="円/楕円 84"/>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116857</xdr:rowOff>
    </xdr:from>
    <xdr:ext cx="762000" cy="259045"/>
    <xdr:sp macro="" textlink="">
      <xdr:nvSpPr>
        <xdr:cNvPr id="86" name="財政力該当値テキスト"/>
        <xdr:cNvSpPr txBox="1"/>
      </xdr:nvSpPr>
      <xdr:spPr>
        <a:xfrm>
          <a:off x="5041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52070</xdr:rowOff>
    </xdr:from>
    <xdr:to>
      <xdr:col>6</xdr:col>
      <xdr:colOff>50800</xdr:colOff>
      <xdr:row>40</xdr:row>
      <xdr:rowOff>153670</xdr:rowOff>
    </xdr:to>
    <xdr:sp macro="" textlink="">
      <xdr:nvSpPr>
        <xdr:cNvPr id="87" name="円/楕円 86"/>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88" name="テキスト ボックス 87"/>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0" name="テキスト ボックス 89"/>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　経常収支比率は分母となる経常一般財源が市税、地方消費税交付金及び普通交付税の増により前年度比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rPr>
            <a:t>2,099</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百万円の増となった一方、分子となる経常経費充当一般財源が前年に比べ</a:t>
          </a:r>
          <a:r>
            <a:rPr kumimoji="1" lang="en-US" altLang="ja-JP" sz="1300" b="0" i="0" u="none" strike="noStrike" kern="0" cap="none" spc="0" normalizeH="0" baseline="0" noProof="0">
              <a:ln>
                <a:noFill/>
              </a:ln>
              <a:solidFill>
                <a:prstClr val="black"/>
              </a:solidFill>
              <a:effectLst/>
              <a:uLnTx/>
              <a:uFillTx/>
              <a:latin typeface="ＭＳ Ｐゴシック"/>
              <a:ea typeface="+mn-ea"/>
            </a:rPr>
            <a:t>117</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百万円の増（補助費等</a:t>
          </a:r>
          <a:r>
            <a:rPr kumimoji="1" lang="en-US" altLang="ja-JP" sz="1300" b="0" i="0" u="none" strike="noStrike" kern="0" cap="none" spc="0" normalizeH="0" baseline="0" noProof="0">
              <a:ln>
                <a:noFill/>
              </a:ln>
              <a:solidFill>
                <a:prstClr val="black"/>
              </a:solidFill>
              <a:effectLst/>
              <a:uLnTx/>
              <a:uFillTx/>
              <a:latin typeface="ＭＳ Ｐゴシック"/>
              <a:ea typeface="+mn-ea"/>
            </a:rPr>
            <a:t>182</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百万円減、公債費</a:t>
          </a:r>
          <a:r>
            <a:rPr kumimoji="1" lang="en-US" altLang="ja-JP" sz="1300" b="0" i="0" u="none" strike="noStrike" kern="0" cap="none" spc="0" normalizeH="0" baseline="0" noProof="0">
              <a:ln>
                <a:noFill/>
              </a:ln>
              <a:solidFill>
                <a:prstClr val="black"/>
              </a:solidFill>
              <a:effectLst/>
              <a:uLnTx/>
              <a:uFillTx/>
              <a:latin typeface="ＭＳ Ｐゴシック"/>
              <a:ea typeface="+mn-ea"/>
            </a:rPr>
            <a:t>154</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百万円増、繰出金</a:t>
          </a:r>
          <a:r>
            <a:rPr kumimoji="1" lang="en-US" altLang="ja-JP" sz="1300" b="0" i="0" u="none" strike="noStrike" kern="0" cap="none" spc="0" normalizeH="0" baseline="0" noProof="0">
              <a:ln>
                <a:noFill/>
              </a:ln>
              <a:solidFill>
                <a:prstClr val="black"/>
              </a:solidFill>
              <a:effectLst/>
              <a:uLnTx/>
              <a:uFillTx/>
              <a:latin typeface="ＭＳ Ｐゴシック"/>
              <a:ea typeface="+mn-ea"/>
            </a:rPr>
            <a:t>116</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百万円増ほか）となったため、前年度比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rPr>
            <a:t>4.8</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ポイント減となった（臨時財政対策債を経常一般財源等から除いた場合は、前年度比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rPr>
            <a:t>5.4</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ポイント減）。</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66</xdr:row>
      <xdr:rowOff>146896</xdr:rowOff>
    </xdr:to>
    <xdr:cxnSp macro="">
      <xdr:nvCxnSpPr>
        <xdr:cNvPr id="124" name="直線コネクタ 123"/>
        <xdr:cNvCxnSpPr/>
      </xdr:nvCxnSpPr>
      <xdr:spPr>
        <a:xfrm flipV="1">
          <a:off x="4953000" y="1006305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5"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6" name="直線コネクタ 125"/>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7"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8" name="直線コネクタ 127"/>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65</xdr:row>
      <xdr:rowOff>69004</xdr:rowOff>
    </xdr:to>
    <xdr:cxnSp macro="">
      <xdr:nvCxnSpPr>
        <xdr:cNvPr id="129" name="直線コネクタ 128"/>
        <xdr:cNvCxnSpPr/>
      </xdr:nvCxnSpPr>
      <xdr:spPr>
        <a:xfrm flipV="1">
          <a:off x="4114800" y="10827173"/>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0"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65</xdr:row>
      <xdr:rowOff>69004</xdr:rowOff>
    </xdr:to>
    <xdr:cxnSp macro="">
      <xdr:nvCxnSpPr>
        <xdr:cNvPr id="132" name="直線コネクタ 131"/>
        <xdr:cNvCxnSpPr/>
      </xdr:nvCxnSpPr>
      <xdr:spPr>
        <a:xfrm>
          <a:off x="3225800" y="10915650"/>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90594</xdr:rowOff>
    </xdr:from>
    <xdr:to>
      <xdr:col>6</xdr:col>
      <xdr:colOff>50800</xdr:colOff>
      <xdr:row>66</xdr:row>
      <xdr:rowOff>20744</xdr:rowOff>
    </xdr:to>
    <xdr:sp macro="" textlink="">
      <xdr:nvSpPr>
        <xdr:cNvPr id="133" name="フローチャート : 判断 132"/>
        <xdr:cNvSpPr/>
      </xdr:nvSpPr>
      <xdr:spPr>
        <a:xfrm>
          <a:off x="4064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5521</xdr:rowOff>
    </xdr:from>
    <xdr:ext cx="736600" cy="259045"/>
    <xdr:sp macro="" textlink="">
      <xdr:nvSpPr>
        <xdr:cNvPr id="134" name="テキスト ボックス 133"/>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65</xdr:row>
      <xdr:rowOff>77046</xdr:rowOff>
    </xdr:to>
    <xdr:cxnSp macro="">
      <xdr:nvCxnSpPr>
        <xdr:cNvPr id="135" name="直線コネクタ 134"/>
        <xdr:cNvCxnSpPr/>
      </xdr:nvCxnSpPr>
      <xdr:spPr>
        <a:xfrm flipV="1">
          <a:off x="2336800" y="1091565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6" name="フローチャート : 判断 135"/>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37" name="テキスト ボックス 136"/>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65</xdr:row>
      <xdr:rowOff>77046</xdr:rowOff>
    </xdr:to>
    <xdr:cxnSp macro="">
      <xdr:nvCxnSpPr>
        <xdr:cNvPr id="138" name="直線コネクタ 137"/>
        <xdr:cNvCxnSpPr/>
      </xdr:nvCxnSpPr>
      <xdr:spPr>
        <a:xfrm>
          <a:off x="1447800" y="10706523"/>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66463</xdr:rowOff>
    </xdr:from>
    <xdr:to>
      <xdr:col>3</xdr:col>
      <xdr:colOff>330200</xdr:colOff>
      <xdr:row>65</xdr:row>
      <xdr:rowOff>168063</xdr:rowOff>
    </xdr:to>
    <xdr:sp macro="" textlink="">
      <xdr:nvSpPr>
        <xdr:cNvPr id="139" name="フローチャート : 判断 138"/>
        <xdr:cNvSpPr/>
      </xdr:nvSpPr>
      <xdr:spPr>
        <a:xfrm>
          <a:off x="2286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152840</xdr:rowOff>
    </xdr:from>
    <xdr:ext cx="762000" cy="259045"/>
    <xdr:sp macro="" textlink="">
      <xdr:nvSpPr>
        <xdr:cNvPr id="140" name="テキスト ボックス 139"/>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1" name="フローチャート : 判断 140"/>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42" name="テキスト ボックス 141"/>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48" name="円/楕円 147"/>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163000</xdr:rowOff>
    </xdr:from>
    <xdr:ext cx="762000" cy="259045"/>
    <xdr:sp macro="" textlink="">
      <xdr:nvSpPr>
        <xdr:cNvPr id="149" name="財政構造の弾力性該当値テキスト"/>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18204</xdr:rowOff>
    </xdr:from>
    <xdr:to>
      <xdr:col>6</xdr:col>
      <xdr:colOff>50800</xdr:colOff>
      <xdr:row>65</xdr:row>
      <xdr:rowOff>119804</xdr:rowOff>
    </xdr:to>
    <xdr:sp macro="" textlink="">
      <xdr:nvSpPr>
        <xdr:cNvPr id="150" name="円/楕円 149"/>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51" name="テキスト ボックス 150"/>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2" name="円/楕円 151"/>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53" name="テキスト ボックス 152"/>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26246</xdr:rowOff>
    </xdr:from>
    <xdr:to>
      <xdr:col>3</xdr:col>
      <xdr:colOff>330200</xdr:colOff>
      <xdr:row>65</xdr:row>
      <xdr:rowOff>127846</xdr:rowOff>
    </xdr:to>
    <xdr:sp macro="" textlink="">
      <xdr:nvSpPr>
        <xdr:cNvPr id="154" name="円/楕円 153"/>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55" name="テキスト ボックス 154"/>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56" name="円/楕円 155"/>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137600</xdr:rowOff>
    </xdr:from>
    <xdr:ext cx="762000" cy="259045"/>
    <xdr:sp macro="" textlink="">
      <xdr:nvSpPr>
        <xdr:cNvPr id="157" name="テキスト ボックス 156"/>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　人件費は、職員数の削減が進むものの、人事院勧告による給与改定の影響などで前年度比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rPr>
            <a:t>29</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百万円の増、物件費は、固定資産台帳管理システム事業費やさつき寮解体事業費の減などにより前年度比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rPr>
            <a:t>18</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百万円の減となり、人件費・物件費等の決算額は前年度比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rPr>
            <a:t>28</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百万円の増加となった。</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109384</xdr:rowOff>
    </xdr:from>
    <xdr:to>
      <xdr:col>7</xdr:col>
      <xdr:colOff>152400</xdr:colOff>
      <xdr:row>87</xdr:row>
      <xdr:rowOff>122828</xdr:rowOff>
    </xdr:to>
    <xdr:cxnSp macro="">
      <xdr:nvCxnSpPr>
        <xdr:cNvPr id="185" name="直線コネクタ 184"/>
        <xdr:cNvCxnSpPr/>
      </xdr:nvCxnSpPr>
      <xdr:spPr>
        <a:xfrm flipV="1">
          <a:off x="4953000" y="13825384"/>
          <a:ext cx="0" cy="1213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94905</xdr:rowOff>
    </xdr:from>
    <xdr:ext cx="762000" cy="259045"/>
    <xdr:sp macro="" textlink="">
      <xdr:nvSpPr>
        <xdr:cNvPr id="186" name="人件費・物件費等の状況最小値テキスト"/>
        <xdr:cNvSpPr txBox="1"/>
      </xdr:nvSpPr>
      <xdr:spPr>
        <a:xfrm>
          <a:off x="5041900" y="1501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127,985</a:t>
          </a:r>
          <a:endParaRPr kumimoji="1" lang="ja-JP" altLang="en-US" sz="1000" b="1">
            <a:latin typeface="ＭＳ Ｐゴシック"/>
          </a:endParaRPr>
        </a:p>
      </xdr:txBody>
    </xdr:sp>
    <xdr:clientData/>
  </xdr:oneCellAnchor>
  <xdr:twoCellAnchor>
    <xdr:from>
      <xdr:col>7</xdr:col>
      <xdr:colOff>63500</xdr:colOff>
      <xdr:row>87</xdr:row>
      <xdr:rowOff>122828</xdr:rowOff>
    </xdr:from>
    <xdr:to>
      <xdr:col>7</xdr:col>
      <xdr:colOff>241300</xdr:colOff>
      <xdr:row>87</xdr:row>
      <xdr:rowOff>122828</xdr:rowOff>
    </xdr:to>
    <xdr:cxnSp macro="">
      <xdr:nvCxnSpPr>
        <xdr:cNvPr id="187" name="直線コネクタ 186"/>
        <xdr:cNvCxnSpPr/>
      </xdr:nvCxnSpPr>
      <xdr:spPr>
        <a:xfrm>
          <a:off x="4864100" y="1503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24311</xdr:rowOff>
    </xdr:from>
    <xdr:ext cx="762000" cy="259045"/>
    <xdr:sp macro="" textlink="">
      <xdr:nvSpPr>
        <xdr:cNvPr id="188" name="人件費・物件費等の状況最大値テキスト"/>
        <xdr:cNvSpPr txBox="1"/>
      </xdr:nvSpPr>
      <xdr:spPr>
        <a:xfrm>
          <a:off x="5041900" y="135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77,691</a:t>
          </a:r>
          <a:endParaRPr kumimoji="1" lang="ja-JP" altLang="en-US" sz="1000" b="1">
            <a:latin typeface="ＭＳ Ｐゴシック"/>
          </a:endParaRPr>
        </a:p>
      </xdr:txBody>
    </xdr:sp>
    <xdr:clientData/>
  </xdr:oneCellAnchor>
  <xdr:twoCellAnchor>
    <xdr:from>
      <xdr:col>7</xdr:col>
      <xdr:colOff>63500</xdr:colOff>
      <xdr:row>80</xdr:row>
      <xdr:rowOff>109384</xdr:rowOff>
    </xdr:from>
    <xdr:to>
      <xdr:col>7</xdr:col>
      <xdr:colOff>241300</xdr:colOff>
      <xdr:row>80</xdr:row>
      <xdr:rowOff>109384</xdr:rowOff>
    </xdr:to>
    <xdr:cxnSp macro="">
      <xdr:nvCxnSpPr>
        <xdr:cNvPr id="189" name="直線コネクタ 188"/>
        <xdr:cNvCxnSpPr/>
      </xdr:nvCxnSpPr>
      <xdr:spPr>
        <a:xfrm>
          <a:off x="4864100" y="1382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77820</xdr:rowOff>
    </xdr:from>
    <xdr:to>
      <xdr:col>7</xdr:col>
      <xdr:colOff>152400</xdr:colOff>
      <xdr:row>84</xdr:row>
      <xdr:rowOff>88559</xdr:rowOff>
    </xdr:to>
    <xdr:cxnSp macro="">
      <xdr:nvCxnSpPr>
        <xdr:cNvPr id="190" name="直線コネクタ 189"/>
        <xdr:cNvCxnSpPr/>
      </xdr:nvCxnSpPr>
      <xdr:spPr>
        <a:xfrm>
          <a:off x="4114800" y="14479620"/>
          <a:ext cx="8382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93446</xdr:rowOff>
    </xdr:from>
    <xdr:ext cx="762000" cy="259045"/>
    <xdr:sp macro="" textlink="">
      <xdr:nvSpPr>
        <xdr:cNvPr id="191" name="人件費・物件費等の状況平均値テキスト"/>
        <xdr:cNvSpPr txBox="1"/>
      </xdr:nvSpPr>
      <xdr:spPr>
        <a:xfrm>
          <a:off x="5041900" y="14495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121369</xdr:rowOff>
    </xdr:from>
    <xdr:to>
      <xdr:col>7</xdr:col>
      <xdr:colOff>203200</xdr:colOff>
      <xdr:row>85</xdr:row>
      <xdr:rowOff>51519</xdr:rowOff>
    </xdr:to>
    <xdr:sp macro="" textlink="">
      <xdr:nvSpPr>
        <xdr:cNvPr id="192" name="フローチャート : 判断 191"/>
        <xdr:cNvSpPr/>
      </xdr:nvSpPr>
      <xdr:spPr>
        <a:xfrm>
          <a:off x="49022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135111</xdr:rowOff>
    </xdr:from>
    <xdr:to>
      <xdr:col>6</xdr:col>
      <xdr:colOff>0</xdr:colOff>
      <xdr:row>84</xdr:row>
      <xdr:rowOff>77820</xdr:rowOff>
    </xdr:to>
    <xdr:cxnSp macro="">
      <xdr:nvCxnSpPr>
        <xdr:cNvPr id="193" name="直線コネクタ 192"/>
        <xdr:cNvCxnSpPr/>
      </xdr:nvCxnSpPr>
      <xdr:spPr>
        <a:xfrm>
          <a:off x="3225800" y="14365461"/>
          <a:ext cx="889000" cy="1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14804</xdr:rowOff>
    </xdr:from>
    <xdr:to>
      <xdr:col>6</xdr:col>
      <xdr:colOff>50800</xdr:colOff>
      <xdr:row>85</xdr:row>
      <xdr:rowOff>116404</xdr:rowOff>
    </xdr:to>
    <xdr:sp macro="" textlink="">
      <xdr:nvSpPr>
        <xdr:cNvPr id="194" name="フローチャート : 判断 193"/>
        <xdr:cNvSpPr/>
      </xdr:nvSpPr>
      <xdr:spPr>
        <a:xfrm>
          <a:off x="4064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101181</xdr:rowOff>
    </xdr:from>
    <xdr:ext cx="736600" cy="259045"/>
    <xdr:sp macro="" textlink="">
      <xdr:nvSpPr>
        <xdr:cNvPr id="195" name="テキスト ボックス 194"/>
        <xdr:cNvSpPr txBox="1"/>
      </xdr:nvSpPr>
      <xdr:spPr>
        <a:xfrm>
          <a:off x="3733800" y="1467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135111</xdr:rowOff>
    </xdr:from>
    <xdr:to>
      <xdr:col>4</xdr:col>
      <xdr:colOff>482600</xdr:colOff>
      <xdr:row>83</xdr:row>
      <xdr:rowOff>171137</xdr:rowOff>
    </xdr:to>
    <xdr:cxnSp macro="">
      <xdr:nvCxnSpPr>
        <xdr:cNvPr id="196" name="直線コネクタ 195"/>
        <xdr:cNvCxnSpPr/>
      </xdr:nvCxnSpPr>
      <xdr:spPr>
        <a:xfrm flipV="1">
          <a:off x="2336800" y="14365461"/>
          <a:ext cx="889000" cy="3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94295</xdr:rowOff>
    </xdr:from>
    <xdr:to>
      <xdr:col>4</xdr:col>
      <xdr:colOff>533400</xdr:colOff>
      <xdr:row>85</xdr:row>
      <xdr:rowOff>24445</xdr:rowOff>
    </xdr:to>
    <xdr:sp macro="" textlink="">
      <xdr:nvSpPr>
        <xdr:cNvPr id="197" name="フローチャート : 判断 196"/>
        <xdr:cNvSpPr/>
      </xdr:nvSpPr>
      <xdr:spPr>
        <a:xfrm>
          <a:off x="3175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9222</xdr:rowOff>
    </xdr:from>
    <xdr:ext cx="762000" cy="259045"/>
    <xdr:sp macro="" textlink="">
      <xdr:nvSpPr>
        <xdr:cNvPr id="198" name="テキスト ボックス 197"/>
        <xdr:cNvSpPr txBox="1"/>
      </xdr:nvSpPr>
      <xdr:spPr>
        <a:xfrm>
          <a:off x="2844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171137</xdr:rowOff>
    </xdr:from>
    <xdr:to>
      <xdr:col>3</xdr:col>
      <xdr:colOff>279400</xdr:colOff>
      <xdr:row>84</xdr:row>
      <xdr:rowOff>53111</xdr:rowOff>
    </xdr:to>
    <xdr:cxnSp macro="">
      <xdr:nvCxnSpPr>
        <xdr:cNvPr id="199" name="直線コネクタ 198"/>
        <xdr:cNvCxnSpPr/>
      </xdr:nvCxnSpPr>
      <xdr:spPr>
        <a:xfrm flipV="1">
          <a:off x="1447800" y="14401487"/>
          <a:ext cx="8890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57907</xdr:rowOff>
    </xdr:from>
    <xdr:to>
      <xdr:col>3</xdr:col>
      <xdr:colOff>330200</xdr:colOff>
      <xdr:row>84</xdr:row>
      <xdr:rowOff>159507</xdr:rowOff>
    </xdr:to>
    <xdr:sp macro="" textlink="">
      <xdr:nvSpPr>
        <xdr:cNvPr id="200" name="フローチャート : 判断 199"/>
        <xdr:cNvSpPr/>
      </xdr:nvSpPr>
      <xdr:spPr>
        <a:xfrm>
          <a:off x="2286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144284</xdr:rowOff>
    </xdr:from>
    <xdr:ext cx="762000" cy="259045"/>
    <xdr:sp macro="" textlink="">
      <xdr:nvSpPr>
        <xdr:cNvPr id="201" name="テキスト ボックス 200"/>
        <xdr:cNvSpPr txBox="1"/>
      </xdr:nvSpPr>
      <xdr:spPr>
        <a:xfrm>
          <a:off x="1955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163886</xdr:rowOff>
    </xdr:from>
    <xdr:to>
      <xdr:col>2</xdr:col>
      <xdr:colOff>127000</xdr:colOff>
      <xdr:row>85</xdr:row>
      <xdr:rowOff>94036</xdr:rowOff>
    </xdr:to>
    <xdr:sp macro="" textlink="">
      <xdr:nvSpPr>
        <xdr:cNvPr id="202" name="フローチャート : 判断 201"/>
        <xdr:cNvSpPr/>
      </xdr:nvSpPr>
      <xdr:spPr>
        <a:xfrm>
          <a:off x="1397000" y="145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78813</xdr:rowOff>
    </xdr:from>
    <xdr:ext cx="762000" cy="259045"/>
    <xdr:sp macro="" textlink="">
      <xdr:nvSpPr>
        <xdr:cNvPr id="203" name="テキスト ボックス 202"/>
        <xdr:cNvSpPr txBox="1"/>
      </xdr:nvSpPr>
      <xdr:spPr>
        <a:xfrm>
          <a:off x="1066800" y="1465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37759</xdr:rowOff>
    </xdr:from>
    <xdr:to>
      <xdr:col>7</xdr:col>
      <xdr:colOff>203200</xdr:colOff>
      <xdr:row>84</xdr:row>
      <xdr:rowOff>139359</xdr:rowOff>
    </xdr:to>
    <xdr:sp macro="" textlink="">
      <xdr:nvSpPr>
        <xdr:cNvPr id="209" name="円/楕円 208"/>
        <xdr:cNvSpPr/>
      </xdr:nvSpPr>
      <xdr:spPr>
        <a:xfrm>
          <a:off x="4902200" y="14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54286</xdr:rowOff>
    </xdr:from>
    <xdr:ext cx="762000" cy="259045"/>
    <xdr:sp macro="" textlink="">
      <xdr:nvSpPr>
        <xdr:cNvPr id="210" name="人件費・物件費等の状況該当値テキスト"/>
        <xdr:cNvSpPr txBox="1"/>
      </xdr:nvSpPr>
      <xdr:spPr>
        <a:xfrm>
          <a:off x="5041900" y="1428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105,249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27020</xdr:rowOff>
    </xdr:from>
    <xdr:to>
      <xdr:col>6</xdr:col>
      <xdr:colOff>50800</xdr:colOff>
      <xdr:row>84</xdr:row>
      <xdr:rowOff>128620</xdr:rowOff>
    </xdr:to>
    <xdr:sp macro="" textlink="">
      <xdr:nvSpPr>
        <xdr:cNvPr id="211" name="円/楕円 210"/>
        <xdr:cNvSpPr/>
      </xdr:nvSpPr>
      <xdr:spPr>
        <a:xfrm>
          <a:off x="4064000" y="144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138797</xdr:rowOff>
    </xdr:from>
    <xdr:ext cx="736600" cy="259045"/>
    <xdr:sp macro="" textlink="">
      <xdr:nvSpPr>
        <xdr:cNvPr id="212" name="テキスト ボックス 211"/>
        <xdr:cNvSpPr txBox="1"/>
      </xdr:nvSpPr>
      <xdr:spPr>
        <a:xfrm>
          <a:off x="3733800" y="1419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104,804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84311</xdr:rowOff>
    </xdr:from>
    <xdr:to>
      <xdr:col>4</xdr:col>
      <xdr:colOff>533400</xdr:colOff>
      <xdr:row>84</xdr:row>
      <xdr:rowOff>14461</xdr:rowOff>
    </xdr:to>
    <xdr:sp macro="" textlink="">
      <xdr:nvSpPr>
        <xdr:cNvPr id="213" name="円/楕円 212"/>
        <xdr:cNvSpPr/>
      </xdr:nvSpPr>
      <xdr:spPr>
        <a:xfrm>
          <a:off x="3175000" y="1431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24638</xdr:rowOff>
    </xdr:from>
    <xdr:ext cx="762000" cy="259045"/>
    <xdr:sp macro="" textlink="">
      <xdr:nvSpPr>
        <xdr:cNvPr id="214" name="テキスト ボックス 213"/>
        <xdr:cNvSpPr txBox="1"/>
      </xdr:nvSpPr>
      <xdr:spPr>
        <a:xfrm>
          <a:off x="2844800" y="1408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120337</xdr:rowOff>
    </xdr:from>
    <xdr:to>
      <xdr:col>3</xdr:col>
      <xdr:colOff>330200</xdr:colOff>
      <xdr:row>84</xdr:row>
      <xdr:rowOff>50487</xdr:rowOff>
    </xdr:to>
    <xdr:sp macro="" textlink="">
      <xdr:nvSpPr>
        <xdr:cNvPr id="215" name="円/楕円 214"/>
        <xdr:cNvSpPr/>
      </xdr:nvSpPr>
      <xdr:spPr>
        <a:xfrm>
          <a:off x="2286000" y="143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60664</xdr:rowOff>
    </xdr:from>
    <xdr:ext cx="762000" cy="259045"/>
    <xdr:sp macro="" textlink="">
      <xdr:nvSpPr>
        <xdr:cNvPr id="216" name="テキスト ボックス 215"/>
        <xdr:cNvSpPr txBox="1"/>
      </xdr:nvSpPr>
      <xdr:spPr>
        <a:xfrm>
          <a:off x="1955800" y="1411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101,566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2311</xdr:rowOff>
    </xdr:from>
    <xdr:to>
      <xdr:col>2</xdr:col>
      <xdr:colOff>127000</xdr:colOff>
      <xdr:row>84</xdr:row>
      <xdr:rowOff>103911</xdr:rowOff>
    </xdr:to>
    <xdr:sp macro="" textlink="">
      <xdr:nvSpPr>
        <xdr:cNvPr id="217" name="円/楕円 216"/>
        <xdr:cNvSpPr/>
      </xdr:nvSpPr>
      <xdr:spPr>
        <a:xfrm>
          <a:off x="1397000" y="144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114088</xdr:rowOff>
    </xdr:from>
    <xdr:ext cx="762000" cy="259045"/>
    <xdr:sp macro="" textlink="">
      <xdr:nvSpPr>
        <xdr:cNvPr id="218" name="テキスト ボックス 217"/>
        <xdr:cNvSpPr txBox="1"/>
      </xdr:nvSpPr>
      <xdr:spPr>
        <a:xfrm>
          <a:off x="1066800" y="141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　国家公務員給与が「国家公務員の給与の改定及び臨時特例に関する法律」に基づき、時限的な削減措置を講じた結果、</a:t>
          </a:r>
          <a:r>
            <a:rPr kumimoji="1" lang="en-US" altLang="ja-JP" sz="1300" b="0" i="0" u="none" strike="noStrike" kern="0" cap="none" spc="0" normalizeH="0" baseline="0" noProof="0">
              <a:ln>
                <a:noFill/>
              </a:ln>
              <a:solidFill>
                <a:prstClr val="black"/>
              </a:solidFill>
              <a:effectLst/>
              <a:uLnTx/>
              <a:uFillTx/>
              <a:latin typeface="ＭＳ Ｐゴシック"/>
              <a:ea typeface="+mn-ea"/>
            </a:rPr>
            <a:t>H23</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r>
            <a:rPr kumimoji="1" lang="en-US" altLang="ja-JP" sz="1300" b="0" i="0" u="none" strike="noStrike" kern="0" cap="none" spc="0" normalizeH="0" baseline="0" noProof="0">
              <a:ln>
                <a:noFill/>
              </a:ln>
              <a:solidFill>
                <a:prstClr val="black"/>
              </a:solidFill>
              <a:effectLst/>
              <a:uLnTx/>
              <a:uFillTx/>
              <a:latin typeface="ＭＳ Ｐゴシック"/>
              <a:ea typeface="+mn-ea"/>
            </a:rPr>
            <a:t>H24</a:t>
          </a:r>
          <a:r>
            <a:rPr kumimoji="1" lang="ja-JP" altLang="en-US" sz="1300" b="0" i="0" u="none" strike="noStrike" kern="0" cap="none" spc="0" normalizeH="0" baseline="0" noProof="0">
              <a:ln>
                <a:noFill/>
              </a:ln>
              <a:solidFill>
                <a:prstClr val="black"/>
              </a:solidFill>
              <a:effectLst/>
              <a:uLnTx/>
              <a:uFillTx/>
              <a:latin typeface="ＭＳ Ｐゴシック"/>
              <a:ea typeface="+mn-ea"/>
            </a:rPr>
            <a:t>については国と比して</a:t>
          </a:r>
          <a:r>
            <a:rPr kumimoji="1" lang="en-US" altLang="ja-JP" sz="1300" b="0" i="0" u="none" strike="noStrike" kern="0" cap="none" spc="0" normalizeH="0" baseline="0" noProof="0">
              <a:ln>
                <a:noFill/>
              </a:ln>
              <a:solidFill>
                <a:prstClr val="black"/>
              </a:solidFill>
              <a:effectLst/>
              <a:uLnTx/>
              <a:uFillTx/>
              <a:latin typeface="ＭＳ Ｐゴシック"/>
              <a:ea typeface="+mn-ea"/>
            </a:rPr>
            <a:t>8</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ポイント程度高い数値となったが、措置が終了した後は、国と同程度の水準となっている。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86</xdr:row>
      <xdr:rowOff>67129</xdr:rowOff>
    </xdr:to>
    <xdr:cxnSp macro="">
      <xdr:nvCxnSpPr>
        <xdr:cNvPr id="249" name="直線コネクタ 248"/>
        <xdr:cNvCxnSpPr/>
      </xdr:nvCxnSpPr>
      <xdr:spPr>
        <a:xfrm flipV="1">
          <a:off x="17018000" y="1392706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0"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1" name="直線コネクタ 250"/>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2"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3" name="直線コネクタ 252"/>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8768</xdr:rowOff>
    </xdr:from>
    <xdr:to>
      <xdr:col>24</xdr:col>
      <xdr:colOff>558800</xdr:colOff>
      <xdr:row>85</xdr:row>
      <xdr:rowOff>8768</xdr:rowOff>
    </xdr:to>
    <xdr:cxnSp macro="">
      <xdr:nvCxnSpPr>
        <xdr:cNvPr id="254" name="直線コネクタ 253"/>
        <xdr:cNvCxnSpPr/>
      </xdr:nvCxnSpPr>
      <xdr:spPr>
        <a:xfrm>
          <a:off x="16179800" y="14582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31041</xdr:rowOff>
    </xdr:from>
    <xdr:ext cx="762000" cy="259045"/>
    <xdr:sp macro="" textlink="">
      <xdr:nvSpPr>
        <xdr:cNvPr id="255"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56" name="フローチャート : 判断 255"/>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85</xdr:row>
      <xdr:rowOff>8768</xdr:rowOff>
    </xdr:to>
    <xdr:cxnSp macro="">
      <xdr:nvCxnSpPr>
        <xdr:cNvPr id="257" name="直線コネクタ 256"/>
        <xdr:cNvCxnSpPr/>
      </xdr:nvCxnSpPr>
      <xdr:spPr>
        <a:xfrm>
          <a:off x="15290800" y="145475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8" name="フローチャート : 判断 257"/>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9" name="テキスト ボックス 258"/>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90</xdr:row>
      <xdr:rowOff>82248</xdr:rowOff>
    </xdr:to>
    <xdr:cxnSp macro="">
      <xdr:nvCxnSpPr>
        <xdr:cNvPr id="260" name="直線コネクタ 259"/>
        <xdr:cNvCxnSpPr/>
      </xdr:nvCxnSpPr>
      <xdr:spPr>
        <a:xfrm flipV="1">
          <a:off x="14401800" y="1454754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1" name="フローチャート : 判断 260"/>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2" name="テキスト ボックス 261"/>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70757</xdr:rowOff>
    </xdr:from>
    <xdr:to>
      <xdr:col>21</xdr:col>
      <xdr:colOff>0</xdr:colOff>
      <xdr:row>90</xdr:row>
      <xdr:rowOff>82248</xdr:rowOff>
    </xdr:to>
    <xdr:cxnSp macro="">
      <xdr:nvCxnSpPr>
        <xdr:cNvPr id="263" name="直線コネクタ 262"/>
        <xdr:cNvCxnSpPr/>
      </xdr:nvCxnSpPr>
      <xdr:spPr>
        <a:xfrm>
          <a:off x="13512800" y="155012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4" name="フローチャート : 判断 263"/>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131734</xdr:rowOff>
    </xdr:from>
    <xdr:ext cx="762000" cy="259045"/>
    <xdr:sp macro="" textlink="">
      <xdr:nvSpPr>
        <xdr:cNvPr id="265" name="テキスト ボックス 264"/>
        <xdr:cNvSpPr txBox="1"/>
      </xdr:nvSpPr>
      <xdr:spPr>
        <a:xfrm>
          <a:off x="14020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66" name="フローチャート : 判断 265"/>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131734</xdr:rowOff>
    </xdr:from>
    <xdr:ext cx="762000" cy="259045"/>
    <xdr:sp macro="" textlink="">
      <xdr:nvSpPr>
        <xdr:cNvPr id="267" name="テキスト ボックス 266"/>
        <xdr:cNvSpPr txBox="1"/>
      </xdr:nvSpPr>
      <xdr:spPr>
        <a:xfrm>
          <a:off x="13131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3" name="円/楕円 272"/>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101495</xdr:rowOff>
    </xdr:from>
    <xdr:ext cx="762000" cy="259045"/>
    <xdr:sp macro="" textlink="">
      <xdr:nvSpPr>
        <xdr:cNvPr id="274" name="給与水準   （国との比較）該当値テキスト"/>
        <xdr:cNvSpPr txBox="1"/>
      </xdr:nvSpPr>
      <xdr:spPr>
        <a:xfrm>
          <a:off x="17106900" y="1450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75" name="円/楕円 274"/>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76" name="テキスト ボックス 275"/>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94948</xdr:rowOff>
    </xdr:from>
    <xdr:to>
      <xdr:col>22</xdr:col>
      <xdr:colOff>254000</xdr:colOff>
      <xdr:row>85</xdr:row>
      <xdr:rowOff>25098</xdr:rowOff>
    </xdr:to>
    <xdr:sp macro="" textlink="">
      <xdr:nvSpPr>
        <xdr:cNvPr id="277" name="円/楕円 276"/>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78" name="テキスト ボックス 27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31448</xdr:rowOff>
    </xdr:from>
    <xdr:to>
      <xdr:col>21</xdr:col>
      <xdr:colOff>50800</xdr:colOff>
      <xdr:row>90</xdr:row>
      <xdr:rowOff>133048</xdr:rowOff>
    </xdr:to>
    <xdr:sp macro="" textlink="">
      <xdr:nvSpPr>
        <xdr:cNvPr id="279" name="円/楕円 278"/>
        <xdr:cNvSpPr/>
      </xdr:nvSpPr>
      <xdr:spPr>
        <a:xfrm>
          <a:off x="14351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117825</xdr:rowOff>
    </xdr:from>
    <xdr:ext cx="762000" cy="259045"/>
    <xdr:sp macro="" textlink="">
      <xdr:nvSpPr>
        <xdr:cNvPr id="280" name="テキスト ボックス 279"/>
        <xdr:cNvSpPr txBox="1"/>
      </xdr:nvSpPr>
      <xdr:spPr>
        <a:xfrm>
          <a:off x="14020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81" name="円/楕円 280"/>
        <xdr:cNvSpPr/>
      </xdr:nvSpPr>
      <xdr:spPr>
        <a:xfrm>
          <a:off x="13462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82" name="テキスト ボックス 281"/>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27</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年度までの</a:t>
          </a:r>
          <a:r>
            <a:rPr kumimoji="1" lang="en-US" altLang="ja-JP" sz="1300" b="0" i="0" u="none" strike="noStrike" kern="0" cap="none" spc="0" normalizeH="0" baseline="0" noProof="0">
              <a:ln>
                <a:noFill/>
              </a:ln>
              <a:solidFill>
                <a:prstClr val="black"/>
              </a:solidFill>
              <a:effectLst/>
              <a:uLnTx/>
              <a:uFillTx/>
              <a:latin typeface="ＭＳ Ｐゴシック"/>
              <a:ea typeface="+mn-ea"/>
            </a:rPr>
            <a:t>5</a:t>
          </a:r>
          <a:r>
            <a:rPr kumimoji="1" lang="ja-JP" altLang="en-US" sz="1300" b="0" i="0" u="none" strike="noStrike" kern="0" cap="none" spc="0" normalizeH="0" baseline="0" noProof="0">
              <a:ln>
                <a:noFill/>
              </a:ln>
              <a:solidFill>
                <a:prstClr val="black"/>
              </a:solidFill>
              <a:effectLst/>
              <a:uLnTx/>
              <a:uFillTx/>
              <a:latin typeface="ＭＳ Ｐゴシック"/>
              <a:ea typeface="+mn-ea"/>
            </a:rPr>
            <a:t>年間を計画期間とする「第五次定員適正化計画」に基づき、定員適正化のための取り組みを積極的に進めた結果、病院部門を除く職員数は、平成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22</a:t>
          </a:r>
          <a:r>
            <a:rPr kumimoji="1" lang="ja-JP" altLang="en-US" sz="1300" b="0" i="0" u="none" strike="noStrike" kern="0" cap="none" spc="0" normalizeH="0" baseline="0" noProof="0">
              <a:ln>
                <a:noFill/>
              </a:ln>
              <a:solidFill>
                <a:prstClr val="black"/>
              </a:solidFill>
              <a:effectLst/>
              <a:uLnTx/>
              <a:uFillTx/>
              <a:latin typeface="ＭＳ Ｐゴシック"/>
              <a:ea typeface="+mn-ea"/>
            </a:rPr>
            <a:t>年</a:t>
          </a:r>
          <a:r>
            <a:rPr kumimoji="1" lang="en-US" altLang="ja-JP" sz="1300" b="0" i="0" u="none" strike="noStrike" kern="0" cap="none" spc="0" normalizeH="0" baseline="0" noProof="0">
              <a:ln>
                <a:noFill/>
              </a:ln>
              <a:solidFill>
                <a:prstClr val="black"/>
              </a:solidFill>
              <a:effectLst/>
              <a:uLnTx/>
              <a:uFillTx/>
              <a:latin typeface="ＭＳ Ｐゴシック"/>
              <a:ea typeface="+mn-ea"/>
            </a:rPr>
            <a:t>4</a:t>
          </a:r>
          <a:r>
            <a:rPr kumimoji="1" lang="ja-JP" altLang="en-US" sz="1300" b="0" i="0" u="none" strike="noStrike" kern="0" cap="none" spc="0" normalizeH="0" baseline="0" noProof="0">
              <a:ln>
                <a:noFill/>
              </a:ln>
              <a:solidFill>
                <a:prstClr val="black"/>
              </a:solidFill>
              <a:effectLst/>
              <a:uLnTx/>
              <a:uFillTx/>
              <a:latin typeface="ＭＳ Ｐゴシック"/>
              <a:ea typeface="+mn-ea"/>
            </a:rPr>
            <a:t>月</a:t>
          </a:r>
          <a:r>
            <a:rPr kumimoji="1" lang="en-US" altLang="ja-JP" sz="1300" b="0" i="0" u="none" strike="noStrike" kern="0" cap="none" spc="0" normalizeH="0" baseline="0" noProof="0">
              <a:ln>
                <a:noFill/>
              </a:ln>
              <a:solidFill>
                <a:prstClr val="black"/>
              </a:solidFill>
              <a:effectLst/>
              <a:uLnTx/>
              <a:uFillTx/>
              <a:latin typeface="ＭＳ Ｐゴシック"/>
              <a:ea typeface="+mn-ea"/>
            </a:rPr>
            <a:t>1</a:t>
          </a:r>
          <a:r>
            <a:rPr kumimoji="1" lang="ja-JP" altLang="en-US" sz="1300" b="0" i="0" u="none" strike="noStrike" kern="0" cap="none" spc="0" normalizeH="0" baseline="0" noProof="0">
              <a:ln>
                <a:noFill/>
              </a:ln>
              <a:solidFill>
                <a:prstClr val="black"/>
              </a:solidFill>
              <a:effectLst/>
              <a:uLnTx/>
              <a:uFillTx/>
              <a:latin typeface="ＭＳ Ｐゴシック"/>
              <a:ea typeface="+mn-ea"/>
            </a:rPr>
            <a:t>日現在の</a:t>
          </a:r>
          <a:r>
            <a:rPr kumimoji="1" lang="en-US" altLang="ja-JP" sz="1300" b="0" i="0" u="none" strike="noStrike" kern="0" cap="none" spc="0" normalizeH="0" baseline="0" noProof="0">
              <a:ln>
                <a:noFill/>
              </a:ln>
              <a:solidFill>
                <a:prstClr val="black"/>
              </a:solidFill>
              <a:effectLst/>
              <a:uLnTx/>
              <a:uFillTx/>
              <a:latin typeface="ＭＳ Ｐゴシック"/>
              <a:ea typeface="+mn-ea"/>
            </a:rPr>
            <a:t>1,238</a:t>
          </a:r>
          <a:r>
            <a:rPr kumimoji="1" lang="ja-JP" altLang="en-US" sz="1300" b="0" i="0" u="none" strike="noStrike" kern="0" cap="none" spc="0" normalizeH="0" baseline="0" noProof="0">
              <a:ln>
                <a:noFill/>
              </a:ln>
              <a:solidFill>
                <a:prstClr val="black"/>
              </a:solidFill>
              <a:effectLst/>
              <a:uLnTx/>
              <a:uFillTx/>
              <a:latin typeface="ＭＳ Ｐゴシック"/>
              <a:ea typeface="+mn-ea"/>
            </a:rPr>
            <a:t>人から、平成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27</a:t>
          </a:r>
          <a:r>
            <a:rPr kumimoji="1" lang="ja-JP" altLang="en-US" sz="1300" b="0" i="0" u="none" strike="noStrike" kern="0" cap="none" spc="0" normalizeH="0" baseline="0" noProof="0">
              <a:ln>
                <a:noFill/>
              </a:ln>
              <a:solidFill>
                <a:prstClr val="black"/>
              </a:solidFill>
              <a:effectLst/>
              <a:uLnTx/>
              <a:uFillTx/>
              <a:latin typeface="ＭＳ Ｐゴシック"/>
              <a:ea typeface="+mn-ea"/>
            </a:rPr>
            <a:t>年</a:t>
          </a:r>
          <a:r>
            <a:rPr kumimoji="1" lang="en-US" altLang="ja-JP" sz="1300" b="0" i="0" u="none" strike="noStrike" kern="0" cap="none" spc="0" normalizeH="0" baseline="0" noProof="0">
              <a:ln>
                <a:noFill/>
              </a:ln>
              <a:solidFill>
                <a:prstClr val="black"/>
              </a:solidFill>
              <a:effectLst/>
              <a:uLnTx/>
              <a:uFillTx/>
              <a:latin typeface="ＭＳ Ｐゴシック"/>
              <a:ea typeface="+mn-ea"/>
            </a:rPr>
            <a:t>4</a:t>
          </a:r>
          <a:r>
            <a:rPr kumimoji="1" lang="ja-JP" altLang="en-US" sz="1300" b="0" i="0" u="none" strike="noStrike" kern="0" cap="none" spc="0" normalizeH="0" baseline="0" noProof="0">
              <a:ln>
                <a:noFill/>
              </a:ln>
              <a:solidFill>
                <a:prstClr val="black"/>
              </a:solidFill>
              <a:effectLst/>
              <a:uLnTx/>
              <a:uFillTx/>
              <a:latin typeface="ＭＳ Ｐゴシック"/>
              <a:ea typeface="+mn-ea"/>
            </a:rPr>
            <a:t>月</a:t>
          </a:r>
          <a:r>
            <a:rPr kumimoji="1" lang="en-US" altLang="ja-JP" sz="1300" b="0" i="0" u="none" strike="noStrike" kern="0" cap="none" spc="0" normalizeH="0" baseline="0" noProof="0">
              <a:ln>
                <a:noFill/>
              </a:ln>
              <a:solidFill>
                <a:prstClr val="black"/>
              </a:solidFill>
              <a:effectLst/>
              <a:uLnTx/>
              <a:uFillTx/>
              <a:latin typeface="ＭＳ Ｐゴシック"/>
              <a:ea typeface="+mn-ea"/>
            </a:rPr>
            <a:t>1</a:t>
          </a:r>
          <a:r>
            <a:rPr kumimoji="1" lang="ja-JP" altLang="en-US" sz="1300" b="0" i="0" u="none" strike="noStrike" kern="0" cap="none" spc="0" normalizeH="0" baseline="0" noProof="0">
              <a:ln>
                <a:noFill/>
              </a:ln>
              <a:solidFill>
                <a:prstClr val="black"/>
              </a:solidFill>
              <a:effectLst/>
              <a:uLnTx/>
              <a:uFillTx/>
              <a:latin typeface="ＭＳ Ｐゴシック"/>
              <a:ea typeface="+mn-ea"/>
            </a:rPr>
            <a:t>日現在で</a:t>
          </a:r>
          <a:r>
            <a:rPr kumimoji="1" lang="en-US" altLang="ja-JP" sz="1300" b="0" i="0" u="none" strike="noStrike" kern="0" cap="none" spc="0" normalizeH="0" baseline="0" noProof="0">
              <a:ln>
                <a:noFill/>
              </a:ln>
              <a:solidFill>
                <a:prstClr val="black"/>
              </a:solidFill>
              <a:effectLst/>
              <a:uLnTx/>
              <a:uFillTx/>
              <a:latin typeface="ＭＳ Ｐゴシック"/>
              <a:ea typeface="+mn-ea"/>
            </a:rPr>
            <a:t>1,179</a:t>
          </a:r>
          <a:r>
            <a:rPr kumimoji="1" lang="ja-JP" altLang="en-US" sz="1300" b="0" i="0" u="none" strike="noStrike" kern="0" cap="none" spc="0" normalizeH="0" baseline="0" noProof="0">
              <a:ln>
                <a:noFill/>
              </a:ln>
              <a:solidFill>
                <a:prstClr val="black"/>
              </a:solidFill>
              <a:effectLst/>
              <a:uLnTx/>
              <a:uFillTx/>
              <a:latin typeface="ＭＳ Ｐゴシック"/>
              <a:ea typeface="+mn-ea"/>
            </a:rPr>
            <a:t>人に減少した。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今後は、「第六次定員適正化計画」（平成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28</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r>
            <a:rPr kumimoji="1" lang="en-US" altLang="ja-JP" sz="1300" b="0" i="0" u="none" strike="noStrike" kern="0" cap="none" spc="0" normalizeH="0" baseline="0" noProof="0">
              <a:ln>
                <a:noFill/>
              </a:ln>
              <a:solidFill>
                <a:prstClr val="black"/>
              </a:solidFill>
              <a:effectLst/>
              <a:uLnTx/>
              <a:uFillTx/>
              <a:latin typeface="ＭＳ Ｐゴシック"/>
              <a:ea typeface="+mn-ea"/>
            </a:rPr>
            <a:t>32</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年度）に基づき、「平成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32</a:t>
          </a:r>
          <a:r>
            <a:rPr kumimoji="1" lang="ja-JP" altLang="en-US" sz="1300" b="0" i="0" u="none" strike="noStrike" kern="0" cap="none" spc="0" normalizeH="0" baseline="0" noProof="0">
              <a:ln>
                <a:noFill/>
              </a:ln>
              <a:solidFill>
                <a:prstClr val="black"/>
              </a:solidFill>
              <a:effectLst/>
              <a:uLnTx/>
              <a:uFillTx/>
              <a:latin typeface="ＭＳ Ｐゴシック"/>
              <a:ea typeface="+mn-ea"/>
            </a:rPr>
            <a:t>年</a:t>
          </a:r>
          <a:r>
            <a:rPr kumimoji="1" lang="en-US" altLang="ja-JP" sz="1300" b="0" i="0" u="none" strike="noStrike" kern="0" cap="none" spc="0" normalizeH="0" baseline="0" noProof="0">
              <a:ln>
                <a:noFill/>
              </a:ln>
              <a:solidFill>
                <a:prstClr val="black"/>
              </a:solidFill>
              <a:effectLst/>
              <a:uLnTx/>
              <a:uFillTx/>
              <a:latin typeface="ＭＳ Ｐゴシック"/>
              <a:ea typeface="+mn-ea"/>
            </a:rPr>
            <a:t>4</a:t>
          </a:r>
          <a:r>
            <a:rPr kumimoji="1" lang="ja-JP" altLang="en-US" sz="1300" b="0" i="0" u="none" strike="noStrike" kern="0" cap="none" spc="0" normalizeH="0" baseline="0" noProof="0">
              <a:ln>
                <a:noFill/>
              </a:ln>
              <a:solidFill>
                <a:prstClr val="black"/>
              </a:solidFill>
              <a:effectLst/>
              <a:uLnTx/>
              <a:uFillTx/>
              <a:latin typeface="ＭＳ Ｐゴシック"/>
              <a:ea typeface="+mn-ea"/>
            </a:rPr>
            <a:t>月</a:t>
          </a:r>
          <a:r>
            <a:rPr kumimoji="1" lang="en-US" altLang="ja-JP" sz="1300" b="0" i="0" u="none" strike="noStrike" kern="0" cap="none" spc="0" normalizeH="0" baseline="0" noProof="0">
              <a:ln>
                <a:noFill/>
              </a:ln>
              <a:solidFill>
                <a:prstClr val="black"/>
              </a:solidFill>
              <a:effectLst/>
              <a:uLnTx/>
              <a:uFillTx/>
              <a:latin typeface="ＭＳ Ｐゴシック"/>
              <a:ea typeface="+mn-ea"/>
            </a:rPr>
            <a:t>1</a:t>
          </a:r>
          <a:r>
            <a:rPr kumimoji="1" lang="ja-JP" altLang="en-US" sz="1300" b="0" i="0" u="none" strike="noStrike" kern="0" cap="none" spc="0" normalizeH="0" baseline="0" noProof="0">
              <a:ln>
                <a:noFill/>
              </a:ln>
              <a:solidFill>
                <a:prstClr val="black"/>
              </a:solidFill>
              <a:effectLst/>
              <a:uLnTx/>
              <a:uFillTx/>
              <a:latin typeface="ＭＳ Ｐゴシック"/>
              <a:ea typeface="+mn-ea"/>
            </a:rPr>
            <a:t>日の職員数（病院部門除く）を、</a:t>
          </a:r>
          <a:r>
            <a:rPr kumimoji="1" lang="en-US" altLang="ja-JP" sz="1300" b="0" i="0" u="none" strike="noStrike" kern="0" cap="none" spc="0" normalizeH="0" baseline="0" noProof="0">
              <a:ln>
                <a:noFill/>
              </a:ln>
              <a:solidFill>
                <a:prstClr val="black"/>
              </a:solidFill>
              <a:effectLst/>
              <a:uLnTx/>
              <a:uFillTx/>
              <a:latin typeface="ＭＳ Ｐゴシック"/>
              <a:ea typeface="+mn-ea"/>
            </a:rPr>
            <a:t>1,185</a:t>
          </a:r>
          <a:r>
            <a:rPr kumimoji="1" lang="ja-JP" altLang="en-US" sz="1300" b="0" i="0" u="none" strike="noStrike" kern="0" cap="none" spc="0" normalizeH="0" baseline="0" noProof="0">
              <a:ln>
                <a:noFill/>
              </a:ln>
              <a:solidFill>
                <a:prstClr val="black"/>
              </a:solidFill>
              <a:effectLst/>
              <a:uLnTx/>
              <a:uFillTx/>
              <a:latin typeface="ＭＳ Ｐゴシック"/>
              <a:ea typeface="+mn-ea"/>
            </a:rPr>
            <a:t>人とする」ことを目標とし、引き続き定員適正化に努めていく。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56092</xdr:rowOff>
    </xdr:from>
    <xdr:to>
      <xdr:col>24</xdr:col>
      <xdr:colOff>558800</xdr:colOff>
      <xdr:row>67</xdr:row>
      <xdr:rowOff>23706</xdr:rowOff>
    </xdr:to>
    <xdr:cxnSp macro="">
      <xdr:nvCxnSpPr>
        <xdr:cNvPr id="312" name="直線コネクタ 311"/>
        <xdr:cNvCxnSpPr/>
      </xdr:nvCxnSpPr>
      <xdr:spPr>
        <a:xfrm flipV="1">
          <a:off x="17018000" y="10171642"/>
          <a:ext cx="0" cy="1339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167233</xdr:rowOff>
    </xdr:from>
    <xdr:ext cx="762000" cy="259045"/>
    <xdr:sp macro="" textlink="">
      <xdr:nvSpPr>
        <xdr:cNvPr id="313"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67</xdr:row>
      <xdr:rowOff>23706</xdr:rowOff>
    </xdr:from>
    <xdr:to>
      <xdr:col>24</xdr:col>
      <xdr:colOff>647700</xdr:colOff>
      <xdr:row>67</xdr:row>
      <xdr:rowOff>23706</xdr:rowOff>
    </xdr:to>
    <xdr:cxnSp macro="">
      <xdr:nvCxnSpPr>
        <xdr:cNvPr id="314" name="直線コネクタ 313"/>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142469</xdr:rowOff>
    </xdr:from>
    <xdr:ext cx="762000" cy="259045"/>
    <xdr:sp macro="" textlink="">
      <xdr:nvSpPr>
        <xdr:cNvPr id="315" name="定員管理の状況最大値テキスト"/>
        <xdr:cNvSpPr txBox="1"/>
      </xdr:nvSpPr>
      <xdr:spPr>
        <a:xfrm>
          <a:off x="17106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59</xdr:row>
      <xdr:rowOff>56092</xdr:rowOff>
    </xdr:from>
    <xdr:to>
      <xdr:col>24</xdr:col>
      <xdr:colOff>647700</xdr:colOff>
      <xdr:row>59</xdr:row>
      <xdr:rowOff>56092</xdr:rowOff>
    </xdr:to>
    <xdr:cxnSp macro="">
      <xdr:nvCxnSpPr>
        <xdr:cNvPr id="316" name="直線コネクタ 315"/>
        <xdr:cNvCxnSpPr/>
      </xdr:nvCxnSpPr>
      <xdr:spPr>
        <a:xfrm>
          <a:off x="16929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31327</xdr:rowOff>
    </xdr:from>
    <xdr:to>
      <xdr:col>24</xdr:col>
      <xdr:colOff>558800</xdr:colOff>
      <xdr:row>64</xdr:row>
      <xdr:rowOff>55456</xdr:rowOff>
    </xdr:to>
    <xdr:cxnSp macro="">
      <xdr:nvCxnSpPr>
        <xdr:cNvPr id="317" name="直線コネクタ 316"/>
        <xdr:cNvCxnSpPr/>
      </xdr:nvCxnSpPr>
      <xdr:spPr>
        <a:xfrm flipV="1">
          <a:off x="16179800" y="110041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152417</xdr:rowOff>
    </xdr:from>
    <xdr:ext cx="762000" cy="259045"/>
    <xdr:sp macro="" textlink="">
      <xdr:nvSpPr>
        <xdr:cNvPr id="318" name="定員管理の状況平均値テキスト"/>
        <xdr:cNvSpPr txBox="1"/>
      </xdr:nvSpPr>
      <xdr:spPr>
        <a:xfrm>
          <a:off x="17106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19" name="フローチャート : 判断 318"/>
        <xdr:cNvSpPr/>
      </xdr:nvSpPr>
      <xdr:spPr>
        <a:xfrm>
          <a:off x="16967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55456</xdr:rowOff>
    </xdr:from>
    <xdr:to>
      <xdr:col>23</xdr:col>
      <xdr:colOff>406400</xdr:colOff>
      <xdr:row>64</xdr:row>
      <xdr:rowOff>91652</xdr:rowOff>
    </xdr:to>
    <xdr:cxnSp macro="">
      <xdr:nvCxnSpPr>
        <xdr:cNvPr id="320" name="直線コネクタ 319"/>
        <xdr:cNvCxnSpPr/>
      </xdr:nvCxnSpPr>
      <xdr:spPr>
        <a:xfrm flipV="1">
          <a:off x="15290800" y="1102825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142452</xdr:rowOff>
    </xdr:from>
    <xdr:to>
      <xdr:col>23</xdr:col>
      <xdr:colOff>457200</xdr:colOff>
      <xdr:row>63</xdr:row>
      <xdr:rowOff>72602</xdr:rowOff>
    </xdr:to>
    <xdr:sp macro="" textlink="">
      <xdr:nvSpPr>
        <xdr:cNvPr id="321" name="フローチャート : 判断 320"/>
        <xdr:cNvSpPr/>
      </xdr:nvSpPr>
      <xdr:spPr>
        <a:xfrm>
          <a:off x="16129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82779</xdr:rowOff>
    </xdr:from>
    <xdr:ext cx="736600" cy="259045"/>
    <xdr:sp macro="" textlink="">
      <xdr:nvSpPr>
        <xdr:cNvPr id="322" name="テキスト ボックス 321"/>
        <xdr:cNvSpPr txBox="1"/>
      </xdr:nvSpPr>
      <xdr:spPr>
        <a:xfrm>
          <a:off x="15798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91652</xdr:rowOff>
    </xdr:from>
    <xdr:to>
      <xdr:col>22</xdr:col>
      <xdr:colOff>203200</xdr:colOff>
      <xdr:row>64</xdr:row>
      <xdr:rowOff>99695</xdr:rowOff>
    </xdr:to>
    <xdr:cxnSp macro="">
      <xdr:nvCxnSpPr>
        <xdr:cNvPr id="323" name="直線コネクタ 322"/>
        <xdr:cNvCxnSpPr/>
      </xdr:nvCxnSpPr>
      <xdr:spPr>
        <a:xfrm flipV="1">
          <a:off x="14401800" y="110644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158538</xdr:rowOff>
    </xdr:from>
    <xdr:to>
      <xdr:col>22</xdr:col>
      <xdr:colOff>254000</xdr:colOff>
      <xdr:row>63</xdr:row>
      <xdr:rowOff>88688</xdr:rowOff>
    </xdr:to>
    <xdr:sp macro="" textlink="">
      <xdr:nvSpPr>
        <xdr:cNvPr id="324" name="フローチャート : 判断 323"/>
        <xdr:cNvSpPr/>
      </xdr:nvSpPr>
      <xdr:spPr>
        <a:xfrm>
          <a:off x="15240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98865</xdr:rowOff>
    </xdr:from>
    <xdr:ext cx="762000" cy="259045"/>
    <xdr:sp macro="" textlink="">
      <xdr:nvSpPr>
        <xdr:cNvPr id="325" name="テキスト ボックス 324"/>
        <xdr:cNvSpPr txBox="1"/>
      </xdr:nvSpPr>
      <xdr:spPr>
        <a:xfrm>
          <a:off x="14909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99695</xdr:rowOff>
    </xdr:from>
    <xdr:to>
      <xdr:col>21</xdr:col>
      <xdr:colOff>0</xdr:colOff>
      <xdr:row>65</xdr:row>
      <xdr:rowOff>12700</xdr:rowOff>
    </xdr:to>
    <xdr:cxnSp macro="">
      <xdr:nvCxnSpPr>
        <xdr:cNvPr id="326" name="直線コネクタ 325"/>
        <xdr:cNvCxnSpPr/>
      </xdr:nvCxnSpPr>
      <xdr:spPr>
        <a:xfrm flipV="1">
          <a:off x="13512800" y="110724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3175</xdr:rowOff>
    </xdr:from>
    <xdr:to>
      <xdr:col>21</xdr:col>
      <xdr:colOff>50800</xdr:colOff>
      <xdr:row>63</xdr:row>
      <xdr:rowOff>104775</xdr:rowOff>
    </xdr:to>
    <xdr:sp macro="" textlink="">
      <xdr:nvSpPr>
        <xdr:cNvPr id="327" name="フローチャート : 判断 326"/>
        <xdr:cNvSpPr/>
      </xdr:nvSpPr>
      <xdr:spPr>
        <a:xfrm>
          <a:off x="14351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114952</xdr:rowOff>
    </xdr:from>
    <xdr:ext cx="762000" cy="259045"/>
    <xdr:sp macro="" textlink="">
      <xdr:nvSpPr>
        <xdr:cNvPr id="328" name="テキスト ボックス 327"/>
        <xdr:cNvSpPr txBox="1"/>
      </xdr:nvSpPr>
      <xdr:spPr>
        <a:xfrm>
          <a:off x="14020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29" name="フローチャート : 判断 328"/>
        <xdr:cNvSpPr/>
      </xdr:nvSpPr>
      <xdr:spPr>
        <a:xfrm>
          <a:off x="13462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7848</xdr:rowOff>
    </xdr:from>
    <xdr:ext cx="762000" cy="259045"/>
    <xdr:sp macro="" textlink="">
      <xdr:nvSpPr>
        <xdr:cNvPr id="330" name="テキスト ボックス 329"/>
        <xdr:cNvSpPr txBox="1"/>
      </xdr:nvSpPr>
      <xdr:spPr>
        <a:xfrm>
          <a:off x="13131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151977</xdr:rowOff>
    </xdr:from>
    <xdr:to>
      <xdr:col>24</xdr:col>
      <xdr:colOff>609600</xdr:colOff>
      <xdr:row>64</xdr:row>
      <xdr:rowOff>82127</xdr:rowOff>
    </xdr:to>
    <xdr:sp macro="" textlink="">
      <xdr:nvSpPr>
        <xdr:cNvPr id="336" name="円/楕円 335"/>
        <xdr:cNvSpPr/>
      </xdr:nvSpPr>
      <xdr:spPr>
        <a:xfrm>
          <a:off x="16967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124054</xdr:rowOff>
    </xdr:from>
    <xdr:ext cx="762000" cy="259045"/>
    <xdr:sp macro="" textlink="">
      <xdr:nvSpPr>
        <xdr:cNvPr id="337" name="定員管理の状況該当値テキスト"/>
        <xdr:cNvSpPr txBox="1"/>
      </xdr:nvSpPr>
      <xdr:spPr>
        <a:xfrm>
          <a:off x="17106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4656</xdr:rowOff>
    </xdr:from>
    <xdr:to>
      <xdr:col>23</xdr:col>
      <xdr:colOff>457200</xdr:colOff>
      <xdr:row>64</xdr:row>
      <xdr:rowOff>106256</xdr:rowOff>
    </xdr:to>
    <xdr:sp macro="" textlink="">
      <xdr:nvSpPr>
        <xdr:cNvPr id="338" name="円/楕円 337"/>
        <xdr:cNvSpPr/>
      </xdr:nvSpPr>
      <xdr:spPr>
        <a:xfrm>
          <a:off x="16129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91033</xdr:rowOff>
    </xdr:from>
    <xdr:ext cx="736600" cy="259045"/>
    <xdr:sp macro="" textlink="">
      <xdr:nvSpPr>
        <xdr:cNvPr id="339" name="テキスト ボックス 338"/>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40852</xdr:rowOff>
    </xdr:from>
    <xdr:to>
      <xdr:col>22</xdr:col>
      <xdr:colOff>254000</xdr:colOff>
      <xdr:row>64</xdr:row>
      <xdr:rowOff>142452</xdr:rowOff>
    </xdr:to>
    <xdr:sp macro="" textlink="">
      <xdr:nvSpPr>
        <xdr:cNvPr id="340" name="円/楕円 339"/>
        <xdr:cNvSpPr/>
      </xdr:nvSpPr>
      <xdr:spPr>
        <a:xfrm>
          <a:off x="15240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127229</xdr:rowOff>
    </xdr:from>
    <xdr:ext cx="762000" cy="259045"/>
    <xdr:sp macro="" textlink="">
      <xdr:nvSpPr>
        <xdr:cNvPr id="341" name="テキスト ボックス 340"/>
        <xdr:cNvSpPr txBox="1"/>
      </xdr:nvSpPr>
      <xdr:spPr>
        <a:xfrm>
          <a:off x="14909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48895</xdr:rowOff>
    </xdr:from>
    <xdr:to>
      <xdr:col>21</xdr:col>
      <xdr:colOff>50800</xdr:colOff>
      <xdr:row>64</xdr:row>
      <xdr:rowOff>150495</xdr:rowOff>
    </xdr:to>
    <xdr:sp macro="" textlink="">
      <xdr:nvSpPr>
        <xdr:cNvPr id="342" name="円/楕円 341"/>
        <xdr:cNvSpPr/>
      </xdr:nvSpPr>
      <xdr:spPr>
        <a:xfrm>
          <a:off x="14351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135272</xdr:rowOff>
    </xdr:from>
    <xdr:ext cx="762000" cy="259045"/>
    <xdr:sp macro="" textlink="">
      <xdr:nvSpPr>
        <xdr:cNvPr id="343" name="テキスト ボックス 342"/>
        <xdr:cNvSpPr txBox="1"/>
      </xdr:nvSpPr>
      <xdr:spPr>
        <a:xfrm>
          <a:off x="14020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133350</xdr:rowOff>
    </xdr:from>
    <xdr:to>
      <xdr:col>19</xdr:col>
      <xdr:colOff>533400</xdr:colOff>
      <xdr:row>65</xdr:row>
      <xdr:rowOff>63500</xdr:rowOff>
    </xdr:to>
    <xdr:sp macro="" textlink="">
      <xdr:nvSpPr>
        <xdr:cNvPr id="344" name="円/楕円 343"/>
        <xdr:cNvSpPr/>
      </xdr:nvSpPr>
      <xdr:spPr>
        <a:xfrm>
          <a:off x="13462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48277</xdr:rowOff>
    </xdr:from>
    <xdr:ext cx="762000" cy="259045"/>
    <xdr:sp macro="" textlink="">
      <xdr:nvSpPr>
        <xdr:cNvPr id="345" name="テキスト ボックス 344"/>
        <xdr:cNvSpPr txBox="1"/>
      </xdr:nvSpPr>
      <xdr:spPr>
        <a:xfrm>
          <a:off x="13131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27</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年度の実質公債費比率は、平成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r>
            <a:rPr kumimoji="1" lang="en-US" altLang="ja-JP" sz="1300" b="0" i="0" u="none" strike="noStrike" kern="0" cap="none" spc="0" normalizeH="0" baseline="0" noProof="0">
              <a:ln>
                <a:noFill/>
              </a:ln>
              <a:solidFill>
                <a:prstClr val="black"/>
              </a:solidFill>
              <a:effectLst/>
              <a:uLnTx/>
              <a:uFillTx/>
              <a:latin typeface="ＭＳ Ｐゴシック"/>
              <a:ea typeface="+mn-ea"/>
            </a:rPr>
            <a:t>27</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年度の</a:t>
          </a:r>
          <a:r>
            <a:rPr kumimoji="1" lang="en-US" altLang="ja-JP" sz="1300" b="0" i="0" u="none" strike="noStrike" kern="0" cap="none" spc="0" normalizeH="0" baseline="0" noProof="0">
              <a:ln>
                <a:noFill/>
              </a:ln>
              <a:solidFill>
                <a:prstClr val="black"/>
              </a:solidFill>
              <a:effectLst/>
              <a:uLnTx/>
              <a:uFillTx/>
              <a:latin typeface="ＭＳ Ｐゴシック"/>
              <a:ea typeface="+mn-ea"/>
            </a:rPr>
            <a:t>3</a:t>
          </a:r>
          <a:r>
            <a:rPr kumimoji="1" lang="ja-JP" altLang="en-US" sz="1300" b="0" i="0" u="none" strike="noStrike" kern="0" cap="none" spc="0" normalizeH="0" baseline="0" noProof="0">
              <a:ln>
                <a:noFill/>
              </a:ln>
              <a:solidFill>
                <a:prstClr val="black"/>
              </a:solidFill>
              <a:effectLst/>
              <a:uLnTx/>
              <a:uFillTx/>
              <a:latin typeface="ＭＳ Ｐゴシック"/>
              <a:ea typeface="+mn-ea"/>
            </a:rPr>
            <a:t>カ年平均で算出される。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24</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年度と平成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27</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年度を比較すると、一般会計等公債費が</a:t>
          </a:r>
          <a:r>
            <a:rPr kumimoji="1" lang="en-US" altLang="ja-JP" sz="1300" b="0" i="0" u="none" strike="noStrike" kern="0" cap="none" spc="0" normalizeH="0" baseline="0" noProof="0">
              <a:ln>
                <a:noFill/>
              </a:ln>
              <a:solidFill>
                <a:prstClr val="black"/>
              </a:solidFill>
              <a:effectLst/>
              <a:uLnTx/>
              <a:uFillTx/>
              <a:latin typeface="ＭＳ Ｐゴシック"/>
              <a:ea typeface="+mn-ea"/>
            </a:rPr>
            <a:t>345</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百万円増加したものの、臨時財政対策債償還費や合併特例債償還費の増加に伴い、災害復旧等に係る基準財政需要額が増加し、単年度の実質公債費比率は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1.5</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ポイント改善、</a:t>
          </a:r>
          <a:r>
            <a:rPr kumimoji="1" lang="en-US" altLang="ja-JP" sz="1300" b="0" i="0" u="none" strike="noStrike" kern="0" cap="none" spc="0" normalizeH="0" baseline="0" noProof="0">
              <a:ln>
                <a:noFill/>
              </a:ln>
              <a:solidFill>
                <a:prstClr val="black"/>
              </a:solidFill>
              <a:effectLst/>
              <a:uLnTx/>
              <a:uFillTx/>
              <a:latin typeface="ＭＳ Ｐゴシック"/>
              <a:ea typeface="+mn-ea"/>
            </a:rPr>
            <a:t>3</a:t>
          </a:r>
          <a:r>
            <a:rPr kumimoji="1" lang="ja-JP" altLang="en-US" sz="1300" b="0" i="0" u="none" strike="noStrike" kern="0" cap="none" spc="0" normalizeH="0" baseline="0" noProof="0">
              <a:ln>
                <a:noFill/>
              </a:ln>
              <a:solidFill>
                <a:prstClr val="black"/>
              </a:solidFill>
              <a:effectLst/>
              <a:uLnTx/>
              <a:uFillTx/>
              <a:latin typeface="ＭＳ Ｐゴシック"/>
              <a:ea typeface="+mn-ea"/>
            </a:rPr>
            <a:t>カ年平均でも改善傾向が続いている。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≪単年度実質公債費比率≫</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a:t>
          </a:r>
          <a:r>
            <a:rPr kumimoji="1" lang="en-US" altLang="ja-JP" sz="1300" b="0" i="0" u="none" strike="noStrike" kern="0" cap="none" spc="0" normalizeH="0" baseline="0" noProof="0">
              <a:ln>
                <a:noFill/>
              </a:ln>
              <a:solidFill>
                <a:prstClr val="black"/>
              </a:solidFill>
              <a:effectLst/>
              <a:uLnTx/>
              <a:uFillTx/>
              <a:latin typeface="ＭＳ Ｐゴシック"/>
              <a:ea typeface="+mn-ea"/>
            </a:rPr>
            <a:t>24</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　</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　　</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　</a:t>
          </a:r>
          <a:r>
            <a:rPr kumimoji="1" lang="en-US" altLang="ja-JP" sz="1300" b="0" i="0" u="none" strike="noStrike" kern="0" cap="none" spc="0" normalizeH="0" baseline="0" noProof="0">
              <a:ln>
                <a:noFill/>
              </a:ln>
              <a:solidFill>
                <a:prstClr val="black"/>
              </a:solidFill>
              <a:effectLst/>
              <a:uLnTx/>
              <a:uFillTx/>
              <a:latin typeface="ＭＳ Ｐゴシック"/>
              <a:ea typeface="+mn-ea"/>
            </a:rPr>
            <a:t>2.2</a:t>
          </a:r>
          <a:r>
            <a:rPr kumimoji="1" lang="ja-JP" altLang="en-US" sz="1300" b="0" i="0" u="none" strike="noStrike" kern="0" cap="none" spc="0" normalizeH="0" baseline="0" noProof="0">
              <a:ln>
                <a:noFill/>
              </a:ln>
              <a:solidFill>
                <a:prstClr val="black"/>
              </a:solidFill>
              <a:effectLst/>
              <a:uLnTx/>
              <a:uFillTx/>
              <a:latin typeface="ＭＳ Ｐゴシック"/>
              <a:ea typeface="+mn-ea"/>
            </a:rPr>
            <a:t>％　　</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　</a:t>
          </a:r>
          <a:r>
            <a:rPr kumimoji="1" lang="en-US" altLang="ja-JP" sz="1300" b="0" i="0" u="none" strike="noStrike" kern="0" cap="none" spc="0" normalizeH="0" baseline="0" noProof="0">
              <a:ln>
                <a:noFill/>
              </a:ln>
              <a:solidFill>
                <a:prstClr val="black"/>
              </a:solidFill>
              <a:effectLst/>
              <a:uLnTx/>
              <a:uFillTx/>
              <a:latin typeface="ＭＳ Ｐゴシック"/>
              <a:ea typeface="+mn-ea"/>
            </a:rPr>
            <a:t>0.6</a:t>
          </a:r>
          <a:r>
            <a:rPr kumimoji="1" lang="ja-JP" altLang="en-US" sz="1300" b="0" i="0" u="none" strike="noStrike" kern="0" cap="none" spc="0" normalizeH="0" baseline="0" noProof="0">
              <a:ln>
                <a:noFill/>
              </a:ln>
              <a:solidFill>
                <a:prstClr val="black"/>
              </a:solidFill>
              <a:effectLst/>
              <a:uLnTx/>
              <a:uFillTx/>
              <a:latin typeface="ＭＳ Ｐゴシック"/>
              <a:ea typeface="+mn-ea"/>
            </a:rPr>
            <a:t>％　　</a:t>
          </a:r>
          <a:r>
            <a:rPr kumimoji="1" lang="en-US" altLang="ja-JP" sz="1300" b="0" i="0" u="none" strike="noStrike" kern="0" cap="none" spc="0" normalizeH="0" baseline="0" noProof="0">
              <a:ln>
                <a:noFill/>
              </a:ln>
              <a:solidFill>
                <a:prstClr val="black"/>
              </a:solidFill>
              <a:effectLst/>
              <a:uLnTx/>
              <a:uFillTx/>
              <a:latin typeface="ＭＳ Ｐゴシック"/>
              <a:ea typeface="+mn-ea"/>
            </a:rPr>
            <a:t>27</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　</a:t>
          </a:r>
          <a:r>
            <a:rPr kumimoji="1" lang="en-US" altLang="ja-JP" sz="1300" b="0" i="0" u="none" strike="noStrike" kern="0" cap="none" spc="0" normalizeH="0" baseline="0" noProof="0">
              <a:ln>
                <a:noFill/>
              </a:ln>
              <a:solidFill>
                <a:prstClr val="black"/>
              </a:solidFill>
              <a:effectLst/>
              <a:uLnTx/>
              <a:uFillTx/>
              <a:latin typeface="ＭＳ Ｐゴシック"/>
              <a:ea typeface="+mn-ea"/>
            </a:rPr>
            <a:t>1.0</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12954</xdr:rowOff>
    </xdr:to>
    <xdr:cxnSp macro="">
      <xdr:nvCxnSpPr>
        <xdr:cNvPr id="372" name="直線コネクタ 371"/>
        <xdr:cNvCxnSpPr/>
      </xdr:nvCxnSpPr>
      <xdr:spPr>
        <a:xfrm flipV="1">
          <a:off x="17018000" y="6261100"/>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3"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4" name="直線コネクタ 373"/>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33274</xdr:rowOff>
    </xdr:from>
    <xdr:to>
      <xdr:col>24</xdr:col>
      <xdr:colOff>558800</xdr:colOff>
      <xdr:row>37</xdr:row>
      <xdr:rowOff>81534</xdr:rowOff>
    </xdr:to>
    <xdr:cxnSp macro="">
      <xdr:nvCxnSpPr>
        <xdr:cNvPr id="377" name="直線コネクタ 376"/>
        <xdr:cNvCxnSpPr/>
      </xdr:nvCxnSpPr>
      <xdr:spPr>
        <a:xfrm flipV="1">
          <a:off x="16179800" y="63769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55643</xdr:rowOff>
    </xdr:from>
    <xdr:ext cx="762000" cy="259045"/>
    <xdr:sp macro="" textlink="">
      <xdr:nvSpPr>
        <xdr:cNvPr id="378" name="公債費負担の状況平均値テキスト"/>
        <xdr:cNvSpPr txBox="1"/>
      </xdr:nvSpPr>
      <xdr:spPr>
        <a:xfrm>
          <a:off x="17106900" y="6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79" name="フローチャート : 判断 378"/>
        <xdr:cNvSpPr/>
      </xdr:nvSpPr>
      <xdr:spPr>
        <a:xfrm>
          <a:off x="169672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81534</xdr:rowOff>
    </xdr:from>
    <xdr:to>
      <xdr:col>23</xdr:col>
      <xdr:colOff>406400</xdr:colOff>
      <xdr:row>37</xdr:row>
      <xdr:rowOff>139446</xdr:rowOff>
    </xdr:to>
    <xdr:cxnSp macro="">
      <xdr:nvCxnSpPr>
        <xdr:cNvPr id="380" name="直線コネクタ 379"/>
        <xdr:cNvCxnSpPr/>
      </xdr:nvCxnSpPr>
      <xdr:spPr>
        <a:xfrm flipV="1">
          <a:off x="15290800" y="64251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81" name="フローチャート : 判断 380"/>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112031</xdr:rowOff>
    </xdr:from>
    <xdr:ext cx="736600" cy="259045"/>
    <xdr:sp macro="" textlink="">
      <xdr:nvSpPr>
        <xdr:cNvPr id="382" name="テキスト ボックス 381"/>
        <xdr:cNvSpPr txBox="1"/>
      </xdr:nvSpPr>
      <xdr:spPr>
        <a:xfrm>
          <a:off x="15798800" y="67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139446</xdr:rowOff>
    </xdr:from>
    <xdr:to>
      <xdr:col>22</xdr:col>
      <xdr:colOff>203200</xdr:colOff>
      <xdr:row>38</xdr:row>
      <xdr:rowOff>25908</xdr:rowOff>
    </xdr:to>
    <xdr:cxnSp macro="">
      <xdr:nvCxnSpPr>
        <xdr:cNvPr id="383" name="直線コネクタ 382"/>
        <xdr:cNvCxnSpPr/>
      </xdr:nvCxnSpPr>
      <xdr:spPr>
        <a:xfrm flipV="1">
          <a:off x="14401800" y="64830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4" name="フローチャート : 判断 383"/>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8145</xdr:rowOff>
    </xdr:from>
    <xdr:ext cx="762000" cy="259045"/>
    <xdr:sp macro="" textlink="">
      <xdr:nvSpPr>
        <xdr:cNvPr id="385" name="テキスト ボックス 384"/>
        <xdr:cNvSpPr txBox="1"/>
      </xdr:nvSpPr>
      <xdr:spPr>
        <a:xfrm>
          <a:off x="14909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25908</xdr:rowOff>
    </xdr:from>
    <xdr:to>
      <xdr:col>21</xdr:col>
      <xdr:colOff>0</xdr:colOff>
      <xdr:row>38</xdr:row>
      <xdr:rowOff>132080</xdr:rowOff>
    </xdr:to>
    <xdr:cxnSp macro="">
      <xdr:nvCxnSpPr>
        <xdr:cNvPr id="386" name="直線コネクタ 385"/>
        <xdr:cNvCxnSpPr/>
      </xdr:nvCxnSpPr>
      <xdr:spPr>
        <a:xfrm flipV="1">
          <a:off x="13512800" y="65410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87" name="フローチャート : 判断 386"/>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95013</xdr:rowOff>
    </xdr:from>
    <xdr:ext cx="762000" cy="259045"/>
    <xdr:sp macro="" textlink="">
      <xdr:nvSpPr>
        <xdr:cNvPr id="388" name="テキスト ボックス 387"/>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89" name="フローチャート : 判断 388"/>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779</xdr:rowOff>
    </xdr:from>
    <xdr:ext cx="762000" cy="259045"/>
    <xdr:sp macro="" textlink="">
      <xdr:nvSpPr>
        <xdr:cNvPr id="390" name="テキスト ボックス 389"/>
        <xdr:cNvSpPr txBox="1"/>
      </xdr:nvSpPr>
      <xdr:spPr>
        <a:xfrm>
          <a:off x="13131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153924</xdr:rowOff>
    </xdr:from>
    <xdr:to>
      <xdr:col>24</xdr:col>
      <xdr:colOff>609600</xdr:colOff>
      <xdr:row>37</xdr:row>
      <xdr:rowOff>84074</xdr:rowOff>
    </xdr:to>
    <xdr:sp macro="" textlink="">
      <xdr:nvSpPr>
        <xdr:cNvPr id="396" name="円/楕円 395"/>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75201</xdr:rowOff>
    </xdr:from>
    <xdr:ext cx="762000" cy="259045"/>
    <xdr:sp macro="" textlink="">
      <xdr:nvSpPr>
        <xdr:cNvPr id="397" name="公債費負担の状況該当値テキスト"/>
        <xdr:cNvSpPr txBox="1"/>
      </xdr:nvSpPr>
      <xdr:spPr>
        <a:xfrm>
          <a:off x="17106900" y="62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30734</xdr:rowOff>
    </xdr:from>
    <xdr:to>
      <xdr:col>23</xdr:col>
      <xdr:colOff>457200</xdr:colOff>
      <xdr:row>37</xdr:row>
      <xdr:rowOff>132334</xdr:rowOff>
    </xdr:to>
    <xdr:sp macro="" textlink="">
      <xdr:nvSpPr>
        <xdr:cNvPr id="398" name="円/楕円 397"/>
        <xdr:cNvSpPr/>
      </xdr:nvSpPr>
      <xdr:spPr>
        <a:xfrm>
          <a:off x="16129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142511</xdr:rowOff>
    </xdr:from>
    <xdr:ext cx="736600" cy="259045"/>
    <xdr:sp macro="" textlink="">
      <xdr:nvSpPr>
        <xdr:cNvPr id="399" name="テキスト ボックス 398"/>
        <xdr:cNvSpPr txBox="1"/>
      </xdr:nvSpPr>
      <xdr:spPr>
        <a:xfrm>
          <a:off x="15798800" y="614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88646</xdr:rowOff>
    </xdr:from>
    <xdr:to>
      <xdr:col>22</xdr:col>
      <xdr:colOff>254000</xdr:colOff>
      <xdr:row>38</xdr:row>
      <xdr:rowOff>18796</xdr:rowOff>
    </xdr:to>
    <xdr:sp macro="" textlink="">
      <xdr:nvSpPr>
        <xdr:cNvPr id="400" name="円/楕円 399"/>
        <xdr:cNvSpPr/>
      </xdr:nvSpPr>
      <xdr:spPr>
        <a:xfrm>
          <a:off x="15240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28973</xdr:rowOff>
    </xdr:from>
    <xdr:ext cx="762000" cy="259045"/>
    <xdr:sp macro="" textlink="">
      <xdr:nvSpPr>
        <xdr:cNvPr id="401" name="テキスト ボックス 400"/>
        <xdr:cNvSpPr txBox="1"/>
      </xdr:nvSpPr>
      <xdr:spPr>
        <a:xfrm>
          <a:off x="14909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146558</xdr:rowOff>
    </xdr:from>
    <xdr:to>
      <xdr:col>21</xdr:col>
      <xdr:colOff>50800</xdr:colOff>
      <xdr:row>38</xdr:row>
      <xdr:rowOff>76708</xdr:rowOff>
    </xdr:to>
    <xdr:sp macro="" textlink="">
      <xdr:nvSpPr>
        <xdr:cNvPr id="402" name="円/楕円 401"/>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86885</xdr:rowOff>
    </xdr:from>
    <xdr:ext cx="762000" cy="259045"/>
    <xdr:sp macro="" textlink="">
      <xdr:nvSpPr>
        <xdr:cNvPr id="403" name="テキスト ボックス 402"/>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81280</xdr:rowOff>
    </xdr:from>
    <xdr:to>
      <xdr:col>19</xdr:col>
      <xdr:colOff>533400</xdr:colOff>
      <xdr:row>39</xdr:row>
      <xdr:rowOff>11430</xdr:rowOff>
    </xdr:to>
    <xdr:sp macro="" textlink="">
      <xdr:nvSpPr>
        <xdr:cNvPr id="404" name="円/楕円 403"/>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21607</xdr:rowOff>
    </xdr:from>
    <xdr:ext cx="762000" cy="259045"/>
    <xdr:sp macro="" textlink="">
      <xdr:nvSpPr>
        <xdr:cNvPr id="405" name="テキスト ボックス 404"/>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　臨時財政対策債や一般廃棄物処理事業債の発行などにより、一般会計等に係る地方債の現在高が増加し、土地開発公社保有土地の減により債務負担行為に基づく支出予定額が減少したものの、将来負担額は</a:t>
          </a:r>
          <a:r>
            <a:rPr kumimoji="1" lang="en-US" altLang="ja-JP" sz="1300" b="0" i="0" u="none" strike="noStrike" kern="0" cap="none" spc="0" normalizeH="0" baseline="0" noProof="0">
              <a:ln>
                <a:noFill/>
              </a:ln>
              <a:solidFill>
                <a:prstClr val="black"/>
              </a:solidFill>
              <a:effectLst/>
              <a:uLnTx/>
              <a:uFillTx/>
              <a:latin typeface="ＭＳ Ｐゴシック"/>
              <a:ea typeface="+mn-ea"/>
            </a:rPr>
            <a:t>369</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百万円の増となった。一方で将来負担額から差し引く充当可能財源等は、充当可能基金現在高の増や都市計画税歳入見込額の増加等により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2,131</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百万円増加し、分母を構成する標準財政規模の増加と相まって、将来負担比率は低下した。</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148040</xdr:rowOff>
    </xdr:to>
    <xdr:cxnSp macro="">
      <xdr:nvCxnSpPr>
        <xdr:cNvPr id="434" name="直線コネクタ 433"/>
        <xdr:cNvCxnSpPr/>
      </xdr:nvCxnSpPr>
      <xdr:spPr>
        <a:xfrm flipV="1">
          <a:off x="17018000" y="2370667"/>
          <a:ext cx="0" cy="1377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120117</xdr:rowOff>
    </xdr:from>
    <xdr:ext cx="762000" cy="259045"/>
    <xdr:sp macro="" textlink="">
      <xdr:nvSpPr>
        <xdr:cNvPr id="435" name="将来負担の状況最小値テキスト"/>
        <xdr:cNvSpPr txBox="1"/>
      </xdr:nvSpPr>
      <xdr:spPr>
        <a:xfrm>
          <a:off x="17106900" y="37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171.3</a:t>
          </a:r>
          <a:endParaRPr kumimoji="1" lang="ja-JP" altLang="en-US" sz="1000" b="1">
            <a:latin typeface="ＭＳ Ｐゴシック"/>
          </a:endParaRPr>
        </a:p>
      </xdr:txBody>
    </xdr:sp>
    <xdr:clientData/>
  </xdr:oneCellAnchor>
  <xdr:twoCellAnchor>
    <xdr:from>
      <xdr:col>24</xdr:col>
      <xdr:colOff>469900</xdr:colOff>
      <xdr:row>21</xdr:row>
      <xdr:rowOff>148040</xdr:rowOff>
    </xdr:from>
    <xdr:to>
      <xdr:col>24</xdr:col>
      <xdr:colOff>647700</xdr:colOff>
      <xdr:row>21</xdr:row>
      <xdr:rowOff>148040</xdr:rowOff>
    </xdr:to>
    <xdr:cxnSp macro="">
      <xdr:nvCxnSpPr>
        <xdr:cNvPr id="436" name="直線コネクタ 435"/>
        <xdr:cNvCxnSpPr/>
      </xdr:nvCxnSpPr>
      <xdr:spPr>
        <a:xfrm>
          <a:off x="16929100" y="37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77343</xdr:rowOff>
    </xdr:from>
    <xdr:to>
      <xdr:col>24</xdr:col>
      <xdr:colOff>558800</xdr:colOff>
      <xdr:row>14</xdr:row>
      <xdr:rowOff>125603</xdr:rowOff>
    </xdr:to>
    <xdr:cxnSp macro="">
      <xdr:nvCxnSpPr>
        <xdr:cNvPr id="439" name="直線コネクタ 438"/>
        <xdr:cNvCxnSpPr/>
      </xdr:nvCxnSpPr>
      <xdr:spPr>
        <a:xfrm flipV="1">
          <a:off x="16179800" y="247764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62120</xdr:rowOff>
    </xdr:from>
    <xdr:ext cx="762000" cy="259045"/>
    <xdr:sp macro="" textlink="">
      <xdr:nvSpPr>
        <xdr:cNvPr id="440" name="将来負担の状況平均値テキスト"/>
        <xdr:cNvSpPr txBox="1"/>
      </xdr:nvSpPr>
      <xdr:spPr>
        <a:xfrm>
          <a:off x="17106900" y="2462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441" name="フローチャート : 判断 440"/>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107103</xdr:rowOff>
    </xdr:from>
    <xdr:to>
      <xdr:col>23</xdr:col>
      <xdr:colOff>406400</xdr:colOff>
      <xdr:row>14</xdr:row>
      <xdr:rowOff>125603</xdr:rowOff>
    </xdr:to>
    <xdr:cxnSp macro="">
      <xdr:nvCxnSpPr>
        <xdr:cNvPr id="442" name="直線コネクタ 441"/>
        <xdr:cNvCxnSpPr/>
      </xdr:nvCxnSpPr>
      <xdr:spPr>
        <a:xfrm>
          <a:off x="15290800" y="250740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3" name="フローチャート : 判断 442"/>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79815</xdr:rowOff>
    </xdr:from>
    <xdr:ext cx="736600" cy="259045"/>
    <xdr:sp macro="" textlink="">
      <xdr:nvSpPr>
        <xdr:cNvPr id="444" name="テキスト ボックス 443"/>
        <xdr:cNvSpPr txBox="1"/>
      </xdr:nvSpPr>
      <xdr:spPr>
        <a:xfrm>
          <a:off x="15798800" y="265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107103</xdr:rowOff>
    </xdr:from>
    <xdr:to>
      <xdr:col>22</xdr:col>
      <xdr:colOff>203200</xdr:colOff>
      <xdr:row>14</xdr:row>
      <xdr:rowOff>154559</xdr:rowOff>
    </xdr:to>
    <xdr:cxnSp macro="">
      <xdr:nvCxnSpPr>
        <xdr:cNvPr id="445" name="直線コネクタ 444"/>
        <xdr:cNvCxnSpPr/>
      </xdr:nvCxnSpPr>
      <xdr:spPr>
        <a:xfrm flipV="1">
          <a:off x="14401800" y="2507403"/>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46" name="フローチャート : 判断 445"/>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96706</xdr:rowOff>
    </xdr:from>
    <xdr:ext cx="762000" cy="259045"/>
    <xdr:sp macro="" textlink="">
      <xdr:nvSpPr>
        <xdr:cNvPr id="447" name="テキスト ボックス 446"/>
        <xdr:cNvSpPr txBox="1"/>
      </xdr:nvSpPr>
      <xdr:spPr>
        <a:xfrm>
          <a:off x="14909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154559</xdr:rowOff>
    </xdr:from>
    <xdr:to>
      <xdr:col>21</xdr:col>
      <xdr:colOff>0</xdr:colOff>
      <xdr:row>14</xdr:row>
      <xdr:rowOff>158581</xdr:rowOff>
    </xdr:to>
    <xdr:cxnSp macro="">
      <xdr:nvCxnSpPr>
        <xdr:cNvPr id="448" name="直線コネクタ 447"/>
        <xdr:cNvCxnSpPr/>
      </xdr:nvCxnSpPr>
      <xdr:spPr>
        <a:xfrm flipV="1">
          <a:off x="13512800" y="255485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49" name="フローチャート : 判断 448"/>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50" name="テキスト ボックス 449"/>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1" name="フローチャート : 判断 450"/>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90145</xdr:rowOff>
    </xdr:from>
    <xdr:ext cx="762000" cy="259045"/>
    <xdr:sp macro="" textlink="">
      <xdr:nvSpPr>
        <xdr:cNvPr id="452" name="テキスト ボックス 451"/>
        <xdr:cNvSpPr txBox="1"/>
      </xdr:nvSpPr>
      <xdr:spPr>
        <a:xfrm>
          <a:off x="13131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26543</xdr:rowOff>
    </xdr:from>
    <xdr:to>
      <xdr:col>24</xdr:col>
      <xdr:colOff>609600</xdr:colOff>
      <xdr:row>14</xdr:row>
      <xdr:rowOff>128143</xdr:rowOff>
    </xdr:to>
    <xdr:sp macro="" textlink="">
      <xdr:nvSpPr>
        <xdr:cNvPr id="458" name="円/楕円 457"/>
        <xdr:cNvSpPr/>
      </xdr:nvSpPr>
      <xdr:spPr>
        <a:xfrm>
          <a:off x="169672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119270</xdr:rowOff>
    </xdr:from>
    <xdr:ext cx="762000" cy="259045"/>
    <xdr:sp macro="" textlink="">
      <xdr:nvSpPr>
        <xdr:cNvPr id="459" name="将来負担の状況該当値テキスト"/>
        <xdr:cNvSpPr txBox="1"/>
      </xdr:nvSpPr>
      <xdr:spPr>
        <a:xfrm>
          <a:off x="17106900" y="23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74803</xdr:rowOff>
    </xdr:from>
    <xdr:to>
      <xdr:col>23</xdr:col>
      <xdr:colOff>457200</xdr:colOff>
      <xdr:row>15</xdr:row>
      <xdr:rowOff>4953</xdr:rowOff>
    </xdr:to>
    <xdr:sp macro="" textlink="">
      <xdr:nvSpPr>
        <xdr:cNvPr id="460" name="円/楕円 459"/>
        <xdr:cNvSpPr/>
      </xdr:nvSpPr>
      <xdr:spPr>
        <a:xfrm>
          <a:off x="16129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15130</xdr:rowOff>
    </xdr:from>
    <xdr:ext cx="736600" cy="259045"/>
    <xdr:sp macro="" textlink="">
      <xdr:nvSpPr>
        <xdr:cNvPr id="461" name="テキスト ボックス 460"/>
        <xdr:cNvSpPr txBox="1"/>
      </xdr:nvSpPr>
      <xdr:spPr>
        <a:xfrm>
          <a:off x="15798800" y="224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56303</xdr:rowOff>
    </xdr:from>
    <xdr:to>
      <xdr:col>22</xdr:col>
      <xdr:colOff>254000</xdr:colOff>
      <xdr:row>14</xdr:row>
      <xdr:rowOff>157903</xdr:rowOff>
    </xdr:to>
    <xdr:sp macro="" textlink="">
      <xdr:nvSpPr>
        <xdr:cNvPr id="462" name="円/楕円 461"/>
        <xdr:cNvSpPr/>
      </xdr:nvSpPr>
      <xdr:spPr>
        <a:xfrm>
          <a:off x="15240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168080</xdr:rowOff>
    </xdr:from>
    <xdr:ext cx="762000" cy="259045"/>
    <xdr:sp macro="" textlink="">
      <xdr:nvSpPr>
        <xdr:cNvPr id="463" name="テキスト ボックス 462"/>
        <xdr:cNvSpPr txBox="1"/>
      </xdr:nvSpPr>
      <xdr:spPr>
        <a:xfrm>
          <a:off x="14909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103759</xdr:rowOff>
    </xdr:from>
    <xdr:to>
      <xdr:col>21</xdr:col>
      <xdr:colOff>50800</xdr:colOff>
      <xdr:row>15</xdr:row>
      <xdr:rowOff>33909</xdr:rowOff>
    </xdr:to>
    <xdr:sp macro="" textlink="">
      <xdr:nvSpPr>
        <xdr:cNvPr id="464" name="円/楕円 463"/>
        <xdr:cNvSpPr/>
      </xdr:nvSpPr>
      <xdr:spPr>
        <a:xfrm>
          <a:off x="14351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44086</xdr:rowOff>
    </xdr:from>
    <xdr:ext cx="762000" cy="259045"/>
    <xdr:sp macro="" textlink="">
      <xdr:nvSpPr>
        <xdr:cNvPr id="465" name="テキスト ボックス 464"/>
        <xdr:cNvSpPr txBox="1"/>
      </xdr:nvSpPr>
      <xdr:spPr>
        <a:xfrm>
          <a:off x="14020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107781</xdr:rowOff>
    </xdr:from>
    <xdr:to>
      <xdr:col>19</xdr:col>
      <xdr:colOff>533400</xdr:colOff>
      <xdr:row>15</xdr:row>
      <xdr:rowOff>37931</xdr:rowOff>
    </xdr:to>
    <xdr:sp macro="" textlink="">
      <xdr:nvSpPr>
        <xdr:cNvPr id="466" name="円/楕円 465"/>
        <xdr:cNvSpPr/>
      </xdr:nvSpPr>
      <xdr:spPr>
        <a:xfrm>
          <a:off x="13462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48108</xdr:rowOff>
    </xdr:from>
    <xdr:ext cx="762000" cy="259045"/>
    <xdr:sp macro="" textlink="">
      <xdr:nvSpPr>
        <xdr:cNvPr id="467" name="テキスト ボックス 466"/>
        <xdr:cNvSpPr txBox="1"/>
      </xdr:nvSpPr>
      <xdr:spPr>
        <a:xfrm>
          <a:off x="13131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162,395
158,120
206.57
62,428,862
60,064,112
2,315,252
34,570,678
63,285,252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13.3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　人事院勧告による給与改定などにより、経常的な人件費に係る一般財源等が</a:t>
          </a:r>
          <a:r>
            <a:rPr kumimoji="1" lang="en-US" altLang="ja-JP" sz="1300" b="0" i="0" u="none" strike="noStrike" kern="0" cap="none" spc="0" normalizeH="0" baseline="0" noProof="0">
              <a:ln>
                <a:noFill/>
              </a:ln>
              <a:solidFill>
                <a:prstClr val="black"/>
              </a:solidFill>
              <a:effectLst/>
              <a:uLnTx/>
              <a:uFillTx/>
              <a:latin typeface="ＭＳ Ｐゴシック"/>
              <a:ea typeface="+mn-ea"/>
            </a:rPr>
            <a:t>1</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百万円微増となる一方で、経常収支比率算出の分母となる経常一般財源等総額が、地方消費税交付金等の増加などにより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2,099</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百万円の増となったため、人件費に係る経常収支比率は、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1.4</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ポイント改善した。</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42</xdr:row>
      <xdr:rowOff>38100</xdr:rowOff>
    </xdr:to>
    <xdr:cxnSp macro="">
      <xdr:nvCxnSpPr>
        <xdr:cNvPr id="61" name="直線コネクタ 60"/>
        <xdr:cNvCxnSpPr/>
      </xdr:nvCxnSpPr>
      <xdr:spPr>
        <a:xfrm flipV="1">
          <a:off x="4826000" y="5702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4"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5" name="直線コネクタ 64"/>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139700</xdr:rowOff>
    </xdr:from>
    <xdr:to>
      <xdr:col>7</xdr:col>
      <xdr:colOff>15875</xdr:colOff>
      <xdr:row>37</xdr:row>
      <xdr:rowOff>146050</xdr:rowOff>
    </xdr:to>
    <xdr:cxnSp macro="">
      <xdr:nvCxnSpPr>
        <xdr:cNvPr id="66" name="直線コネクタ 65"/>
        <xdr:cNvCxnSpPr/>
      </xdr:nvCxnSpPr>
      <xdr:spPr>
        <a:xfrm flipV="1">
          <a:off x="3987800" y="6311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8" name="フローチャート :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44450</xdr:rowOff>
    </xdr:from>
    <xdr:to>
      <xdr:col>5</xdr:col>
      <xdr:colOff>549275</xdr:colOff>
      <xdr:row>37</xdr:row>
      <xdr:rowOff>146050</xdr:rowOff>
    </xdr:to>
    <xdr:cxnSp macro="">
      <xdr:nvCxnSpPr>
        <xdr:cNvPr id="69" name="直線コネクタ 68"/>
        <xdr:cNvCxnSpPr/>
      </xdr:nvCxnSpPr>
      <xdr:spPr>
        <a:xfrm>
          <a:off x="3098800" y="638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44450</xdr:rowOff>
    </xdr:from>
    <xdr:to>
      <xdr:col>4</xdr:col>
      <xdr:colOff>346075</xdr:colOff>
      <xdr:row>38</xdr:row>
      <xdr:rowOff>114300</xdr:rowOff>
    </xdr:to>
    <xdr:cxnSp macro="">
      <xdr:nvCxnSpPr>
        <xdr:cNvPr id="72" name="直線コネクタ 71"/>
        <xdr:cNvCxnSpPr/>
      </xdr:nvCxnSpPr>
      <xdr:spPr>
        <a:xfrm flipV="1">
          <a:off x="2209800" y="6388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63500</xdr:rowOff>
    </xdr:from>
    <xdr:to>
      <xdr:col>3</xdr:col>
      <xdr:colOff>142875</xdr:colOff>
      <xdr:row>38</xdr:row>
      <xdr:rowOff>114300</xdr:rowOff>
    </xdr:to>
    <xdr:cxnSp macro="">
      <xdr:nvCxnSpPr>
        <xdr:cNvPr id="75" name="直線コネクタ 74"/>
        <xdr:cNvCxnSpPr/>
      </xdr:nvCxnSpPr>
      <xdr:spPr>
        <a:xfrm>
          <a:off x="1320800" y="657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88900</xdr:rowOff>
    </xdr:from>
    <xdr:to>
      <xdr:col>7</xdr:col>
      <xdr:colOff>66675</xdr:colOff>
      <xdr:row>37</xdr:row>
      <xdr:rowOff>19050</xdr:rowOff>
    </xdr:to>
    <xdr:sp macro="" textlink="">
      <xdr:nvSpPr>
        <xdr:cNvPr id="85" name="円/楕円 84"/>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60977</xdr:rowOff>
    </xdr:from>
    <xdr:ext cx="762000" cy="259045"/>
    <xdr:sp macro="" textlink="">
      <xdr:nvSpPr>
        <xdr:cNvPr id="86" name="人件費該当値テキスト"/>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88" name="テキスト ボックス 87"/>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165100</xdr:rowOff>
    </xdr:from>
    <xdr:to>
      <xdr:col>4</xdr:col>
      <xdr:colOff>396875</xdr:colOff>
      <xdr:row>37</xdr:row>
      <xdr:rowOff>95250</xdr:rowOff>
    </xdr:to>
    <xdr:sp macro="" textlink="">
      <xdr:nvSpPr>
        <xdr:cNvPr id="89" name="円/楕円 88"/>
        <xdr:cNvSpPr/>
      </xdr:nvSpPr>
      <xdr:spPr>
        <a:xfrm>
          <a:off x="3048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105427</xdr:rowOff>
    </xdr:from>
    <xdr:ext cx="762000" cy="259045"/>
    <xdr:sp macro="" textlink="">
      <xdr:nvSpPr>
        <xdr:cNvPr id="90" name="テキスト ボックス 89"/>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63500</xdr:rowOff>
    </xdr:from>
    <xdr:to>
      <xdr:col>3</xdr:col>
      <xdr:colOff>193675</xdr:colOff>
      <xdr:row>38</xdr:row>
      <xdr:rowOff>165100</xdr:rowOff>
    </xdr:to>
    <xdr:sp macro="" textlink="">
      <xdr:nvSpPr>
        <xdr:cNvPr id="91" name="円/楕円 90"/>
        <xdr:cNvSpPr/>
      </xdr:nvSpPr>
      <xdr:spPr>
        <a:xfrm>
          <a:off x="2159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3827</xdr:rowOff>
    </xdr:from>
    <xdr:ext cx="762000" cy="259045"/>
    <xdr:sp macro="" textlink="">
      <xdr:nvSpPr>
        <xdr:cNvPr id="92" name="テキスト ボックス 91"/>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93" name="円/楕円 92"/>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　経常的な物件費に係る一般財源等が</a:t>
          </a:r>
          <a:r>
            <a:rPr kumimoji="1" lang="en-US" altLang="ja-JP" sz="1300" b="0" i="0" u="none" strike="noStrike" kern="0" cap="none" spc="0" normalizeH="0" baseline="0" noProof="0">
              <a:ln>
                <a:noFill/>
              </a:ln>
              <a:solidFill>
                <a:prstClr val="black"/>
              </a:solidFill>
              <a:effectLst/>
              <a:uLnTx/>
              <a:uFillTx/>
              <a:latin typeface="ＭＳ Ｐゴシック"/>
              <a:ea typeface="+mn-ea"/>
            </a:rPr>
            <a:t>10</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百万円減少するとともに、経常収支比率算出の分母となる経常一般財源等総額が増加しているため、物件費に係る経常収支比率は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1.0</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ポイント改善した。</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20</xdr:row>
      <xdr:rowOff>143328</xdr:rowOff>
    </xdr:to>
    <xdr:cxnSp macro="">
      <xdr:nvCxnSpPr>
        <xdr:cNvPr id="124" name="直線コネクタ 123"/>
        <xdr:cNvCxnSpPr/>
      </xdr:nvCxnSpPr>
      <xdr:spPr>
        <a:xfrm flipV="1">
          <a:off x="16510000" y="23313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18</xdr:row>
      <xdr:rowOff>61686</xdr:rowOff>
    </xdr:to>
    <xdr:cxnSp macro="">
      <xdr:nvCxnSpPr>
        <xdr:cNvPr id="129" name="直線コネクタ 128"/>
        <xdr:cNvCxnSpPr/>
      </xdr:nvCxnSpPr>
      <xdr:spPr>
        <a:xfrm flipV="1">
          <a:off x="15671800" y="29845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18</xdr:row>
      <xdr:rowOff>61686</xdr:rowOff>
    </xdr:to>
    <xdr:cxnSp macro="">
      <xdr:nvCxnSpPr>
        <xdr:cNvPr id="132" name="直線コネクタ 131"/>
        <xdr:cNvCxnSpPr/>
      </xdr:nvCxnSpPr>
      <xdr:spPr>
        <a:xfrm>
          <a:off x="14782800" y="2984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3" name="フローチャート : 判断 132"/>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34" name="テキスト ボックス 133"/>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102507</xdr:rowOff>
    </xdr:to>
    <xdr:cxnSp macro="">
      <xdr:nvCxnSpPr>
        <xdr:cNvPr id="135" name="直線コネクタ 134"/>
        <xdr:cNvCxnSpPr/>
      </xdr:nvCxnSpPr>
      <xdr:spPr>
        <a:xfrm flipV="1">
          <a:off x="13893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149679</xdr:rowOff>
    </xdr:from>
    <xdr:to>
      <xdr:col>21</xdr:col>
      <xdr:colOff>412750</xdr:colOff>
      <xdr:row>18</xdr:row>
      <xdr:rowOff>79829</xdr:rowOff>
    </xdr:to>
    <xdr:sp macro="" textlink="">
      <xdr:nvSpPr>
        <xdr:cNvPr id="136" name="フローチャート : 判断 135"/>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37" name="テキスト ボックス 136"/>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17</xdr:row>
      <xdr:rowOff>102507</xdr:rowOff>
    </xdr:to>
    <xdr:cxnSp macro="">
      <xdr:nvCxnSpPr>
        <xdr:cNvPr id="138" name="直線コネクタ 137"/>
        <xdr:cNvCxnSpPr/>
      </xdr:nvCxnSpPr>
      <xdr:spPr>
        <a:xfrm>
          <a:off x="13004800" y="27559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68036</xdr:rowOff>
    </xdr:from>
    <xdr:to>
      <xdr:col>20</xdr:col>
      <xdr:colOff>209550</xdr:colOff>
      <xdr:row>17</xdr:row>
      <xdr:rowOff>169636</xdr:rowOff>
    </xdr:to>
    <xdr:sp macro="" textlink="">
      <xdr:nvSpPr>
        <xdr:cNvPr id="139" name="フローチャート : 判断 138"/>
        <xdr:cNvSpPr/>
      </xdr:nvSpPr>
      <xdr:spPr>
        <a:xfrm>
          <a:off x="13843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154413</xdr:rowOff>
    </xdr:from>
    <xdr:ext cx="762000" cy="259045"/>
    <xdr:sp macro="" textlink="">
      <xdr:nvSpPr>
        <xdr:cNvPr id="140" name="テキスト ボックス 139"/>
        <xdr:cNvSpPr txBox="1"/>
      </xdr:nvSpPr>
      <xdr:spPr>
        <a:xfrm>
          <a:off x="13512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2721</xdr:rowOff>
    </xdr:from>
    <xdr:to>
      <xdr:col>19</xdr:col>
      <xdr:colOff>6350</xdr:colOff>
      <xdr:row>17</xdr:row>
      <xdr:rowOff>104321</xdr:rowOff>
    </xdr:to>
    <xdr:sp macro="" textlink="">
      <xdr:nvSpPr>
        <xdr:cNvPr id="141" name="フローチャート : 判断 140"/>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89098</xdr:rowOff>
    </xdr:from>
    <xdr:ext cx="762000" cy="259045"/>
    <xdr:sp macro="" textlink="">
      <xdr:nvSpPr>
        <xdr:cNvPr id="142" name="テキスト ボックス 141"/>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8" name="円/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9"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0" name="円/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122663</xdr:rowOff>
    </xdr:from>
    <xdr:ext cx="736600" cy="259045"/>
    <xdr:sp macro="" textlink="">
      <xdr:nvSpPr>
        <xdr:cNvPr id="151" name="テキスト ボックス 150"/>
        <xdr:cNvSpPr txBox="1"/>
      </xdr:nvSpPr>
      <xdr:spPr>
        <a:xfrm>
          <a:off x="15290800" y="286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2" name="円/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53" name="テキスト ボックス 15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4" name="円/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163484</xdr:rowOff>
    </xdr:from>
    <xdr:ext cx="762000" cy="259045"/>
    <xdr:sp macro="" textlink="">
      <xdr:nvSpPr>
        <xdr:cNvPr id="155" name="テキスト ボックス 154"/>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6" name="円/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7" name="テキスト ボックス 15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a:t>
          </a:r>
          <a:r>
            <a:rPr kumimoji="1" lang="ja-JP" altLang="en-US" sz="1200" b="0" i="0" u="none" strike="noStrike" kern="0" cap="none" spc="0" normalizeH="0" baseline="0" noProof="0">
              <a:ln>
                <a:noFill/>
              </a:ln>
              <a:solidFill>
                <a:prstClr val="black"/>
              </a:solidFill>
              <a:effectLst/>
              <a:uLnTx/>
              <a:uFillTx/>
              <a:latin typeface="ＭＳ Ｐゴシック"/>
              <a:ea typeface="+mn-ea"/>
            </a:rPr>
            <a:t>扶助費総額では、生活保護扶助費や老人医療費支給事業費の減などにより、前年度に比べ</a:t>
          </a:r>
          <a:r>
            <a:rPr kumimoji="1" lang="en-US" altLang="ja-JP" sz="1200" b="0" i="0" u="none" strike="noStrike" kern="0" cap="none" spc="0" normalizeH="0" baseline="0" noProof="0">
              <a:ln>
                <a:noFill/>
              </a:ln>
              <a:solidFill>
                <a:prstClr val="black"/>
              </a:solidFill>
              <a:effectLst/>
              <a:uLnTx/>
              <a:uFillTx/>
              <a:latin typeface="ＭＳ Ｐゴシック"/>
              <a:ea typeface="+mn-ea"/>
            </a:rPr>
            <a:t>131</a:t>
          </a:r>
          <a:r>
            <a:rPr kumimoji="1" lang="ja-JP" altLang="en-US" sz="1200" b="0" i="0" u="none" strike="noStrike" kern="0" cap="none" spc="0" normalizeH="0" baseline="0" noProof="0">
              <a:ln>
                <a:noFill/>
              </a:ln>
              <a:solidFill>
                <a:prstClr val="black"/>
              </a:solidFill>
              <a:effectLst/>
              <a:uLnTx/>
              <a:uFillTx/>
              <a:latin typeface="ＭＳ Ｐゴシック"/>
              <a:ea typeface="+mn-ea"/>
            </a:rPr>
            <a:t>百万円減となるものの、経常一般財源ベースでは</a:t>
          </a:r>
          <a:r>
            <a:rPr kumimoji="1" lang="en-US" altLang="ja-JP" sz="1200" b="0" i="0" u="none" strike="noStrike" kern="0" cap="none" spc="0" normalizeH="0" baseline="0" noProof="0">
              <a:ln>
                <a:noFill/>
              </a:ln>
              <a:solidFill>
                <a:prstClr val="black"/>
              </a:solidFill>
              <a:effectLst/>
              <a:uLnTx/>
              <a:uFillTx/>
              <a:latin typeface="ＭＳ Ｐゴシック"/>
              <a:ea typeface="+mn-ea"/>
            </a:rPr>
            <a:t>19</a:t>
          </a:r>
          <a:r>
            <a:rPr kumimoji="1" lang="ja-JP" altLang="en-US" sz="1200" b="0" i="0" u="none" strike="noStrike" kern="0" cap="none" spc="0" normalizeH="0" baseline="0" noProof="0">
              <a:ln>
                <a:noFill/>
              </a:ln>
              <a:solidFill>
                <a:prstClr val="black"/>
              </a:solidFill>
              <a:effectLst/>
              <a:uLnTx/>
              <a:uFillTx/>
              <a:latin typeface="ＭＳ Ｐゴシック"/>
              <a:ea typeface="+mn-ea"/>
            </a:rPr>
            <a:t>百万円の増となった。一方で、経常収支比率算出の分母となる経常一般財源等総額が増加しているため、扶助費に関わる経常収支比率は</a:t>
          </a:r>
          <a:r>
            <a:rPr kumimoji="1" lang="en-US" altLang="ja-JP" sz="1200" b="0" i="0" u="none" strike="noStrike" kern="0" cap="none" spc="0" normalizeH="0" baseline="0" noProof="0">
              <a:ln>
                <a:noFill/>
              </a:ln>
              <a:solidFill>
                <a:prstClr val="black"/>
              </a:solidFill>
              <a:effectLst/>
              <a:uLnTx/>
              <a:uFillTx/>
              <a:latin typeface="ＭＳ Ｐゴシック"/>
              <a:ea typeface="+mn-ea"/>
            </a:rPr>
            <a:t>0.7</a:t>
          </a:r>
          <a:r>
            <a:rPr kumimoji="1" lang="ja-JP" altLang="en-US" sz="1200" b="0" i="0" u="none" strike="noStrike" kern="0" cap="none" spc="0" normalizeH="0" baseline="0" noProof="0">
              <a:ln>
                <a:noFill/>
              </a:ln>
              <a:solidFill>
                <a:prstClr val="black"/>
              </a:solidFill>
              <a:effectLst/>
              <a:uLnTx/>
              <a:uFillTx/>
              <a:latin typeface="ＭＳ Ｐゴシック"/>
              <a:ea typeface="+mn-ea"/>
            </a:rPr>
            <a:t>ポイント改善した。</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なお、類似団体の平均を上回っている要因としては、市単独での老人医療扶助や子ども医療扶助などを行っていることが考えられる。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46990</xdr:rowOff>
    </xdr:from>
    <xdr:to>
      <xdr:col>7</xdr:col>
      <xdr:colOff>15875</xdr:colOff>
      <xdr:row>59</xdr:row>
      <xdr:rowOff>46990</xdr:rowOff>
    </xdr:to>
    <xdr:cxnSp macro="">
      <xdr:nvCxnSpPr>
        <xdr:cNvPr id="183" name="直線コネクタ 182"/>
        <xdr:cNvCxnSpPr/>
      </xdr:nvCxnSpPr>
      <xdr:spPr>
        <a:xfrm flipV="1">
          <a:off x="4826000" y="913384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19067</xdr:rowOff>
    </xdr:from>
    <xdr:ext cx="762000" cy="259045"/>
    <xdr:sp macro="" textlink="">
      <xdr:nvSpPr>
        <xdr:cNvPr id="184" name="扶助費最小値テキスト"/>
        <xdr:cNvSpPr txBox="1"/>
      </xdr:nvSpPr>
      <xdr:spPr>
        <a:xfrm>
          <a:off x="4914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59</xdr:row>
      <xdr:rowOff>46990</xdr:rowOff>
    </xdr:from>
    <xdr:to>
      <xdr:col>7</xdr:col>
      <xdr:colOff>104775</xdr:colOff>
      <xdr:row>59</xdr:row>
      <xdr:rowOff>46990</xdr:rowOff>
    </xdr:to>
    <xdr:cxnSp macro="">
      <xdr:nvCxnSpPr>
        <xdr:cNvPr id="185" name="直線コネクタ 184"/>
        <xdr:cNvCxnSpPr/>
      </xdr:nvCxnSpPr>
      <xdr:spPr>
        <a:xfrm>
          <a:off x="4737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133367</xdr:rowOff>
    </xdr:from>
    <xdr:ext cx="762000" cy="259045"/>
    <xdr:sp macro="" textlink="">
      <xdr:nvSpPr>
        <xdr:cNvPr id="186" name="扶助費最大値テキスト"/>
        <xdr:cNvSpPr txBox="1"/>
      </xdr:nvSpPr>
      <xdr:spPr>
        <a:xfrm>
          <a:off x="4914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53</xdr:row>
      <xdr:rowOff>46990</xdr:rowOff>
    </xdr:from>
    <xdr:to>
      <xdr:col>7</xdr:col>
      <xdr:colOff>104775</xdr:colOff>
      <xdr:row>53</xdr:row>
      <xdr:rowOff>46990</xdr:rowOff>
    </xdr:to>
    <xdr:cxnSp macro="">
      <xdr:nvCxnSpPr>
        <xdr:cNvPr id="187" name="直線コネクタ 186"/>
        <xdr:cNvCxnSpPr/>
      </xdr:nvCxnSpPr>
      <xdr:spPr>
        <a:xfrm>
          <a:off x="4737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81280</xdr:rowOff>
    </xdr:from>
    <xdr:to>
      <xdr:col>7</xdr:col>
      <xdr:colOff>15875</xdr:colOff>
      <xdr:row>59</xdr:row>
      <xdr:rowOff>69850</xdr:rowOff>
    </xdr:to>
    <xdr:cxnSp macro="">
      <xdr:nvCxnSpPr>
        <xdr:cNvPr id="188" name="直線コネクタ 187"/>
        <xdr:cNvCxnSpPr/>
      </xdr:nvCxnSpPr>
      <xdr:spPr>
        <a:xfrm flipV="1">
          <a:off x="3987800" y="10025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xdr:rowOff>
    </xdr:from>
    <xdr:to>
      <xdr:col>5</xdr:col>
      <xdr:colOff>549275</xdr:colOff>
      <xdr:row>59</xdr:row>
      <xdr:rowOff>69850</xdr:rowOff>
    </xdr:to>
    <xdr:cxnSp macro="">
      <xdr:nvCxnSpPr>
        <xdr:cNvPr id="191" name="直線コネクタ 190"/>
        <xdr:cNvCxnSpPr/>
      </xdr:nvCxnSpPr>
      <xdr:spPr>
        <a:xfrm>
          <a:off x="3098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41910</xdr:rowOff>
    </xdr:from>
    <xdr:to>
      <xdr:col>5</xdr:col>
      <xdr:colOff>600075</xdr:colOff>
      <xdr:row>59</xdr:row>
      <xdr:rowOff>143510</xdr:rowOff>
    </xdr:to>
    <xdr:sp macro="" textlink="">
      <xdr:nvSpPr>
        <xdr:cNvPr id="192" name="フローチャート : 判断 191"/>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128287</xdr:rowOff>
    </xdr:from>
    <xdr:ext cx="736600" cy="259045"/>
    <xdr:sp macro="" textlink="">
      <xdr:nvSpPr>
        <xdr:cNvPr id="193" name="テキスト ボックス 192"/>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xdr:rowOff>
    </xdr:from>
    <xdr:to>
      <xdr:col>4</xdr:col>
      <xdr:colOff>346075</xdr:colOff>
      <xdr:row>60</xdr:row>
      <xdr:rowOff>58420</xdr:rowOff>
    </xdr:to>
    <xdr:cxnSp macro="">
      <xdr:nvCxnSpPr>
        <xdr:cNvPr id="194" name="直線コネクタ 193"/>
        <xdr:cNvCxnSpPr/>
      </xdr:nvCxnSpPr>
      <xdr:spPr>
        <a:xfrm flipV="1">
          <a:off x="2209800" y="101168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76200</xdr:rowOff>
    </xdr:from>
    <xdr:to>
      <xdr:col>4</xdr:col>
      <xdr:colOff>396875</xdr:colOff>
      <xdr:row>59</xdr:row>
      <xdr:rowOff>6350</xdr:rowOff>
    </xdr:to>
    <xdr:sp macro="" textlink="">
      <xdr:nvSpPr>
        <xdr:cNvPr id="195" name="フローチャート : 判断 19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6" name="テキスト ボックス 19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58420</xdr:rowOff>
    </xdr:from>
    <xdr:to>
      <xdr:col>3</xdr:col>
      <xdr:colOff>142875</xdr:colOff>
      <xdr:row>60</xdr:row>
      <xdr:rowOff>58420</xdr:rowOff>
    </xdr:to>
    <xdr:cxnSp macro="">
      <xdr:nvCxnSpPr>
        <xdr:cNvPr id="197" name="直線コネクタ 196"/>
        <xdr:cNvCxnSpPr/>
      </xdr:nvCxnSpPr>
      <xdr:spPr>
        <a:xfrm>
          <a:off x="1320800" y="100025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76200</xdr:rowOff>
    </xdr:from>
    <xdr:to>
      <xdr:col>3</xdr:col>
      <xdr:colOff>193675</xdr:colOff>
      <xdr:row>59</xdr:row>
      <xdr:rowOff>6350</xdr:rowOff>
    </xdr:to>
    <xdr:sp macro="" textlink="">
      <xdr:nvSpPr>
        <xdr:cNvPr id="198" name="フローチャート : 判断 197"/>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199" name="テキスト ボックス 198"/>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87630</xdr:rowOff>
    </xdr:from>
    <xdr:to>
      <xdr:col>1</xdr:col>
      <xdr:colOff>676275</xdr:colOff>
      <xdr:row>58</xdr:row>
      <xdr:rowOff>17780</xdr:rowOff>
    </xdr:to>
    <xdr:sp macro="" textlink="">
      <xdr:nvSpPr>
        <xdr:cNvPr id="200" name="フローチャート : 判断 199"/>
        <xdr:cNvSpPr/>
      </xdr:nvSpPr>
      <xdr:spPr>
        <a:xfrm>
          <a:off x="1270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27957</xdr:rowOff>
    </xdr:from>
    <xdr:ext cx="762000" cy="259045"/>
    <xdr:sp macro="" textlink="">
      <xdr:nvSpPr>
        <xdr:cNvPr id="201" name="テキスト ボックス 200"/>
        <xdr:cNvSpPr txBox="1"/>
      </xdr:nvSpPr>
      <xdr:spPr>
        <a:xfrm>
          <a:off x="939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30480</xdr:rowOff>
    </xdr:from>
    <xdr:to>
      <xdr:col>7</xdr:col>
      <xdr:colOff>66675</xdr:colOff>
      <xdr:row>58</xdr:row>
      <xdr:rowOff>132080</xdr:rowOff>
    </xdr:to>
    <xdr:sp macro="" textlink="">
      <xdr:nvSpPr>
        <xdr:cNvPr id="207" name="円/楕円 206"/>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2557</xdr:rowOff>
    </xdr:from>
    <xdr:ext cx="762000" cy="259045"/>
    <xdr:sp macro="" textlink="">
      <xdr:nvSpPr>
        <xdr:cNvPr id="208"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09" name="円/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130827</xdr:rowOff>
    </xdr:from>
    <xdr:ext cx="736600" cy="259045"/>
    <xdr:sp macro="" textlink="">
      <xdr:nvSpPr>
        <xdr:cNvPr id="210" name="テキスト ボックス 209"/>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121920</xdr:rowOff>
    </xdr:from>
    <xdr:to>
      <xdr:col>4</xdr:col>
      <xdr:colOff>396875</xdr:colOff>
      <xdr:row>59</xdr:row>
      <xdr:rowOff>52070</xdr:rowOff>
    </xdr:to>
    <xdr:sp macro="" textlink="">
      <xdr:nvSpPr>
        <xdr:cNvPr id="211" name="円/楕円 210"/>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36847</xdr:rowOff>
    </xdr:from>
    <xdr:ext cx="762000" cy="259045"/>
    <xdr:sp macro="" textlink="">
      <xdr:nvSpPr>
        <xdr:cNvPr id="212" name="テキスト ボックス 211"/>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7620</xdr:rowOff>
    </xdr:from>
    <xdr:to>
      <xdr:col>3</xdr:col>
      <xdr:colOff>193675</xdr:colOff>
      <xdr:row>60</xdr:row>
      <xdr:rowOff>109220</xdr:rowOff>
    </xdr:to>
    <xdr:sp macro="" textlink="">
      <xdr:nvSpPr>
        <xdr:cNvPr id="213" name="円/楕円 212"/>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93997</xdr:rowOff>
    </xdr:from>
    <xdr:ext cx="762000" cy="259045"/>
    <xdr:sp macro="" textlink="">
      <xdr:nvSpPr>
        <xdr:cNvPr id="214" name="テキスト ボックス 213"/>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xdr:rowOff>
    </xdr:from>
    <xdr:to>
      <xdr:col>1</xdr:col>
      <xdr:colOff>676275</xdr:colOff>
      <xdr:row>58</xdr:row>
      <xdr:rowOff>109220</xdr:rowOff>
    </xdr:to>
    <xdr:sp macro="" textlink="">
      <xdr:nvSpPr>
        <xdr:cNvPr id="215" name="円/楕円 214"/>
        <xdr:cNvSpPr/>
      </xdr:nvSpPr>
      <xdr:spPr>
        <a:xfrm>
          <a:off x="1270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93997</xdr:rowOff>
    </xdr:from>
    <xdr:ext cx="762000" cy="259045"/>
    <xdr:sp macro="" textlink="">
      <xdr:nvSpPr>
        <xdr:cNvPr id="216" name="テキスト ボックス 215"/>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その他（</a:t>
          </a:r>
          <a:r>
            <a:rPr kumimoji="1" lang="en-US" altLang="ja-JP" sz="1300" b="0" i="0" u="none" strike="noStrike" kern="0" cap="none" spc="0" normalizeH="0" baseline="0" noProof="0">
              <a:ln>
                <a:noFill/>
              </a:ln>
              <a:solidFill>
                <a:prstClr val="black"/>
              </a:solidFill>
              <a:effectLst/>
              <a:uLnTx/>
              <a:uFillTx/>
              <a:latin typeface="ＭＳ Ｐゴシック"/>
              <a:ea typeface="+mn-ea"/>
            </a:rPr>
            <a:t>13.6</a:t>
          </a:r>
          <a:r>
            <a:rPr kumimoji="1" lang="ja-JP" altLang="en-US" sz="1300" b="0" i="0" u="none" strike="noStrike" kern="0" cap="none" spc="0" normalizeH="0" baseline="0" noProof="0">
              <a:ln>
                <a:noFill/>
              </a:ln>
              <a:solidFill>
                <a:prstClr val="black"/>
              </a:solidFill>
              <a:effectLst/>
              <a:uLnTx/>
              <a:uFillTx/>
              <a:latin typeface="ＭＳ Ｐゴシック"/>
              <a:ea typeface="+mn-ea"/>
            </a:rPr>
            <a:t>％）の内訳は、繰出金</a:t>
          </a:r>
          <a:r>
            <a:rPr kumimoji="1" lang="en-US" altLang="ja-JP" sz="1300" b="0" i="0" u="none" strike="noStrike" kern="0" cap="none" spc="0" normalizeH="0" baseline="0" noProof="0">
              <a:ln>
                <a:noFill/>
              </a:ln>
              <a:solidFill>
                <a:prstClr val="black"/>
              </a:solidFill>
              <a:effectLst/>
              <a:uLnTx/>
              <a:uFillTx/>
              <a:latin typeface="ＭＳ Ｐゴシック"/>
              <a:ea typeface="+mn-ea"/>
            </a:rPr>
            <a:t>12.4</a:t>
          </a:r>
          <a:r>
            <a:rPr kumimoji="1" lang="ja-JP" altLang="en-US" sz="1300" b="0" i="0" u="none" strike="noStrike" kern="0" cap="none" spc="0" normalizeH="0" baseline="0" noProof="0">
              <a:ln>
                <a:noFill/>
              </a:ln>
              <a:solidFill>
                <a:prstClr val="black"/>
              </a:solidFill>
              <a:effectLst/>
              <a:uLnTx/>
              <a:uFillTx/>
              <a:latin typeface="ＭＳ Ｐゴシック"/>
              <a:ea typeface="+mn-ea"/>
            </a:rPr>
            <a:t>％、維持補修費</a:t>
          </a:r>
          <a:r>
            <a:rPr kumimoji="1" lang="en-US" altLang="ja-JP" sz="1300" b="0" i="0" u="none" strike="noStrike" kern="0" cap="none" spc="0" normalizeH="0" baseline="0" noProof="0">
              <a:ln>
                <a:noFill/>
              </a:ln>
              <a:solidFill>
                <a:prstClr val="black"/>
              </a:solidFill>
              <a:effectLst/>
              <a:uLnTx/>
              <a:uFillTx/>
              <a:latin typeface="ＭＳ Ｐゴシック"/>
              <a:ea typeface="+mn-ea"/>
            </a:rPr>
            <a:t>1.2</a:t>
          </a:r>
          <a:r>
            <a:rPr kumimoji="1" lang="ja-JP" altLang="en-US" sz="1300" b="0" i="0" u="none" strike="noStrike" kern="0" cap="none" spc="0" normalizeH="0" baseline="0" noProof="0">
              <a:ln>
                <a:noFill/>
              </a:ln>
              <a:solidFill>
                <a:prstClr val="black"/>
              </a:solidFill>
              <a:effectLst/>
              <a:uLnTx/>
              <a:uFillTx/>
              <a:latin typeface="ＭＳ Ｐゴシック"/>
              <a:ea typeface="+mn-ea"/>
            </a:rPr>
            <a:t>％となっている。（前年度　繰出金　</a:t>
          </a:r>
          <a:r>
            <a:rPr kumimoji="1" lang="en-US" altLang="ja-JP" sz="1300" b="0" i="0" u="none" strike="noStrike" kern="0" cap="none" spc="0" normalizeH="0" baseline="0" noProof="0">
              <a:ln>
                <a:noFill/>
              </a:ln>
              <a:solidFill>
                <a:prstClr val="black"/>
              </a:solidFill>
              <a:effectLst/>
              <a:uLnTx/>
              <a:uFillTx/>
              <a:latin typeface="ＭＳ Ｐゴシック"/>
              <a:ea typeface="+mn-ea"/>
            </a:rPr>
            <a:t>12.7</a:t>
          </a:r>
          <a:r>
            <a:rPr kumimoji="1" lang="ja-JP" altLang="en-US" sz="1300" b="0" i="0" u="none" strike="noStrike" kern="0" cap="none" spc="0" normalizeH="0" baseline="0" noProof="0">
              <a:ln>
                <a:noFill/>
              </a:ln>
              <a:solidFill>
                <a:prstClr val="black"/>
              </a:solidFill>
              <a:effectLst/>
              <a:uLnTx/>
              <a:uFillTx/>
              <a:latin typeface="ＭＳ Ｐゴシック"/>
              <a:ea typeface="+mn-ea"/>
            </a:rPr>
            <a:t>％、維持補修費　</a:t>
          </a:r>
          <a:r>
            <a:rPr kumimoji="1" lang="en-US" altLang="ja-JP" sz="1300" b="0" i="0" u="none" strike="noStrike" kern="0" cap="none" spc="0" normalizeH="0" baseline="0" noProof="0">
              <a:ln>
                <a:noFill/>
              </a:ln>
              <a:solidFill>
                <a:prstClr val="black"/>
              </a:solidFill>
              <a:effectLst/>
              <a:uLnTx/>
              <a:uFillTx/>
              <a:latin typeface="ＭＳ Ｐゴシック"/>
              <a:ea typeface="+mn-ea"/>
            </a:rPr>
            <a:t>1.2</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国民健康保険事業会計や後期高齢者医療広域連合、介護保険事業会計への繰出金が増加する一方で、経常収支比率算出の分母となる経常一般財源等総額が増加しているため、繰出金に係る経常収支比率が</a:t>
          </a:r>
          <a:r>
            <a:rPr kumimoji="1" lang="en-US" altLang="ja-JP" sz="1300" b="0" i="0" u="none" strike="noStrike" kern="0" cap="none" spc="0" normalizeH="0" baseline="0" noProof="0">
              <a:ln>
                <a:noFill/>
              </a:ln>
              <a:solidFill>
                <a:prstClr val="black"/>
              </a:solidFill>
              <a:effectLst/>
              <a:uLnTx/>
              <a:uFillTx/>
              <a:latin typeface="ＭＳ Ｐゴシック"/>
              <a:ea typeface="+mn-ea"/>
            </a:rPr>
            <a:t>0.3</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ポイント改善した。</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6" name="直線コネクタ 245"/>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7"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8" name="直線コネクタ 247"/>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49"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0" name="直線コネクタ 249"/>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167822</xdr:rowOff>
    </xdr:from>
    <xdr:to>
      <xdr:col>24</xdr:col>
      <xdr:colOff>31750</xdr:colOff>
      <xdr:row>58</xdr:row>
      <xdr:rowOff>45357</xdr:rowOff>
    </xdr:to>
    <xdr:cxnSp macro="">
      <xdr:nvCxnSpPr>
        <xdr:cNvPr id="251" name="直線コネクタ 250"/>
        <xdr:cNvCxnSpPr/>
      </xdr:nvCxnSpPr>
      <xdr:spPr>
        <a:xfrm flipV="1">
          <a:off x="15671800" y="99404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121755</xdr:rowOff>
    </xdr:from>
    <xdr:ext cx="762000" cy="259045"/>
    <xdr:sp macro="" textlink="">
      <xdr:nvSpPr>
        <xdr:cNvPr id="252"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53" name="フローチャート : 判断 252"/>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53522</xdr:rowOff>
    </xdr:from>
    <xdr:to>
      <xdr:col>22</xdr:col>
      <xdr:colOff>565150</xdr:colOff>
      <xdr:row>58</xdr:row>
      <xdr:rowOff>45357</xdr:rowOff>
    </xdr:to>
    <xdr:cxnSp macro="">
      <xdr:nvCxnSpPr>
        <xdr:cNvPr id="254" name="直線コネクタ 253"/>
        <xdr:cNvCxnSpPr/>
      </xdr:nvCxnSpPr>
      <xdr:spPr>
        <a:xfrm>
          <a:off x="14782800" y="98261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5" name="フローチャート : 判断 254"/>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6" name="テキスト ボックス 255"/>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53522</xdr:rowOff>
    </xdr:from>
    <xdr:to>
      <xdr:col>21</xdr:col>
      <xdr:colOff>361950</xdr:colOff>
      <xdr:row>57</xdr:row>
      <xdr:rowOff>53522</xdr:rowOff>
    </xdr:to>
    <xdr:cxnSp macro="">
      <xdr:nvCxnSpPr>
        <xdr:cNvPr id="257" name="直線コネクタ 256"/>
        <xdr:cNvCxnSpPr/>
      </xdr:nvCxnSpPr>
      <xdr:spPr>
        <a:xfrm>
          <a:off x="13893800" y="9826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58" name="フローチャート : 判断 257"/>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59" name="テキスト ボックス 258"/>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29028</xdr:rowOff>
    </xdr:from>
    <xdr:to>
      <xdr:col>20</xdr:col>
      <xdr:colOff>158750</xdr:colOff>
      <xdr:row>57</xdr:row>
      <xdr:rowOff>53522</xdr:rowOff>
    </xdr:to>
    <xdr:cxnSp macro="">
      <xdr:nvCxnSpPr>
        <xdr:cNvPr id="260" name="直線コネクタ 259"/>
        <xdr:cNvCxnSpPr/>
      </xdr:nvCxnSpPr>
      <xdr:spPr>
        <a:xfrm>
          <a:off x="13004800" y="96302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1" name="フローチャート : 判断 260"/>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2" name="テキスト ボックス 261"/>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3" name="フローチャート :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23784</xdr:rowOff>
    </xdr:from>
    <xdr:ext cx="762000" cy="259045"/>
    <xdr:sp macro="" textlink="">
      <xdr:nvSpPr>
        <xdr:cNvPr id="264" name="テキスト ボックス 263"/>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70" name="円/楕円 269"/>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133549</xdr:rowOff>
    </xdr:from>
    <xdr:ext cx="762000" cy="259045"/>
    <xdr:sp macro="" textlink="">
      <xdr:nvSpPr>
        <xdr:cNvPr id="271" name="その他該当値テキスト"/>
        <xdr:cNvSpPr txBox="1"/>
      </xdr:nvSpPr>
      <xdr:spPr>
        <a:xfrm>
          <a:off x="165989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166007</xdr:rowOff>
    </xdr:from>
    <xdr:to>
      <xdr:col>22</xdr:col>
      <xdr:colOff>615950</xdr:colOff>
      <xdr:row>58</xdr:row>
      <xdr:rowOff>96157</xdr:rowOff>
    </xdr:to>
    <xdr:sp macro="" textlink="">
      <xdr:nvSpPr>
        <xdr:cNvPr id="272" name="円/楕円 271"/>
        <xdr:cNvSpPr/>
      </xdr:nvSpPr>
      <xdr:spPr>
        <a:xfrm>
          <a:off x="15621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80934</xdr:rowOff>
    </xdr:from>
    <xdr:ext cx="736600" cy="259045"/>
    <xdr:sp macro="" textlink="">
      <xdr:nvSpPr>
        <xdr:cNvPr id="273" name="テキスト ボックス 272"/>
        <xdr:cNvSpPr txBox="1"/>
      </xdr:nvSpPr>
      <xdr:spPr>
        <a:xfrm>
          <a:off x="15290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2722</xdr:rowOff>
    </xdr:from>
    <xdr:to>
      <xdr:col>21</xdr:col>
      <xdr:colOff>412750</xdr:colOff>
      <xdr:row>57</xdr:row>
      <xdr:rowOff>104322</xdr:rowOff>
    </xdr:to>
    <xdr:sp macro="" textlink="">
      <xdr:nvSpPr>
        <xdr:cNvPr id="274" name="円/楕円 273"/>
        <xdr:cNvSpPr/>
      </xdr:nvSpPr>
      <xdr:spPr>
        <a:xfrm>
          <a:off x="14732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89099</xdr:rowOff>
    </xdr:from>
    <xdr:ext cx="762000" cy="259045"/>
    <xdr:sp macro="" textlink="">
      <xdr:nvSpPr>
        <xdr:cNvPr id="275" name="テキスト ボックス 274"/>
        <xdr:cNvSpPr txBox="1"/>
      </xdr:nvSpPr>
      <xdr:spPr>
        <a:xfrm>
          <a:off x="14401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2722</xdr:rowOff>
    </xdr:from>
    <xdr:to>
      <xdr:col>20</xdr:col>
      <xdr:colOff>209550</xdr:colOff>
      <xdr:row>57</xdr:row>
      <xdr:rowOff>104322</xdr:rowOff>
    </xdr:to>
    <xdr:sp macro="" textlink="">
      <xdr:nvSpPr>
        <xdr:cNvPr id="276" name="円/楕円 275"/>
        <xdr:cNvSpPr/>
      </xdr:nvSpPr>
      <xdr:spPr>
        <a:xfrm>
          <a:off x="13843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89099</xdr:rowOff>
    </xdr:from>
    <xdr:ext cx="762000" cy="259045"/>
    <xdr:sp macro="" textlink="">
      <xdr:nvSpPr>
        <xdr:cNvPr id="277" name="テキスト ボックス 276"/>
        <xdr:cNvSpPr txBox="1"/>
      </xdr:nvSpPr>
      <xdr:spPr>
        <a:xfrm>
          <a:off x="13512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78" name="円/楕円 277"/>
        <xdr:cNvSpPr/>
      </xdr:nvSpPr>
      <xdr:spPr>
        <a:xfrm>
          <a:off x="12954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90005</xdr:rowOff>
    </xdr:from>
    <xdr:ext cx="762000" cy="259045"/>
    <xdr:sp macro="" textlink="">
      <xdr:nvSpPr>
        <xdr:cNvPr id="279" name="テキスト ボックス 278"/>
        <xdr:cNvSpPr txBox="1"/>
      </xdr:nvSpPr>
      <xdr:spPr>
        <a:xfrm>
          <a:off x="12623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　経常的な補助費等に係る一般財源等が</a:t>
          </a:r>
          <a:r>
            <a:rPr kumimoji="1" lang="en-US" altLang="ja-JP" sz="1300" b="0" i="0" u="none" strike="noStrike" kern="0" cap="none" spc="0" normalizeH="0" baseline="0" noProof="0">
              <a:ln>
                <a:noFill/>
              </a:ln>
              <a:solidFill>
                <a:prstClr val="black"/>
              </a:solidFill>
              <a:effectLst/>
              <a:uLnTx/>
              <a:uFillTx/>
              <a:latin typeface="ＭＳ Ｐゴシック"/>
              <a:ea typeface="+mn-ea"/>
            </a:rPr>
            <a:t>182</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百万円減少するとともに、経常収支比率算出の分母となる経常一般財源等総額が増加しているため、補助費等に関わる経常収支比率は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1.0</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ポイント改善した。</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44450</xdr:rowOff>
    </xdr:from>
    <xdr:to>
      <xdr:col>24</xdr:col>
      <xdr:colOff>31750</xdr:colOff>
      <xdr:row>42</xdr:row>
      <xdr:rowOff>12700</xdr:rowOff>
    </xdr:to>
    <xdr:cxnSp macro="">
      <xdr:nvCxnSpPr>
        <xdr:cNvPr id="307" name="直線コネクタ 306"/>
        <xdr:cNvCxnSpPr/>
      </xdr:nvCxnSpPr>
      <xdr:spPr>
        <a:xfrm flipV="1">
          <a:off x="16510000" y="5702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33</xdr:row>
      <xdr:rowOff>44450</xdr:rowOff>
    </xdr:from>
    <xdr:to>
      <xdr:col>24</xdr:col>
      <xdr:colOff>120650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101600</xdr:rowOff>
    </xdr:from>
    <xdr:to>
      <xdr:col>24</xdr:col>
      <xdr:colOff>31750</xdr:colOff>
      <xdr:row>37</xdr:row>
      <xdr:rowOff>57150</xdr:rowOff>
    </xdr:to>
    <xdr:cxnSp macro="">
      <xdr:nvCxnSpPr>
        <xdr:cNvPr id="312" name="直線コネクタ 311"/>
        <xdr:cNvCxnSpPr/>
      </xdr:nvCxnSpPr>
      <xdr:spPr>
        <a:xfrm flipV="1">
          <a:off x="15671800" y="6273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4" name="フローチャート : 判断 31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57150</xdr:rowOff>
    </xdr:to>
    <xdr:cxnSp macro="">
      <xdr:nvCxnSpPr>
        <xdr:cNvPr id="315" name="直線コネクタ 314"/>
        <xdr:cNvCxnSpPr/>
      </xdr:nvCxnSpPr>
      <xdr:spPr>
        <a:xfrm>
          <a:off x="147828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107950</xdr:rowOff>
    </xdr:to>
    <xdr:cxnSp macro="">
      <xdr:nvCxnSpPr>
        <xdr:cNvPr id="318" name="直線コネクタ 317"/>
        <xdr:cNvCxnSpPr/>
      </xdr:nvCxnSpPr>
      <xdr:spPr>
        <a:xfrm flipV="1">
          <a:off x="13893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107950</xdr:rowOff>
    </xdr:to>
    <xdr:cxnSp macro="">
      <xdr:nvCxnSpPr>
        <xdr:cNvPr id="321" name="直線コネクタ 320"/>
        <xdr:cNvCxnSpPr/>
      </xdr:nvCxnSpPr>
      <xdr:spPr>
        <a:xfrm>
          <a:off x="13004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4" name="フローチャート : 判断 323"/>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5" name="テキスト ボックス 324"/>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50800</xdr:rowOff>
    </xdr:from>
    <xdr:to>
      <xdr:col>24</xdr:col>
      <xdr:colOff>82550</xdr:colOff>
      <xdr:row>36</xdr:row>
      <xdr:rowOff>152400</xdr:rowOff>
    </xdr:to>
    <xdr:sp macro="" textlink="">
      <xdr:nvSpPr>
        <xdr:cNvPr id="331" name="円/楕円 330"/>
        <xdr:cNvSpPr/>
      </xdr:nvSpPr>
      <xdr:spPr>
        <a:xfrm>
          <a:off x="16459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67327</xdr:rowOff>
    </xdr:from>
    <xdr:ext cx="762000" cy="259045"/>
    <xdr:sp macro="" textlink="">
      <xdr:nvSpPr>
        <xdr:cNvPr id="332"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6350</xdr:rowOff>
    </xdr:from>
    <xdr:to>
      <xdr:col>22</xdr:col>
      <xdr:colOff>615950</xdr:colOff>
      <xdr:row>37</xdr:row>
      <xdr:rowOff>107950</xdr:rowOff>
    </xdr:to>
    <xdr:sp macro="" textlink="">
      <xdr:nvSpPr>
        <xdr:cNvPr id="333" name="円/楕円 332"/>
        <xdr:cNvSpPr/>
      </xdr:nvSpPr>
      <xdr:spPr>
        <a:xfrm>
          <a:off x="15621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34" name="テキスト ボックス 333"/>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5" name="円/楕円 334"/>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6" name="テキスト ボックス 335"/>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57150</xdr:rowOff>
    </xdr:from>
    <xdr:to>
      <xdr:col>20</xdr:col>
      <xdr:colOff>209550</xdr:colOff>
      <xdr:row>37</xdr:row>
      <xdr:rowOff>158750</xdr:rowOff>
    </xdr:to>
    <xdr:sp macro="" textlink="">
      <xdr:nvSpPr>
        <xdr:cNvPr id="337" name="円/楕円 336"/>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143527</xdr:rowOff>
    </xdr:from>
    <xdr:ext cx="762000" cy="259045"/>
    <xdr:sp macro="" textlink="">
      <xdr:nvSpPr>
        <xdr:cNvPr id="338" name="テキスト ボックス 337"/>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9" name="円/楕円 338"/>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40" name="テキスト ボックス 339"/>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　経常的な公債費に係る一般財源等は、平成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23</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年度に借入れた臨時財政対策債や平成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24</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年度に借入れた合併特例債の元金償還が始まったことなどにより、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154</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百万円増加する一方で、経常収支比率算出の分母となる経常一般財源等総額が増加しているため、公債費に関わる経常収支比率は、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0.4</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ポイント改善した。</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77470</xdr:rowOff>
    </xdr:from>
    <xdr:to>
      <xdr:col>7</xdr:col>
      <xdr:colOff>15875</xdr:colOff>
      <xdr:row>80</xdr:row>
      <xdr:rowOff>142239</xdr:rowOff>
    </xdr:to>
    <xdr:cxnSp macro="">
      <xdr:nvCxnSpPr>
        <xdr:cNvPr id="368" name="直線コネクタ 367"/>
        <xdr:cNvCxnSpPr/>
      </xdr:nvCxnSpPr>
      <xdr:spPr>
        <a:xfrm flipV="1">
          <a:off x="4826000" y="125933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9"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0" name="直線コネクタ 369"/>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163847</xdr:rowOff>
    </xdr:from>
    <xdr:ext cx="762000" cy="259045"/>
    <xdr:sp macro="" textlink="">
      <xdr:nvSpPr>
        <xdr:cNvPr id="371"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73</xdr:row>
      <xdr:rowOff>77470</xdr:rowOff>
    </xdr:from>
    <xdr:to>
      <xdr:col>7</xdr:col>
      <xdr:colOff>104775</xdr:colOff>
      <xdr:row>73</xdr:row>
      <xdr:rowOff>77470</xdr:rowOff>
    </xdr:to>
    <xdr:cxnSp macro="">
      <xdr:nvCxnSpPr>
        <xdr:cNvPr id="372" name="直線コネクタ 371"/>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16511</xdr:rowOff>
    </xdr:to>
    <xdr:cxnSp macro="">
      <xdr:nvCxnSpPr>
        <xdr:cNvPr id="373" name="直線コネクタ 372"/>
        <xdr:cNvCxnSpPr/>
      </xdr:nvCxnSpPr>
      <xdr:spPr>
        <a:xfrm flipV="1">
          <a:off x="3987800" y="131876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74"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5" name="フローチャート : 判断 374"/>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16511</xdr:rowOff>
    </xdr:to>
    <xdr:cxnSp macro="">
      <xdr:nvCxnSpPr>
        <xdr:cNvPr id="376" name="直線コネクタ 375"/>
        <xdr:cNvCxnSpPr/>
      </xdr:nvCxnSpPr>
      <xdr:spPr>
        <a:xfrm>
          <a:off x="3098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7" name="フローチャート : 判断 376"/>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8" name="テキスト ボックス 377"/>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76</xdr:row>
      <xdr:rowOff>165100</xdr:rowOff>
    </xdr:to>
    <xdr:cxnSp macro="">
      <xdr:nvCxnSpPr>
        <xdr:cNvPr id="379" name="直線コネクタ 378"/>
        <xdr:cNvCxnSpPr/>
      </xdr:nvCxnSpPr>
      <xdr:spPr>
        <a:xfrm flipV="1">
          <a:off x="2209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80" name="フローチャート : 判断 379"/>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81" name="テキスト ボックス 380"/>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165100</xdr:rowOff>
    </xdr:to>
    <xdr:cxnSp macro="">
      <xdr:nvCxnSpPr>
        <xdr:cNvPr id="382" name="直線コネクタ 381"/>
        <xdr:cNvCxnSpPr/>
      </xdr:nvCxnSpPr>
      <xdr:spPr>
        <a:xfrm>
          <a:off x="1320800" y="13088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3" name="フローチャート :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5" name="フローチャート : 判断 384"/>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6" name="テキスト ボックス 385"/>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92" name="円/楕円 391"/>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123207</xdr:rowOff>
    </xdr:from>
    <xdr:ext cx="762000" cy="259045"/>
    <xdr:sp macro="" textlink="">
      <xdr:nvSpPr>
        <xdr:cNvPr id="393"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94" name="円/楕円 393"/>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95" name="テキスト ボックス 394"/>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96" name="円/楕円 395"/>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97" name="テキスト ボックス 396"/>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98" name="円/楕円 397"/>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99" name="テキスト ボックス 398"/>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400" name="円/楕円 399"/>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401" name="テキスト ボックス 400"/>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分子となる経常経費充当一般財源等（公債費除く）が、</a:t>
          </a:r>
          <a:r>
            <a:rPr kumimoji="1" lang="en-US" altLang="ja-JP" sz="1300" b="0" i="0" u="none" strike="noStrike" kern="0" cap="none" spc="0" normalizeH="0" baseline="0" noProof="0">
              <a:ln>
                <a:noFill/>
              </a:ln>
              <a:solidFill>
                <a:prstClr val="black"/>
              </a:solidFill>
              <a:effectLst/>
              <a:uLnTx/>
              <a:uFillTx/>
              <a:latin typeface="ＭＳ Ｐゴシック"/>
              <a:ea typeface="+mn-ea"/>
            </a:rPr>
            <a:t>37</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百万円減少となるとともに、分母となる経常経費一般財源等が</a:t>
          </a:r>
          <a:r>
            <a:rPr kumimoji="1" lang="en-US" altLang="ja-JP" sz="1300" b="0" i="0" u="none" strike="noStrike" kern="0" cap="none" spc="0" normalizeH="0" baseline="0" noProof="0">
              <a:ln>
                <a:noFill/>
              </a:ln>
              <a:solidFill>
                <a:prstClr val="black"/>
              </a:solidFill>
              <a:effectLst/>
              <a:uLnTx/>
              <a:uFillTx/>
              <a:latin typeface="ＭＳ Ｐゴシック"/>
              <a:ea typeface="+mn-ea"/>
            </a:rPr>
            <a:t>2,099</a:t>
          </a:r>
          <a:r>
            <a:rPr kumimoji="1" lang="ja-JP" altLang="en-US" sz="1300" b="0" i="0" u="none" strike="noStrike" kern="0" cap="none" spc="0" normalizeH="0" baseline="0" noProof="0">
              <a:ln>
                <a:noFill/>
              </a:ln>
              <a:solidFill>
                <a:prstClr val="black"/>
              </a:solidFill>
              <a:effectLst/>
              <a:uLnTx/>
              <a:uFillTx/>
              <a:latin typeface="ＭＳ Ｐゴシック"/>
              <a:ea typeface="+mn-ea"/>
            </a:rPr>
            <a:t>百万円の増となったことから、公債費以外の経常収支比率は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4.4</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ポイント改善した。</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149861</xdr:rowOff>
    </xdr:to>
    <xdr:cxnSp macro="">
      <xdr:nvCxnSpPr>
        <xdr:cNvPr id="429" name="直線コネクタ 428"/>
        <xdr:cNvCxnSpPr/>
      </xdr:nvCxnSpPr>
      <xdr:spPr>
        <a:xfrm flipV="1">
          <a:off x="16510000" y="126619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3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31" name="直線コネクタ 43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2"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3" name="直線コネクタ 432"/>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80</xdr:row>
      <xdr:rowOff>5080</xdr:rowOff>
    </xdr:to>
    <xdr:cxnSp macro="">
      <xdr:nvCxnSpPr>
        <xdr:cNvPr id="434" name="直線コネクタ 433"/>
        <xdr:cNvCxnSpPr/>
      </xdr:nvCxnSpPr>
      <xdr:spPr>
        <a:xfrm flipV="1">
          <a:off x="15671800" y="133858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5"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6" name="フローチャート :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96520</xdr:rowOff>
    </xdr:from>
    <xdr:to>
      <xdr:col>22</xdr:col>
      <xdr:colOff>565150</xdr:colOff>
      <xdr:row>80</xdr:row>
      <xdr:rowOff>5080</xdr:rowOff>
    </xdr:to>
    <xdr:cxnSp macro="">
      <xdr:nvCxnSpPr>
        <xdr:cNvPr id="437" name="直線コネクタ 436"/>
        <xdr:cNvCxnSpPr/>
      </xdr:nvCxnSpPr>
      <xdr:spPr>
        <a:xfrm>
          <a:off x="14782800" y="134696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133350</xdr:rowOff>
    </xdr:from>
    <xdr:to>
      <xdr:col>22</xdr:col>
      <xdr:colOff>615950</xdr:colOff>
      <xdr:row>80</xdr:row>
      <xdr:rowOff>63500</xdr:rowOff>
    </xdr:to>
    <xdr:sp macro="" textlink="">
      <xdr:nvSpPr>
        <xdr:cNvPr id="438" name="フローチャート : 判断 437"/>
        <xdr:cNvSpPr/>
      </xdr:nvSpPr>
      <xdr:spPr>
        <a:xfrm>
          <a:off x="15621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39" name="テキスト ボックス 438"/>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96520</xdr:rowOff>
    </xdr:from>
    <xdr:to>
      <xdr:col>21</xdr:col>
      <xdr:colOff>361950</xdr:colOff>
      <xdr:row>80</xdr:row>
      <xdr:rowOff>35561</xdr:rowOff>
    </xdr:to>
    <xdr:cxnSp macro="">
      <xdr:nvCxnSpPr>
        <xdr:cNvPr id="440" name="直線コネクタ 439"/>
        <xdr:cNvCxnSpPr/>
      </xdr:nvCxnSpPr>
      <xdr:spPr>
        <a:xfrm flipV="1">
          <a:off x="13893800" y="134696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26670</xdr:rowOff>
    </xdr:from>
    <xdr:to>
      <xdr:col>21</xdr:col>
      <xdr:colOff>412750</xdr:colOff>
      <xdr:row>79</xdr:row>
      <xdr:rowOff>128270</xdr:rowOff>
    </xdr:to>
    <xdr:sp macro="" textlink="">
      <xdr:nvSpPr>
        <xdr:cNvPr id="441" name="フローチャート : 判断 440"/>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113047</xdr:rowOff>
    </xdr:from>
    <xdr:ext cx="762000" cy="259045"/>
    <xdr:sp macro="" textlink="">
      <xdr:nvSpPr>
        <xdr:cNvPr id="442" name="テキスト ボックス 441"/>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80</xdr:row>
      <xdr:rowOff>35561</xdr:rowOff>
    </xdr:to>
    <xdr:cxnSp macro="">
      <xdr:nvCxnSpPr>
        <xdr:cNvPr id="443" name="直線コネクタ 442"/>
        <xdr:cNvCxnSpPr/>
      </xdr:nvCxnSpPr>
      <xdr:spPr>
        <a:xfrm>
          <a:off x="13004800" y="13370561"/>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49530</xdr:rowOff>
    </xdr:from>
    <xdr:to>
      <xdr:col>20</xdr:col>
      <xdr:colOff>209550</xdr:colOff>
      <xdr:row>79</xdr:row>
      <xdr:rowOff>151130</xdr:rowOff>
    </xdr:to>
    <xdr:sp macro="" textlink="">
      <xdr:nvSpPr>
        <xdr:cNvPr id="444" name="フローチャート : 判断 443"/>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161307</xdr:rowOff>
    </xdr:from>
    <xdr:ext cx="762000" cy="259045"/>
    <xdr:sp macro="" textlink="">
      <xdr:nvSpPr>
        <xdr:cNvPr id="445" name="テキスト ボックス 444"/>
        <xdr:cNvSpPr txBox="1"/>
      </xdr:nvSpPr>
      <xdr:spPr>
        <a:xfrm>
          <a:off x="135128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46" name="フローチャート : 判断 445"/>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47" name="テキスト ボックス 446"/>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3" name="円/楕円 452"/>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4"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125730</xdr:rowOff>
    </xdr:from>
    <xdr:to>
      <xdr:col>22</xdr:col>
      <xdr:colOff>615950</xdr:colOff>
      <xdr:row>80</xdr:row>
      <xdr:rowOff>55880</xdr:rowOff>
    </xdr:to>
    <xdr:sp macro="" textlink="">
      <xdr:nvSpPr>
        <xdr:cNvPr id="455" name="円/楕円 454"/>
        <xdr:cNvSpPr/>
      </xdr:nvSpPr>
      <xdr:spPr>
        <a:xfrm>
          <a:off x="15621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66057</xdr:rowOff>
    </xdr:from>
    <xdr:ext cx="736600" cy="259045"/>
    <xdr:sp macro="" textlink="">
      <xdr:nvSpPr>
        <xdr:cNvPr id="456" name="テキスト ボックス 455"/>
        <xdr:cNvSpPr txBox="1"/>
      </xdr:nvSpPr>
      <xdr:spPr>
        <a:xfrm>
          <a:off x="15290800" y="1343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57" name="円/楕円 456"/>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157497</xdr:rowOff>
    </xdr:from>
    <xdr:ext cx="762000" cy="259045"/>
    <xdr:sp macro="" textlink="">
      <xdr:nvSpPr>
        <xdr:cNvPr id="458" name="テキスト ボックス 457"/>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156211</xdr:rowOff>
    </xdr:from>
    <xdr:to>
      <xdr:col>20</xdr:col>
      <xdr:colOff>209550</xdr:colOff>
      <xdr:row>80</xdr:row>
      <xdr:rowOff>86361</xdr:rowOff>
    </xdr:to>
    <xdr:sp macro="" textlink="">
      <xdr:nvSpPr>
        <xdr:cNvPr id="459" name="円/楕円 458"/>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71138</xdr:rowOff>
    </xdr:from>
    <xdr:ext cx="762000" cy="259045"/>
    <xdr:sp macro="" textlink="">
      <xdr:nvSpPr>
        <xdr:cNvPr id="460" name="テキスト ボックス 459"/>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61" name="円/楕円 460"/>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58438</xdr:rowOff>
    </xdr:from>
    <xdr:ext cx="762000" cy="259045"/>
    <xdr:sp macro="" textlink="">
      <xdr:nvSpPr>
        <xdr:cNvPr id="462" name="テキスト ボックス 461"/>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岐阜県大垣市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101793</xdr:rowOff>
    </xdr:from>
    <xdr:to>
      <xdr:col>4</xdr:col>
      <xdr:colOff>1117600</xdr:colOff>
      <xdr:row>20</xdr:row>
      <xdr:rowOff>38334</xdr:rowOff>
    </xdr:to>
    <xdr:cxnSp macro="">
      <xdr:nvCxnSpPr>
        <xdr:cNvPr id="43" name="直線コネクタ 42"/>
        <xdr:cNvCxnSpPr/>
      </xdr:nvCxnSpPr>
      <xdr:spPr bwMode="auto">
        <a:xfrm flipV="1">
          <a:off x="5651500" y="2206818"/>
          <a:ext cx="0" cy="130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10411</xdr:rowOff>
    </xdr:from>
    <xdr:ext cx="762000" cy="259045"/>
    <xdr:sp macro="" textlink="">
      <xdr:nvSpPr>
        <xdr:cNvPr id="44" name="人口1人当たり決算額の推移最小値テキスト130"/>
        <xdr:cNvSpPr txBox="1"/>
      </xdr:nvSpPr>
      <xdr:spPr>
        <a:xfrm>
          <a:off x="5740400" y="34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49,231</a:t>
          </a:r>
          <a:endParaRPr kumimoji="1" lang="ja-JP" altLang="en-US" sz="1000" b="1">
            <a:latin typeface="ＭＳ Ｐゴシック"/>
          </a:endParaRPr>
        </a:p>
      </xdr:txBody>
    </xdr:sp>
    <xdr:clientData/>
  </xdr:oneCellAnchor>
  <xdr:twoCellAnchor>
    <xdr:from>
      <xdr:col>4</xdr:col>
      <xdr:colOff>1028700</xdr:colOff>
      <xdr:row>20</xdr:row>
      <xdr:rowOff>38334</xdr:rowOff>
    </xdr:from>
    <xdr:to>
      <xdr:col>5</xdr:col>
      <xdr:colOff>73025</xdr:colOff>
      <xdr:row>20</xdr:row>
      <xdr:rowOff>38334</xdr:rowOff>
    </xdr:to>
    <xdr:cxnSp macro="">
      <xdr:nvCxnSpPr>
        <xdr:cNvPr id="45" name="直線コネクタ 44"/>
        <xdr:cNvCxnSpPr/>
      </xdr:nvCxnSpPr>
      <xdr:spPr bwMode="auto">
        <a:xfrm>
          <a:off x="5562600" y="3514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16720</xdr:rowOff>
    </xdr:from>
    <xdr:ext cx="762000" cy="259045"/>
    <xdr:sp macro="" textlink="">
      <xdr:nvSpPr>
        <xdr:cNvPr id="46" name="人口1人当たり決算額の推移最大値テキスト130"/>
        <xdr:cNvSpPr txBox="1"/>
      </xdr:nvSpPr>
      <xdr:spPr>
        <a:xfrm>
          <a:off x="5740400" y="19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77,843</a:t>
          </a:r>
          <a:endParaRPr kumimoji="1" lang="ja-JP" altLang="en-US" sz="1000" b="1">
            <a:latin typeface="ＭＳ Ｐゴシック"/>
          </a:endParaRPr>
        </a:p>
      </xdr:txBody>
    </xdr:sp>
    <xdr:clientData/>
  </xdr:oneCellAnchor>
  <xdr:twoCellAnchor>
    <xdr:from>
      <xdr:col>4</xdr:col>
      <xdr:colOff>1028700</xdr:colOff>
      <xdr:row>12</xdr:row>
      <xdr:rowOff>101793</xdr:rowOff>
    </xdr:from>
    <xdr:to>
      <xdr:col>5</xdr:col>
      <xdr:colOff>73025</xdr:colOff>
      <xdr:row>12</xdr:row>
      <xdr:rowOff>101793</xdr:rowOff>
    </xdr:to>
    <xdr:cxnSp macro="">
      <xdr:nvCxnSpPr>
        <xdr:cNvPr id="47" name="直線コネクタ 46"/>
        <xdr:cNvCxnSpPr/>
      </xdr:nvCxnSpPr>
      <xdr:spPr bwMode="auto">
        <a:xfrm>
          <a:off x="5562600" y="22068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115783</xdr:rowOff>
    </xdr:from>
    <xdr:to>
      <xdr:col>4</xdr:col>
      <xdr:colOff>1117600</xdr:colOff>
      <xdr:row>15</xdr:row>
      <xdr:rowOff>129179</xdr:rowOff>
    </xdr:to>
    <xdr:cxnSp macro="">
      <xdr:nvCxnSpPr>
        <xdr:cNvPr id="48" name="直線コネクタ 47"/>
        <xdr:cNvCxnSpPr/>
      </xdr:nvCxnSpPr>
      <xdr:spPr bwMode="auto">
        <a:xfrm flipV="1">
          <a:off x="5003800" y="2735158"/>
          <a:ext cx="647700" cy="1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136456</xdr:rowOff>
    </xdr:from>
    <xdr:ext cx="762000" cy="259045"/>
    <xdr:sp macro="" textlink="">
      <xdr:nvSpPr>
        <xdr:cNvPr id="49" name="人口1人当たり決算額の推移平均値テキスト130"/>
        <xdr:cNvSpPr txBox="1"/>
      </xdr:nvSpPr>
      <xdr:spPr>
        <a:xfrm>
          <a:off x="5740400" y="275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164379</xdr:rowOff>
    </xdr:from>
    <xdr:to>
      <xdr:col>5</xdr:col>
      <xdr:colOff>34925</xdr:colOff>
      <xdr:row>16</xdr:row>
      <xdr:rowOff>94529</xdr:rowOff>
    </xdr:to>
    <xdr:sp macro="" textlink="">
      <xdr:nvSpPr>
        <xdr:cNvPr id="50" name="フローチャート : 判断 49"/>
        <xdr:cNvSpPr/>
      </xdr:nvSpPr>
      <xdr:spPr bwMode="auto">
        <a:xfrm>
          <a:off x="56007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129179</xdr:rowOff>
    </xdr:from>
    <xdr:to>
      <xdr:col>4</xdr:col>
      <xdr:colOff>469900</xdr:colOff>
      <xdr:row>16</xdr:row>
      <xdr:rowOff>43774</xdr:rowOff>
    </xdr:to>
    <xdr:cxnSp macro="">
      <xdr:nvCxnSpPr>
        <xdr:cNvPr id="51" name="直線コネクタ 50"/>
        <xdr:cNvCxnSpPr/>
      </xdr:nvCxnSpPr>
      <xdr:spPr bwMode="auto">
        <a:xfrm flipV="1">
          <a:off x="4305300" y="2748554"/>
          <a:ext cx="698500" cy="8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161000</xdr:rowOff>
    </xdr:from>
    <xdr:to>
      <xdr:col>3</xdr:col>
      <xdr:colOff>904875</xdr:colOff>
      <xdr:row>16</xdr:row>
      <xdr:rowOff>43774</xdr:rowOff>
    </xdr:to>
    <xdr:cxnSp macro="">
      <xdr:nvCxnSpPr>
        <xdr:cNvPr id="54" name="直線コネクタ 53"/>
        <xdr:cNvCxnSpPr/>
      </xdr:nvCxnSpPr>
      <xdr:spPr bwMode="auto">
        <a:xfrm>
          <a:off x="3606800" y="2780375"/>
          <a:ext cx="698500" cy="5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60371</xdr:rowOff>
    </xdr:from>
    <xdr:to>
      <xdr:col>3</xdr:col>
      <xdr:colOff>206375</xdr:colOff>
      <xdr:row>15</xdr:row>
      <xdr:rowOff>161000</xdr:rowOff>
    </xdr:to>
    <xdr:cxnSp macro="">
      <xdr:nvCxnSpPr>
        <xdr:cNvPr id="57" name="直線コネクタ 56"/>
        <xdr:cNvCxnSpPr/>
      </xdr:nvCxnSpPr>
      <xdr:spPr bwMode="auto">
        <a:xfrm>
          <a:off x="2908300" y="2679746"/>
          <a:ext cx="698500" cy="10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64983</xdr:rowOff>
    </xdr:from>
    <xdr:to>
      <xdr:col>5</xdr:col>
      <xdr:colOff>34925</xdr:colOff>
      <xdr:row>15</xdr:row>
      <xdr:rowOff>166583</xdr:rowOff>
    </xdr:to>
    <xdr:sp macro="" textlink="">
      <xdr:nvSpPr>
        <xdr:cNvPr id="67" name="円/楕円 66"/>
        <xdr:cNvSpPr/>
      </xdr:nvSpPr>
      <xdr:spPr bwMode="auto">
        <a:xfrm>
          <a:off x="5600700" y="268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81510</xdr:rowOff>
    </xdr:from>
    <xdr:ext cx="762000" cy="259045"/>
    <xdr:sp macro="" textlink="">
      <xdr:nvSpPr>
        <xdr:cNvPr id="68" name="人口1人当たり決算額の推移該当値テキスト130"/>
        <xdr:cNvSpPr txBox="1"/>
      </xdr:nvSpPr>
      <xdr:spPr>
        <a:xfrm>
          <a:off x="5740400" y="252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66,287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78379</xdr:rowOff>
    </xdr:from>
    <xdr:to>
      <xdr:col>4</xdr:col>
      <xdr:colOff>520700</xdr:colOff>
      <xdr:row>16</xdr:row>
      <xdr:rowOff>8529</xdr:rowOff>
    </xdr:to>
    <xdr:sp macro="" textlink="">
      <xdr:nvSpPr>
        <xdr:cNvPr id="69" name="円/楕円 68"/>
        <xdr:cNvSpPr/>
      </xdr:nvSpPr>
      <xdr:spPr bwMode="auto">
        <a:xfrm>
          <a:off x="4953000" y="2697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18706</xdr:rowOff>
    </xdr:from>
    <xdr:ext cx="736600" cy="259045"/>
    <xdr:sp macro="" textlink="">
      <xdr:nvSpPr>
        <xdr:cNvPr id="70" name="テキスト ボックス 69"/>
        <xdr:cNvSpPr txBox="1"/>
      </xdr:nvSpPr>
      <xdr:spPr>
        <a:xfrm>
          <a:off x="4622800" y="246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164424</xdr:rowOff>
    </xdr:from>
    <xdr:to>
      <xdr:col>3</xdr:col>
      <xdr:colOff>955675</xdr:colOff>
      <xdr:row>16</xdr:row>
      <xdr:rowOff>94574</xdr:rowOff>
    </xdr:to>
    <xdr:sp macro="" textlink="">
      <xdr:nvSpPr>
        <xdr:cNvPr id="71" name="円/楕円 70"/>
        <xdr:cNvSpPr/>
      </xdr:nvSpPr>
      <xdr:spPr bwMode="auto">
        <a:xfrm>
          <a:off x="4254500" y="278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104751</xdr:rowOff>
    </xdr:from>
    <xdr:ext cx="762000" cy="259045"/>
    <xdr:sp macro="" textlink="">
      <xdr:nvSpPr>
        <xdr:cNvPr id="72" name="テキスト ボックス 71"/>
        <xdr:cNvSpPr txBox="1"/>
      </xdr:nvSpPr>
      <xdr:spPr>
        <a:xfrm>
          <a:off x="3924300" y="25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110200</xdr:rowOff>
    </xdr:from>
    <xdr:to>
      <xdr:col>3</xdr:col>
      <xdr:colOff>257175</xdr:colOff>
      <xdr:row>16</xdr:row>
      <xdr:rowOff>40350</xdr:rowOff>
    </xdr:to>
    <xdr:sp macro="" textlink="">
      <xdr:nvSpPr>
        <xdr:cNvPr id="73" name="円/楕円 72"/>
        <xdr:cNvSpPr/>
      </xdr:nvSpPr>
      <xdr:spPr bwMode="auto">
        <a:xfrm>
          <a:off x="3556000" y="2729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50527</xdr:rowOff>
    </xdr:from>
    <xdr:ext cx="762000" cy="259045"/>
    <xdr:sp macro="" textlink="">
      <xdr:nvSpPr>
        <xdr:cNvPr id="74" name="テキスト ボックス 73"/>
        <xdr:cNvSpPr txBox="1"/>
      </xdr:nvSpPr>
      <xdr:spPr>
        <a:xfrm>
          <a:off x="3225800" y="249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9571</xdr:rowOff>
    </xdr:from>
    <xdr:to>
      <xdr:col>2</xdr:col>
      <xdr:colOff>692150</xdr:colOff>
      <xdr:row>15</xdr:row>
      <xdr:rowOff>111171</xdr:rowOff>
    </xdr:to>
    <xdr:sp macro="" textlink="">
      <xdr:nvSpPr>
        <xdr:cNvPr id="75" name="円/楕円 74"/>
        <xdr:cNvSpPr/>
      </xdr:nvSpPr>
      <xdr:spPr bwMode="auto">
        <a:xfrm>
          <a:off x="2857500" y="262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121348</xdr:rowOff>
    </xdr:from>
    <xdr:ext cx="762000" cy="259045"/>
    <xdr:sp macro="" textlink="">
      <xdr:nvSpPr>
        <xdr:cNvPr id="76" name="テキスト ボックス 75"/>
        <xdr:cNvSpPr txBox="1"/>
      </xdr:nvSpPr>
      <xdr:spPr>
        <a:xfrm>
          <a:off x="2527300" y="239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116393</xdr:rowOff>
    </xdr:from>
    <xdr:to>
      <xdr:col>4</xdr:col>
      <xdr:colOff>1117600</xdr:colOff>
      <xdr:row>38</xdr:row>
      <xdr:rowOff>102357</xdr:rowOff>
    </xdr:to>
    <xdr:cxnSp macro="">
      <xdr:nvCxnSpPr>
        <xdr:cNvPr id="103" name="直線コネクタ 102"/>
        <xdr:cNvCxnSpPr/>
      </xdr:nvCxnSpPr>
      <xdr:spPr bwMode="auto">
        <a:xfrm flipV="1">
          <a:off x="5651500" y="6040943"/>
          <a:ext cx="0" cy="1529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74434</xdr:rowOff>
    </xdr:from>
    <xdr:ext cx="762000" cy="259045"/>
    <xdr:sp macro="" textlink="">
      <xdr:nvSpPr>
        <xdr:cNvPr id="104" name="人口1人当たり決算額の推移最小値テキスト445"/>
        <xdr:cNvSpPr txBox="1"/>
      </xdr:nvSpPr>
      <xdr:spPr>
        <a:xfrm>
          <a:off x="5740400" y="754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4</xdr:col>
      <xdr:colOff>1028700</xdr:colOff>
      <xdr:row>38</xdr:row>
      <xdr:rowOff>102357</xdr:rowOff>
    </xdr:from>
    <xdr:to>
      <xdr:col>5</xdr:col>
      <xdr:colOff>73025</xdr:colOff>
      <xdr:row>38</xdr:row>
      <xdr:rowOff>102357</xdr:rowOff>
    </xdr:to>
    <xdr:cxnSp macro="">
      <xdr:nvCxnSpPr>
        <xdr:cNvPr id="105" name="直線コネクタ 104"/>
        <xdr:cNvCxnSpPr/>
      </xdr:nvCxnSpPr>
      <xdr:spPr bwMode="auto">
        <a:xfrm>
          <a:off x="5562600" y="7569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31320</xdr:rowOff>
    </xdr:from>
    <xdr:ext cx="762000" cy="259045"/>
    <xdr:sp macro="" textlink="">
      <xdr:nvSpPr>
        <xdr:cNvPr id="106" name="人口1人当たり決算額の推移最大値テキスト445"/>
        <xdr:cNvSpPr txBox="1"/>
      </xdr:nvSpPr>
      <xdr:spPr>
        <a:xfrm>
          <a:off x="5740400" y="578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31,482</a:t>
          </a:r>
          <a:endParaRPr kumimoji="1" lang="ja-JP" altLang="en-US" sz="1000" b="1">
            <a:latin typeface="ＭＳ Ｐゴシック"/>
          </a:endParaRPr>
        </a:p>
      </xdr:txBody>
    </xdr:sp>
    <xdr:clientData/>
  </xdr:oneCellAnchor>
  <xdr:twoCellAnchor>
    <xdr:from>
      <xdr:col>4</xdr:col>
      <xdr:colOff>1028700</xdr:colOff>
      <xdr:row>33</xdr:row>
      <xdr:rowOff>116393</xdr:rowOff>
    </xdr:from>
    <xdr:to>
      <xdr:col>5</xdr:col>
      <xdr:colOff>73025</xdr:colOff>
      <xdr:row>33</xdr:row>
      <xdr:rowOff>116393</xdr:rowOff>
    </xdr:to>
    <xdr:cxnSp macro="">
      <xdr:nvCxnSpPr>
        <xdr:cNvPr id="107" name="直線コネクタ 106"/>
        <xdr:cNvCxnSpPr/>
      </xdr:nvCxnSpPr>
      <xdr:spPr bwMode="auto">
        <a:xfrm>
          <a:off x="5562600" y="6040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270652</xdr:rowOff>
    </xdr:from>
    <xdr:to>
      <xdr:col>4</xdr:col>
      <xdr:colOff>1117600</xdr:colOff>
      <xdr:row>37</xdr:row>
      <xdr:rowOff>309240</xdr:rowOff>
    </xdr:to>
    <xdr:cxnSp macro="">
      <xdr:nvCxnSpPr>
        <xdr:cNvPr id="108" name="直線コネクタ 107"/>
        <xdr:cNvCxnSpPr/>
      </xdr:nvCxnSpPr>
      <xdr:spPr bwMode="auto">
        <a:xfrm flipV="1">
          <a:off x="5003800" y="7395352"/>
          <a:ext cx="647700" cy="3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162267</xdr:rowOff>
    </xdr:from>
    <xdr:ext cx="762000" cy="259045"/>
    <xdr:sp macro="" textlink="">
      <xdr:nvSpPr>
        <xdr:cNvPr id="109" name="人口1人当たり決算額の推移平均値テキスト445"/>
        <xdr:cNvSpPr txBox="1"/>
      </xdr:nvSpPr>
      <xdr:spPr>
        <a:xfrm>
          <a:off x="5740400" y="677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317190</xdr:rowOff>
    </xdr:from>
    <xdr:to>
      <xdr:col>5</xdr:col>
      <xdr:colOff>34925</xdr:colOff>
      <xdr:row>36</xdr:row>
      <xdr:rowOff>75890</xdr:rowOff>
    </xdr:to>
    <xdr:sp macro="" textlink="">
      <xdr:nvSpPr>
        <xdr:cNvPr id="110" name="フローチャート : 判断 109"/>
        <xdr:cNvSpPr/>
      </xdr:nvSpPr>
      <xdr:spPr bwMode="auto">
        <a:xfrm>
          <a:off x="5600700" y="692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169337</xdr:rowOff>
    </xdr:from>
    <xdr:to>
      <xdr:col>4</xdr:col>
      <xdr:colOff>469900</xdr:colOff>
      <xdr:row>37</xdr:row>
      <xdr:rowOff>309240</xdr:rowOff>
    </xdr:to>
    <xdr:cxnSp macro="">
      <xdr:nvCxnSpPr>
        <xdr:cNvPr id="111" name="直線コネクタ 110"/>
        <xdr:cNvCxnSpPr/>
      </xdr:nvCxnSpPr>
      <xdr:spPr bwMode="auto">
        <a:xfrm>
          <a:off x="4305300" y="7294037"/>
          <a:ext cx="698500" cy="13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2" name="フローチャート : 判断 111"/>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3" name="テキスト ボックス 112"/>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145608</xdr:rowOff>
    </xdr:from>
    <xdr:to>
      <xdr:col>3</xdr:col>
      <xdr:colOff>904875</xdr:colOff>
      <xdr:row>37</xdr:row>
      <xdr:rowOff>169337</xdr:rowOff>
    </xdr:to>
    <xdr:cxnSp macro="">
      <xdr:nvCxnSpPr>
        <xdr:cNvPr id="114" name="直線コネクタ 113"/>
        <xdr:cNvCxnSpPr/>
      </xdr:nvCxnSpPr>
      <xdr:spPr bwMode="auto">
        <a:xfrm>
          <a:off x="3606800" y="7270308"/>
          <a:ext cx="698500" cy="23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5" name="フローチャート : 判断 114"/>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6" name="テキスト ボックス 115"/>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145608</xdr:rowOff>
    </xdr:from>
    <xdr:to>
      <xdr:col>3</xdr:col>
      <xdr:colOff>206375</xdr:colOff>
      <xdr:row>37</xdr:row>
      <xdr:rowOff>150912</xdr:rowOff>
    </xdr:to>
    <xdr:cxnSp macro="">
      <xdr:nvCxnSpPr>
        <xdr:cNvPr id="117" name="直線コネクタ 116"/>
        <xdr:cNvCxnSpPr/>
      </xdr:nvCxnSpPr>
      <xdr:spPr bwMode="auto">
        <a:xfrm flipV="1">
          <a:off x="2908300" y="7270308"/>
          <a:ext cx="698500" cy="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18" name="フローチャート : 判断 117"/>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19" name="テキスト ボックス 118"/>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0" name="フローチャート : 判断 119"/>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1" name="テキスト ボックス 120"/>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219852</xdr:rowOff>
    </xdr:from>
    <xdr:to>
      <xdr:col>5</xdr:col>
      <xdr:colOff>34925</xdr:colOff>
      <xdr:row>37</xdr:row>
      <xdr:rowOff>321452</xdr:rowOff>
    </xdr:to>
    <xdr:sp macro="" textlink="">
      <xdr:nvSpPr>
        <xdr:cNvPr id="127" name="円/楕円 126"/>
        <xdr:cNvSpPr/>
      </xdr:nvSpPr>
      <xdr:spPr bwMode="auto">
        <a:xfrm>
          <a:off x="5600700" y="734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191929</xdr:rowOff>
    </xdr:from>
    <xdr:ext cx="762000" cy="259045"/>
    <xdr:sp macro="" textlink="">
      <xdr:nvSpPr>
        <xdr:cNvPr id="128" name="人口1人当たり決算額の推移該当値テキスト445"/>
        <xdr:cNvSpPr txBox="1"/>
      </xdr:nvSpPr>
      <xdr:spPr>
        <a:xfrm>
          <a:off x="5740400" y="73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258440</xdr:rowOff>
    </xdr:from>
    <xdr:to>
      <xdr:col>4</xdr:col>
      <xdr:colOff>520700</xdr:colOff>
      <xdr:row>38</xdr:row>
      <xdr:rowOff>17140</xdr:rowOff>
    </xdr:to>
    <xdr:sp macro="" textlink="">
      <xdr:nvSpPr>
        <xdr:cNvPr id="129" name="円/楕円 128"/>
        <xdr:cNvSpPr/>
      </xdr:nvSpPr>
      <xdr:spPr bwMode="auto">
        <a:xfrm>
          <a:off x="4953000" y="738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1917</xdr:rowOff>
    </xdr:from>
    <xdr:ext cx="736600" cy="259045"/>
    <xdr:sp macro="" textlink="">
      <xdr:nvSpPr>
        <xdr:cNvPr id="130" name="テキスト ボックス 129"/>
        <xdr:cNvSpPr txBox="1"/>
      </xdr:nvSpPr>
      <xdr:spPr>
        <a:xfrm>
          <a:off x="4622800" y="74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118537</xdr:rowOff>
    </xdr:from>
    <xdr:to>
      <xdr:col>3</xdr:col>
      <xdr:colOff>955675</xdr:colOff>
      <xdr:row>37</xdr:row>
      <xdr:rowOff>220137</xdr:rowOff>
    </xdr:to>
    <xdr:sp macro="" textlink="">
      <xdr:nvSpPr>
        <xdr:cNvPr id="131" name="円/楕円 130"/>
        <xdr:cNvSpPr/>
      </xdr:nvSpPr>
      <xdr:spPr bwMode="auto">
        <a:xfrm>
          <a:off x="4254500" y="724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204914</xdr:rowOff>
    </xdr:from>
    <xdr:ext cx="762000" cy="259045"/>
    <xdr:sp macro="" textlink="">
      <xdr:nvSpPr>
        <xdr:cNvPr id="132" name="テキスト ボックス 131"/>
        <xdr:cNvSpPr txBox="1"/>
      </xdr:nvSpPr>
      <xdr:spPr>
        <a:xfrm>
          <a:off x="3924300" y="732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94808</xdr:rowOff>
    </xdr:from>
    <xdr:to>
      <xdr:col>3</xdr:col>
      <xdr:colOff>257175</xdr:colOff>
      <xdr:row>37</xdr:row>
      <xdr:rowOff>196408</xdr:rowOff>
    </xdr:to>
    <xdr:sp macro="" textlink="">
      <xdr:nvSpPr>
        <xdr:cNvPr id="133" name="円/楕円 132"/>
        <xdr:cNvSpPr/>
      </xdr:nvSpPr>
      <xdr:spPr bwMode="auto">
        <a:xfrm>
          <a:off x="3556000" y="721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181185</xdr:rowOff>
    </xdr:from>
    <xdr:ext cx="762000" cy="259045"/>
    <xdr:sp macro="" textlink="">
      <xdr:nvSpPr>
        <xdr:cNvPr id="134" name="テキスト ボックス 133"/>
        <xdr:cNvSpPr txBox="1"/>
      </xdr:nvSpPr>
      <xdr:spPr>
        <a:xfrm>
          <a:off x="3225800" y="730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100112</xdr:rowOff>
    </xdr:from>
    <xdr:to>
      <xdr:col>2</xdr:col>
      <xdr:colOff>692150</xdr:colOff>
      <xdr:row>37</xdr:row>
      <xdr:rowOff>201712</xdr:rowOff>
    </xdr:to>
    <xdr:sp macro="" textlink="">
      <xdr:nvSpPr>
        <xdr:cNvPr id="135" name="円/楕円 134"/>
        <xdr:cNvSpPr/>
      </xdr:nvSpPr>
      <xdr:spPr bwMode="auto">
        <a:xfrm>
          <a:off x="2857500" y="722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186489</xdr:rowOff>
    </xdr:from>
    <xdr:ext cx="762000" cy="259045"/>
    <xdr:sp macro="" textlink="">
      <xdr:nvSpPr>
        <xdr:cNvPr id="136" name="テキスト ボックス 135"/>
        <xdr:cNvSpPr txBox="1"/>
      </xdr:nvSpPr>
      <xdr:spPr>
        <a:xfrm>
          <a:off x="2527300" y="731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162,395
158,120
206.57
62,428,862
60,064,112
2,315,252
34,570,678
63,285,252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13.3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48854</xdr:rowOff>
    </xdr:from>
    <xdr:to>
      <xdr:col>6</xdr:col>
      <xdr:colOff>510540</xdr:colOff>
      <xdr:row>38</xdr:row>
      <xdr:rowOff>138557</xdr:rowOff>
    </xdr:to>
    <xdr:cxnSp macro="">
      <xdr:nvCxnSpPr>
        <xdr:cNvPr id="54" name="直線コネクタ 53"/>
        <xdr:cNvCxnSpPr/>
      </xdr:nvCxnSpPr>
      <xdr:spPr>
        <a:xfrm flipV="1">
          <a:off x="4633595" y="5192354"/>
          <a:ext cx="1270"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142384</xdr:rowOff>
    </xdr:from>
    <xdr:ext cx="534377" cy="259045"/>
    <xdr:sp macro="" textlink="">
      <xdr:nvSpPr>
        <xdr:cNvPr id="55" name="人件費最小値テキスト"/>
        <xdr:cNvSpPr txBox="1"/>
      </xdr:nvSpPr>
      <xdr:spPr>
        <a:xfrm>
          <a:off x="4686300" y="66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40,025</a:t>
          </a:r>
          <a:endParaRPr kumimoji="1" lang="ja-JP" altLang="en-US" sz="1000" b="1">
            <a:latin typeface="ＭＳ Ｐゴシック"/>
          </a:endParaRPr>
        </a:p>
      </xdr:txBody>
    </xdr:sp>
    <xdr:clientData/>
  </xdr:oneCellAnchor>
  <xdr:twoCellAnchor>
    <xdr:from>
      <xdr:col>6</xdr:col>
      <xdr:colOff>422275</xdr:colOff>
      <xdr:row>38</xdr:row>
      <xdr:rowOff>138557</xdr:rowOff>
    </xdr:from>
    <xdr:to>
      <xdr:col>6</xdr:col>
      <xdr:colOff>600075</xdr:colOff>
      <xdr:row>38</xdr:row>
      <xdr:rowOff>138557</xdr:rowOff>
    </xdr:to>
    <xdr:cxnSp macro="">
      <xdr:nvCxnSpPr>
        <xdr:cNvPr id="56" name="直線コネクタ 55"/>
        <xdr:cNvCxnSpPr/>
      </xdr:nvCxnSpPr>
      <xdr:spPr>
        <a:xfrm>
          <a:off x="4546600" y="665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166981</xdr:rowOff>
    </xdr:from>
    <xdr:ext cx="534377" cy="259045"/>
    <xdr:sp macro="" textlink="">
      <xdr:nvSpPr>
        <xdr:cNvPr id="57" name="人件費最大値テキスト"/>
        <xdr:cNvSpPr txBox="1"/>
      </xdr:nvSpPr>
      <xdr:spPr>
        <a:xfrm>
          <a:off x="4686300" y="4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71,987</a:t>
          </a:r>
          <a:endParaRPr kumimoji="1" lang="ja-JP" altLang="en-US" sz="1000" b="1">
            <a:latin typeface="ＭＳ Ｐゴシック"/>
          </a:endParaRPr>
        </a:p>
      </xdr:txBody>
    </xdr:sp>
    <xdr:clientData/>
  </xdr:oneCellAnchor>
  <xdr:twoCellAnchor>
    <xdr:from>
      <xdr:col>6</xdr:col>
      <xdr:colOff>422275</xdr:colOff>
      <xdr:row>30</xdr:row>
      <xdr:rowOff>48854</xdr:rowOff>
    </xdr:from>
    <xdr:to>
      <xdr:col>6</xdr:col>
      <xdr:colOff>600075</xdr:colOff>
      <xdr:row>30</xdr:row>
      <xdr:rowOff>48854</xdr:rowOff>
    </xdr:to>
    <xdr:cxnSp macro="">
      <xdr:nvCxnSpPr>
        <xdr:cNvPr id="58" name="直線コネクタ 57"/>
        <xdr:cNvCxnSpPr/>
      </xdr:nvCxnSpPr>
      <xdr:spPr>
        <a:xfrm>
          <a:off x="4546600" y="519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27412</xdr:rowOff>
    </xdr:from>
    <xdr:to>
      <xdr:col>6</xdr:col>
      <xdr:colOff>511175</xdr:colOff>
      <xdr:row>34</xdr:row>
      <xdr:rowOff>43002</xdr:rowOff>
    </xdr:to>
    <xdr:cxnSp macro="">
      <xdr:nvCxnSpPr>
        <xdr:cNvPr id="59" name="直線コネクタ 58"/>
        <xdr:cNvCxnSpPr/>
      </xdr:nvCxnSpPr>
      <xdr:spPr>
        <a:xfrm flipV="1">
          <a:off x="3797300" y="5856712"/>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123756</xdr:rowOff>
    </xdr:from>
    <xdr:ext cx="534377" cy="259045"/>
    <xdr:sp macro="" textlink="">
      <xdr:nvSpPr>
        <xdr:cNvPr id="60" name="人件費平均値テキスト"/>
        <xdr:cNvSpPr txBox="1"/>
      </xdr:nvSpPr>
      <xdr:spPr>
        <a:xfrm>
          <a:off x="4686300" y="5610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100879</xdr:rowOff>
    </xdr:from>
    <xdr:to>
      <xdr:col>6</xdr:col>
      <xdr:colOff>561975</xdr:colOff>
      <xdr:row>34</xdr:row>
      <xdr:rowOff>31029</xdr:rowOff>
    </xdr:to>
    <xdr:sp macro="" textlink="">
      <xdr:nvSpPr>
        <xdr:cNvPr id="61" name="フローチャート : 判断 60"/>
        <xdr:cNvSpPr/>
      </xdr:nvSpPr>
      <xdr:spPr>
        <a:xfrm>
          <a:off x="4584700" y="575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43002</xdr:rowOff>
    </xdr:from>
    <xdr:to>
      <xdr:col>5</xdr:col>
      <xdr:colOff>358775</xdr:colOff>
      <xdr:row>34</xdr:row>
      <xdr:rowOff>70891</xdr:rowOff>
    </xdr:to>
    <xdr:cxnSp macro="">
      <xdr:nvCxnSpPr>
        <xdr:cNvPr id="62" name="直線コネクタ 61"/>
        <xdr:cNvCxnSpPr/>
      </xdr:nvCxnSpPr>
      <xdr:spPr>
        <a:xfrm flipV="1">
          <a:off x="2908300" y="587230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11547</xdr:rowOff>
    </xdr:from>
    <xdr:to>
      <xdr:col>4</xdr:col>
      <xdr:colOff>155575</xdr:colOff>
      <xdr:row>34</xdr:row>
      <xdr:rowOff>70891</xdr:rowOff>
    </xdr:to>
    <xdr:cxnSp macro="">
      <xdr:nvCxnSpPr>
        <xdr:cNvPr id="65" name="直線コネクタ 64"/>
        <xdr:cNvCxnSpPr/>
      </xdr:nvCxnSpPr>
      <xdr:spPr>
        <a:xfrm>
          <a:off x="2019300" y="5840847"/>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15982</xdr:rowOff>
    </xdr:from>
    <xdr:to>
      <xdr:col>2</xdr:col>
      <xdr:colOff>638175</xdr:colOff>
      <xdr:row>34</xdr:row>
      <xdr:rowOff>11547</xdr:rowOff>
    </xdr:to>
    <xdr:cxnSp macro="">
      <xdr:nvCxnSpPr>
        <xdr:cNvPr id="68" name="直線コネクタ 67"/>
        <xdr:cNvCxnSpPr/>
      </xdr:nvCxnSpPr>
      <xdr:spPr>
        <a:xfrm>
          <a:off x="1130300" y="5673832"/>
          <a:ext cx="889000" cy="1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148062</xdr:rowOff>
    </xdr:from>
    <xdr:to>
      <xdr:col>6</xdr:col>
      <xdr:colOff>561975</xdr:colOff>
      <xdr:row>34</xdr:row>
      <xdr:rowOff>78212</xdr:rowOff>
    </xdr:to>
    <xdr:sp macro="" textlink="">
      <xdr:nvSpPr>
        <xdr:cNvPr id="78" name="円/楕円 77"/>
        <xdr:cNvSpPr/>
      </xdr:nvSpPr>
      <xdr:spPr>
        <a:xfrm>
          <a:off x="4584700" y="58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126489</xdr:rowOff>
    </xdr:from>
    <xdr:ext cx="534377" cy="259045"/>
    <xdr:sp macro="" textlink="">
      <xdr:nvSpPr>
        <xdr:cNvPr id="79" name="人件費該当値テキスト"/>
        <xdr:cNvSpPr txBox="1"/>
      </xdr:nvSpPr>
      <xdr:spPr>
        <a:xfrm>
          <a:off x="4686300" y="57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57,456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163652</xdr:rowOff>
    </xdr:from>
    <xdr:to>
      <xdr:col>5</xdr:col>
      <xdr:colOff>409575</xdr:colOff>
      <xdr:row>34</xdr:row>
      <xdr:rowOff>93802</xdr:rowOff>
    </xdr:to>
    <xdr:sp macro="" textlink="">
      <xdr:nvSpPr>
        <xdr:cNvPr id="80" name="円/楕円 79"/>
        <xdr:cNvSpPr/>
      </xdr:nvSpPr>
      <xdr:spPr>
        <a:xfrm>
          <a:off x="3746500" y="58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110329</xdr:rowOff>
    </xdr:from>
    <xdr:ext cx="534377" cy="259045"/>
    <xdr:sp macro="" textlink="">
      <xdr:nvSpPr>
        <xdr:cNvPr id="81" name="テキスト ボックス 80"/>
        <xdr:cNvSpPr txBox="1"/>
      </xdr:nvSpPr>
      <xdr:spPr>
        <a:xfrm>
          <a:off x="3530111" y="559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20091</xdr:rowOff>
    </xdr:from>
    <xdr:to>
      <xdr:col>4</xdr:col>
      <xdr:colOff>206375</xdr:colOff>
      <xdr:row>34</xdr:row>
      <xdr:rowOff>121691</xdr:rowOff>
    </xdr:to>
    <xdr:sp macro="" textlink="">
      <xdr:nvSpPr>
        <xdr:cNvPr id="82" name="円/楕円 81"/>
        <xdr:cNvSpPr/>
      </xdr:nvSpPr>
      <xdr:spPr>
        <a:xfrm>
          <a:off x="2857500" y="58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112818</xdr:rowOff>
    </xdr:from>
    <xdr:ext cx="534377" cy="259045"/>
    <xdr:sp macro="" textlink="">
      <xdr:nvSpPr>
        <xdr:cNvPr id="83" name="テキスト ボックス 82"/>
        <xdr:cNvSpPr txBox="1"/>
      </xdr:nvSpPr>
      <xdr:spPr>
        <a:xfrm>
          <a:off x="2641111" y="59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132197</xdr:rowOff>
    </xdr:from>
    <xdr:to>
      <xdr:col>3</xdr:col>
      <xdr:colOff>3175</xdr:colOff>
      <xdr:row>34</xdr:row>
      <xdr:rowOff>62347</xdr:rowOff>
    </xdr:to>
    <xdr:sp macro="" textlink="">
      <xdr:nvSpPr>
        <xdr:cNvPr id="84" name="円/楕円 83"/>
        <xdr:cNvSpPr/>
      </xdr:nvSpPr>
      <xdr:spPr>
        <a:xfrm>
          <a:off x="1968500" y="57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53474</xdr:rowOff>
    </xdr:from>
    <xdr:ext cx="534377" cy="259045"/>
    <xdr:sp macro="" textlink="">
      <xdr:nvSpPr>
        <xdr:cNvPr id="85" name="テキスト ボックス 84"/>
        <xdr:cNvSpPr txBox="1"/>
      </xdr:nvSpPr>
      <xdr:spPr>
        <a:xfrm>
          <a:off x="1752111" y="58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136632</xdr:rowOff>
    </xdr:from>
    <xdr:to>
      <xdr:col>1</xdr:col>
      <xdr:colOff>485775</xdr:colOff>
      <xdr:row>33</xdr:row>
      <xdr:rowOff>66782</xdr:rowOff>
    </xdr:to>
    <xdr:sp macro="" textlink="">
      <xdr:nvSpPr>
        <xdr:cNvPr id="86" name="円/楕円 85"/>
        <xdr:cNvSpPr/>
      </xdr:nvSpPr>
      <xdr:spPr>
        <a:xfrm>
          <a:off x="1079500" y="56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57909</xdr:rowOff>
    </xdr:from>
    <xdr:ext cx="534377" cy="259045"/>
    <xdr:sp macro="" textlink="">
      <xdr:nvSpPr>
        <xdr:cNvPr id="87" name="テキスト ボックス 86"/>
        <xdr:cNvSpPr txBox="1"/>
      </xdr:nvSpPr>
      <xdr:spPr>
        <a:xfrm>
          <a:off x="863111" y="57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115834</xdr:rowOff>
    </xdr:from>
    <xdr:to>
      <xdr:col>6</xdr:col>
      <xdr:colOff>510540</xdr:colOff>
      <xdr:row>57</xdr:row>
      <xdr:rowOff>122189</xdr:rowOff>
    </xdr:to>
    <xdr:cxnSp macro="">
      <xdr:nvCxnSpPr>
        <xdr:cNvPr id="110" name="直線コネクタ 109"/>
        <xdr:cNvCxnSpPr/>
      </xdr:nvCxnSpPr>
      <xdr:spPr>
        <a:xfrm flipV="1">
          <a:off x="4633595" y="8688334"/>
          <a:ext cx="1270" cy="120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126016</xdr:rowOff>
    </xdr:from>
    <xdr:ext cx="534377" cy="259045"/>
    <xdr:sp macro="" textlink="">
      <xdr:nvSpPr>
        <xdr:cNvPr id="111" name="物件費最小値テキスト"/>
        <xdr:cNvSpPr txBox="1"/>
      </xdr:nvSpPr>
      <xdr:spPr>
        <a:xfrm>
          <a:off x="4686300"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34,133</a:t>
          </a:r>
          <a:endParaRPr kumimoji="1" lang="ja-JP" altLang="en-US" sz="1000" b="1">
            <a:latin typeface="ＭＳ Ｐゴシック"/>
          </a:endParaRPr>
        </a:p>
      </xdr:txBody>
    </xdr:sp>
    <xdr:clientData/>
  </xdr:oneCellAnchor>
  <xdr:twoCellAnchor>
    <xdr:from>
      <xdr:col>6</xdr:col>
      <xdr:colOff>422275</xdr:colOff>
      <xdr:row>57</xdr:row>
      <xdr:rowOff>122189</xdr:rowOff>
    </xdr:from>
    <xdr:to>
      <xdr:col>6</xdr:col>
      <xdr:colOff>600075</xdr:colOff>
      <xdr:row>57</xdr:row>
      <xdr:rowOff>122189</xdr:rowOff>
    </xdr:to>
    <xdr:cxnSp macro="">
      <xdr:nvCxnSpPr>
        <xdr:cNvPr id="112" name="直線コネクタ 111"/>
        <xdr:cNvCxnSpPr/>
      </xdr:nvCxnSpPr>
      <xdr:spPr>
        <a:xfrm>
          <a:off x="4546600" y="989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62511</xdr:rowOff>
    </xdr:from>
    <xdr:ext cx="534377" cy="259045"/>
    <xdr:sp macro="" textlink="">
      <xdr:nvSpPr>
        <xdr:cNvPr id="113" name="物件費最大値テキスト"/>
        <xdr:cNvSpPr txBox="1"/>
      </xdr:nvSpPr>
      <xdr:spPr>
        <a:xfrm>
          <a:off x="4686300" y="84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60,522</a:t>
          </a:r>
          <a:endParaRPr kumimoji="1" lang="ja-JP" altLang="en-US" sz="1000" b="1">
            <a:latin typeface="ＭＳ Ｐゴシック"/>
          </a:endParaRPr>
        </a:p>
      </xdr:txBody>
    </xdr:sp>
    <xdr:clientData/>
  </xdr:oneCellAnchor>
  <xdr:twoCellAnchor>
    <xdr:from>
      <xdr:col>6</xdr:col>
      <xdr:colOff>422275</xdr:colOff>
      <xdr:row>50</xdr:row>
      <xdr:rowOff>115834</xdr:rowOff>
    </xdr:from>
    <xdr:to>
      <xdr:col>6</xdr:col>
      <xdr:colOff>600075</xdr:colOff>
      <xdr:row>50</xdr:row>
      <xdr:rowOff>115834</xdr:rowOff>
    </xdr:to>
    <xdr:cxnSp macro="">
      <xdr:nvCxnSpPr>
        <xdr:cNvPr id="114" name="直線コネクタ 113"/>
        <xdr:cNvCxnSpPr/>
      </xdr:nvCxnSpPr>
      <xdr:spPr>
        <a:xfrm>
          <a:off x="4546600" y="8688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126030</xdr:rowOff>
    </xdr:from>
    <xdr:to>
      <xdr:col>6</xdr:col>
      <xdr:colOff>511175</xdr:colOff>
      <xdr:row>53</xdr:row>
      <xdr:rowOff>127310</xdr:rowOff>
    </xdr:to>
    <xdr:cxnSp macro="">
      <xdr:nvCxnSpPr>
        <xdr:cNvPr id="115" name="直線コネクタ 114"/>
        <xdr:cNvCxnSpPr/>
      </xdr:nvCxnSpPr>
      <xdr:spPr>
        <a:xfrm flipV="1">
          <a:off x="3797300" y="9212880"/>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15674</xdr:rowOff>
    </xdr:from>
    <xdr:ext cx="534377" cy="259045"/>
    <xdr:sp macro="" textlink="">
      <xdr:nvSpPr>
        <xdr:cNvPr id="116" name="物件費平均値テキスト"/>
        <xdr:cNvSpPr txBox="1"/>
      </xdr:nvSpPr>
      <xdr:spPr>
        <a:xfrm>
          <a:off x="4686300" y="89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164247</xdr:rowOff>
    </xdr:from>
    <xdr:to>
      <xdr:col>6</xdr:col>
      <xdr:colOff>561975</xdr:colOff>
      <xdr:row>53</xdr:row>
      <xdr:rowOff>94397</xdr:rowOff>
    </xdr:to>
    <xdr:sp macro="" textlink="">
      <xdr:nvSpPr>
        <xdr:cNvPr id="117" name="フローチャート : 判断 116"/>
        <xdr:cNvSpPr/>
      </xdr:nvSpPr>
      <xdr:spPr>
        <a:xfrm>
          <a:off x="4584700" y="90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127310</xdr:rowOff>
    </xdr:from>
    <xdr:to>
      <xdr:col>5</xdr:col>
      <xdr:colOff>358775</xdr:colOff>
      <xdr:row>54</xdr:row>
      <xdr:rowOff>121183</xdr:rowOff>
    </xdr:to>
    <xdr:cxnSp macro="">
      <xdr:nvCxnSpPr>
        <xdr:cNvPr id="118" name="直線コネクタ 117"/>
        <xdr:cNvCxnSpPr/>
      </xdr:nvCxnSpPr>
      <xdr:spPr>
        <a:xfrm flipV="1">
          <a:off x="2908300" y="9214160"/>
          <a:ext cx="889000" cy="1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138552</xdr:rowOff>
    </xdr:from>
    <xdr:to>
      <xdr:col>5</xdr:col>
      <xdr:colOff>409575</xdr:colOff>
      <xdr:row>52</xdr:row>
      <xdr:rowOff>68702</xdr:rowOff>
    </xdr:to>
    <xdr:sp macro="" textlink="">
      <xdr:nvSpPr>
        <xdr:cNvPr id="119" name="フローチャート : 判断 118"/>
        <xdr:cNvSpPr/>
      </xdr:nvSpPr>
      <xdr:spPr>
        <a:xfrm>
          <a:off x="3746500" y="888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85229</xdr:rowOff>
    </xdr:from>
    <xdr:ext cx="534377" cy="259045"/>
    <xdr:sp macro="" textlink="">
      <xdr:nvSpPr>
        <xdr:cNvPr id="120" name="テキスト ボックス 119"/>
        <xdr:cNvSpPr txBox="1"/>
      </xdr:nvSpPr>
      <xdr:spPr>
        <a:xfrm>
          <a:off x="3530111" y="86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111537</xdr:rowOff>
    </xdr:from>
    <xdr:to>
      <xdr:col>4</xdr:col>
      <xdr:colOff>155575</xdr:colOff>
      <xdr:row>54</xdr:row>
      <xdr:rowOff>121183</xdr:rowOff>
    </xdr:to>
    <xdr:cxnSp macro="">
      <xdr:nvCxnSpPr>
        <xdr:cNvPr id="121" name="直線コネクタ 120"/>
        <xdr:cNvCxnSpPr/>
      </xdr:nvCxnSpPr>
      <xdr:spPr>
        <a:xfrm>
          <a:off x="2019300" y="9369837"/>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118756</xdr:rowOff>
    </xdr:from>
    <xdr:to>
      <xdr:col>4</xdr:col>
      <xdr:colOff>206375</xdr:colOff>
      <xdr:row>53</xdr:row>
      <xdr:rowOff>48906</xdr:rowOff>
    </xdr:to>
    <xdr:sp macro="" textlink="">
      <xdr:nvSpPr>
        <xdr:cNvPr id="122" name="フローチャート : 判断 121"/>
        <xdr:cNvSpPr/>
      </xdr:nvSpPr>
      <xdr:spPr>
        <a:xfrm>
          <a:off x="2857500" y="90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65433</xdr:rowOff>
    </xdr:from>
    <xdr:ext cx="534377" cy="259045"/>
    <xdr:sp macro="" textlink="">
      <xdr:nvSpPr>
        <xdr:cNvPr id="123" name="テキスト ボックス 122"/>
        <xdr:cNvSpPr txBox="1"/>
      </xdr:nvSpPr>
      <xdr:spPr>
        <a:xfrm>
          <a:off x="2641111" y="88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98827</xdr:rowOff>
    </xdr:from>
    <xdr:to>
      <xdr:col>2</xdr:col>
      <xdr:colOff>638175</xdr:colOff>
      <xdr:row>54</xdr:row>
      <xdr:rowOff>111537</xdr:rowOff>
    </xdr:to>
    <xdr:cxnSp macro="">
      <xdr:nvCxnSpPr>
        <xdr:cNvPr id="124" name="直線コネクタ 123"/>
        <xdr:cNvCxnSpPr/>
      </xdr:nvCxnSpPr>
      <xdr:spPr>
        <a:xfrm>
          <a:off x="1130300" y="9357127"/>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65994</xdr:rowOff>
    </xdr:from>
    <xdr:to>
      <xdr:col>3</xdr:col>
      <xdr:colOff>3175</xdr:colOff>
      <xdr:row>53</xdr:row>
      <xdr:rowOff>167594</xdr:rowOff>
    </xdr:to>
    <xdr:sp macro="" textlink="">
      <xdr:nvSpPr>
        <xdr:cNvPr id="125" name="フローチャート : 判断 124"/>
        <xdr:cNvSpPr/>
      </xdr:nvSpPr>
      <xdr:spPr>
        <a:xfrm>
          <a:off x="1968500" y="91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12671</xdr:rowOff>
    </xdr:from>
    <xdr:ext cx="534377" cy="259045"/>
    <xdr:sp macro="" textlink="">
      <xdr:nvSpPr>
        <xdr:cNvPr id="126" name="テキスト ボックス 125"/>
        <xdr:cNvSpPr txBox="1"/>
      </xdr:nvSpPr>
      <xdr:spPr>
        <a:xfrm>
          <a:off x="1752111" y="89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140243</xdr:rowOff>
    </xdr:from>
    <xdr:to>
      <xdr:col>1</xdr:col>
      <xdr:colOff>485775</xdr:colOff>
      <xdr:row>53</xdr:row>
      <xdr:rowOff>70393</xdr:rowOff>
    </xdr:to>
    <xdr:sp macro="" textlink="">
      <xdr:nvSpPr>
        <xdr:cNvPr id="127" name="フローチャート : 判断 126"/>
        <xdr:cNvSpPr/>
      </xdr:nvSpPr>
      <xdr:spPr>
        <a:xfrm>
          <a:off x="1079500" y="905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86920</xdr:rowOff>
    </xdr:from>
    <xdr:ext cx="534377" cy="259045"/>
    <xdr:sp macro="" textlink="">
      <xdr:nvSpPr>
        <xdr:cNvPr id="128" name="テキスト ボックス 127"/>
        <xdr:cNvSpPr txBox="1"/>
      </xdr:nvSpPr>
      <xdr:spPr>
        <a:xfrm>
          <a:off x="863111" y="8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75230</xdr:rowOff>
    </xdr:from>
    <xdr:to>
      <xdr:col>6</xdr:col>
      <xdr:colOff>561975</xdr:colOff>
      <xdr:row>54</xdr:row>
      <xdr:rowOff>5380</xdr:rowOff>
    </xdr:to>
    <xdr:sp macro="" textlink="">
      <xdr:nvSpPr>
        <xdr:cNvPr id="134" name="円/楕円 133"/>
        <xdr:cNvSpPr/>
      </xdr:nvSpPr>
      <xdr:spPr>
        <a:xfrm>
          <a:off x="4584700" y="91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53657</xdr:rowOff>
    </xdr:from>
    <xdr:ext cx="534377" cy="259045"/>
    <xdr:sp macro="" textlink="">
      <xdr:nvSpPr>
        <xdr:cNvPr id="135" name="物件費該当値テキスト"/>
        <xdr:cNvSpPr txBox="1"/>
      </xdr:nvSpPr>
      <xdr:spPr>
        <a:xfrm>
          <a:off x="4686300" y="914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76510</xdr:rowOff>
    </xdr:from>
    <xdr:to>
      <xdr:col>5</xdr:col>
      <xdr:colOff>409575</xdr:colOff>
      <xdr:row>54</xdr:row>
      <xdr:rowOff>6660</xdr:rowOff>
    </xdr:to>
    <xdr:sp macro="" textlink="">
      <xdr:nvSpPr>
        <xdr:cNvPr id="136" name="円/楕円 135"/>
        <xdr:cNvSpPr/>
      </xdr:nvSpPr>
      <xdr:spPr>
        <a:xfrm>
          <a:off x="3746500" y="91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169237</xdr:rowOff>
    </xdr:from>
    <xdr:ext cx="534377" cy="259045"/>
    <xdr:sp macro="" textlink="">
      <xdr:nvSpPr>
        <xdr:cNvPr id="137" name="テキスト ボックス 136"/>
        <xdr:cNvSpPr txBox="1"/>
      </xdr:nvSpPr>
      <xdr:spPr>
        <a:xfrm>
          <a:off x="3530111" y="92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70383</xdr:rowOff>
    </xdr:from>
    <xdr:to>
      <xdr:col>4</xdr:col>
      <xdr:colOff>206375</xdr:colOff>
      <xdr:row>55</xdr:row>
      <xdr:rowOff>533</xdr:rowOff>
    </xdr:to>
    <xdr:sp macro="" textlink="">
      <xdr:nvSpPr>
        <xdr:cNvPr id="138" name="円/楕円 137"/>
        <xdr:cNvSpPr/>
      </xdr:nvSpPr>
      <xdr:spPr>
        <a:xfrm>
          <a:off x="2857500" y="93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163110</xdr:rowOff>
    </xdr:from>
    <xdr:ext cx="534377" cy="259045"/>
    <xdr:sp macro="" textlink="">
      <xdr:nvSpPr>
        <xdr:cNvPr id="139" name="テキスト ボックス 138"/>
        <xdr:cNvSpPr txBox="1"/>
      </xdr:nvSpPr>
      <xdr:spPr>
        <a:xfrm>
          <a:off x="2641111" y="942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60737</xdr:rowOff>
    </xdr:from>
    <xdr:to>
      <xdr:col>3</xdr:col>
      <xdr:colOff>3175</xdr:colOff>
      <xdr:row>54</xdr:row>
      <xdr:rowOff>162337</xdr:rowOff>
    </xdr:to>
    <xdr:sp macro="" textlink="">
      <xdr:nvSpPr>
        <xdr:cNvPr id="140" name="円/楕円 139"/>
        <xdr:cNvSpPr/>
      </xdr:nvSpPr>
      <xdr:spPr>
        <a:xfrm>
          <a:off x="1968500" y="93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153464</xdr:rowOff>
    </xdr:from>
    <xdr:ext cx="534377" cy="259045"/>
    <xdr:sp macro="" textlink="">
      <xdr:nvSpPr>
        <xdr:cNvPr id="141" name="テキスト ボックス 140"/>
        <xdr:cNvSpPr txBox="1"/>
      </xdr:nvSpPr>
      <xdr:spPr>
        <a:xfrm>
          <a:off x="1752111" y="94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48027</xdr:rowOff>
    </xdr:from>
    <xdr:to>
      <xdr:col>1</xdr:col>
      <xdr:colOff>485775</xdr:colOff>
      <xdr:row>54</xdr:row>
      <xdr:rowOff>149627</xdr:rowOff>
    </xdr:to>
    <xdr:sp macro="" textlink="">
      <xdr:nvSpPr>
        <xdr:cNvPr id="142" name="円/楕円 141"/>
        <xdr:cNvSpPr/>
      </xdr:nvSpPr>
      <xdr:spPr>
        <a:xfrm>
          <a:off x="1079500" y="930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140754</xdr:rowOff>
    </xdr:from>
    <xdr:ext cx="534377" cy="259045"/>
    <xdr:sp macro="" textlink="">
      <xdr:nvSpPr>
        <xdr:cNvPr id="143" name="テキスト ボックス 142"/>
        <xdr:cNvSpPr txBox="1"/>
      </xdr:nvSpPr>
      <xdr:spPr>
        <a:xfrm>
          <a:off x="863111" y="939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4" name="テキスト ボックス 163"/>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66" name="テキスト ボックス 165"/>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68" name="テキスト ボックス 167"/>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22461</xdr:rowOff>
    </xdr:from>
    <xdr:to>
      <xdr:col>6</xdr:col>
      <xdr:colOff>510540</xdr:colOff>
      <xdr:row>79</xdr:row>
      <xdr:rowOff>76346</xdr:rowOff>
    </xdr:to>
    <xdr:cxnSp macro="">
      <xdr:nvCxnSpPr>
        <xdr:cNvPr id="170" name="直線コネクタ 169"/>
        <xdr:cNvCxnSpPr/>
      </xdr:nvCxnSpPr>
      <xdr:spPr>
        <a:xfrm flipV="1">
          <a:off x="4633595" y="12195411"/>
          <a:ext cx="127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80173</xdr:rowOff>
    </xdr:from>
    <xdr:ext cx="469744" cy="259045"/>
    <xdr:sp macro="" textlink="">
      <xdr:nvSpPr>
        <xdr:cNvPr id="171" name="維持補修費最小値テキスト"/>
        <xdr:cNvSpPr txBox="1"/>
      </xdr:nvSpPr>
      <xdr:spPr>
        <a:xfrm>
          <a:off x="4686300" y="136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6</xdr:col>
      <xdr:colOff>422275</xdr:colOff>
      <xdr:row>79</xdr:row>
      <xdr:rowOff>76346</xdr:rowOff>
    </xdr:from>
    <xdr:to>
      <xdr:col>6</xdr:col>
      <xdr:colOff>600075</xdr:colOff>
      <xdr:row>79</xdr:row>
      <xdr:rowOff>76346</xdr:rowOff>
    </xdr:to>
    <xdr:cxnSp macro="">
      <xdr:nvCxnSpPr>
        <xdr:cNvPr id="172" name="直線コネクタ 171"/>
        <xdr:cNvCxnSpPr/>
      </xdr:nvCxnSpPr>
      <xdr:spPr>
        <a:xfrm>
          <a:off x="4546600" y="1362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140588</xdr:rowOff>
    </xdr:from>
    <xdr:ext cx="469744" cy="259045"/>
    <xdr:sp macro="" textlink="">
      <xdr:nvSpPr>
        <xdr:cNvPr id="173" name="維持補修費最大値テキスト"/>
        <xdr:cNvSpPr txBox="1"/>
      </xdr:nvSpPr>
      <xdr:spPr>
        <a:xfrm>
          <a:off x="4686300" y="1197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5,434</a:t>
          </a:r>
          <a:endParaRPr kumimoji="1" lang="ja-JP" altLang="en-US" sz="1000" b="1">
            <a:latin typeface="ＭＳ Ｐゴシック"/>
          </a:endParaRPr>
        </a:p>
      </xdr:txBody>
    </xdr:sp>
    <xdr:clientData/>
  </xdr:oneCellAnchor>
  <xdr:twoCellAnchor>
    <xdr:from>
      <xdr:col>6</xdr:col>
      <xdr:colOff>422275</xdr:colOff>
      <xdr:row>71</xdr:row>
      <xdr:rowOff>22461</xdr:rowOff>
    </xdr:from>
    <xdr:to>
      <xdr:col>6</xdr:col>
      <xdr:colOff>600075</xdr:colOff>
      <xdr:row>71</xdr:row>
      <xdr:rowOff>22461</xdr:rowOff>
    </xdr:to>
    <xdr:cxnSp macro="">
      <xdr:nvCxnSpPr>
        <xdr:cNvPr id="174" name="直線コネクタ 173"/>
        <xdr:cNvCxnSpPr/>
      </xdr:nvCxnSpPr>
      <xdr:spPr>
        <a:xfrm>
          <a:off x="4546600" y="1219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1234</xdr:rowOff>
    </xdr:from>
    <xdr:to>
      <xdr:col>6</xdr:col>
      <xdr:colOff>511175</xdr:colOff>
      <xdr:row>76</xdr:row>
      <xdr:rowOff>31279</xdr:rowOff>
    </xdr:to>
    <xdr:cxnSp macro="">
      <xdr:nvCxnSpPr>
        <xdr:cNvPr id="175" name="直線コネクタ 174"/>
        <xdr:cNvCxnSpPr/>
      </xdr:nvCxnSpPr>
      <xdr:spPr>
        <a:xfrm flipV="1">
          <a:off x="3797300" y="13031434"/>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15765</xdr:rowOff>
    </xdr:from>
    <xdr:ext cx="469744" cy="259045"/>
    <xdr:sp macro="" textlink="">
      <xdr:nvSpPr>
        <xdr:cNvPr id="176" name="維持補修費平均値テキスト"/>
        <xdr:cNvSpPr txBox="1"/>
      </xdr:nvSpPr>
      <xdr:spPr>
        <a:xfrm>
          <a:off x="4686300" y="12531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164338</xdr:rowOff>
    </xdr:from>
    <xdr:to>
      <xdr:col>6</xdr:col>
      <xdr:colOff>561975</xdr:colOff>
      <xdr:row>74</xdr:row>
      <xdr:rowOff>94488</xdr:rowOff>
    </xdr:to>
    <xdr:sp macro="" textlink="">
      <xdr:nvSpPr>
        <xdr:cNvPr id="177" name="フローチャート : 判断 176"/>
        <xdr:cNvSpPr/>
      </xdr:nvSpPr>
      <xdr:spPr>
        <a:xfrm>
          <a:off x="45847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94960</xdr:rowOff>
    </xdr:from>
    <xdr:to>
      <xdr:col>5</xdr:col>
      <xdr:colOff>358775</xdr:colOff>
      <xdr:row>76</xdr:row>
      <xdr:rowOff>31279</xdr:rowOff>
    </xdr:to>
    <xdr:cxnSp macro="">
      <xdr:nvCxnSpPr>
        <xdr:cNvPr id="178" name="直線コネクタ 177"/>
        <xdr:cNvCxnSpPr/>
      </xdr:nvCxnSpPr>
      <xdr:spPr>
        <a:xfrm>
          <a:off x="2908300" y="1295371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100330</xdr:rowOff>
    </xdr:from>
    <xdr:to>
      <xdr:col>5</xdr:col>
      <xdr:colOff>409575</xdr:colOff>
      <xdr:row>75</xdr:row>
      <xdr:rowOff>30480</xdr:rowOff>
    </xdr:to>
    <xdr:sp macro="" textlink="">
      <xdr:nvSpPr>
        <xdr:cNvPr id="179" name="フローチャート : 判断 178"/>
        <xdr:cNvSpPr/>
      </xdr:nvSpPr>
      <xdr:spPr>
        <a:xfrm>
          <a:off x="3746500" y="1278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47007</xdr:rowOff>
    </xdr:from>
    <xdr:ext cx="469744" cy="259045"/>
    <xdr:sp macro="" textlink="">
      <xdr:nvSpPr>
        <xdr:cNvPr id="180" name="テキスト ボックス 179"/>
        <xdr:cNvSpPr txBox="1"/>
      </xdr:nvSpPr>
      <xdr:spPr>
        <a:xfrm>
          <a:off x="3562427" y="1256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94960</xdr:rowOff>
    </xdr:from>
    <xdr:to>
      <xdr:col>4</xdr:col>
      <xdr:colOff>155575</xdr:colOff>
      <xdr:row>75</xdr:row>
      <xdr:rowOff>107369</xdr:rowOff>
    </xdr:to>
    <xdr:cxnSp macro="">
      <xdr:nvCxnSpPr>
        <xdr:cNvPr id="181" name="直線コネクタ 180"/>
        <xdr:cNvCxnSpPr/>
      </xdr:nvCxnSpPr>
      <xdr:spPr>
        <a:xfrm flipV="1">
          <a:off x="2019300" y="12953710"/>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117639</xdr:rowOff>
    </xdr:from>
    <xdr:to>
      <xdr:col>4</xdr:col>
      <xdr:colOff>206375</xdr:colOff>
      <xdr:row>75</xdr:row>
      <xdr:rowOff>47789</xdr:rowOff>
    </xdr:to>
    <xdr:sp macro="" textlink="">
      <xdr:nvSpPr>
        <xdr:cNvPr id="182" name="フローチャート : 判断 181"/>
        <xdr:cNvSpPr/>
      </xdr:nvSpPr>
      <xdr:spPr>
        <a:xfrm>
          <a:off x="2857500" y="1280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64316</xdr:rowOff>
    </xdr:from>
    <xdr:ext cx="469744" cy="259045"/>
    <xdr:sp macro="" textlink="">
      <xdr:nvSpPr>
        <xdr:cNvPr id="183" name="テキスト ボックス 182"/>
        <xdr:cNvSpPr txBox="1"/>
      </xdr:nvSpPr>
      <xdr:spPr>
        <a:xfrm>
          <a:off x="2673427" y="125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107369</xdr:rowOff>
    </xdr:from>
    <xdr:to>
      <xdr:col>2</xdr:col>
      <xdr:colOff>638175</xdr:colOff>
      <xdr:row>75</xdr:row>
      <xdr:rowOff>139700</xdr:rowOff>
    </xdr:to>
    <xdr:cxnSp macro="">
      <xdr:nvCxnSpPr>
        <xdr:cNvPr id="184" name="直線コネクタ 183"/>
        <xdr:cNvCxnSpPr/>
      </xdr:nvCxnSpPr>
      <xdr:spPr>
        <a:xfrm flipV="1">
          <a:off x="1130300" y="12966119"/>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132334</xdr:rowOff>
    </xdr:from>
    <xdr:to>
      <xdr:col>3</xdr:col>
      <xdr:colOff>3175</xdr:colOff>
      <xdr:row>75</xdr:row>
      <xdr:rowOff>62484</xdr:rowOff>
    </xdr:to>
    <xdr:sp macro="" textlink="">
      <xdr:nvSpPr>
        <xdr:cNvPr id="185" name="フローチャート : 判断 184"/>
        <xdr:cNvSpPr/>
      </xdr:nvSpPr>
      <xdr:spPr>
        <a:xfrm>
          <a:off x="1968500" y="1281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79011</xdr:rowOff>
    </xdr:from>
    <xdr:ext cx="469744" cy="259045"/>
    <xdr:sp macro="" textlink="">
      <xdr:nvSpPr>
        <xdr:cNvPr id="186" name="テキスト ボックス 185"/>
        <xdr:cNvSpPr txBox="1"/>
      </xdr:nvSpPr>
      <xdr:spPr>
        <a:xfrm>
          <a:off x="1784427" y="125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109800</xdr:rowOff>
    </xdr:from>
    <xdr:to>
      <xdr:col>1</xdr:col>
      <xdr:colOff>485775</xdr:colOff>
      <xdr:row>75</xdr:row>
      <xdr:rowOff>39950</xdr:rowOff>
    </xdr:to>
    <xdr:sp macro="" textlink="">
      <xdr:nvSpPr>
        <xdr:cNvPr id="187" name="フローチャート : 判断 186"/>
        <xdr:cNvSpPr/>
      </xdr:nvSpPr>
      <xdr:spPr>
        <a:xfrm>
          <a:off x="1079500" y="127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56477</xdr:rowOff>
    </xdr:from>
    <xdr:ext cx="469744" cy="259045"/>
    <xdr:sp macro="" textlink="">
      <xdr:nvSpPr>
        <xdr:cNvPr id="188" name="テキスト ボックス 187"/>
        <xdr:cNvSpPr txBox="1"/>
      </xdr:nvSpPr>
      <xdr:spPr>
        <a:xfrm>
          <a:off x="895427" y="125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121884</xdr:rowOff>
    </xdr:from>
    <xdr:to>
      <xdr:col>6</xdr:col>
      <xdr:colOff>561975</xdr:colOff>
      <xdr:row>76</xdr:row>
      <xdr:rowOff>52034</xdr:rowOff>
    </xdr:to>
    <xdr:sp macro="" textlink="">
      <xdr:nvSpPr>
        <xdr:cNvPr id="194" name="円/楕円 193"/>
        <xdr:cNvSpPr/>
      </xdr:nvSpPr>
      <xdr:spPr>
        <a:xfrm>
          <a:off x="4584700" y="129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100311</xdr:rowOff>
    </xdr:from>
    <xdr:ext cx="469744" cy="259045"/>
    <xdr:sp macro="" textlink="">
      <xdr:nvSpPr>
        <xdr:cNvPr id="195" name="維持補修費該当値テキスト"/>
        <xdr:cNvSpPr txBox="1"/>
      </xdr:nvSpPr>
      <xdr:spPr>
        <a:xfrm>
          <a:off x="4686300" y="129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151929</xdr:rowOff>
    </xdr:from>
    <xdr:to>
      <xdr:col>5</xdr:col>
      <xdr:colOff>409575</xdr:colOff>
      <xdr:row>76</xdr:row>
      <xdr:rowOff>82079</xdr:rowOff>
    </xdr:to>
    <xdr:sp macro="" textlink="">
      <xdr:nvSpPr>
        <xdr:cNvPr id="196" name="円/楕円 195"/>
        <xdr:cNvSpPr/>
      </xdr:nvSpPr>
      <xdr:spPr>
        <a:xfrm>
          <a:off x="3746500" y="130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73206</xdr:rowOff>
    </xdr:from>
    <xdr:ext cx="469744" cy="259045"/>
    <xdr:sp macro="" textlink="">
      <xdr:nvSpPr>
        <xdr:cNvPr id="197" name="テキスト ボックス 196"/>
        <xdr:cNvSpPr txBox="1"/>
      </xdr:nvSpPr>
      <xdr:spPr>
        <a:xfrm>
          <a:off x="3562427" y="1310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44160</xdr:rowOff>
    </xdr:from>
    <xdr:to>
      <xdr:col>4</xdr:col>
      <xdr:colOff>206375</xdr:colOff>
      <xdr:row>75</xdr:row>
      <xdr:rowOff>145760</xdr:rowOff>
    </xdr:to>
    <xdr:sp macro="" textlink="">
      <xdr:nvSpPr>
        <xdr:cNvPr id="198" name="円/楕円 197"/>
        <xdr:cNvSpPr/>
      </xdr:nvSpPr>
      <xdr:spPr>
        <a:xfrm>
          <a:off x="2857500" y="129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136887</xdr:rowOff>
    </xdr:from>
    <xdr:ext cx="469744" cy="259045"/>
    <xdr:sp macro="" textlink="">
      <xdr:nvSpPr>
        <xdr:cNvPr id="199" name="テキスト ボックス 198"/>
        <xdr:cNvSpPr txBox="1"/>
      </xdr:nvSpPr>
      <xdr:spPr>
        <a:xfrm>
          <a:off x="2673427" y="129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56569</xdr:rowOff>
    </xdr:from>
    <xdr:to>
      <xdr:col>3</xdr:col>
      <xdr:colOff>3175</xdr:colOff>
      <xdr:row>75</xdr:row>
      <xdr:rowOff>158170</xdr:rowOff>
    </xdr:to>
    <xdr:sp macro="" textlink="">
      <xdr:nvSpPr>
        <xdr:cNvPr id="200" name="円/楕円 199"/>
        <xdr:cNvSpPr/>
      </xdr:nvSpPr>
      <xdr:spPr>
        <a:xfrm>
          <a:off x="1968500" y="12915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149297</xdr:rowOff>
    </xdr:from>
    <xdr:ext cx="469744" cy="259045"/>
    <xdr:sp macro="" textlink="">
      <xdr:nvSpPr>
        <xdr:cNvPr id="201" name="テキスト ボックス 200"/>
        <xdr:cNvSpPr txBox="1"/>
      </xdr:nvSpPr>
      <xdr:spPr>
        <a:xfrm>
          <a:off x="1784427" y="130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88900</xdr:rowOff>
    </xdr:from>
    <xdr:to>
      <xdr:col>1</xdr:col>
      <xdr:colOff>485775</xdr:colOff>
      <xdr:row>76</xdr:row>
      <xdr:rowOff>19050</xdr:rowOff>
    </xdr:to>
    <xdr:sp macro="" textlink="">
      <xdr:nvSpPr>
        <xdr:cNvPr id="202" name="円/楕円 201"/>
        <xdr:cNvSpPr/>
      </xdr:nvSpPr>
      <xdr:spPr>
        <a:xfrm>
          <a:off x="107950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10177</xdr:rowOff>
    </xdr:from>
    <xdr:ext cx="469744" cy="259045"/>
    <xdr:sp macro="" textlink="">
      <xdr:nvSpPr>
        <xdr:cNvPr id="203" name="テキスト ボックス 202"/>
        <xdr:cNvSpPr txBox="1"/>
      </xdr:nvSpPr>
      <xdr:spPr>
        <a:xfrm>
          <a:off x="895427" y="13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98963</xdr:rowOff>
    </xdr:from>
    <xdr:to>
      <xdr:col>6</xdr:col>
      <xdr:colOff>510540</xdr:colOff>
      <xdr:row>99</xdr:row>
      <xdr:rowOff>61976</xdr:rowOff>
    </xdr:to>
    <xdr:cxnSp macro="">
      <xdr:nvCxnSpPr>
        <xdr:cNvPr id="226" name="直線コネクタ 225"/>
        <xdr:cNvCxnSpPr/>
      </xdr:nvCxnSpPr>
      <xdr:spPr>
        <a:xfrm flipV="1">
          <a:off x="4633595" y="15529463"/>
          <a:ext cx="1270" cy="150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65803</xdr:rowOff>
    </xdr:from>
    <xdr:ext cx="534377" cy="259045"/>
    <xdr:sp macro="" textlink="">
      <xdr:nvSpPr>
        <xdr:cNvPr id="227" name="扶助費最小値テキスト"/>
        <xdr:cNvSpPr txBox="1"/>
      </xdr:nvSpPr>
      <xdr:spPr>
        <a:xfrm>
          <a:off x="4686300"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61976</xdr:rowOff>
    </xdr:from>
    <xdr:to>
      <xdr:col>6</xdr:col>
      <xdr:colOff>600075</xdr:colOff>
      <xdr:row>99</xdr:row>
      <xdr:rowOff>61976</xdr:rowOff>
    </xdr:to>
    <xdr:cxnSp macro="">
      <xdr:nvCxnSpPr>
        <xdr:cNvPr id="228" name="直線コネクタ 227"/>
        <xdr:cNvCxnSpPr/>
      </xdr:nvCxnSpPr>
      <xdr:spPr>
        <a:xfrm>
          <a:off x="4546600" y="1703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45640</xdr:rowOff>
    </xdr:from>
    <xdr:ext cx="534377" cy="259045"/>
    <xdr:sp macro="" textlink="">
      <xdr:nvSpPr>
        <xdr:cNvPr id="229" name="扶助費最大値テキスト"/>
        <xdr:cNvSpPr txBox="1"/>
      </xdr:nvSpPr>
      <xdr:spPr>
        <a:xfrm>
          <a:off x="4686300" y="153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90,891</a:t>
          </a:r>
          <a:endParaRPr kumimoji="1" lang="ja-JP" altLang="en-US" sz="1000" b="1">
            <a:latin typeface="ＭＳ Ｐゴシック"/>
          </a:endParaRPr>
        </a:p>
      </xdr:txBody>
    </xdr:sp>
    <xdr:clientData/>
  </xdr:oneCellAnchor>
  <xdr:twoCellAnchor>
    <xdr:from>
      <xdr:col>6</xdr:col>
      <xdr:colOff>422275</xdr:colOff>
      <xdr:row>90</xdr:row>
      <xdr:rowOff>98963</xdr:rowOff>
    </xdr:from>
    <xdr:to>
      <xdr:col>6</xdr:col>
      <xdr:colOff>600075</xdr:colOff>
      <xdr:row>90</xdr:row>
      <xdr:rowOff>98963</xdr:rowOff>
    </xdr:to>
    <xdr:cxnSp macro="">
      <xdr:nvCxnSpPr>
        <xdr:cNvPr id="230" name="直線コネクタ 229"/>
        <xdr:cNvCxnSpPr/>
      </xdr:nvCxnSpPr>
      <xdr:spPr>
        <a:xfrm>
          <a:off x="4546600" y="1552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170287</xdr:rowOff>
    </xdr:from>
    <xdr:to>
      <xdr:col>6</xdr:col>
      <xdr:colOff>511175</xdr:colOff>
      <xdr:row>95</xdr:row>
      <xdr:rowOff>26177</xdr:rowOff>
    </xdr:to>
    <xdr:cxnSp macro="">
      <xdr:nvCxnSpPr>
        <xdr:cNvPr id="231" name="直線コネクタ 230"/>
        <xdr:cNvCxnSpPr/>
      </xdr:nvCxnSpPr>
      <xdr:spPr>
        <a:xfrm>
          <a:off x="3797300" y="16286587"/>
          <a:ext cx="8382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24258</xdr:rowOff>
    </xdr:from>
    <xdr:ext cx="534377" cy="259045"/>
    <xdr:sp macro="" textlink="">
      <xdr:nvSpPr>
        <xdr:cNvPr id="232" name="扶助費平均値テキスト"/>
        <xdr:cNvSpPr txBox="1"/>
      </xdr:nvSpPr>
      <xdr:spPr>
        <a:xfrm>
          <a:off x="4686300" y="163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45831</xdr:rowOff>
    </xdr:from>
    <xdr:to>
      <xdr:col>6</xdr:col>
      <xdr:colOff>561975</xdr:colOff>
      <xdr:row>95</xdr:row>
      <xdr:rowOff>147431</xdr:rowOff>
    </xdr:to>
    <xdr:sp macro="" textlink="">
      <xdr:nvSpPr>
        <xdr:cNvPr id="233" name="フローチャート : 判断 232"/>
        <xdr:cNvSpPr/>
      </xdr:nvSpPr>
      <xdr:spPr>
        <a:xfrm>
          <a:off x="4584700" y="163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170287</xdr:rowOff>
    </xdr:from>
    <xdr:to>
      <xdr:col>5</xdr:col>
      <xdr:colOff>358775</xdr:colOff>
      <xdr:row>96</xdr:row>
      <xdr:rowOff>14153</xdr:rowOff>
    </xdr:to>
    <xdr:cxnSp macro="">
      <xdr:nvCxnSpPr>
        <xdr:cNvPr id="234" name="直線コネクタ 233"/>
        <xdr:cNvCxnSpPr/>
      </xdr:nvCxnSpPr>
      <xdr:spPr>
        <a:xfrm flipV="1">
          <a:off x="2908300" y="16286587"/>
          <a:ext cx="889000" cy="1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91</xdr:row>
      <xdr:rowOff>15337</xdr:rowOff>
    </xdr:from>
    <xdr:to>
      <xdr:col>5</xdr:col>
      <xdr:colOff>409575</xdr:colOff>
      <xdr:row>91</xdr:row>
      <xdr:rowOff>116937</xdr:rowOff>
    </xdr:to>
    <xdr:sp macro="" textlink="">
      <xdr:nvSpPr>
        <xdr:cNvPr id="235" name="フローチャート : 判断 234"/>
        <xdr:cNvSpPr/>
      </xdr:nvSpPr>
      <xdr:spPr>
        <a:xfrm>
          <a:off x="3746500" y="1561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133464</xdr:rowOff>
    </xdr:from>
    <xdr:ext cx="534377" cy="259045"/>
    <xdr:sp macro="" textlink="">
      <xdr:nvSpPr>
        <xdr:cNvPr id="236" name="テキスト ボックス 235"/>
        <xdr:cNvSpPr txBox="1"/>
      </xdr:nvSpPr>
      <xdr:spPr>
        <a:xfrm>
          <a:off x="3530111" y="153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14153</xdr:rowOff>
    </xdr:from>
    <xdr:to>
      <xdr:col>4</xdr:col>
      <xdr:colOff>155575</xdr:colOff>
      <xdr:row>96</xdr:row>
      <xdr:rowOff>46112</xdr:rowOff>
    </xdr:to>
    <xdr:cxnSp macro="">
      <xdr:nvCxnSpPr>
        <xdr:cNvPr id="237" name="直線コネクタ 236"/>
        <xdr:cNvCxnSpPr/>
      </xdr:nvCxnSpPr>
      <xdr:spPr>
        <a:xfrm flipV="1">
          <a:off x="2019300" y="16473353"/>
          <a:ext cx="8890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84603</xdr:rowOff>
    </xdr:from>
    <xdr:to>
      <xdr:col>4</xdr:col>
      <xdr:colOff>206375</xdr:colOff>
      <xdr:row>93</xdr:row>
      <xdr:rowOff>14753</xdr:rowOff>
    </xdr:to>
    <xdr:sp macro="" textlink="">
      <xdr:nvSpPr>
        <xdr:cNvPr id="238" name="フローチャート : 判断 237"/>
        <xdr:cNvSpPr/>
      </xdr:nvSpPr>
      <xdr:spPr>
        <a:xfrm>
          <a:off x="2857500" y="1585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31280</xdr:rowOff>
    </xdr:from>
    <xdr:ext cx="534377" cy="259045"/>
    <xdr:sp macro="" textlink="">
      <xdr:nvSpPr>
        <xdr:cNvPr id="239" name="テキスト ボックス 238"/>
        <xdr:cNvSpPr txBox="1"/>
      </xdr:nvSpPr>
      <xdr:spPr>
        <a:xfrm>
          <a:off x="2641111" y="156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146924</xdr:rowOff>
    </xdr:from>
    <xdr:to>
      <xdr:col>2</xdr:col>
      <xdr:colOff>638175</xdr:colOff>
      <xdr:row>96</xdr:row>
      <xdr:rowOff>46112</xdr:rowOff>
    </xdr:to>
    <xdr:cxnSp macro="">
      <xdr:nvCxnSpPr>
        <xdr:cNvPr id="240" name="直線コネクタ 239"/>
        <xdr:cNvCxnSpPr/>
      </xdr:nvCxnSpPr>
      <xdr:spPr>
        <a:xfrm>
          <a:off x="1130300" y="16434674"/>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90317</xdr:rowOff>
    </xdr:from>
    <xdr:to>
      <xdr:col>3</xdr:col>
      <xdr:colOff>3175</xdr:colOff>
      <xdr:row>93</xdr:row>
      <xdr:rowOff>20467</xdr:rowOff>
    </xdr:to>
    <xdr:sp macro="" textlink="">
      <xdr:nvSpPr>
        <xdr:cNvPr id="241" name="フローチャート : 判断 240"/>
        <xdr:cNvSpPr/>
      </xdr:nvSpPr>
      <xdr:spPr>
        <a:xfrm>
          <a:off x="1968500" y="1586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36994</xdr:rowOff>
    </xdr:from>
    <xdr:ext cx="534377" cy="259045"/>
    <xdr:sp macro="" textlink="">
      <xdr:nvSpPr>
        <xdr:cNvPr id="242" name="テキスト ボックス 241"/>
        <xdr:cNvSpPr txBox="1"/>
      </xdr:nvSpPr>
      <xdr:spPr>
        <a:xfrm>
          <a:off x="1752111" y="156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44048</xdr:rowOff>
    </xdr:from>
    <xdr:to>
      <xdr:col>1</xdr:col>
      <xdr:colOff>485775</xdr:colOff>
      <xdr:row>92</xdr:row>
      <xdr:rowOff>145648</xdr:rowOff>
    </xdr:to>
    <xdr:sp macro="" textlink="">
      <xdr:nvSpPr>
        <xdr:cNvPr id="243" name="フローチャート : 判断 242"/>
        <xdr:cNvSpPr/>
      </xdr:nvSpPr>
      <xdr:spPr>
        <a:xfrm>
          <a:off x="1079500" y="158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162175</xdr:rowOff>
    </xdr:from>
    <xdr:ext cx="534377" cy="259045"/>
    <xdr:sp macro="" textlink="">
      <xdr:nvSpPr>
        <xdr:cNvPr id="244" name="テキスト ボックス 243"/>
        <xdr:cNvSpPr txBox="1"/>
      </xdr:nvSpPr>
      <xdr:spPr>
        <a:xfrm>
          <a:off x="863111" y="155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146827</xdr:rowOff>
    </xdr:from>
    <xdr:to>
      <xdr:col>6</xdr:col>
      <xdr:colOff>561975</xdr:colOff>
      <xdr:row>95</xdr:row>
      <xdr:rowOff>76977</xdr:rowOff>
    </xdr:to>
    <xdr:sp macro="" textlink="">
      <xdr:nvSpPr>
        <xdr:cNvPr id="250" name="円/楕円 249"/>
        <xdr:cNvSpPr/>
      </xdr:nvSpPr>
      <xdr:spPr>
        <a:xfrm>
          <a:off x="4584700" y="162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169704</xdr:rowOff>
    </xdr:from>
    <xdr:ext cx="534377" cy="259045"/>
    <xdr:sp macro="" textlink="">
      <xdr:nvSpPr>
        <xdr:cNvPr id="251" name="扶助費該当値テキスト"/>
        <xdr:cNvSpPr txBox="1"/>
      </xdr:nvSpPr>
      <xdr:spPr>
        <a:xfrm>
          <a:off x="4686300" y="161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73,733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119487</xdr:rowOff>
    </xdr:from>
    <xdr:to>
      <xdr:col>5</xdr:col>
      <xdr:colOff>409575</xdr:colOff>
      <xdr:row>95</xdr:row>
      <xdr:rowOff>49637</xdr:rowOff>
    </xdr:to>
    <xdr:sp macro="" textlink="">
      <xdr:nvSpPr>
        <xdr:cNvPr id="252" name="円/楕円 251"/>
        <xdr:cNvSpPr/>
      </xdr:nvSpPr>
      <xdr:spPr>
        <a:xfrm>
          <a:off x="3746500" y="162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40764</xdr:rowOff>
    </xdr:from>
    <xdr:ext cx="534377" cy="259045"/>
    <xdr:sp macro="" textlink="">
      <xdr:nvSpPr>
        <xdr:cNvPr id="253" name="テキスト ボックス 252"/>
        <xdr:cNvSpPr txBox="1"/>
      </xdr:nvSpPr>
      <xdr:spPr>
        <a:xfrm>
          <a:off x="3530111" y="163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134803</xdr:rowOff>
    </xdr:from>
    <xdr:to>
      <xdr:col>4</xdr:col>
      <xdr:colOff>206375</xdr:colOff>
      <xdr:row>96</xdr:row>
      <xdr:rowOff>64953</xdr:rowOff>
    </xdr:to>
    <xdr:sp macro="" textlink="">
      <xdr:nvSpPr>
        <xdr:cNvPr id="254" name="円/楕円 253"/>
        <xdr:cNvSpPr/>
      </xdr:nvSpPr>
      <xdr:spPr>
        <a:xfrm>
          <a:off x="2857500" y="164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56080</xdr:rowOff>
    </xdr:from>
    <xdr:ext cx="534377" cy="259045"/>
    <xdr:sp macro="" textlink="">
      <xdr:nvSpPr>
        <xdr:cNvPr id="255" name="テキスト ボックス 254"/>
        <xdr:cNvSpPr txBox="1"/>
      </xdr:nvSpPr>
      <xdr:spPr>
        <a:xfrm>
          <a:off x="2641111" y="165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166762</xdr:rowOff>
    </xdr:from>
    <xdr:to>
      <xdr:col>3</xdr:col>
      <xdr:colOff>3175</xdr:colOff>
      <xdr:row>96</xdr:row>
      <xdr:rowOff>96912</xdr:rowOff>
    </xdr:to>
    <xdr:sp macro="" textlink="">
      <xdr:nvSpPr>
        <xdr:cNvPr id="256" name="円/楕円 255"/>
        <xdr:cNvSpPr/>
      </xdr:nvSpPr>
      <xdr:spPr>
        <a:xfrm>
          <a:off x="1968500" y="164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88039</xdr:rowOff>
    </xdr:from>
    <xdr:ext cx="534377" cy="259045"/>
    <xdr:sp macro="" textlink="">
      <xdr:nvSpPr>
        <xdr:cNvPr id="257" name="テキスト ボックス 256"/>
        <xdr:cNvSpPr txBox="1"/>
      </xdr:nvSpPr>
      <xdr:spPr>
        <a:xfrm>
          <a:off x="1752111" y="165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96124</xdr:rowOff>
    </xdr:from>
    <xdr:to>
      <xdr:col>1</xdr:col>
      <xdr:colOff>485775</xdr:colOff>
      <xdr:row>96</xdr:row>
      <xdr:rowOff>26274</xdr:rowOff>
    </xdr:to>
    <xdr:sp macro="" textlink="">
      <xdr:nvSpPr>
        <xdr:cNvPr id="258" name="円/楕円 257"/>
        <xdr:cNvSpPr/>
      </xdr:nvSpPr>
      <xdr:spPr>
        <a:xfrm>
          <a:off x="1079500" y="163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17401</xdr:rowOff>
    </xdr:from>
    <xdr:ext cx="534377" cy="259045"/>
    <xdr:sp macro="" textlink="">
      <xdr:nvSpPr>
        <xdr:cNvPr id="259" name="テキスト ボックス 258"/>
        <xdr:cNvSpPr txBox="1"/>
      </xdr:nvSpPr>
      <xdr:spPr>
        <a:xfrm>
          <a:off x="863111" y="1647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126212</xdr:rowOff>
    </xdr:from>
    <xdr:to>
      <xdr:col>15</xdr:col>
      <xdr:colOff>180340</xdr:colOff>
      <xdr:row>39</xdr:row>
      <xdr:rowOff>109792</xdr:rowOff>
    </xdr:to>
    <xdr:cxnSp macro="">
      <xdr:nvCxnSpPr>
        <xdr:cNvPr id="284" name="直線コネクタ 283"/>
        <xdr:cNvCxnSpPr/>
      </xdr:nvCxnSpPr>
      <xdr:spPr>
        <a:xfrm flipV="1">
          <a:off x="10475595" y="5098262"/>
          <a:ext cx="1270" cy="169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113619</xdr:rowOff>
    </xdr:from>
    <xdr:ext cx="534377" cy="259045"/>
    <xdr:sp macro="" textlink="">
      <xdr:nvSpPr>
        <xdr:cNvPr id="285" name="補助費等最小値テキスト"/>
        <xdr:cNvSpPr txBox="1"/>
      </xdr:nvSpPr>
      <xdr:spPr>
        <a:xfrm>
          <a:off x="10528300" y="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18,285</a:t>
          </a:r>
          <a:endParaRPr kumimoji="1" lang="ja-JP" altLang="en-US" sz="1000" b="1">
            <a:latin typeface="ＭＳ Ｐゴシック"/>
          </a:endParaRPr>
        </a:p>
      </xdr:txBody>
    </xdr:sp>
    <xdr:clientData/>
  </xdr:oneCellAnchor>
  <xdr:twoCellAnchor>
    <xdr:from>
      <xdr:col>15</xdr:col>
      <xdr:colOff>92075</xdr:colOff>
      <xdr:row>39</xdr:row>
      <xdr:rowOff>109792</xdr:rowOff>
    </xdr:from>
    <xdr:to>
      <xdr:col>15</xdr:col>
      <xdr:colOff>269875</xdr:colOff>
      <xdr:row>39</xdr:row>
      <xdr:rowOff>109792</xdr:rowOff>
    </xdr:to>
    <xdr:cxnSp macro="">
      <xdr:nvCxnSpPr>
        <xdr:cNvPr id="286" name="直線コネクタ 285"/>
        <xdr:cNvCxnSpPr/>
      </xdr:nvCxnSpPr>
      <xdr:spPr>
        <a:xfrm>
          <a:off x="10388600" y="679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72889</xdr:rowOff>
    </xdr:from>
    <xdr:ext cx="534377" cy="259045"/>
    <xdr:sp macro="" textlink="">
      <xdr:nvSpPr>
        <xdr:cNvPr id="287" name="補助費等最大値テキスト"/>
        <xdr:cNvSpPr txBox="1"/>
      </xdr:nvSpPr>
      <xdr:spPr>
        <a:xfrm>
          <a:off x="10528300" y="48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62,854</a:t>
          </a:r>
          <a:endParaRPr kumimoji="1" lang="ja-JP" altLang="en-US" sz="1000" b="1">
            <a:latin typeface="ＭＳ Ｐゴシック"/>
          </a:endParaRPr>
        </a:p>
      </xdr:txBody>
    </xdr:sp>
    <xdr:clientData/>
  </xdr:oneCellAnchor>
  <xdr:twoCellAnchor>
    <xdr:from>
      <xdr:col>15</xdr:col>
      <xdr:colOff>92075</xdr:colOff>
      <xdr:row>29</xdr:row>
      <xdr:rowOff>126212</xdr:rowOff>
    </xdr:from>
    <xdr:to>
      <xdr:col>15</xdr:col>
      <xdr:colOff>269875</xdr:colOff>
      <xdr:row>29</xdr:row>
      <xdr:rowOff>126212</xdr:rowOff>
    </xdr:to>
    <xdr:cxnSp macro="">
      <xdr:nvCxnSpPr>
        <xdr:cNvPr id="288" name="直線コネクタ 287"/>
        <xdr:cNvCxnSpPr/>
      </xdr:nvCxnSpPr>
      <xdr:spPr>
        <a:xfrm>
          <a:off x="10388600" y="509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91351</xdr:rowOff>
    </xdr:from>
    <xdr:to>
      <xdr:col>15</xdr:col>
      <xdr:colOff>180975</xdr:colOff>
      <xdr:row>37</xdr:row>
      <xdr:rowOff>69024</xdr:rowOff>
    </xdr:to>
    <xdr:cxnSp macro="">
      <xdr:nvCxnSpPr>
        <xdr:cNvPr id="289" name="直線コネクタ 288"/>
        <xdr:cNvCxnSpPr/>
      </xdr:nvCxnSpPr>
      <xdr:spPr>
        <a:xfrm flipV="1">
          <a:off x="9639300" y="6092101"/>
          <a:ext cx="838200" cy="3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155452</xdr:rowOff>
    </xdr:from>
    <xdr:ext cx="534377" cy="259045"/>
    <xdr:sp macro="" textlink="">
      <xdr:nvSpPr>
        <xdr:cNvPr id="290" name="補助費等平均値テキスト"/>
        <xdr:cNvSpPr txBox="1"/>
      </xdr:nvSpPr>
      <xdr:spPr>
        <a:xfrm>
          <a:off x="10528300" y="6156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5575</xdr:rowOff>
    </xdr:from>
    <xdr:to>
      <xdr:col>15</xdr:col>
      <xdr:colOff>231775</xdr:colOff>
      <xdr:row>36</xdr:row>
      <xdr:rowOff>107175</xdr:rowOff>
    </xdr:to>
    <xdr:sp macro="" textlink="">
      <xdr:nvSpPr>
        <xdr:cNvPr id="291" name="フローチャート : 判断 290"/>
        <xdr:cNvSpPr/>
      </xdr:nvSpPr>
      <xdr:spPr>
        <a:xfrm>
          <a:off x="10426700" y="61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69024</xdr:rowOff>
    </xdr:from>
    <xdr:to>
      <xdr:col>14</xdr:col>
      <xdr:colOff>28575</xdr:colOff>
      <xdr:row>37</xdr:row>
      <xdr:rowOff>88684</xdr:rowOff>
    </xdr:to>
    <xdr:cxnSp macro="">
      <xdr:nvCxnSpPr>
        <xdr:cNvPr id="292" name="直線コネクタ 291"/>
        <xdr:cNvCxnSpPr/>
      </xdr:nvCxnSpPr>
      <xdr:spPr>
        <a:xfrm flipV="1">
          <a:off x="8750300" y="641267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65088</xdr:rowOff>
    </xdr:from>
    <xdr:to>
      <xdr:col>14</xdr:col>
      <xdr:colOff>79375</xdr:colOff>
      <xdr:row>37</xdr:row>
      <xdr:rowOff>166688</xdr:rowOff>
    </xdr:to>
    <xdr:sp macro="" textlink="">
      <xdr:nvSpPr>
        <xdr:cNvPr id="293" name="フローチャート : 判断 292"/>
        <xdr:cNvSpPr/>
      </xdr:nvSpPr>
      <xdr:spPr>
        <a:xfrm>
          <a:off x="9588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157815</xdr:rowOff>
    </xdr:from>
    <xdr:ext cx="534377" cy="259045"/>
    <xdr:sp macro="" textlink="">
      <xdr:nvSpPr>
        <xdr:cNvPr id="294" name="テキスト ボックス 293"/>
        <xdr:cNvSpPr txBox="1"/>
      </xdr:nvSpPr>
      <xdr:spPr>
        <a:xfrm>
          <a:off x="9372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142405</xdr:rowOff>
    </xdr:from>
    <xdr:to>
      <xdr:col>12</xdr:col>
      <xdr:colOff>511175</xdr:colOff>
      <xdr:row>37</xdr:row>
      <xdr:rowOff>88684</xdr:rowOff>
    </xdr:to>
    <xdr:cxnSp macro="">
      <xdr:nvCxnSpPr>
        <xdr:cNvPr id="295" name="直線コネクタ 294"/>
        <xdr:cNvCxnSpPr/>
      </xdr:nvCxnSpPr>
      <xdr:spPr>
        <a:xfrm>
          <a:off x="7861300" y="6314605"/>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156794</xdr:rowOff>
    </xdr:from>
    <xdr:to>
      <xdr:col>12</xdr:col>
      <xdr:colOff>561975</xdr:colOff>
      <xdr:row>36</xdr:row>
      <xdr:rowOff>86944</xdr:rowOff>
    </xdr:to>
    <xdr:sp macro="" textlink="">
      <xdr:nvSpPr>
        <xdr:cNvPr id="296" name="フローチャート : 判断 295"/>
        <xdr:cNvSpPr/>
      </xdr:nvSpPr>
      <xdr:spPr>
        <a:xfrm>
          <a:off x="8699500" y="61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103471</xdr:rowOff>
    </xdr:from>
    <xdr:ext cx="534377" cy="259045"/>
    <xdr:sp macro="" textlink="">
      <xdr:nvSpPr>
        <xdr:cNvPr id="297" name="テキスト ボックス 296"/>
        <xdr:cNvSpPr txBox="1"/>
      </xdr:nvSpPr>
      <xdr:spPr>
        <a:xfrm>
          <a:off x="8483111" y="59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142405</xdr:rowOff>
    </xdr:from>
    <xdr:to>
      <xdr:col>11</xdr:col>
      <xdr:colOff>307975</xdr:colOff>
      <xdr:row>37</xdr:row>
      <xdr:rowOff>26238</xdr:rowOff>
    </xdr:to>
    <xdr:cxnSp macro="">
      <xdr:nvCxnSpPr>
        <xdr:cNvPr id="298" name="直線コネクタ 297"/>
        <xdr:cNvCxnSpPr/>
      </xdr:nvCxnSpPr>
      <xdr:spPr>
        <a:xfrm flipV="1">
          <a:off x="6972300" y="6314605"/>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42456</xdr:rowOff>
    </xdr:from>
    <xdr:to>
      <xdr:col>11</xdr:col>
      <xdr:colOff>358775</xdr:colOff>
      <xdr:row>36</xdr:row>
      <xdr:rowOff>144056</xdr:rowOff>
    </xdr:to>
    <xdr:sp macro="" textlink="">
      <xdr:nvSpPr>
        <xdr:cNvPr id="299" name="フローチャート : 判断 298"/>
        <xdr:cNvSpPr/>
      </xdr:nvSpPr>
      <xdr:spPr>
        <a:xfrm>
          <a:off x="7810500" y="62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160583</xdr:rowOff>
    </xdr:from>
    <xdr:ext cx="534377" cy="259045"/>
    <xdr:sp macro="" textlink="">
      <xdr:nvSpPr>
        <xdr:cNvPr id="300" name="テキスト ボックス 299"/>
        <xdr:cNvSpPr txBox="1"/>
      </xdr:nvSpPr>
      <xdr:spPr>
        <a:xfrm>
          <a:off x="7594111" y="59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138963</xdr:rowOff>
    </xdr:from>
    <xdr:to>
      <xdr:col>10</xdr:col>
      <xdr:colOff>155575</xdr:colOff>
      <xdr:row>37</xdr:row>
      <xdr:rowOff>69113</xdr:rowOff>
    </xdr:to>
    <xdr:sp macro="" textlink="">
      <xdr:nvSpPr>
        <xdr:cNvPr id="301" name="フローチャート : 判断 300"/>
        <xdr:cNvSpPr/>
      </xdr:nvSpPr>
      <xdr:spPr>
        <a:xfrm>
          <a:off x="692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85640</xdr:rowOff>
    </xdr:from>
    <xdr:ext cx="534377" cy="259045"/>
    <xdr:sp macro="" textlink="">
      <xdr:nvSpPr>
        <xdr:cNvPr id="302" name="テキスト ボックス 301"/>
        <xdr:cNvSpPr txBox="1"/>
      </xdr:nvSpPr>
      <xdr:spPr>
        <a:xfrm>
          <a:off x="670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40551</xdr:rowOff>
    </xdr:from>
    <xdr:to>
      <xdr:col>15</xdr:col>
      <xdr:colOff>231775</xdr:colOff>
      <xdr:row>35</xdr:row>
      <xdr:rowOff>142151</xdr:rowOff>
    </xdr:to>
    <xdr:sp macro="" textlink="">
      <xdr:nvSpPr>
        <xdr:cNvPr id="308" name="円/楕円 307"/>
        <xdr:cNvSpPr/>
      </xdr:nvSpPr>
      <xdr:spPr>
        <a:xfrm>
          <a:off x="10426700" y="6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63428</xdr:rowOff>
    </xdr:from>
    <xdr:ext cx="534377" cy="259045"/>
    <xdr:sp macro="" textlink="">
      <xdr:nvSpPr>
        <xdr:cNvPr id="309" name="補助費等該当値テキスト"/>
        <xdr:cNvSpPr txBox="1"/>
      </xdr:nvSpPr>
      <xdr:spPr>
        <a:xfrm>
          <a:off x="10528300" y="589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18224</xdr:rowOff>
    </xdr:from>
    <xdr:to>
      <xdr:col>14</xdr:col>
      <xdr:colOff>79375</xdr:colOff>
      <xdr:row>37</xdr:row>
      <xdr:rowOff>119824</xdr:rowOff>
    </xdr:to>
    <xdr:sp macro="" textlink="">
      <xdr:nvSpPr>
        <xdr:cNvPr id="310" name="円/楕円 309"/>
        <xdr:cNvSpPr/>
      </xdr:nvSpPr>
      <xdr:spPr>
        <a:xfrm>
          <a:off x="9588500" y="63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136351</xdr:rowOff>
    </xdr:from>
    <xdr:ext cx="534377" cy="259045"/>
    <xdr:sp macro="" textlink="">
      <xdr:nvSpPr>
        <xdr:cNvPr id="311" name="テキスト ボックス 310"/>
        <xdr:cNvSpPr txBox="1"/>
      </xdr:nvSpPr>
      <xdr:spPr>
        <a:xfrm>
          <a:off x="9372111" y="613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37884</xdr:rowOff>
    </xdr:from>
    <xdr:to>
      <xdr:col>12</xdr:col>
      <xdr:colOff>561975</xdr:colOff>
      <xdr:row>37</xdr:row>
      <xdr:rowOff>139484</xdr:rowOff>
    </xdr:to>
    <xdr:sp macro="" textlink="">
      <xdr:nvSpPr>
        <xdr:cNvPr id="312" name="円/楕円 311"/>
        <xdr:cNvSpPr/>
      </xdr:nvSpPr>
      <xdr:spPr>
        <a:xfrm>
          <a:off x="8699500" y="63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130611</xdr:rowOff>
    </xdr:from>
    <xdr:ext cx="534377" cy="259045"/>
    <xdr:sp macro="" textlink="">
      <xdr:nvSpPr>
        <xdr:cNvPr id="313" name="テキスト ボックス 312"/>
        <xdr:cNvSpPr txBox="1"/>
      </xdr:nvSpPr>
      <xdr:spPr>
        <a:xfrm>
          <a:off x="8483111" y="64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91605</xdr:rowOff>
    </xdr:from>
    <xdr:to>
      <xdr:col>11</xdr:col>
      <xdr:colOff>358775</xdr:colOff>
      <xdr:row>37</xdr:row>
      <xdr:rowOff>21755</xdr:rowOff>
    </xdr:to>
    <xdr:sp macro="" textlink="">
      <xdr:nvSpPr>
        <xdr:cNvPr id="314" name="円/楕円 313"/>
        <xdr:cNvSpPr/>
      </xdr:nvSpPr>
      <xdr:spPr>
        <a:xfrm>
          <a:off x="7810500" y="62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12882</xdr:rowOff>
    </xdr:from>
    <xdr:ext cx="534377" cy="259045"/>
    <xdr:sp macro="" textlink="">
      <xdr:nvSpPr>
        <xdr:cNvPr id="315" name="テキスト ボックス 314"/>
        <xdr:cNvSpPr txBox="1"/>
      </xdr:nvSpPr>
      <xdr:spPr>
        <a:xfrm>
          <a:off x="7594111" y="63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146888</xdr:rowOff>
    </xdr:from>
    <xdr:to>
      <xdr:col>10</xdr:col>
      <xdr:colOff>155575</xdr:colOff>
      <xdr:row>37</xdr:row>
      <xdr:rowOff>77038</xdr:rowOff>
    </xdr:to>
    <xdr:sp macro="" textlink="">
      <xdr:nvSpPr>
        <xdr:cNvPr id="316" name="円/楕円 315"/>
        <xdr:cNvSpPr/>
      </xdr:nvSpPr>
      <xdr:spPr>
        <a:xfrm>
          <a:off x="6921500" y="63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68165</xdr:rowOff>
    </xdr:from>
    <xdr:ext cx="534377" cy="259045"/>
    <xdr:sp macro="" textlink="">
      <xdr:nvSpPr>
        <xdr:cNvPr id="317" name="テキスト ボックス 316"/>
        <xdr:cNvSpPr txBox="1"/>
      </xdr:nvSpPr>
      <xdr:spPr>
        <a:xfrm>
          <a:off x="6705111" y="64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8" name="テキスト ボックス 32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139700</xdr:rowOff>
    </xdr:from>
    <xdr:to>
      <xdr:col>16</xdr:col>
      <xdr:colOff>307975</xdr:colOff>
      <xdr:row>59</xdr:row>
      <xdr:rowOff>139700</xdr:rowOff>
    </xdr:to>
    <xdr:cxnSp macro="">
      <xdr:nvCxnSpPr>
        <xdr:cNvPr id="329" name="直線コネクタ 32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168927</xdr:rowOff>
    </xdr:from>
    <xdr:ext cx="531299" cy="259045"/>
    <xdr:sp macro="" textlink="">
      <xdr:nvSpPr>
        <xdr:cNvPr id="330" name="テキスト ボックス 329"/>
        <xdr:cNvSpPr txBox="1"/>
      </xdr:nvSpPr>
      <xdr:spPr>
        <a:xfrm>
          <a:off x="6072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32" name="テキスト ボックス 33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33" name="直線コネクタ 33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34" name="テキスト ボックス 33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37" name="直線コネクタ 33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54627</xdr:rowOff>
    </xdr:from>
    <xdr:ext cx="531299" cy="259045"/>
    <xdr:sp macro="" textlink="">
      <xdr:nvSpPr>
        <xdr:cNvPr id="338" name="テキスト ボックス 33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41" name="直線コネクタ 34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48</xdr:row>
      <xdr:rowOff>168927</xdr:rowOff>
    </xdr:from>
    <xdr:ext cx="531299" cy="259045"/>
    <xdr:sp macro="" textlink="">
      <xdr:nvSpPr>
        <xdr:cNvPr id="342" name="テキスト ボックス 341"/>
        <xdr:cNvSpPr txBox="1"/>
      </xdr:nvSpPr>
      <xdr:spPr>
        <a:xfrm>
          <a:off x="6072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826</xdr:rowOff>
    </xdr:from>
    <xdr:to>
      <xdr:col>15</xdr:col>
      <xdr:colOff>180340</xdr:colOff>
      <xdr:row>58</xdr:row>
      <xdr:rowOff>137185</xdr:rowOff>
    </xdr:to>
    <xdr:cxnSp macro="">
      <xdr:nvCxnSpPr>
        <xdr:cNvPr id="346" name="直線コネクタ 345"/>
        <xdr:cNvCxnSpPr/>
      </xdr:nvCxnSpPr>
      <xdr:spPr>
        <a:xfrm flipV="1">
          <a:off x="10475595" y="8744776"/>
          <a:ext cx="1270" cy="133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141012</xdr:rowOff>
    </xdr:from>
    <xdr:ext cx="534377" cy="259045"/>
    <xdr:sp macro="" textlink="">
      <xdr:nvSpPr>
        <xdr:cNvPr id="347" name="普通建設事業費最小値テキスト"/>
        <xdr:cNvSpPr txBox="1"/>
      </xdr:nvSpPr>
      <xdr:spPr>
        <a:xfrm>
          <a:off x="10528300" y="1008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26,088</a:t>
          </a:r>
          <a:endParaRPr kumimoji="1" lang="ja-JP" altLang="en-US" sz="1000" b="1">
            <a:latin typeface="ＭＳ Ｐゴシック"/>
          </a:endParaRPr>
        </a:p>
      </xdr:txBody>
    </xdr:sp>
    <xdr:clientData/>
  </xdr:oneCellAnchor>
  <xdr:twoCellAnchor>
    <xdr:from>
      <xdr:col>15</xdr:col>
      <xdr:colOff>92075</xdr:colOff>
      <xdr:row>58</xdr:row>
      <xdr:rowOff>137185</xdr:rowOff>
    </xdr:from>
    <xdr:to>
      <xdr:col>15</xdr:col>
      <xdr:colOff>269875</xdr:colOff>
      <xdr:row>58</xdr:row>
      <xdr:rowOff>137185</xdr:rowOff>
    </xdr:to>
    <xdr:cxnSp macro="">
      <xdr:nvCxnSpPr>
        <xdr:cNvPr id="348" name="直線コネクタ 347"/>
        <xdr:cNvCxnSpPr/>
      </xdr:nvCxnSpPr>
      <xdr:spPr>
        <a:xfrm>
          <a:off x="10388600" y="1008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118953</xdr:rowOff>
    </xdr:from>
    <xdr:ext cx="534377" cy="259045"/>
    <xdr:sp macro="" textlink="">
      <xdr:nvSpPr>
        <xdr:cNvPr id="349" name="普通建設事業費最大値テキスト"/>
        <xdr:cNvSpPr txBox="1"/>
      </xdr:nvSpPr>
      <xdr:spPr>
        <a:xfrm>
          <a:off x="10528300" y="852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72,860</a:t>
          </a:r>
          <a:endParaRPr kumimoji="1" lang="ja-JP" altLang="en-US" sz="1000" b="1">
            <a:latin typeface="ＭＳ Ｐゴシック"/>
          </a:endParaRPr>
        </a:p>
      </xdr:txBody>
    </xdr:sp>
    <xdr:clientData/>
  </xdr:oneCellAnchor>
  <xdr:twoCellAnchor>
    <xdr:from>
      <xdr:col>15</xdr:col>
      <xdr:colOff>92075</xdr:colOff>
      <xdr:row>51</xdr:row>
      <xdr:rowOff>826</xdr:rowOff>
    </xdr:from>
    <xdr:to>
      <xdr:col>15</xdr:col>
      <xdr:colOff>269875</xdr:colOff>
      <xdr:row>51</xdr:row>
      <xdr:rowOff>826</xdr:rowOff>
    </xdr:to>
    <xdr:cxnSp macro="">
      <xdr:nvCxnSpPr>
        <xdr:cNvPr id="350" name="直線コネクタ 349"/>
        <xdr:cNvCxnSpPr/>
      </xdr:nvCxnSpPr>
      <xdr:spPr>
        <a:xfrm>
          <a:off x="10388600" y="874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45059</xdr:rowOff>
    </xdr:from>
    <xdr:to>
      <xdr:col>15</xdr:col>
      <xdr:colOff>180975</xdr:colOff>
      <xdr:row>54</xdr:row>
      <xdr:rowOff>80693</xdr:rowOff>
    </xdr:to>
    <xdr:cxnSp macro="">
      <xdr:nvCxnSpPr>
        <xdr:cNvPr id="351" name="直線コネクタ 350"/>
        <xdr:cNvCxnSpPr/>
      </xdr:nvCxnSpPr>
      <xdr:spPr>
        <a:xfrm flipV="1">
          <a:off x="9639300" y="9303359"/>
          <a:ext cx="838200" cy="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167453</xdr:rowOff>
    </xdr:from>
    <xdr:ext cx="534377" cy="259045"/>
    <xdr:sp macro="" textlink="">
      <xdr:nvSpPr>
        <xdr:cNvPr id="352" name="普通建設事業費平均値テキスト"/>
        <xdr:cNvSpPr txBox="1"/>
      </xdr:nvSpPr>
      <xdr:spPr>
        <a:xfrm>
          <a:off x="10528300" y="9254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17576</xdr:rowOff>
    </xdr:from>
    <xdr:to>
      <xdr:col>15</xdr:col>
      <xdr:colOff>231775</xdr:colOff>
      <xdr:row>54</xdr:row>
      <xdr:rowOff>119176</xdr:rowOff>
    </xdr:to>
    <xdr:sp macro="" textlink="">
      <xdr:nvSpPr>
        <xdr:cNvPr id="353" name="フローチャート : 判断 352"/>
        <xdr:cNvSpPr/>
      </xdr:nvSpPr>
      <xdr:spPr>
        <a:xfrm>
          <a:off x="10426700" y="927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80693</xdr:rowOff>
    </xdr:from>
    <xdr:to>
      <xdr:col>14</xdr:col>
      <xdr:colOff>28575</xdr:colOff>
      <xdr:row>54</xdr:row>
      <xdr:rowOff>123755</xdr:rowOff>
    </xdr:to>
    <xdr:cxnSp macro="">
      <xdr:nvCxnSpPr>
        <xdr:cNvPr id="354" name="直線コネクタ 353"/>
        <xdr:cNvCxnSpPr/>
      </xdr:nvCxnSpPr>
      <xdr:spPr>
        <a:xfrm flipV="1">
          <a:off x="8750300" y="9338993"/>
          <a:ext cx="889000" cy="4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56982</xdr:rowOff>
    </xdr:from>
    <xdr:to>
      <xdr:col>14</xdr:col>
      <xdr:colOff>79375</xdr:colOff>
      <xdr:row>55</xdr:row>
      <xdr:rowOff>158582</xdr:rowOff>
    </xdr:to>
    <xdr:sp macro="" textlink="">
      <xdr:nvSpPr>
        <xdr:cNvPr id="355" name="フローチャート : 判断 354"/>
        <xdr:cNvSpPr/>
      </xdr:nvSpPr>
      <xdr:spPr>
        <a:xfrm>
          <a:off x="9588500" y="948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149709</xdr:rowOff>
    </xdr:from>
    <xdr:ext cx="534377" cy="259045"/>
    <xdr:sp macro="" textlink="">
      <xdr:nvSpPr>
        <xdr:cNvPr id="356" name="テキスト ボックス 355"/>
        <xdr:cNvSpPr txBox="1"/>
      </xdr:nvSpPr>
      <xdr:spPr>
        <a:xfrm>
          <a:off x="9372111" y="957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76406</xdr:rowOff>
    </xdr:from>
    <xdr:to>
      <xdr:col>12</xdr:col>
      <xdr:colOff>511175</xdr:colOff>
      <xdr:row>54</xdr:row>
      <xdr:rowOff>123755</xdr:rowOff>
    </xdr:to>
    <xdr:cxnSp macro="">
      <xdr:nvCxnSpPr>
        <xdr:cNvPr id="357" name="直線コネクタ 356"/>
        <xdr:cNvCxnSpPr/>
      </xdr:nvCxnSpPr>
      <xdr:spPr>
        <a:xfrm>
          <a:off x="7861300" y="9334706"/>
          <a:ext cx="889000" cy="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113446</xdr:rowOff>
    </xdr:from>
    <xdr:to>
      <xdr:col>12</xdr:col>
      <xdr:colOff>561975</xdr:colOff>
      <xdr:row>56</xdr:row>
      <xdr:rowOff>43596</xdr:rowOff>
    </xdr:to>
    <xdr:sp macro="" textlink="">
      <xdr:nvSpPr>
        <xdr:cNvPr id="358" name="フローチャート : 判断 357"/>
        <xdr:cNvSpPr/>
      </xdr:nvSpPr>
      <xdr:spPr>
        <a:xfrm>
          <a:off x="8699500" y="95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34723</xdr:rowOff>
    </xdr:from>
    <xdr:ext cx="534377" cy="259045"/>
    <xdr:sp macro="" textlink="">
      <xdr:nvSpPr>
        <xdr:cNvPr id="359" name="テキスト ボックス 358"/>
        <xdr:cNvSpPr txBox="1"/>
      </xdr:nvSpPr>
      <xdr:spPr>
        <a:xfrm>
          <a:off x="8483111" y="963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105839</xdr:rowOff>
    </xdr:from>
    <xdr:to>
      <xdr:col>11</xdr:col>
      <xdr:colOff>307975</xdr:colOff>
      <xdr:row>54</xdr:row>
      <xdr:rowOff>76406</xdr:rowOff>
    </xdr:to>
    <xdr:cxnSp macro="">
      <xdr:nvCxnSpPr>
        <xdr:cNvPr id="360" name="直線コネクタ 359"/>
        <xdr:cNvCxnSpPr/>
      </xdr:nvCxnSpPr>
      <xdr:spPr>
        <a:xfrm>
          <a:off x="6972300" y="8678339"/>
          <a:ext cx="889000" cy="65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48181</xdr:rowOff>
    </xdr:from>
    <xdr:to>
      <xdr:col>11</xdr:col>
      <xdr:colOff>358775</xdr:colOff>
      <xdr:row>56</xdr:row>
      <xdr:rowOff>149781</xdr:rowOff>
    </xdr:to>
    <xdr:sp macro="" textlink="">
      <xdr:nvSpPr>
        <xdr:cNvPr id="361" name="フローチャート : 判断 360"/>
        <xdr:cNvSpPr/>
      </xdr:nvSpPr>
      <xdr:spPr>
        <a:xfrm>
          <a:off x="7810500" y="96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140908</xdr:rowOff>
    </xdr:from>
    <xdr:ext cx="534377" cy="259045"/>
    <xdr:sp macro="" textlink="">
      <xdr:nvSpPr>
        <xdr:cNvPr id="362" name="テキスト ボックス 361"/>
        <xdr:cNvSpPr txBox="1"/>
      </xdr:nvSpPr>
      <xdr:spPr>
        <a:xfrm>
          <a:off x="7594111" y="974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71583</xdr:rowOff>
    </xdr:from>
    <xdr:to>
      <xdr:col>10</xdr:col>
      <xdr:colOff>155575</xdr:colOff>
      <xdr:row>57</xdr:row>
      <xdr:rowOff>1733</xdr:rowOff>
    </xdr:to>
    <xdr:sp macro="" textlink="">
      <xdr:nvSpPr>
        <xdr:cNvPr id="363" name="フローチャート : 判断 362"/>
        <xdr:cNvSpPr/>
      </xdr:nvSpPr>
      <xdr:spPr>
        <a:xfrm>
          <a:off x="6921500" y="967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164310</xdr:rowOff>
    </xdr:from>
    <xdr:ext cx="534377" cy="259045"/>
    <xdr:sp macro="" textlink="">
      <xdr:nvSpPr>
        <xdr:cNvPr id="364" name="テキスト ボックス 363"/>
        <xdr:cNvSpPr txBox="1"/>
      </xdr:nvSpPr>
      <xdr:spPr>
        <a:xfrm>
          <a:off x="6705111" y="976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165709</xdr:rowOff>
    </xdr:from>
    <xdr:to>
      <xdr:col>15</xdr:col>
      <xdr:colOff>231775</xdr:colOff>
      <xdr:row>54</xdr:row>
      <xdr:rowOff>95859</xdr:rowOff>
    </xdr:to>
    <xdr:sp macro="" textlink="">
      <xdr:nvSpPr>
        <xdr:cNvPr id="370" name="円/楕円 369"/>
        <xdr:cNvSpPr/>
      </xdr:nvSpPr>
      <xdr:spPr>
        <a:xfrm>
          <a:off x="10426700" y="92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17136</xdr:rowOff>
    </xdr:from>
    <xdr:ext cx="534377" cy="259045"/>
    <xdr:sp macro="" textlink="">
      <xdr:nvSpPr>
        <xdr:cNvPr id="371" name="普通建設事業費該当値テキスト"/>
        <xdr:cNvSpPr txBox="1"/>
      </xdr:nvSpPr>
      <xdr:spPr>
        <a:xfrm>
          <a:off x="10528300" y="91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53,312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29893</xdr:rowOff>
    </xdr:from>
    <xdr:to>
      <xdr:col>14</xdr:col>
      <xdr:colOff>79375</xdr:colOff>
      <xdr:row>54</xdr:row>
      <xdr:rowOff>131493</xdr:rowOff>
    </xdr:to>
    <xdr:sp macro="" textlink="">
      <xdr:nvSpPr>
        <xdr:cNvPr id="372" name="円/楕円 371"/>
        <xdr:cNvSpPr/>
      </xdr:nvSpPr>
      <xdr:spPr>
        <a:xfrm>
          <a:off x="9588500" y="92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148020</xdr:rowOff>
    </xdr:from>
    <xdr:ext cx="534377" cy="259045"/>
    <xdr:sp macro="" textlink="">
      <xdr:nvSpPr>
        <xdr:cNvPr id="373" name="テキスト ボックス 372"/>
        <xdr:cNvSpPr txBox="1"/>
      </xdr:nvSpPr>
      <xdr:spPr>
        <a:xfrm>
          <a:off x="9372111" y="90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72955</xdr:rowOff>
    </xdr:from>
    <xdr:to>
      <xdr:col>12</xdr:col>
      <xdr:colOff>561975</xdr:colOff>
      <xdr:row>55</xdr:row>
      <xdr:rowOff>3105</xdr:rowOff>
    </xdr:to>
    <xdr:sp macro="" textlink="">
      <xdr:nvSpPr>
        <xdr:cNvPr id="374" name="円/楕円 373"/>
        <xdr:cNvSpPr/>
      </xdr:nvSpPr>
      <xdr:spPr>
        <a:xfrm>
          <a:off x="8699500" y="93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19632</xdr:rowOff>
    </xdr:from>
    <xdr:ext cx="534377" cy="259045"/>
    <xdr:sp macro="" textlink="">
      <xdr:nvSpPr>
        <xdr:cNvPr id="375" name="テキスト ボックス 374"/>
        <xdr:cNvSpPr txBox="1"/>
      </xdr:nvSpPr>
      <xdr:spPr>
        <a:xfrm>
          <a:off x="8483111" y="91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25606</xdr:rowOff>
    </xdr:from>
    <xdr:to>
      <xdr:col>11</xdr:col>
      <xdr:colOff>358775</xdr:colOff>
      <xdr:row>54</xdr:row>
      <xdr:rowOff>127206</xdr:rowOff>
    </xdr:to>
    <xdr:sp macro="" textlink="">
      <xdr:nvSpPr>
        <xdr:cNvPr id="376" name="円/楕円 375"/>
        <xdr:cNvSpPr/>
      </xdr:nvSpPr>
      <xdr:spPr>
        <a:xfrm>
          <a:off x="7810500" y="92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143733</xdr:rowOff>
    </xdr:from>
    <xdr:ext cx="534377" cy="259045"/>
    <xdr:sp macro="" textlink="">
      <xdr:nvSpPr>
        <xdr:cNvPr id="377" name="テキスト ボックス 376"/>
        <xdr:cNvSpPr txBox="1"/>
      </xdr:nvSpPr>
      <xdr:spPr>
        <a:xfrm>
          <a:off x="7594111" y="905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52,215</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55039</xdr:rowOff>
    </xdr:from>
    <xdr:to>
      <xdr:col>10</xdr:col>
      <xdr:colOff>155575</xdr:colOff>
      <xdr:row>50</xdr:row>
      <xdr:rowOff>156639</xdr:rowOff>
    </xdr:to>
    <xdr:sp macro="" textlink="">
      <xdr:nvSpPr>
        <xdr:cNvPr id="378" name="円/楕円 377"/>
        <xdr:cNvSpPr/>
      </xdr:nvSpPr>
      <xdr:spPr>
        <a:xfrm>
          <a:off x="6921500" y="86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1716</xdr:rowOff>
    </xdr:from>
    <xdr:ext cx="534377" cy="259045"/>
    <xdr:sp macro="" textlink="">
      <xdr:nvSpPr>
        <xdr:cNvPr id="379" name="テキスト ボックス 378"/>
        <xdr:cNvSpPr txBox="1"/>
      </xdr:nvSpPr>
      <xdr:spPr>
        <a:xfrm>
          <a:off x="6705111" y="840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32095</xdr:rowOff>
    </xdr:from>
    <xdr:to>
      <xdr:col>15</xdr:col>
      <xdr:colOff>180340</xdr:colOff>
      <xdr:row>79</xdr:row>
      <xdr:rowOff>4009</xdr:rowOff>
    </xdr:to>
    <xdr:cxnSp macro="">
      <xdr:nvCxnSpPr>
        <xdr:cNvPr id="405" name="直線コネクタ 404"/>
        <xdr:cNvCxnSpPr/>
      </xdr:nvCxnSpPr>
      <xdr:spPr>
        <a:xfrm flipV="1">
          <a:off x="10475595" y="12205045"/>
          <a:ext cx="1270" cy="134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7836</xdr:rowOff>
    </xdr:from>
    <xdr:ext cx="469744" cy="259045"/>
    <xdr:sp macro="" textlink="">
      <xdr:nvSpPr>
        <xdr:cNvPr id="406" name="普通建設事業費 （ うち新規整備　）最小値テキスト"/>
        <xdr:cNvSpPr txBox="1"/>
      </xdr:nvSpPr>
      <xdr:spPr>
        <a:xfrm>
          <a:off x="10528300" y="135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a:t>
          </a:r>
          <a:endParaRPr kumimoji="1" lang="ja-JP" altLang="en-US" sz="1000" b="1">
            <a:latin typeface="ＭＳ Ｐゴシック"/>
          </a:endParaRPr>
        </a:p>
      </xdr:txBody>
    </xdr:sp>
    <xdr:clientData/>
  </xdr:oneCellAnchor>
  <xdr:twoCellAnchor>
    <xdr:from>
      <xdr:col>15</xdr:col>
      <xdr:colOff>92075</xdr:colOff>
      <xdr:row>79</xdr:row>
      <xdr:rowOff>4009</xdr:rowOff>
    </xdr:from>
    <xdr:to>
      <xdr:col>15</xdr:col>
      <xdr:colOff>269875</xdr:colOff>
      <xdr:row>79</xdr:row>
      <xdr:rowOff>4009</xdr:rowOff>
    </xdr:to>
    <xdr:cxnSp macro="">
      <xdr:nvCxnSpPr>
        <xdr:cNvPr id="407" name="直線コネクタ 406"/>
        <xdr:cNvCxnSpPr/>
      </xdr:nvCxnSpPr>
      <xdr:spPr>
        <a:xfrm>
          <a:off x="10388600" y="1354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150222</xdr:rowOff>
    </xdr:from>
    <xdr:ext cx="534377" cy="259045"/>
    <xdr:sp macro="" textlink="">
      <xdr:nvSpPr>
        <xdr:cNvPr id="408" name="普通建設事業費 （ うち新規整備　）最大値テキスト"/>
        <xdr:cNvSpPr txBox="1"/>
      </xdr:nvSpPr>
      <xdr:spPr>
        <a:xfrm>
          <a:off x="10528300" y="119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44,045</a:t>
          </a:r>
          <a:endParaRPr kumimoji="1" lang="ja-JP" altLang="en-US" sz="1000" b="1">
            <a:latin typeface="ＭＳ Ｐゴシック"/>
          </a:endParaRPr>
        </a:p>
      </xdr:txBody>
    </xdr:sp>
    <xdr:clientData/>
  </xdr:oneCellAnchor>
  <xdr:twoCellAnchor>
    <xdr:from>
      <xdr:col>15</xdr:col>
      <xdr:colOff>92075</xdr:colOff>
      <xdr:row>71</xdr:row>
      <xdr:rowOff>32095</xdr:rowOff>
    </xdr:from>
    <xdr:to>
      <xdr:col>15</xdr:col>
      <xdr:colOff>269875</xdr:colOff>
      <xdr:row>71</xdr:row>
      <xdr:rowOff>32095</xdr:rowOff>
    </xdr:to>
    <xdr:cxnSp macro="">
      <xdr:nvCxnSpPr>
        <xdr:cNvPr id="409" name="直線コネクタ 408"/>
        <xdr:cNvCxnSpPr/>
      </xdr:nvCxnSpPr>
      <xdr:spPr>
        <a:xfrm>
          <a:off x="10388600" y="1220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12370</xdr:rowOff>
    </xdr:from>
    <xdr:to>
      <xdr:col>15</xdr:col>
      <xdr:colOff>180975</xdr:colOff>
      <xdr:row>76</xdr:row>
      <xdr:rowOff>93066</xdr:rowOff>
    </xdr:to>
    <xdr:cxnSp macro="">
      <xdr:nvCxnSpPr>
        <xdr:cNvPr id="410" name="直線コネクタ 409"/>
        <xdr:cNvCxnSpPr/>
      </xdr:nvCxnSpPr>
      <xdr:spPr>
        <a:xfrm>
          <a:off x="9639300" y="12699670"/>
          <a:ext cx="838200" cy="4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96004</xdr:rowOff>
    </xdr:from>
    <xdr:ext cx="534377" cy="259045"/>
    <xdr:sp macro="" textlink="">
      <xdr:nvSpPr>
        <xdr:cNvPr id="411" name="普通建設事業費 （ うち新規整備　）平均値テキスト"/>
        <xdr:cNvSpPr txBox="1"/>
      </xdr:nvSpPr>
      <xdr:spPr>
        <a:xfrm>
          <a:off x="10528300" y="1278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73127</xdr:rowOff>
    </xdr:from>
    <xdr:to>
      <xdr:col>15</xdr:col>
      <xdr:colOff>231775</xdr:colOff>
      <xdr:row>76</xdr:row>
      <xdr:rowOff>3277</xdr:rowOff>
    </xdr:to>
    <xdr:sp macro="" textlink="">
      <xdr:nvSpPr>
        <xdr:cNvPr id="412" name="フローチャート : 判断 411"/>
        <xdr:cNvSpPr/>
      </xdr:nvSpPr>
      <xdr:spPr>
        <a:xfrm>
          <a:off x="104267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3" name="フローチャート : 判断 412"/>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14" name="テキスト ボックス 413"/>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42266</xdr:rowOff>
    </xdr:from>
    <xdr:to>
      <xdr:col>15</xdr:col>
      <xdr:colOff>231775</xdr:colOff>
      <xdr:row>76</xdr:row>
      <xdr:rowOff>143866</xdr:rowOff>
    </xdr:to>
    <xdr:sp macro="" textlink="">
      <xdr:nvSpPr>
        <xdr:cNvPr id="420" name="円/楕円 419"/>
        <xdr:cNvSpPr/>
      </xdr:nvSpPr>
      <xdr:spPr>
        <a:xfrm>
          <a:off x="10426700" y="130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20693</xdr:rowOff>
    </xdr:from>
    <xdr:ext cx="534377" cy="259045"/>
    <xdr:sp macro="" textlink="">
      <xdr:nvSpPr>
        <xdr:cNvPr id="421" name="普通建設事業費 （ うち新規整備　）該当値テキスト"/>
        <xdr:cNvSpPr txBox="1"/>
      </xdr:nvSpPr>
      <xdr:spPr>
        <a:xfrm>
          <a:off x="10528300"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133020</xdr:rowOff>
    </xdr:from>
    <xdr:to>
      <xdr:col>14</xdr:col>
      <xdr:colOff>79375</xdr:colOff>
      <xdr:row>74</xdr:row>
      <xdr:rowOff>63170</xdr:rowOff>
    </xdr:to>
    <xdr:sp macro="" textlink="">
      <xdr:nvSpPr>
        <xdr:cNvPr id="422" name="円/楕円 421"/>
        <xdr:cNvSpPr/>
      </xdr:nvSpPr>
      <xdr:spPr>
        <a:xfrm>
          <a:off x="9588500" y="126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79697</xdr:rowOff>
    </xdr:from>
    <xdr:ext cx="534377" cy="259045"/>
    <xdr:sp macro="" textlink="">
      <xdr:nvSpPr>
        <xdr:cNvPr id="423" name="テキスト ボックス 422"/>
        <xdr:cNvSpPr txBox="1"/>
      </xdr:nvSpPr>
      <xdr:spPr>
        <a:xfrm>
          <a:off x="9372111" y="1242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101752</xdr:rowOff>
    </xdr:from>
    <xdr:to>
      <xdr:col>15</xdr:col>
      <xdr:colOff>180340</xdr:colOff>
      <xdr:row>98</xdr:row>
      <xdr:rowOff>129870</xdr:rowOff>
    </xdr:to>
    <xdr:cxnSp macro="">
      <xdr:nvCxnSpPr>
        <xdr:cNvPr id="449" name="直線コネクタ 448"/>
        <xdr:cNvCxnSpPr/>
      </xdr:nvCxnSpPr>
      <xdr:spPr>
        <a:xfrm flipV="1">
          <a:off x="10475595" y="15532252"/>
          <a:ext cx="1270" cy="139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133697</xdr:rowOff>
    </xdr:from>
    <xdr:ext cx="469744" cy="259045"/>
    <xdr:sp macro="" textlink="">
      <xdr:nvSpPr>
        <xdr:cNvPr id="450" name="普通建設事業費 （ うち更新整備　）最小値テキスト"/>
        <xdr:cNvSpPr txBox="1"/>
      </xdr:nvSpPr>
      <xdr:spPr>
        <a:xfrm>
          <a:off x="10528300" y="169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15</xdr:col>
      <xdr:colOff>92075</xdr:colOff>
      <xdr:row>98</xdr:row>
      <xdr:rowOff>129870</xdr:rowOff>
    </xdr:from>
    <xdr:to>
      <xdr:col>15</xdr:col>
      <xdr:colOff>269875</xdr:colOff>
      <xdr:row>98</xdr:row>
      <xdr:rowOff>129870</xdr:rowOff>
    </xdr:to>
    <xdr:cxnSp macro="">
      <xdr:nvCxnSpPr>
        <xdr:cNvPr id="451" name="直線コネクタ 450"/>
        <xdr:cNvCxnSpPr/>
      </xdr:nvCxnSpPr>
      <xdr:spPr>
        <a:xfrm>
          <a:off x="10388600" y="1693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48429</xdr:rowOff>
    </xdr:from>
    <xdr:ext cx="534377" cy="259045"/>
    <xdr:sp macro="" textlink="">
      <xdr:nvSpPr>
        <xdr:cNvPr id="452" name="普通建設事業費 （ うち更新整備　）最大値テキスト"/>
        <xdr:cNvSpPr txBox="1"/>
      </xdr:nvSpPr>
      <xdr:spPr>
        <a:xfrm>
          <a:off x="10528300" y="153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47,162</a:t>
          </a:r>
          <a:endParaRPr kumimoji="1" lang="ja-JP" altLang="en-US" sz="1000" b="1">
            <a:latin typeface="ＭＳ Ｐゴシック"/>
          </a:endParaRPr>
        </a:p>
      </xdr:txBody>
    </xdr:sp>
    <xdr:clientData/>
  </xdr:oneCellAnchor>
  <xdr:twoCellAnchor>
    <xdr:from>
      <xdr:col>15</xdr:col>
      <xdr:colOff>92075</xdr:colOff>
      <xdr:row>90</xdr:row>
      <xdr:rowOff>101752</xdr:rowOff>
    </xdr:from>
    <xdr:to>
      <xdr:col>15</xdr:col>
      <xdr:colOff>269875</xdr:colOff>
      <xdr:row>90</xdr:row>
      <xdr:rowOff>101752</xdr:rowOff>
    </xdr:to>
    <xdr:cxnSp macro="">
      <xdr:nvCxnSpPr>
        <xdr:cNvPr id="453" name="直線コネクタ 452"/>
        <xdr:cNvCxnSpPr/>
      </xdr:nvCxnSpPr>
      <xdr:spPr>
        <a:xfrm>
          <a:off x="10388600" y="1553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43165</xdr:rowOff>
    </xdr:from>
    <xdr:to>
      <xdr:col>15</xdr:col>
      <xdr:colOff>180975</xdr:colOff>
      <xdr:row>97</xdr:row>
      <xdr:rowOff>8713</xdr:rowOff>
    </xdr:to>
    <xdr:cxnSp macro="">
      <xdr:nvCxnSpPr>
        <xdr:cNvPr id="454" name="直線コネクタ 453"/>
        <xdr:cNvCxnSpPr/>
      </xdr:nvCxnSpPr>
      <xdr:spPr>
        <a:xfrm flipV="1">
          <a:off x="9639300" y="16330915"/>
          <a:ext cx="838200" cy="30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149950</xdr:rowOff>
    </xdr:from>
    <xdr:ext cx="534377" cy="259045"/>
    <xdr:sp macro="" textlink="">
      <xdr:nvSpPr>
        <xdr:cNvPr id="455" name="普通建設事業費 （ うち更新整備　）平均値テキスト"/>
        <xdr:cNvSpPr txBox="1"/>
      </xdr:nvSpPr>
      <xdr:spPr>
        <a:xfrm>
          <a:off x="10528300" y="1626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73</xdr:rowOff>
    </xdr:from>
    <xdr:to>
      <xdr:col>15</xdr:col>
      <xdr:colOff>231775</xdr:colOff>
      <xdr:row>95</xdr:row>
      <xdr:rowOff>101673</xdr:rowOff>
    </xdr:to>
    <xdr:sp macro="" textlink="">
      <xdr:nvSpPr>
        <xdr:cNvPr id="456" name="フローチャート : 判断 455"/>
        <xdr:cNvSpPr/>
      </xdr:nvSpPr>
      <xdr:spPr>
        <a:xfrm>
          <a:off x="104267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102518</xdr:rowOff>
    </xdr:from>
    <xdr:to>
      <xdr:col>14</xdr:col>
      <xdr:colOff>79375</xdr:colOff>
      <xdr:row>96</xdr:row>
      <xdr:rowOff>32668</xdr:rowOff>
    </xdr:to>
    <xdr:sp macro="" textlink="">
      <xdr:nvSpPr>
        <xdr:cNvPr id="457" name="フローチャート : 判断 456"/>
        <xdr:cNvSpPr/>
      </xdr:nvSpPr>
      <xdr:spPr>
        <a:xfrm>
          <a:off x="9588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49195</xdr:rowOff>
    </xdr:from>
    <xdr:ext cx="534377" cy="259045"/>
    <xdr:sp macro="" textlink="">
      <xdr:nvSpPr>
        <xdr:cNvPr id="458" name="テキスト ボックス 457"/>
        <xdr:cNvSpPr txBox="1"/>
      </xdr:nvSpPr>
      <xdr:spPr>
        <a:xfrm>
          <a:off x="9372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163815</xdr:rowOff>
    </xdr:from>
    <xdr:to>
      <xdr:col>15</xdr:col>
      <xdr:colOff>231775</xdr:colOff>
      <xdr:row>95</xdr:row>
      <xdr:rowOff>93965</xdr:rowOff>
    </xdr:to>
    <xdr:sp macro="" textlink="">
      <xdr:nvSpPr>
        <xdr:cNvPr id="464" name="円/楕円 463"/>
        <xdr:cNvSpPr/>
      </xdr:nvSpPr>
      <xdr:spPr>
        <a:xfrm>
          <a:off x="10426700" y="162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15242</xdr:rowOff>
    </xdr:from>
    <xdr:ext cx="534377" cy="259045"/>
    <xdr:sp macro="" textlink="">
      <xdr:nvSpPr>
        <xdr:cNvPr id="465" name="普通建設事業費 （ うち更新整備　）該当値テキスト"/>
        <xdr:cNvSpPr txBox="1"/>
      </xdr:nvSpPr>
      <xdr:spPr>
        <a:xfrm>
          <a:off x="10528300" y="1613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129363</xdr:rowOff>
    </xdr:from>
    <xdr:to>
      <xdr:col>14</xdr:col>
      <xdr:colOff>79375</xdr:colOff>
      <xdr:row>97</xdr:row>
      <xdr:rowOff>59513</xdr:rowOff>
    </xdr:to>
    <xdr:sp macro="" textlink="">
      <xdr:nvSpPr>
        <xdr:cNvPr id="466" name="円/楕円 465"/>
        <xdr:cNvSpPr/>
      </xdr:nvSpPr>
      <xdr:spPr>
        <a:xfrm>
          <a:off x="9588500" y="165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50640</xdr:rowOff>
    </xdr:from>
    <xdr:ext cx="534377" cy="259045"/>
    <xdr:sp macro="" textlink="">
      <xdr:nvSpPr>
        <xdr:cNvPr id="467" name="テキスト ボックス 466"/>
        <xdr:cNvSpPr txBox="1"/>
      </xdr:nvSpPr>
      <xdr:spPr>
        <a:xfrm>
          <a:off x="9372111" y="166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8" name="直線コネクタ 47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9" name="テキスト ボックス 47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0" name="直線コネクタ 47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1" name="テキスト ボックス 480"/>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2" name="直線コネクタ 48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3" name="テキスト ボックス 482"/>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4" name="直線コネクタ 48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5" name="テキスト ボックス 484"/>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6" name="直線コネクタ 48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7" name="テキスト ボックス 486"/>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8" name="直線コネクタ 48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89" name="テキスト ボックス 488"/>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1" name="テキスト ボックス 49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29319</xdr:rowOff>
    </xdr:from>
    <xdr:to>
      <xdr:col>23</xdr:col>
      <xdr:colOff>516889</xdr:colOff>
      <xdr:row>39</xdr:row>
      <xdr:rowOff>98878</xdr:rowOff>
    </xdr:to>
    <xdr:cxnSp macro="">
      <xdr:nvCxnSpPr>
        <xdr:cNvPr id="493" name="直線コネクタ 492"/>
        <xdr:cNvCxnSpPr/>
      </xdr:nvCxnSpPr>
      <xdr:spPr>
        <a:xfrm flipV="1">
          <a:off x="16317595" y="5344269"/>
          <a:ext cx="1269" cy="144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5" name="直線コネクタ 49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147446</xdr:rowOff>
    </xdr:from>
    <xdr:ext cx="469744" cy="259045"/>
    <xdr:sp macro="" textlink="">
      <xdr:nvSpPr>
        <xdr:cNvPr id="496" name="災害復旧事業費最大値テキスト"/>
        <xdr:cNvSpPr txBox="1"/>
      </xdr:nvSpPr>
      <xdr:spPr>
        <a:xfrm>
          <a:off x="16370300" y="51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31</xdr:row>
      <xdr:rowOff>29319</xdr:rowOff>
    </xdr:from>
    <xdr:to>
      <xdr:col>23</xdr:col>
      <xdr:colOff>606425</xdr:colOff>
      <xdr:row>31</xdr:row>
      <xdr:rowOff>29319</xdr:rowOff>
    </xdr:to>
    <xdr:cxnSp macro="">
      <xdr:nvCxnSpPr>
        <xdr:cNvPr id="497" name="直線コネクタ 496"/>
        <xdr:cNvCxnSpPr/>
      </xdr:nvCxnSpPr>
      <xdr:spPr>
        <a:xfrm>
          <a:off x="16230600" y="534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143945</xdr:rowOff>
    </xdr:from>
    <xdr:to>
      <xdr:col>23</xdr:col>
      <xdr:colOff>517525</xdr:colOff>
      <xdr:row>38</xdr:row>
      <xdr:rowOff>117166</xdr:rowOff>
    </xdr:to>
    <xdr:cxnSp macro="">
      <xdr:nvCxnSpPr>
        <xdr:cNvPr id="498" name="直線コネクタ 497"/>
        <xdr:cNvCxnSpPr/>
      </xdr:nvCxnSpPr>
      <xdr:spPr>
        <a:xfrm>
          <a:off x="15481300" y="6487595"/>
          <a:ext cx="8382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159783</xdr:rowOff>
    </xdr:from>
    <xdr:ext cx="378565" cy="259045"/>
    <xdr:sp macro="" textlink="">
      <xdr:nvSpPr>
        <xdr:cNvPr id="499" name="災害復旧事業費平均値テキスト"/>
        <xdr:cNvSpPr txBox="1"/>
      </xdr:nvSpPr>
      <xdr:spPr>
        <a:xfrm>
          <a:off x="16370300" y="6331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136906</xdr:rowOff>
    </xdr:from>
    <xdr:to>
      <xdr:col>23</xdr:col>
      <xdr:colOff>568325</xdr:colOff>
      <xdr:row>38</xdr:row>
      <xdr:rowOff>67056</xdr:rowOff>
    </xdr:to>
    <xdr:sp macro="" textlink="">
      <xdr:nvSpPr>
        <xdr:cNvPr id="500" name="フローチャート : 判断 499"/>
        <xdr:cNvSpPr/>
      </xdr:nvSpPr>
      <xdr:spPr>
        <a:xfrm>
          <a:off x="162687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19522</xdr:rowOff>
    </xdr:from>
    <xdr:to>
      <xdr:col>22</xdr:col>
      <xdr:colOff>365125</xdr:colOff>
      <xdr:row>37</xdr:row>
      <xdr:rowOff>143945</xdr:rowOff>
    </xdr:to>
    <xdr:cxnSp macro="">
      <xdr:nvCxnSpPr>
        <xdr:cNvPr id="501" name="直線コネクタ 500"/>
        <xdr:cNvCxnSpPr/>
      </xdr:nvCxnSpPr>
      <xdr:spPr>
        <a:xfrm>
          <a:off x="14592300" y="6363172"/>
          <a:ext cx="8890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123843</xdr:rowOff>
    </xdr:from>
    <xdr:to>
      <xdr:col>22</xdr:col>
      <xdr:colOff>415925</xdr:colOff>
      <xdr:row>36</xdr:row>
      <xdr:rowOff>53993</xdr:rowOff>
    </xdr:to>
    <xdr:sp macro="" textlink="">
      <xdr:nvSpPr>
        <xdr:cNvPr id="502" name="フローチャート : 判断 501"/>
        <xdr:cNvSpPr/>
      </xdr:nvSpPr>
      <xdr:spPr>
        <a:xfrm>
          <a:off x="15430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70520</xdr:rowOff>
    </xdr:from>
    <xdr:ext cx="469744" cy="259045"/>
    <xdr:sp macro="" textlink="">
      <xdr:nvSpPr>
        <xdr:cNvPr id="503" name="テキスト ボックス 502"/>
        <xdr:cNvSpPr txBox="1"/>
      </xdr:nvSpPr>
      <xdr:spPr>
        <a:xfrm>
          <a:off x="15246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9072</xdr:rowOff>
    </xdr:from>
    <xdr:to>
      <xdr:col>21</xdr:col>
      <xdr:colOff>161925</xdr:colOff>
      <xdr:row>37</xdr:row>
      <xdr:rowOff>19522</xdr:rowOff>
    </xdr:to>
    <xdr:cxnSp macro="">
      <xdr:nvCxnSpPr>
        <xdr:cNvPr id="504" name="直線コネクタ 503"/>
        <xdr:cNvCxnSpPr/>
      </xdr:nvCxnSpPr>
      <xdr:spPr>
        <a:xfrm>
          <a:off x="13703300" y="6352722"/>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36322</xdr:rowOff>
    </xdr:from>
    <xdr:to>
      <xdr:col>21</xdr:col>
      <xdr:colOff>212725</xdr:colOff>
      <xdr:row>33</xdr:row>
      <xdr:rowOff>137922</xdr:rowOff>
    </xdr:to>
    <xdr:sp macro="" textlink="">
      <xdr:nvSpPr>
        <xdr:cNvPr id="505" name="フローチャート : 判断 504"/>
        <xdr:cNvSpPr/>
      </xdr:nvSpPr>
      <xdr:spPr>
        <a:xfrm>
          <a:off x="14541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31</xdr:row>
      <xdr:rowOff>154449</xdr:rowOff>
    </xdr:from>
    <xdr:ext cx="469744" cy="259045"/>
    <xdr:sp macro="" textlink="">
      <xdr:nvSpPr>
        <xdr:cNvPr id="506" name="テキスト ボックス 505"/>
        <xdr:cNvSpPr txBox="1"/>
      </xdr:nvSpPr>
      <xdr:spPr>
        <a:xfrm>
          <a:off x="14357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9072</xdr:rowOff>
    </xdr:from>
    <xdr:to>
      <xdr:col>19</xdr:col>
      <xdr:colOff>644525</xdr:colOff>
      <xdr:row>39</xdr:row>
      <xdr:rowOff>76345</xdr:rowOff>
    </xdr:to>
    <xdr:cxnSp macro="">
      <xdr:nvCxnSpPr>
        <xdr:cNvPr id="507" name="直線コネクタ 506"/>
        <xdr:cNvCxnSpPr/>
      </xdr:nvCxnSpPr>
      <xdr:spPr>
        <a:xfrm flipV="1">
          <a:off x="12814300" y="6352722"/>
          <a:ext cx="889000" cy="4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43833</xdr:rowOff>
    </xdr:from>
    <xdr:to>
      <xdr:col>20</xdr:col>
      <xdr:colOff>9525</xdr:colOff>
      <xdr:row>33</xdr:row>
      <xdr:rowOff>145433</xdr:rowOff>
    </xdr:to>
    <xdr:sp macro="" textlink="">
      <xdr:nvSpPr>
        <xdr:cNvPr id="508" name="フローチャート : 判断 507"/>
        <xdr:cNvSpPr/>
      </xdr:nvSpPr>
      <xdr:spPr>
        <a:xfrm>
          <a:off x="13652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161960</xdr:rowOff>
    </xdr:from>
    <xdr:ext cx="469744" cy="259045"/>
    <xdr:sp macro="" textlink="">
      <xdr:nvSpPr>
        <xdr:cNvPr id="509" name="テキスト ボックス 508"/>
        <xdr:cNvSpPr txBox="1"/>
      </xdr:nvSpPr>
      <xdr:spPr>
        <a:xfrm>
          <a:off x="13468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145397</xdr:rowOff>
    </xdr:from>
    <xdr:to>
      <xdr:col>18</xdr:col>
      <xdr:colOff>492125</xdr:colOff>
      <xdr:row>34</xdr:row>
      <xdr:rowOff>75547</xdr:rowOff>
    </xdr:to>
    <xdr:sp macro="" textlink="">
      <xdr:nvSpPr>
        <xdr:cNvPr id="510" name="フローチャート : 判断 509"/>
        <xdr:cNvSpPr/>
      </xdr:nvSpPr>
      <xdr:spPr>
        <a:xfrm>
          <a:off x="12763500" y="58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92074</xdr:rowOff>
    </xdr:from>
    <xdr:ext cx="469744" cy="259045"/>
    <xdr:sp macro="" textlink="">
      <xdr:nvSpPr>
        <xdr:cNvPr id="511" name="テキスト ボックス 510"/>
        <xdr:cNvSpPr txBox="1"/>
      </xdr:nvSpPr>
      <xdr:spPr>
        <a:xfrm>
          <a:off x="12579427" y="55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66366</xdr:rowOff>
    </xdr:from>
    <xdr:to>
      <xdr:col>23</xdr:col>
      <xdr:colOff>568325</xdr:colOff>
      <xdr:row>38</xdr:row>
      <xdr:rowOff>167966</xdr:rowOff>
    </xdr:to>
    <xdr:sp macro="" textlink="">
      <xdr:nvSpPr>
        <xdr:cNvPr id="517" name="円/楕円 516"/>
        <xdr:cNvSpPr/>
      </xdr:nvSpPr>
      <xdr:spPr>
        <a:xfrm>
          <a:off x="162687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44793</xdr:rowOff>
    </xdr:from>
    <xdr:ext cx="378565" cy="259045"/>
    <xdr:sp macro="" textlink="">
      <xdr:nvSpPr>
        <xdr:cNvPr id="518" name="災害復旧事業費該当値テキスト"/>
        <xdr:cNvSpPr txBox="1"/>
      </xdr:nvSpPr>
      <xdr:spPr>
        <a:xfrm>
          <a:off x="16370300" y="655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93145</xdr:rowOff>
    </xdr:from>
    <xdr:to>
      <xdr:col>22</xdr:col>
      <xdr:colOff>415925</xdr:colOff>
      <xdr:row>38</xdr:row>
      <xdr:rowOff>23295</xdr:rowOff>
    </xdr:to>
    <xdr:sp macro="" textlink="">
      <xdr:nvSpPr>
        <xdr:cNvPr id="519" name="円/楕円 518"/>
        <xdr:cNvSpPr/>
      </xdr:nvSpPr>
      <xdr:spPr>
        <a:xfrm>
          <a:off x="15430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14422</xdr:rowOff>
    </xdr:from>
    <xdr:ext cx="378565" cy="259045"/>
    <xdr:sp macro="" textlink="">
      <xdr:nvSpPr>
        <xdr:cNvPr id="520" name="テキスト ボックス 519"/>
        <xdr:cNvSpPr txBox="1"/>
      </xdr:nvSpPr>
      <xdr:spPr>
        <a:xfrm>
          <a:off x="15292017" y="652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140172</xdr:rowOff>
    </xdr:from>
    <xdr:to>
      <xdr:col>21</xdr:col>
      <xdr:colOff>212725</xdr:colOff>
      <xdr:row>37</xdr:row>
      <xdr:rowOff>70322</xdr:rowOff>
    </xdr:to>
    <xdr:sp macro="" textlink="">
      <xdr:nvSpPr>
        <xdr:cNvPr id="521" name="円/楕円 520"/>
        <xdr:cNvSpPr/>
      </xdr:nvSpPr>
      <xdr:spPr>
        <a:xfrm>
          <a:off x="14541500" y="63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61449</xdr:rowOff>
    </xdr:from>
    <xdr:ext cx="469744" cy="259045"/>
    <xdr:sp macro="" textlink="">
      <xdr:nvSpPr>
        <xdr:cNvPr id="522" name="テキスト ボックス 521"/>
        <xdr:cNvSpPr txBox="1"/>
      </xdr:nvSpPr>
      <xdr:spPr>
        <a:xfrm>
          <a:off x="14357427" y="64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129722</xdr:rowOff>
    </xdr:from>
    <xdr:to>
      <xdr:col>20</xdr:col>
      <xdr:colOff>9525</xdr:colOff>
      <xdr:row>37</xdr:row>
      <xdr:rowOff>59872</xdr:rowOff>
    </xdr:to>
    <xdr:sp macro="" textlink="">
      <xdr:nvSpPr>
        <xdr:cNvPr id="523" name="円/楕円 522"/>
        <xdr:cNvSpPr/>
      </xdr:nvSpPr>
      <xdr:spPr>
        <a:xfrm>
          <a:off x="136525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50999</xdr:rowOff>
    </xdr:from>
    <xdr:ext cx="469744" cy="259045"/>
    <xdr:sp macro="" textlink="">
      <xdr:nvSpPr>
        <xdr:cNvPr id="524" name="テキスト ボックス 523"/>
        <xdr:cNvSpPr txBox="1"/>
      </xdr:nvSpPr>
      <xdr:spPr>
        <a:xfrm>
          <a:off x="13468427" y="639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25545</xdr:rowOff>
    </xdr:from>
    <xdr:to>
      <xdr:col>18</xdr:col>
      <xdr:colOff>492125</xdr:colOff>
      <xdr:row>39</xdr:row>
      <xdr:rowOff>127145</xdr:rowOff>
    </xdr:to>
    <xdr:sp macro="" textlink="">
      <xdr:nvSpPr>
        <xdr:cNvPr id="525" name="円/楕円 524"/>
        <xdr:cNvSpPr/>
      </xdr:nvSpPr>
      <xdr:spPr>
        <a:xfrm>
          <a:off x="12763500" y="67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118272</xdr:rowOff>
    </xdr:from>
    <xdr:ext cx="313932" cy="259045"/>
    <xdr:sp macro="" textlink="">
      <xdr:nvSpPr>
        <xdr:cNvPr id="526" name="テキスト ボックス 525"/>
        <xdr:cNvSpPr txBox="1"/>
      </xdr:nvSpPr>
      <xdr:spPr>
        <a:xfrm>
          <a:off x="12657333" y="6804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7" name="テキスト ボックス 58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5" name="テキスト ボックス 59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69253</xdr:rowOff>
    </xdr:from>
    <xdr:to>
      <xdr:col>23</xdr:col>
      <xdr:colOff>516889</xdr:colOff>
      <xdr:row>77</xdr:row>
      <xdr:rowOff>122746</xdr:rowOff>
    </xdr:to>
    <xdr:cxnSp macro="">
      <xdr:nvCxnSpPr>
        <xdr:cNvPr id="599" name="直線コネクタ 598"/>
        <xdr:cNvCxnSpPr/>
      </xdr:nvCxnSpPr>
      <xdr:spPr>
        <a:xfrm flipV="1">
          <a:off x="16317595" y="12242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126573</xdr:rowOff>
    </xdr:from>
    <xdr:ext cx="534377" cy="259045"/>
    <xdr:sp macro="" textlink="">
      <xdr:nvSpPr>
        <xdr:cNvPr id="600" name="公債費最小値テキスト"/>
        <xdr:cNvSpPr txBox="1"/>
      </xdr:nvSpPr>
      <xdr:spPr>
        <a:xfrm>
          <a:off x="16370300" y="133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77</xdr:row>
      <xdr:rowOff>122746</xdr:rowOff>
    </xdr:from>
    <xdr:to>
      <xdr:col>23</xdr:col>
      <xdr:colOff>606425</xdr:colOff>
      <xdr:row>77</xdr:row>
      <xdr:rowOff>122746</xdr:rowOff>
    </xdr:to>
    <xdr:cxnSp macro="">
      <xdr:nvCxnSpPr>
        <xdr:cNvPr id="601" name="直線コネクタ 600"/>
        <xdr:cNvCxnSpPr/>
      </xdr:nvCxnSpPr>
      <xdr:spPr>
        <a:xfrm>
          <a:off x="16230600" y="133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15930</xdr:rowOff>
    </xdr:from>
    <xdr:ext cx="534377" cy="259045"/>
    <xdr:sp macro="" textlink="">
      <xdr:nvSpPr>
        <xdr:cNvPr id="602" name="公債費最大値テキスト"/>
        <xdr:cNvSpPr txBox="1"/>
      </xdr:nvSpPr>
      <xdr:spPr>
        <a:xfrm>
          <a:off x="16370300" y="120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71</xdr:row>
      <xdr:rowOff>69253</xdr:rowOff>
    </xdr:from>
    <xdr:to>
      <xdr:col>23</xdr:col>
      <xdr:colOff>606425</xdr:colOff>
      <xdr:row>71</xdr:row>
      <xdr:rowOff>69253</xdr:rowOff>
    </xdr:to>
    <xdr:cxnSp macro="">
      <xdr:nvCxnSpPr>
        <xdr:cNvPr id="603" name="直線コネクタ 602"/>
        <xdr:cNvCxnSpPr/>
      </xdr:nvCxnSpPr>
      <xdr:spPr>
        <a:xfrm>
          <a:off x="16230600" y="1224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133700</xdr:rowOff>
    </xdr:from>
    <xdr:to>
      <xdr:col>23</xdr:col>
      <xdr:colOff>517525</xdr:colOff>
      <xdr:row>75</xdr:row>
      <xdr:rowOff>150844</xdr:rowOff>
    </xdr:to>
    <xdr:cxnSp macro="">
      <xdr:nvCxnSpPr>
        <xdr:cNvPr id="604" name="直線コネクタ 603"/>
        <xdr:cNvCxnSpPr/>
      </xdr:nvCxnSpPr>
      <xdr:spPr>
        <a:xfrm flipV="1">
          <a:off x="15481300" y="1299245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15232</xdr:rowOff>
    </xdr:from>
    <xdr:ext cx="534377" cy="259045"/>
    <xdr:sp macro="" textlink="">
      <xdr:nvSpPr>
        <xdr:cNvPr id="605" name="公債費平均値テキスト"/>
        <xdr:cNvSpPr txBox="1"/>
      </xdr:nvSpPr>
      <xdr:spPr>
        <a:xfrm>
          <a:off x="16370300" y="12702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163805</xdr:rowOff>
    </xdr:from>
    <xdr:to>
      <xdr:col>23</xdr:col>
      <xdr:colOff>568325</xdr:colOff>
      <xdr:row>75</xdr:row>
      <xdr:rowOff>93955</xdr:rowOff>
    </xdr:to>
    <xdr:sp macro="" textlink="">
      <xdr:nvSpPr>
        <xdr:cNvPr id="606" name="フローチャート : 判断 605"/>
        <xdr:cNvSpPr/>
      </xdr:nvSpPr>
      <xdr:spPr>
        <a:xfrm>
          <a:off x="162687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150844</xdr:rowOff>
    </xdr:from>
    <xdr:to>
      <xdr:col>22</xdr:col>
      <xdr:colOff>365125</xdr:colOff>
      <xdr:row>75</xdr:row>
      <xdr:rowOff>152597</xdr:rowOff>
    </xdr:to>
    <xdr:cxnSp macro="">
      <xdr:nvCxnSpPr>
        <xdr:cNvPr id="607" name="直線コネクタ 606"/>
        <xdr:cNvCxnSpPr/>
      </xdr:nvCxnSpPr>
      <xdr:spPr>
        <a:xfrm flipV="1">
          <a:off x="14592300" y="1300959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8" name="フローチャート : 判断 607"/>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9" name="テキスト ボックス 608"/>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152597</xdr:rowOff>
    </xdr:from>
    <xdr:to>
      <xdr:col>21</xdr:col>
      <xdr:colOff>161925</xdr:colOff>
      <xdr:row>76</xdr:row>
      <xdr:rowOff>6769</xdr:rowOff>
    </xdr:to>
    <xdr:cxnSp macro="">
      <xdr:nvCxnSpPr>
        <xdr:cNvPr id="610" name="直線コネクタ 609"/>
        <xdr:cNvCxnSpPr/>
      </xdr:nvCxnSpPr>
      <xdr:spPr>
        <a:xfrm flipV="1">
          <a:off x="13703300" y="13011347"/>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11" name="フローチャート : 判断 610"/>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165898</xdr:rowOff>
    </xdr:from>
    <xdr:ext cx="534377" cy="259045"/>
    <xdr:sp macro="" textlink="">
      <xdr:nvSpPr>
        <xdr:cNvPr id="612" name="テキスト ボックス 611"/>
        <xdr:cNvSpPr txBox="1"/>
      </xdr:nvSpPr>
      <xdr:spPr>
        <a:xfrm>
          <a:off x="14325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6769</xdr:rowOff>
    </xdr:from>
    <xdr:to>
      <xdr:col>19</xdr:col>
      <xdr:colOff>644525</xdr:colOff>
      <xdr:row>76</xdr:row>
      <xdr:rowOff>16675</xdr:rowOff>
    </xdr:to>
    <xdr:cxnSp macro="">
      <xdr:nvCxnSpPr>
        <xdr:cNvPr id="613" name="直線コネクタ 612"/>
        <xdr:cNvCxnSpPr/>
      </xdr:nvCxnSpPr>
      <xdr:spPr>
        <a:xfrm flipV="1">
          <a:off x="12814300" y="1303696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14" name="フローチャート : 判断 613"/>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15" name="テキスト ボックス 614"/>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16" name="フローチャート : 判断 615"/>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17" name="テキスト ボックス 616"/>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82900</xdr:rowOff>
    </xdr:from>
    <xdr:to>
      <xdr:col>23</xdr:col>
      <xdr:colOff>568325</xdr:colOff>
      <xdr:row>76</xdr:row>
      <xdr:rowOff>13050</xdr:rowOff>
    </xdr:to>
    <xdr:sp macro="" textlink="">
      <xdr:nvSpPr>
        <xdr:cNvPr id="623" name="円/楕円 622"/>
        <xdr:cNvSpPr/>
      </xdr:nvSpPr>
      <xdr:spPr>
        <a:xfrm>
          <a:off x="16268700" y="129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61327</xdr:rowOff>
    </xdr:from>
    <xdr:ext cx="534377" cy="259045"/>
    <xdr:sp macro="" textlink="">
      <xdr:nvSpPr>
        <xdr:cNvPr id="624" name="公債費該当値テキスト"/>
        <xdr:cNvSpPr txBox="1"/>
      </xdr:nvSpPr>
      <xdr:spPr>
        <a:xfrm>
          <a:off x="16370300" y="129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100044</xdr:rowOff>
    </xdr:from>
    <xdr:to>
      <xdr:col>22</xdr:col>
      <xdr:colOff>415925</xdr:colOff>
      <xdr:row>76</xdr:row>
      <xdr:rowOff>30194</xdr:rowOff>
    </xdr:to>
    <xdr:sp macro="" textlink="">
      <xdr:nvSpPr>
        <xdr:cNvPr id="625" name="円/楕円 624"/>
        <xdr:cNvSpPr/>
      </xdr:nvSpPr>
      <xdr:spPr>
        <a:xfrm>
          <a:off x="15430500" y="129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21321</xdr:rowOff>
    </xdr:from>
    <xdr:ext cx="534377" cy="259045"/>
    <xdr:sp macro="" textlink="">
      <xdr:nvSpPr>
        <xdr:cNvPr id="626" name="テキスト ボックス 625"/>
        <xdr:cNvSpPr txBox="1"/>
      </xdr:nvSpPr>
      <xdr:spPr>
        <a:xfrm>
          <a:off x="15214111" y="130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101797</xdr:rowOff>
    </xdr:from>
    <xdr:to>
      <xdr:col>21</xdr:col>
      <xdr:colOff>212725</xdr:colOff>
      <xdr:row>76</xdr:row>
      <xdr:rowOff>31947</xdr:rowOff>
    </xdr:to>
    <xdr:sp macro="" textlink="">
      <xdr:nvSpPr>
        <xdr:cNvPr id="627" name="円/楕円 626"/>
        <xdr:cNvSpPr/>
      </xdr:nvSpPr>
      <xdr:spPr>
        <a:xfrm>
          <a:off x="14541500" y="12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23074</xdr:rowOff>
    </xdr:from>
    <xdr:ext cx="534377" cy="259045"/>
    <xdr:sp macro="" textlink="">
      <xdr:nvSpPr>
        <xdr:cNvPr id="628" name="テキスト ボックス 627"/>
        <xdr:cNvSpPr txBox="1"/>
      </xdr:nvSpPr>
      <xdr:spPr>
        <a:xfrm>
          <a:off x="14325111" y="130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127419</xdr:rowOff>
    </xdr:from>
    <xdr:to>
      <xdr:col>20</xdr:col>
      <xdr:colOff>9525</xdr:colOff>
      <xdr:row>76</xdr:row>
      <xdr:rowOff>57569</xdr:rowOff>
    </xdr:to>
    <xdr:sp macro="" textlink="">
      <xdr:nvSpPr>
        <xdr:cNvPr id="629" name="円/楕円 628"/>
        <xdr:cNvSpPr/>
      </xdr:nvSpPr>
      <xdr:spPr>
        <a:xfrm>
          <a:off x="13652500" y="129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48696</xdr:rowOff>
    </xdr:from>
    <xdr:ext cx="534377" cy="259045"/>
    <xdr:sp macro="" textlink="">
      <xdr:nvSpPr>
        <xdr:cNvPr id="630" name="テキスト ボックス 629"/>
        <xdr:cNvSpPr txBox="1"/>
      </xdr:nvSpPr>
      <xdr:spPr>
        <a:xfrm>
          <a:off x="13436111" y="130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137325</xdr:rowOff>
    </xdr:from>
    <xdr:to>
      <xdr:col>18</xdr:col>
      <xdr:colOff>492125</xdr:colOff>
      <xdr:row>76</xdr:row>
      <xdr:rowOff>67475</xdr:rowOff>
    </xdr:to>
    <xdr:sp macro="" textlink="">
      <xdr:nvSpPr>
        <xdr:cNvPr id="631" name="円/楕円 630"/>
        <xdr:cNvSpPr/>
      </xdr:nvSpPr>
      <xdr:spPr>
        <a:xfrm>
          <a:off x="12763500" y="129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58602</xdr:rowOff>
    </xdr:from>
    <xdr:ext cx="534377" cy="259045"/>
    <xdr:sp macro="" textlink="">
      <xdr:nvSpPr>
        <xdr:cNvPr id="632" name="テキスト ボックス 631"/>
        <xdr:cNvSpPr txBox="1"/>
      </xdr:nvSpPr>
      <xdr:spPr>
        <a:xfrm>
          <a:off x="12547111" y="130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3" name="直線コネクタ 64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4" name="テキスト ボックス 64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7" name="直線コネクタ 64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48" name="テキスト ボックス 64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0" name="テキスト ボックス 64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138728</xdr:rowOff>
    </xdr:from>
    <xdr:to>
      <xdr:col>23</xdr:col>
      <xdr:colOff>516889</xdr:colOff>
      <xdr:row>98</xdr:row>
      <xdr:rowOff>1797</xdr:rowOff>
    </xdr:to>
    <xdr:cxnSp macro="">
      <xdr:nvCxnSpPr>
        <xdr:cNvPr id="652" name="直線コネクタ 651"/>
        <xdr:cNvCxnSpPr/>
      </xdr:nvCxnSpPr>
      <xdr:spPr>
        <a:xfrm flipV="1">
          <a:off x="16317595" y="15569228"/>
          <a:ext cx="1269" cy="12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5624</xdr:rowOff>
    </xdr:from>
    <xdr:ext cx="378565" cy="259045"/>
    <xdr:sp macro="" textlink="">
      <xdr:nvSpPr>
        <xdr:cNvPr id="653" name="積立金最小値テキスト"/>
        <xdr:cNvSpPr txBox="1"/>
      </xdr:nvSpPr>
      <xdr:spPr>
        <a:xfrm>
          <a:off x="16370300" y="168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23</xdr:col>
      <xdr:colOff>428625</xdr:colOff>
      <xdr:row>98</xdr:row>
      <xdr:rowOff>1797</xdr:rowOff>
    </xdr:from>
    <xdr:to>
      <xdr:col>23</xdr:col>
      <xdr:colOff>606425</xdr:colOff>
      <xdr:row>98</xdr:row>
      <xdr:rowOff>1797</xdr:rowOff>
    </xdr:to>
    <xdr:cxnSp macro="">
      <xdr:nvCxnSpPr>
        <xdr:cNvPr id="654" name="直線コネクタ 653"/>
        <xdr:cNvCxnSpPr/>
      </xdr:nvCxnSpPr>
      <xdr:spPr>
        <a:xfrm>
          <a:off x="16230600" y="1680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85405</xdr:rowOff>
    </xdr:from>
    <xdr:ext cx="534377" cy="259045"/>
    <xdr:sp macro="" textlink="">
      <xdr:nvSpPr>
        <xdr:cNvPr id="655" name="積立金最大値テキスト"/>
        <xdr:cNvSpPr txBox="1"/>
      </xdr:nvSpPr>
      <xdr:spPr>
        <a:xfrm>
          <a:off x="16370300" y="153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22,017</a:t>
          </a:r>
          <a:endParaRPr kumimoji="1" lang="ja-JP" altLang="en-US" sz="1000" b="1">
            <a:latin typeface="ＭＳ Ｐゴシック"/>
          </a:endParaRPr>
        </a:p>
      </xdr:txBody>
    </xdr:sp>
    <xdr:clientData/>
  </xdr:oneCellAnchor>
  <xdr:twoCellAnchor>
    <xdr:from>
      <xdr:col>23</xdr:col>
      <xdr:colOff>428625</xdr:colOff>
      <xdr:row>90</xdr:row>
      <xdr:rowOff>138728</xdr:rowOff>
    </xdr:from>
    <xdr:to>
      <xdr:col>23</xdr:col>
      <xdr:colOff>606425</xdr:colOff>
      <xdr:row>90</xdr:row>
      <xdr:rowOff>138728</xdr:rowOff>
    </xdr:to>
    <xdr:cxnSp macro="">
      <xdr:nvCxnSpPr>
        <xdr:cNvPr id="656" name="直線コネクタ 655"/>
        <xdr:cNvCxnSpPr/>
      </xdr:nvCxnSpPr>
      <xdr:spPr>
        <a:xfrm>
          <a:off x="16230600" y="1556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134956</xdr:rowOff>
    </xdr:from>
    <xdr:to>
      <xdr:col>23</xdr:col>
      <xdr:colOff>517525</xdr:colOff>
      <xdr:row>95</xdr:row>
      <xdr:rowOff>162674</xdr:rowOff>
    </xdr:to>
    <xdr:cxnSp macro="">
      <xdr:nvCxnSpPr>
        <xdr:cNvPr id="657" name="直線コネクタ 656"/>
        <xdr:cNvCxnSpPr/>
      </xdr:nvCxnSpPr>
      <xdr:spPr>
        <a:xfrm flipV="1">
          <a:off x="15481300" y="16251256"/>
          <a:ext cx="838200" cy="1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99319</xdr:rowOff>
    </xdr:from>
    <xdr:ext cx="534377" cy="259045"/>
    <xdr:sp macro="" textlink="">
      <xdr:nvSpPr>
        <xdr:cNvPr id="658" name="積立金平均値テキスト"/>
        <xdr:cNvSpPr txBox="1"/>
      </xdr:nvSpPr>
      <xdr:spPr>
        <a:xfrm>
          <a:off x="16370300" y="1604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76442</xdr:rowOff>
    </xdr:from>
    <xdr:to>
      <xdr:col>23</xdr:col>
      <xdr:colOff>568325</xdr:colOff>
      <xdr:row>95</xdr:row>
      <xdr:rowOff>6592</xdr:rowOff>
    </xdr:to>
    <xdr:sp macro="" textlink="">
      <xdr:nvSpPr>
        <xdr:cNvPr id="659" name="フローチャート : 判断 658"/>
        <xdr:cNvSpPr/>
      </xdr:nvSpPr>
      <xdr:spPr>
        <a:xfrm>
          <a:off x="162687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88551</xdr:rowOff>
    </xdr:from>
    <xdr:to>
      <xdr:col>22</xdr:col>
      <xdr:colOff>365125</xdr:colOff>
      <xdr:row>95</xdr:row>
      <xdr:rowOff>162674</xdr:rowOff>
    </xdr:to>
    <xdr:cxnSp macro="">
      <xdr:nvCxnSpPr>
        <xdr:cNvPr id="660" name="直線コネクタ 659"/>
        <xdr:cNvCxnSpPr/>
      </xdr:nvCxnSpPr>
      <xdr:spPr>
        <a:xfrm>
          <a:off x="14592300" y="16204851"/>
          <a:ext cx="889000" cy="2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157880</xdr:rowOff>
    </xdr:from>
    <xdr:to>
      <xdr:col>22</xdr:col>
      <xdr:colOff>415925</xdr:colOff>
      <xdr:row>95</xdr:row>
      <xdr:rowOff>88030</xdr:rowOff>
    </xdr:to>
    <xdr:sp macro="" textlink="">
      <xdr:nvSpPr>
        <xdr:cNvPr id="661" name="フローチャート : 判断 660"/>
        <xdr:cNvSpPr/>
      </xdr:nvSpPr>
      <xdr:spPr>
        <a:xfrm>
          <a:off x="15430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104557</xdr:rowOff>
    </xdr:from>
    <xdr:ext cx="469744" cy="259045"/>
    <xdr:sp macro="" textlink="">
      <xdr:nvSpPr>
        <xdr:cNvPr id="662" name="テキスト ボックス 661"/>
        <xdr:cNvSpPr txBox="1"/>
      </xdr:nvSpPr>
      <xdr:spPr>
        <a:xfrm>
          <a:off x="15246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88551</xdr:rowOff>
    </xdr:from>
    <xdr:to>
      <xdr:col>21</xdr:col>
      <xdr:colOff>161925</xdr:colOff>
      <xdr:row>95</xdr:row>
      <xdr:rowOff>99352</xdr:rowOff>
    </xdr:to>
    <xdr:cxnSp macro="">
      <xdr:nvCxnSpPr>
        <xdr:cNvPr id="663" name="直線コネクタ 662"/>
        <xdr:cNvCxnSpPr/>
      </xdr:nvCxnSpPr>
      <xdr:spPr>
        <a:xfrm flipV="1">
          <a:off x="13703300" y="16204851"/>
          <a:ext cx="889000" cy="1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114960</xdr:rowOff>
    </xdr:from>
    <xdr:to>
      <xdr:col>21</xdr:col>
      <xdr:colOff>212725</xdr:colOff>
      <xdr:row>93</xdr:row>
      <xdr:rowOff>45110</xdr:rowOff>
    </xdr:to>
    <xdr:sp macro="" textlink="">
      <xdr:nvSpPr>
        <xdr:cNvPr id="664" name="フローチャート : 判断 663"/>
        <xdr:cNvSpPr/>
      </xdr:nvSpPr>
      <xdr:spPr>
        <a:xfrm>
          <a:off x="14541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61637</xdr:rowOff>
    </xdr:from>
    <xdr:ext cx="534377" cy="259045"/>
    <xdr:sp macro="" textlink="">
      <xdr:nvSpPr>
        <xdr:cNvPr id="665" name="テキスト ボックス 664"/>
        <xdr:cNvSpPr txBox="1"/>
      </xdr:nvSpPr>
      <xdr:spPr>
        <a:xfrm>
          <a:off x="14325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165818</xdr:rowOff>
    </xdr:from>
    <xdr:to>
      <xdr:col>19</xdr:col>
      <xdr:colOff>644525</xdr:colOff>
      <xdr:row>95</xdr:row>
      <xdr:rowOff>99352</xdr:rowOff>
    </xdr:to>
    <xdr:cxnSp macro="">
      <xdr:nvCxnSpPr>
        <xdr:cNvPr id="666" name="直線コネクタ 665"/>
        <xdr:cNvCxnSpPr/>
      </xdr:nvCxnSpPr>
      <xdr:spPr>
        <a:xfrm>
          <a:off x="12814300" y="15939218"/>
          <a:ext cx="889000" cy="44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106159</xdr:rowOff>
    </xdr:from>
    <xdr:to>
      <xdr:col>20</xdr:col>
      <xdr:colOff>9525</xdr:colOff>
      <xdr:row>91</xdr:row>
      <xdr:rowOff>36309</xdr:rowOff>
    </xdr:to>
    <xdr:sp macro="" textlink="">
      <xdr:nvSpPr>
        <xdr:cNvPr id="667" name="フローチャート : 判断 666"/>
        <xdr:cNvSpPr/>
      </xdr:nvSpPr>
      <xdr:spPr>
        <a:xfrm>
          <a:off x="13652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52836</xdr:rowOff>
    </xdr:from>
    <xdr:ext cx="534377" cy="259045"/>
    <xdr:sp macro="" textlink="">
      <xdr:nvSpPr>
        <xdr:cNvPr id="668" name="テキスト ボックス 667"/>
        <xdr:cNvSpPr txBox="1"/>
      </xdr:nvSpPr>
      <xdr:spPr>
        <a:xfrm>
          <a:off x="13436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156566</xdr:rowOff>
    </xdr:from>
    <xdr:to>
      <xdr:col>18</xdr:col>
      <xdr:colOff>492125</xdr:colOff>
      <xdr:row>95</xdr:row>
      <xdr:rowOff>86716</xdr:rowOff>
    </xdr:to>
    <xdr:sp macro="" textlink="">
      <xdr:nvSpPr>
        <xdr:cNvPr id="669" name="フローチャート : 判断 668"/>
        <xdr:cNvSpPr/>
      </xdr:nvSpPr>
      <xdr:spPr>
        <a:xfrm>
          <a:off x="12763500" y="162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77843</xdr:rowOff>
    </xdr:from>
    <xdr:ext cx="469744" cy="259045"/>
    <xdr:sp macro="" textlink="">
      <xdr:nvSpPr>
        <xdr:cNvPr id="670" name="テキスト ボックス 669"/>
        <xdr:cNvSpPr txBox="1"/>
      </xdr:nvSpPr>
      <xdr:spPr>
        <a:xfrm>
          <a:off x="12579427" y="1636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84156</xdr:rowOff>
    </xdr:from>
    <xdr:to>
      <xdr:col>23</xdr:col>
      <xdr:colOff>568325</xdr:colOff>
      <xdr:row>95</xdr:row>
      <xdr:rowOff>14306</xdr:rowOff>
    </xdr:to>
    <xdr:sp macro="" textlink="">
      <xdr:nvSpPr>
        <xdr:cNvPr id="676" name="円/楕円 675"/>
        <xdr:cNvSpPr/>
      </xdr:nvSpPr>
      <xdr:spPr>
        <a:xfrm>
          <a:off x="16268700" y="162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62583</xdr:rowOff>
    </xdr:from>
    <xdr:ext cx="534377" cy="259045"/>
    <xdr:sp macro="" textlink="">
      <xdr:nvSpPr>
        <xdr:cNvPr id="677" name="積立金該当値テキスト"/>
        <xdr:cNvSpPr txBox="1"/>
      </xdr:nvSpPr>
      <xdr:spPr>
        <a:xfrm>
          <a:off x="16370300" y="161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111874</xdr:rowOff>
    </xdr:from>
    <xdr:to>
      <xdr:col>22</xdr:col>
      <xdr:colOff>415925</xdr:colOff>
      <xdr:row>96</xdr:row>
      <xdr:rowOff>42024</xdr:rowOff>
    </xdr:to>
    <xdr:sp macro="" textlink="">
      <xdr:nvSpPr>
        <xdr:cNvPr id="678" name="円/楕円 677"/>
        <xdr:cNvSpPr/>
      </xdr:nvSpPr>
      <xdr:spPr>
        <a:xfrm>
          <a:off x="154305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33151</xdr:rowOff>
    </xdr:from>
    <xdr:ext cx="469744" cy="259045"/>
    <xdr:sp macro="" textlink="">
      <xdr:nvSpPr>
        <xdr:cNvPr id="679" name="テキスト ボックス 678"/>
        <xdr:cNvSpPr txBox="1"/>
      </xdr:nvSpPr>
      <xdr:spPr>
        <a:xfrm>
          <a:off x="15246427" y="164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37751</xdr:rowOff>
    </xdr:from>
    <xdr:to>
      <xdr:col>21</xdr:col>
      <xdr:colOff>212725</xdr:colOff>
      <xdr:row>94</xdr:row>
      <xdr:rowOff>139351</xdr:rowOff>
    </xdr:to>
    <xdr:sp macro="" textlink="">
      <xdr:nvSpPr>
        <xdr:cNvPr id="680" name="円/楕円 679"/>
        <xdr:cNvSpPr/>
      </xdr:nvSpPr>
      <xdr:spPr>
        <a:xfrm>
          <a:off x="14541500" y="161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130478</xdr:rowOff>
    </xdr:from>
    <xdr:ext cx="534377" cy="259045"/>
    <xdr:sp macro="" textlink="">
      <xdr:nvSpPr>
        <xdr:cNvPr id="681" name="テキスト ボックス 680"/>
        <xdr:cNvSpPr txBox="1"/>
      </xdr:nvSpPr>
      <xdr:spPr>
        <a:xfrm>
          <a:off x="14325111" y="162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48552</xdr:rowOff>
    </xdr:from>
    <xdr:to>
      <xdr:col>20</xdr:col>
      <xdr:colOff>9525</xdr:colOff>
      <xdr:row>95</xdr:row>
      <xdr:rowOff>150152</xdr:rowOff>
    </xdr:to>
    <xdr:sp macro="" textlink="">
      <xdr:nvSpPr>
        <xdr:cNvPr id="682" name="円/楕円 681"/>
        <xdr:cNvSpPr/>
      </xdr:nvSpPr>
      <xdr:spPr>
        <a:xfrm>
          <a:off x="13652500" y="16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141279</xdr:rowOff>
    </xdr:from>
    <xdr:ext cx="469744" cy="259045"/>
    <xdr:sp macro="" textlink="">
      <xdr:nvSpPr>
        <xdr:cNvPr id="683" name="テキスト ボックス 682"/>
        <xdr:cNvSpPr txBox="1"/>
      </xdr:nvSpPr>
      <xdr:spPr>
        <a:xfrm>
          <a:off x="13468427" y="1642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7,706</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115018</xdr:rowOff>
    </xdr:from>
    <xdr:to>
      <xdr:col>18</xdr:col>
      <xdr:colOff>492125</xdr:colOff>
      <xdr:row>93</xdr:row>
      <xdr:rowOff>45168</xdr:rowOff>
    </xdr:to>
    <xdr:sp macro="" textlink="">
      <xdr:nvSpPr>
        <xdr:cNvPr id="684" name="円/楕円 683"/>
        <xdr:cNvSpPr/>
      </xdr:nvSpPr>
      <xdr:spPr>
        <a:xfrm>
          <a:off x="12763500" y="158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61695</xdr:rowOff>
    </xdr:from>
    <xdr:ext cx="534377" cy="259045"/>
    <xdr:sp macro="" textlink="">
      <xdr:nvSpPr>
        <xdr:cNvPr id="685" name="テキスト ボックス 684"/>
        <xdr:cNvSpPr txBox="1"/>
      </xdr:nvSpPr>
      <xdr:spPr>
        <a:xfrm>
          <a:off x="12547111" y="1566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2083</xdr:rowOff>
    </xdr:from>
    <xdr:to>
      <xdr:col>32</xdr:col>
      <xdr:colOff>186689</xdr:colOff>
      <xdr:row>38</xdr:row>
      <xdr:rowOff>139700</xdr:rowOff>
    </xdr:to>
    <xdr:cxnSp macro="">
      <xdr:nvCxnSpPr>
        <xdr:cNvPr id="707" name="直線コネクタ 706"/>
        <xdr:cNvCxnSpPr/>
      </xdr:nvCxnSpPr>
      <xdr:spPr>
        <a:xfrm flipV="1">
          <a:off x="22159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120210</xdr:rowOff>
    </xdr:from>
    <xdr:ext cx="469744" cy="259045"/>
    <xdr:sp macro="" textlink="">
      <xdr:nvSpPr>
        <xdr:cNvPr id="710" name="投資及び出資金最大値テキスト"/>
        <xdr:cNvSpPr txBox="1"/>
      </xdr:nvSpPr>
      <xdr:spPr>
        <a:xfrm>
          <a:off x="22212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5,852</a:t>
          </a:r>
          <a:endParaRPr kumimoji="1" lang="ja-JP" altLang="en-US" sz="1000" b="1">
            <a:latin typeface="ＭＳ Ｐゴシック"/>
          </a:endParaRPr>
        </a:p>
      </xdr:txBody>
    </xdr:sp>
    <xdr:clientData/>
  </xdr:oneCellAnchor>
  <xdr:twoCellAnchor>
    <xdr:from>
      <xdr:col>32</xdr:col>
      <xdr:colOff>98425</xdr:colOff>
      <xdr:row>31</xdr:row>
      <xdr:rowOff>2083</xdr:rowOff>
    </xdr:from>
    <xdr:to>
      <xdr:col>32</xdr:col>
      <xdr:colOff>276225</xdr:colOff>
      <xdr:row>31</xdr:row>
      <xdr:rowOff>2083</xdr:rowOff>
    </xdr:to>
    <xdr:cxnSp macro="">
      <xdr:nvCxnSpPr>
        <xdr:cNvPr id="711" name="直線コネクタ 710"/>
        <xdr:cNvCxnSpPr/>
      </xdr:nvCxnSpPr>
      <xdr:spPr>
        <a:xfrm>
          <a:off x="22072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17170</xdr:rowOff>
    </xdr:from>
    <xdr:to>
      <xdr:col>32</xdr:col>
      <xdr:colOff>187325</xdr:colOff>
      <xdr:row>37</xdr:row>
      <xdr:rowOff>29058</xdr:rowOff>
    </xdr:to>
    <xdr:cxnSp macro="">
      <xdr:nvCxnSpPr>
        <xdr:cNvPr id="712" name="直線コネクタ 711"/>
        <xdr:cNvCxnSpPr/>
      </xdr:nvCxnSpPr>
      <xdr:spPr>
        <a:xfrm flipV="1">
          <a:off x="21323300" y="636082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132249</xdr:rowOff>
    </xdr:from>
    <xdr:ext cx="469744" cy="259045"/>
    <xdr:sp macro="" textlink="">
      <xdr:nvSpPr>
        <xdr:cNvPr id="713" name="投資及び出資金平均値テキスト"/>
        <xdr:cNvSpPr txBox="1"/>
      </xdr:nvSpPr>
      <xdr:spPr>
        <a:xfrm>
          <a:off x="22212300" y="6304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153822</xdr:rowOff>
    </xdr:from>
    <xdr:to>
      <xdr:col>32</xdr:col>
      <xdr:colOff>238125</xdr:colOff>
      <xdr:row>37</xdr:row>
      <xdr:rowOff>83972</xdr:rowOff>
    </xdr:to>
    <xdr:sp macro="" textlink="">
      <xdr:nvSpPr>
        <xdr:cNvPr id="714" name="フローチャート : 判断 713"/>
        <xdr:cNvSpPr/>
      </xdr:nvSpPr>
      <xdr:spPr>
        <a:xfrm>
          <a:off x="221107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11684</xdr:rowOff>
    </xdr:from>
    <xdr:to>
      <xdr:col>31</xdr:col>
      <xdr:colOff>34925</xdr:colOff>
      <xdr:row>37</xdr:row>
      <xdr:rowOff>29058</xdr:rowOff>
    </xdr:to>
    <xdr:cxnSp macro="">
      <xdr:nvCxnSpPr>
        <xdr:cNvPr id="715" name="直線コネクタ 714"/>
        <xdr:cNvCxnSpPr/>
      </xdr:nvCxnSpPr>
      <xdr:spPr>
        <a:xfrm>
          <a:off x="20434300" y="635533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133477</xdr:rowOff>
    </xdr:from>
    <xdr:to>
      <xdr:col>31</xdr:col>
      <xdr:colOff>85725</xdr:colOff>
      <xdr:row>38</xdr:row>
      <xdr:rowOff>63627</xdr:rowOff>
    </xdr:to>
    <xdr:sp macro="" textlink="">
      <xdr:nvSpPr>
        <xdr:cNvPr id="716" name="フローチャート : 判断 715"/>
        <xdr:cNvSpPr/>
      </xdr:nvSpPr>
      <xdr:spPr>
        <a:xfrm>
          <a:off x="21272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54754</xdr:rowOff>
    </xdr:from>
    <xdr:ext cx="378565" cy="259045"/>
    <xdr:sp macro="" textlink="">
      <xdr:nvSpPr>
        <xdr:cNvPr id="717" name="テキスト ボックス 716"/>
        <xdr:cNvSpPr txBox="1"/>
      </xdr:nvSpPr>
      <xdr:spPr>
        <a:xfrm>
          <a:off x="21134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11684</xdr:rowOff>
    </xdr:from>
    <xdr:to>
      <xdr:col>29</xdr:col>
      <xdr:colOff>517525</xdr:colOff>
      <xdr:row>37</xdr:row>
      <xdr:rowOff>42774</xdr:rowOff>
    </xdr:to>
    <xdr:cxnSp macro="">
      <xdr:nvCxnSpPr>
        <xdr:cNvPr id="718" name="直線コネクタ 717"/>
        <xdr:cNvCxnSpPr/>
      </xdr:nvCxnSpPr>
      <xdr:spPr>
        <a:xfrm flipV="1">
          <a:off x="19545300" y="635533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135077</xdr:rowOff>
    </xdr:from>
    <xdr:to>
      <xdr:col>29</xdr:col>
      <xdr:colOff>568325</xdr:colOff>
      <xdr:row>38</xdr:row>
      <xdr:rowOff>65227</xdr:rowOff>
    </xdr:to>
    <xdr:sp macro="" textlink="">
      <xdr:nvSpPr>
        <xdr:cNvPr id="719" name="フローチャート : 判断 718"/>
        <xdr:cNvSpPr/>
      </xdr:nvSpPr>
      <xdr:spPr>
        <a:xfrm>
          <a:off x="20383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56354</xdr:rowOff>
    </xdr:from>
    <xdr:ext cx="378565" cy="259045"/>
    <xdr:sp macro="" textlink="">
      <xdr:nvSpPr>
        <xdr:cNvPr id="720" name="テキスト ボックス 719"/>
        <xdr:cNvSpPr txBox="1"/>
      </xdr:nvSpPr>
      <xdr:spPr>
        <a:xfrm>
          <a:off x="20245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16942</xdr:rowOff>
    </xdr:from>
    <xdr:to>
      <xdr:col>28</xdr:col>
      <xdr:colOff>314325</xdr:colOff>
      <xdr:row>37</xdr:row>
      <xdr:rowOff>42774</xdr:rowOff>
    </xdr:to>
    <xdr:cxnSp macro="">
      <xdr:nvCxnSpPr>
        <xdr:cNvPr id="721" name="直線コネクタ 720"/>
        <xdr:cNvCxnSpPr/>
      </xdr:nvCxnSpPr>
      <xdr:spPr>
        <a:xfrm>
          <a:off x="18656300" y="636059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133706</xdr:rowOff>
    </xdr:from>
    <xdr:to>
      <xdr:col>28</xdr:col>
      <xdr:colOff>365125</xdr:colOff>
      <xdr:row>38</xdr:row>
      <xdr:rowOff>63856</xdr:rowOff>
    </xdr:to>
    <xdr:sp macro="" textlink="">
      <xdr:nvSpPr>
        <xdr:cNvPr id="722" name="フローチャート : 判断 721"/>
        <xdr:cNvSpPr/>
      </xdr:nvSpPr>
      <xdr:spPr>
        <a:xfrm>
          <a:off x="19494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54983</xdr:rowOff>
    </xdr:from>
    <xdr:ext cx="378565" cy="259045"/>
    <xdr:sp macro="" textlink="">
      <xdr:nvSpPr>
        <xdr:cNvPr id="723" name="テキスト ボックス 722"/>
        <xdr:cNvSpPr txBox="1"/>
      </xdr:nvSpPr>
      <xdr:spPr>
        <a:xfrm>
          <a:off x="19356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103987</xdr:rowOff>
    </xdr:from>
    <xdr:to>
      <xdr:col>27</xdr:col>
      <xdr:colOff>161925</xdr:colOff>
      <xdr:row>38</xdr:row>
      <xdr:rowOff>34137</xdr:rowOff>
    </xdr:to>
    <xdr:sp macro="" textlink="">
      <xdr:nvSpPr>
        <xdr:cNvPr id="724" name="フローチャート : 判断 723"/>
        <xdr:cNvSpPr/>
      </xdr:nvSpPr>
      <xdr:spPr>
        <a:xfrm>
          <a:off x="18605500" y="644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25264</xdr:rowOff>
    </xdr:from>
    <xdr:ext cx="378565" cy="259045"/>
    <xdr:sp macro="" textlink="">
      <xdr:nvSpPr>
        <xdr:cNvPr id="725" name="テキスト ボックス 724"/>
        <xdr:cNvSpPr txBox="1"/>
      </xdr:nvSpPr>
      <xdr:spPr>
        <a:xfrm>
          <a:off x="18467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137820</xdr:rowOff>
    </xdr:from>
    <xdr:to>
      <xdr:col>32</xdr:col>
      <xdr:colOff>238125</xdr:colOff>
      <xdr:row>37</xdr:row>
      <xdr:rowOff>67970</xdr:rowOff>
    </xdr:to>
    <xdr:sp macro="" textlink="">
      <xdr:nvSpPr>
        <xdr:cNvPr id="731" name="円/楕円 730"/>
        <xdr:cNvSpPr/>
      </xdr:nvSpPr>
      <xdr:spPr>
        <a:xfrm>
          <a:off x="221107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160697</xdr:rowOff>
    </xdr:from>
    <xdr:ext cx="469744" cy="259045"/>
    <xdr:sp macro="" textlink="">
      <xdr:nvSpPr>
        <xdr:cNvPr id="732" name="投資及び出資金該当値テキスト"/>
        <xdr:cNvSpPr txBox="1"/>
      </xdr:nvSpPr>
      <xdr:spPr>
        <a:xfrm>
          <a:off x="22212300" y="61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149708</xdr:rowOff>
    </xdr:from>
    <xdr:to>
      <xdr:col>31</xdr:col>
      <xdr:colOff>85725</xdr:colOff>
      <xdr:row>37</xdr:row>
      <xdr:rowOff>79858</xdr:rowOff>
    </xdr:to>
    <xdr:sp macro="" textlink="">
      <xdr:nvSpPr>
        <xdr:cNvPr id="733" name="円/楕円 732"/>
        <xdr:cNvSpPr/>
      </xdr:nvSpPr>
      <xdr:spPr>
        <a:xfrm>
          <a:off x="21272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96385</xdr:rowOff>
    </xdr:from>
    <xdr:ext cx="469744" cy="259045"/>
    <xdr:sp macro="" textlink="">
      <xdr:nvSpPr>
        <xdr:cNvPr id="734" name="テキスト ボックス 733"/>
        <xdr:cNvSpPr txBox="1"/>
      </xdr:nvSpPr>
      <xdr:spPr>
        <a:xfrm>
          <a:off x="21088427" y="609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132334</xdr:rowOff>
    </xdr:from>
    <xdr:to>
      <xdr:col>29</xdr:col>
      <xdr:colOff>568325</xdr:colOff>
      <xdr:row>37</xdr:row>
      <xdr:rowOff>62484</xdr:rowOff>
    </xdr:to>
    <xdr:sp macro="" textlink="">
      <xdr:nvSpPr>
        <xdr:cNvPr id="735" name="円/楕円 734"/>
        <xdr:cNvSpPr/>
      </xdr:nvSpPr>
      <xdr:spPr>
        <a:xfrm>
          <a:off x="20383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79011</xdr:rowOff>
    </xdr:from>
    <xdr:ext cx="469744" cy="259045"/>
    <xdr:sp macro="" textlink="">
      <xdr:nvSpPr>
        <xdr:cNvPr id="736" name="テキスト ボックス 735"/>
        <xdr:cNvSpPr txBox="1"/>
      </xdr:nvSpPr>
      <xdr:spPr>
        <a:xfrm>
          <a:off x="20199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163424</xdr:rowOff>
    </xdr:from>
    <xdr:to>
      <xdr:col>28</xdr:col>
      <xdr:colOff>365125</xdr:colOff>
      <xdr:row>37</xdr:row>
      <xdr:rowOff>93574</xdr:rowOff>
    </xdr:to>
    <xdr:sp macro="" textlink="">
      <xdr:nvSpPr>
        <xdr:cNvPr id="737" name="円/楕円 736"/>
        <xdr:cNvSpPr/>
      </xdr:nvSpPr>
      <xdr:spPr>
        <a:xfrm>
          <a:off x="19494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110101</xdr:rowOff>
    </xdr:from>
    <xdr:ext cx="469744" cy="259045"/>
    <xdr:sp macro="" textlink="">
      <xdr:nvSpPr>
        <xdr:cNvPr id="738" name="テキスト ボックス 737"/>
        <xdr:cNvSpPr txBox="1"/>
      </xdr:nvSpPr>
      <xdr:spPr>
        <a:xfrm>
          <a:off x="19310427" y="611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137592</xdr:rowOff>
    </xdr:from>
    <xdr:to>
      <xdr:col>27</xdr:col>
      <xdr:colOff>161925</xdr:colOff>
      <xdr:row>37</xdr:row>
      <xdr:rowOff>67742</xdr:rowOff>
    </xdr:to>
    <xdr:sp macro="" textlink="">
      <xdr:nvSpPr>
        <xdr:cNvPr id="739" name="円/楕円 738"/>
        <xdr:cNvSpPr/>
      </xdr:nvSpPr>
      <xdr:spPr>
        <a:xfrm>
          <a:off x="18605500" y="63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84269</xdr:rowOff>
    </xdr:from>
    <xdr:ext cx="469744" cy="259045"/>
    <xdr:sp macro="" textlink="">
      <xdr:nvSpPr>
        <xdr:cNvPr id="740" name="テキスト ボックス 739"/>
        <xdr:cNvSpPr txBox="1"/>
      </xdr:nvSpPr>
      <xdr:spPr>
        <a:xfrm>
          <a:off x="18421427" y="60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166560</xdr:rowOff>
    </xdr:from>
    <xdr:to>
      <xdr:col>32</xdr:col>
      <xdr:colOff>186689</xdr:colOff>
      <xdr:row>59</xdr:row>
      <xdr:rowOff>42621</xdr:rowOff>
    </xdr:to>
    <xdr:cxnSp macro="">
      <xdr:nvCxnSpPr>
        <xdr:cNvPr id="764" name="直線コネクタ 763"/>
        <xdr:cNvCxnSpPr/>
      </xdr:nvCxnSpPr>
      <xdr:spPr>
        <a:xfrm flipV="1">
          <a:off x="22159595" y="8567610"/>
          <a:ext cx="1269" cy="15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65"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66" name="直線コネクタ 765"/>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113237</xdr:rowOff>
    </xdr:from>
    <xdr:ext cx="534377" cy="259045"/>
    <xdr:sp macro="" textlink="">
      <xdr:nvSpPr>
        <xdr:cNvPr id="767" name="貸付金最大値テキスト"/>
        <xdr:cNvSpPr txBox="1"/>
      </xdr:nvSpPr>
      <xdr:spPr>
        <a:xfrm>
          <a:off x="22212300" y="83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41,795</a:t>
          </a:r>
          <a:endParaRPr kumimoji="1" lang="ja-JP" altLang="en-US" sz="1000" b="1">
            <a:latin typeface="ＭＳ Ｐゴシック"/>
          </a:endParaRPr>
        </a:p>
      </xdr:txBody>
    </xdr:sp>
    <xdr:clientData/>
  </xdr:oneCellAnchor>
  <xdr:twoCellAnchor>
    <xdr:from>
      <xdr:col>32</xdr:col>
      <xdr:colOff>98425</xdr:colOff>
      <xdr:row>49</xdr:row>
      <xdr:rowOff>166560</xdr:rowOff>
    </xdr:from>
    <xdr:to>
      <xdr:col>32</xdr:col>
      <xdr:colOff>276225</xdr:colOff>
      <xdr:row>49</xdr:row>
      <xdr:rowOff>166560</xdr:rowOff>
    </xdr:to>
    <xdr:cxnSp macro="">
      <xdr:nvCxnSpPr>
        <xdr:cNvPr id="768" name="直線コネクタ 767"/>
        <xdr:cNvCxnSpPr/>
      </xdr:nvCxnSpPr>
      <xdr:spPr>
        <a:xfrm>
          <a:off x="22072600" y="856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168808</xdr:rowOff>
    </xdr:from>
    <xdr:to>
      <xdr:col>32</xdr:col>
      <xdr:colOff>187325</xdr:colOff>
      <xdr:row>56</xdr:row>
      <xdr:rowOff>9093</xdr:rowOff>
    </xdr:to>
    <xdr:cxnSp macro="">
      <xdr:nvCxnSpPr>
        <xdr:cNvPr id="769" name="直線コネクタ 768"/>
        <xdr:cNvCxnSpPr/>
      </xdr:nvCxnSpPr>
      <xdr:spPr>
        <a:xfrm>
          <a:off x="21323300" y="9598558"/>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15015</xdr:rowOff>
    </xdr:from>
    <xdr:ext cx="534377" cy="259045"/>
    <xdr:sp macro="" textlink="">
      <xdr:nvSpPr>
        <xdr:cNvPr id="770" name="貸付金平均値テキスト"/>
        <xdr:cNvSpPr txBox="1"/>
      </xdr:nvSpPr>
      <xdr:spPr>
        <a:xfrm>
          <a:off x="22212300" y="9616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36588</xdr:rowOff>
    </xdr:from>
    <xdr:to>
      <xdr:col>32</xdr:col>
      <xdr:colOff>238125</xdr:colOff>
      <xdr:row>56</xdr:row>
      <xdr:rowOff>138188</xdr:rowOff>
    </xdr:to>
    <xdr:sp macro="" textlink="">
      <xdr:nvSpPr>
        <xdr:cNvPr id="771" name="フローチャート : 判断 770"/>
        <xdr:cNvSpPr/>
      </xdr:nvSpPr>
      <xdr:spPr>
        <a:xfrm>
          <a:off x="221107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152159</xdr:rowOff>
    </xdr:from>
    <xdr:to>
      <xdr:col>31</xdr:col>
      <xdr:colOff>34925</xdr:colOff>
      <xdr:row>55</xdr:row>
      <xdr:rowOff>168808</xdr:rowOff>
    </xdr:to>
    <xdr:cxnSp macro="">
      <xdr:nvCxnSpPr>
        <xdr:cNvPr id="772" name="直線コネクタ 771"/>
        <xdr:cNvCxnSpPr/>
      </xdr:nvCxnSpPr>
      <xdr:spPr>
        <a:xfrm>
          <a:off x="20434300" y="958190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90424</xdr:rowOff>
    </xdr:from>
    <xdr:to>
      <xdr:col>31</xdr:col>
      <xdr:colOff>85725</xdr:colOff>
      <xdr:row>58</xdr:row>
      <xdr:rowOff>20574</xdr:rowOff>
    </xdr:to>
    <xdr:sp macro="" textlink="">
      <xdr:nvSpPr>
        <xdr:cNvPr id="773" name="フローチャート : 判断 772"/>
        <xdr:cNvSpPr/>
      </xdr:nvSpPr>
      <xdr:spPr>
        <a:xfrm>
          <a:off x="21272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11701</xdr:rowOff>
    </xdr:from>
    <xdr:ext cx="469744" cy="259045"/>
    <xdr:sp macro="" textlink="">
      <xdr:nvSpPr>
        <xdr:cNvPr id="774" name="テキスト ボックス 773"/>
        <xdr:cNvSpPr txBox="1"/>
      </xdr:nvSpPr>
      <xdr:spPr>
        <a:xfrm>
          <a:off x="21088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125679</xdr:rowOff>
    </xdr:from>
    <xdr:to>
      <xdr:col>29</xdr:col>
      <xdr:colOff>517525</xdr:colOff>
      <xdr:row>55</xdr:row>
      <xdr:rowOff>152159</xdr:rowOff>
    </xdr:to>
    <xdr:cxnSp macro="">
      <xdr:nvCxnSpPr>
        <xdr:cNvPr id="775" name="直線コネクタ 774"/>
        <xdr:cNvCxnSpPr/>
      </xdr:nvCxnSpPr>
      <xdr:spPr>
        <a:xfrm>
          <a:off x="19545300" y="9555429"/>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110236</xdr:rowOff>
    </xdr:from>
    <xdr:to>
      <xdr:col>29</xdr:col>
      <xdr:colOff>568325</xdr:colOff>
      <xdr:row>58</xdr:row>
      <xdr:rowOff>40386</xdr:rowOff>
    </xdr:to>
    <xdr:sp macro="" textlink="">
      <xdr:nvSpPr>
        <xdr:cNvPr id="776" name="フローチャート : 判断 775"/>
        <xdr:cNvSpPr/>
      </xdr:nvSpPr>
      <xdr:spPr>
        <a:xfrm>
          <a:off x="20383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31513</xdr:rowOff>
    </xdr:from>
    <xdr:ext cx="469744" cy="259045"/>
    <xdr:sp macro="" textlink="">
      <xdr:nvSpPr>
        <xdr:cNvPr id="777" name="テキスト ボックス 776"/>
        <xdr:cNvSpPr txBox="1"/>
      </xdr:nvSpPr>
      <xdr:spPr>
        <a:xfrm>
          <a:off x="20199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35801</xdr:rowOff>
    </xdr:from>
    <xdr:to>
      <xdr:col>28</xdr:col>
      <xdr:colOff>314325</xdr:colOff>
      <xdr:row>55</xdr:row>
      <xdr:rowOff>125679</xdr:rowOff>
    </xdr:to>
    <xdr:cxnSp macro="">
      <xdr:nvCxnSpPr>
        <xdr:cNvPr id="778" name="直線コネクタ 777"/>
        <xdr:cNvCxnSpPr/>
      </xdr:nvCxnSpPr>
      <xdr:spPr>
        <a:xfrm>
          <a:off x="18656300" y="9294101"/>
          <a:ext cx="889000" cy="2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98844</xdr:rowOff>
    </xdr:from>
    <xdr:to>
      <xdr:col>28</xdr:col>
      <xdr:colOff>365125</xdr:colOff>
      <xdr:row>58</xdr:row>
      <xdr:rowOff>28994</xdr:rowOff>
    </xdr:to>
    <xdr:sp macro="" textlink="">
      <xdr:nvSpPr>
        <xdr:cNvPr id="779" name="フローチャート : 判断 778"/>
        <xdr:cNvSpPr/>
      </xdr:nvSpPr>
      <xdr:spPr>
        <a:xfrm>
          <a:off x="19494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20121</xdr:rowOff>
    </xdr:from>
    <xdr:ext cx="469744" cy="259045"/>
    <xdr:sp macro="" textlink="">
      <xdr:nvSpPr>
        <xdr:cNvPr id="780" name="テキスト ボックス 779"/>
        <xdr:cNvSpPr txBox="1"/>
      </xdr:nvSpPr>
      <xdr:spPr>
        <a:xfrm>
          <a:off x="19310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52400</xdr:rowOff>
    </xdr:from>
    <xdr:to>
      <xdr:col>27</xdr:col>
      <xdr:colOff>161925</xdr:colOff>
      <xdr:row>57</xdr:row>
      <xdr:rowOff>154000</xdr:rowOff>
    </xdr:to>
    <xdr:sp macro="" textlink="">
      <xdr:nvSpPr>
        <xdr:cNvPr id="781" name="フローチャート : 判断 780"/>
        <xdr:cNvSpPr/>
      </xdr:nvSpPr>
      <xdr:spPr>
        <a:xfrm>
          <a:off x="18605500" y="98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145127</xdr:rowOff>
    </xdr:from>
    <xdr:ext cx="469744" cy="259045"/>
    <xdr:sp macro="" textlink="">
      <xdr:nvSpPr>
        <xdr:cNvPr id="782" name="テキスト ボックス 781"/>
        <xdr:cNvSpPr txBox="1"/>
      </xdr:nvSpPr>
      <xdr:spPr>
        <a:xfrm>
          <a:off x="18421427" y="99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129743</xdr:rowOff>
    </xdr:from>
    <xdr:to>
      <xdr:col>32</xdr:col>
      <xdr:colOff>238125</xdr:colOff>
      <xdr:row>56</xdr:row>
      <xdr:rowOff>59893</xdr:rowOff>
    </xdr:to>
    <xdr:sp macro="" textlink="">
      <xdr:nvSpPr>
        <xdr:cNvPr id="788" name="円/楕円 787"/>
        <xdr:cNvSpPr/>
      </xdr:nvSpPr>
      <xdr:spPr>
        <a:xfrm>
          <a:off x="22110700" y="95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152620</xdr:rowOff>
    </xdr:from>
    <xdr:ext cx="534377" cy="259045"/>
    <xdr:sp macro="" textlink="">
      <xdr:nvSpPr>
        <xdr:cNvPr id="789" name="貸付金該当値テキスト"/>
        <xdr:cNvSpPr txBox="1"/>
      </xdr:nvSpPr>
      <xdr:spPr>
        <a:xfrm>
          <a:off x="22212300" y="94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118008</xdr:rowOff>
    </xdr:from>
    <xdr:to>
      <xdr:col>31</xdr:col>
      <xdr:colOff>85725</xdr:colOff>
      <xdr:row>56</xdr:row>
      <xdr:rowOff>48158</xdr:rowOff>
    </xdr:to>
    <xdr:sp macro="" textlink="">
      <xdr:nvSpPr>
        <xdr:cNvPr id="790" name="円/楕円 789"/>
        <xdr:cNvSpPr/>
      </xdr:nvSpPr>
      <xdr:spPr>
        <a:xfrm>
          <a:off x="21272500" y="95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64685</xdr:rowOff>
    </xdr:from>
    <xdr:ext cx="534377" cy="259045"/>
    <xdr:sp macro="" textlink="">
      <xdr:nvSpPr>
        <xdr:cNvPr id="791" name="テキスト ボックス 790"/>
        <xdr:cNvSpPr txBox="1"/>
      </xdr:nvSpPr>
      <xdr:spPr>
        <a:xfrm>
          <a:off x="21056111" y="93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101359</xdr:rowOff>
    </xdr:from>
    <xdr:to>
      <xdr:col>29</xdr:col>
      <xdr:colOff>568325</xdr:colOff>
      <xdr:row>56</xdr:row>
      <xdr:rowOff>31509</xdr:rowOff>
    </xdr:to>
    <xdr:sp macro="" textlink="">
      <xdr:nvSpPr>
        <xdr:cNvPr id="792" name="円/楕円 791"/>
        <xdr:cNvSpPr/>
      </xdr:nvSpPr>
      <xdr:spPr>
        <a:xfrm>
          <a:off x="20383500" y="95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48036</xdr:rowOff>
    </xdr:from>
    <xdr:ext cx="534377" cy="259045"/>
    <xdr:sp macro="" textlink="">
      <xdr:nvSpPr>
        <xdr:cNvPr id="793" name="テキスト ボックス 792"/>
        <xdr:cNvSpPr txBox="1"/>
      </xdr:nvSpPr>
      <xdr:spPr>
        <a:xfrm>
          <a:off x="20167111" y="93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74879</xdr:rowOff>
    </xdr:from>
    <xdr:to>
      <xdr:col>28</xdr:col>
      <xdr:colOff>365125</xdr:colOff>
      <xdr:row>56</xdr:row>
      <xdr:rowOff>5029</xdr:rowOff>
    </xdr:to>
    <xdr:sp macro="" textlink="">
      <xdr:nvSpPr>
        <xdr:cNvPr id="794" name="円/楕円 793"/>
        <xdr:cNvSpPr/>
      </xdr:nvSpPr>
      <xdr:spPr>
        <a:xfrm>
          <a:off x="19494500" y="95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21556</xdr:rowOff>
    </xdr:from>
    <xdr:ext cx="534377" cy="259045"/>
    <xdr:sp macro="" textlink="">
      <xdr:nvSpPr>
        <xdr:cNvPr id="795" name="テキスト ボックス 794"/>
        <xdr:cNvSpPr txBox="1"/>
      </xdr:nvSpPr>
      <xdr:spPr>
        <a:xfrm>
          <a:off x="19278111" y="92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15,868</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156451</xdr:rowOff>
    </xdr:from>
    <xdr:to>
      <xdr:col>27</xdr:col>
      <xdr:colOff>161925</xdr:colOff>
      <xdr:row>54</xdr:row>
      <xdr:rowOff>86601</xdr:rowOff>
    </xdr:to>
    <xdr:sp macro="" textlink="">
      <xdr:nvSpPr>
        <xdr:cNvPr id="796" name="円/楕円 795"/>
        <xdr:cNvSpPr/>
      </xdr:nvSpPr>
      <xdr:spPr>
        <a:xfrm>
          <a:off x="18605500" y="92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103128</xdr:rowOff>
    </xdr:from>
    <xdr:ext cx="534377" cy="259045"/>
    <xdr:sp macro="" textlink="">
      <xdr:nvSpPr>
        <xdr:cNvPr id="797" name="テキスト ボックス 796"/>
        <xdr:cNvSpPr txBox="1"/>
      </xdr:nvSpPr>
      <xdr:spPr>
        <a:xfrm>
          <a:off x="18389111" y="90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0" name="テキスト ボックス 80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2" name="テキスト ボックス 81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4" name="テキスト ボックス 81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6" name="テキスト ボックス 81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8" name="テキスト ボックス 81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115239</xdr:rowOff>
    </xdr:from>
    <xdr:to>
      <xdr:col>32</xdr:col>
      <xdr:colOff>186689</xdr:colOff>
      <xdr:row>78</xdr:row>
      <xdr:rowOff>50121</xdr:rowOff>
    </xdr:to>
    <xdr:cxnSp macro="">
      <xdr:nvCxnSpPr>
        <xdr:cNvPr id="824" name="直線コネクタ 823"/>
        <xdr:cNvCxnSpPr/>
      </xdr:nvCxnSpPr>
      <xdr:spPr>
        <a:xfrm flipV="1">
          <a:off x="22159595" y="12116739"/>
          <a:ext cx="1269" cy="130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53948</xdr:rowOff>
    </xdr:from>
    <xdr:ext cx="534377" cy="259045"/>
    <xdr:sp macro="" textlink="">
      <xdr:nvSpPr>
        <xdr:cNvPr id="825" name="繰出金最小値テキスト"/>
        <xdr:cNvSpPr txBox="1"/>
      </xdr:nvSpPr>
      <xdr:spPr>
        <a:xfrm>
          <a:off x="22212300" y="13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26,743</a:t>
          </a:r>
          <a:endParaRPr kumimoji="1" lang="ja-JP" altLang="en-US" sz="1000" b="1">
            <a:latin typeface="ＭＳ Ｐゴシック"/>
          </a:endParaRPr>
        </a:p>
      </xdr:txBody>
    </xdr:sp>
    <xdr:clientData/>
  </xdr:oneCellAnchor>
  <xdr:twoCellAnchor>
    <xdr:from>
      <xdr:col>32</xdr:col>
      <xdr:colOff>98425</xdr:colOff>
      <xdr:row>78</xdr:row>
      <xdr:rowOff>50121</xdr:rowOff>
    </xdr:from>
    <xdr:to>
      <xdr:col>32</xdr:col>
      <xdr:colOff>276225</xdr:colOff>
      <xdr:row>78</xdr:row>
      <xdr:rowOff>50121</xdr:rowOff>
    </xdr:to>
    <xdr:cxnSp macro="">
      <xdr:nvCxnSpPr>
        <xdr:cNvPr id="826" name="直線コネクタ 825"/>
        <xdr:cNvCxnSpPr/>
      </xdr:nvCxnSpPr>
      <xdr:spPr>
        <a:xfrm>
          <a:off x="22072600" y="1342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61916</xdr:rowOff>
    </xdr:from>
    <xdr:ext cx="534377" cy="259045"/>
    <xdr:sp macro="" textlink="">
      <xdr:nvSpPr>
        <xdr:cNvPr id="827" name="繰出金最大値テキスト"/>
        <xdr:cNvSpPr txBox="1"/>
      </xdr:nvSpPr>
      <xdr:spPr>
        <a:xfrm>
          <a:off x="22212300" y="118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66,749</a:t>
          </a:r>
          <a:endParaRPr kumimoji="1" lang="ja-JP" altLang="en-US" sz="1000" b="1">
            <a:latin typeface="ＭＳ Ｐゴシック"/>
          </a:endParaRPr>
        </a:p>
      </xdr:txBody>
    </xdr:sp>
    <xdr:clientData/>
  </xdr:oneCellAnchor>
  <xdr:twoCellAnchor>
    <xdr:from>
      <xdr:col>32</xdr:col>
      <xdr:colOff>98425</xdr:colOff>
      <xdr:row>70</xdr:row>
      <xdr:rowOff>115239</xdr:rowOff>
    </xdr:from>
    <xdr:to>
      <xdr:col>32</xdr:col>
      <xdr:colOff>276225</xdr:colOff>
      <xdr:row>70</xdr:row>
      <xdr:rowOff>115239</xdr:rowOff>
    </xdr:to>
    <xdr:cxnSp macro="">
      <xdr:nvCxnSpPr>
        <xdr:cNvPr id="828" name="直線コネクタ 827"/>
        <xdr:cNvCxnSpPr/>
      </xdr:nvCxnSpPr>
      <xdr:spPr>
        <a:xfrm>
          <a:off x="22072600" y="121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161286</xdr:rowOff>
    </xdr:from>
    <xdr:to>
      <xdr:col>32</xdr:col>
      <xdr:colOff>187325</xdr:colOff>
      <xdr:row>76</xdr:row>
      <xdr:rowOff>39083</xdr:rowOff>
    </xdr:to>
    <xdr:cxnSp macro="">
      <xdr:nvCxnSpPr>
        <xdr:cNvPr id="829" name="直線コネクタ 828"/>
        <xdr:cNvCxnSpPr/>
      </xdr:nvCxnSpPr>
      <xdr:spPr>
        <a:xfrm flipV="1">
          <a:off x="21323300" y="13020036"/>
          <a:ext cx="8382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108185</xdr:rowOff>
    </xdr:from>
    <xdr:ext cx="534377" cy="259045"/>
    <xdr:sp macro="" textlink="">
      <xdr:nvSpPr>
        <xdr:cNvPr id="830" name="繰出金平均値テキスト"/>
        <xdr:cNvSpPr txBox="1"/>
      </xdr:nvSpPr>
      <xdr:spPr>
        <a:xfrm>
          <a:off x="22212300" y="1279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85308</xdr:rowOff>
    </xdr:from>
    <xdr:to>
      <xdr:col>32</xdr:col>
      <xdr:colOff>238125</xdr:colOff>
      <xdr:row>76</xdr:row>
      <xdr:rowOff>15458</xdr:rowOff>
    </xdr:to>
    <xdr:sp macro="" textlink="">
      <xdr:nvSpPr>
        <xdr:cNvPr id="831" name="フローチャート : 判断 830"/>
        <xdr:cNvSpPr/>
      </xdr:nvSpPr>
      <xdr:spPr>
        <a:xfrm>
          <a:off x="221107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39083</xdr:rowOff>
    </xdr:from>
    <xdr:to>
      <xdr:col>31</xdr:col>
      <xdr:colOff>34925</xdr:colOff>
      <xdr:row>76</xdr:row>
      <xdr:rowOff>61781</xdr:rowOff>
    </xdr:to>
    <xdr:cxnSp macro="">
      <xdr:nvCxnSpPr>
        <xdr:cNvPr id="832" name="直線コネクタ 831"/>
        <xdr:cNvCxnSpPr/>
      </xdr:nvCxnSpPr>
      <xdr:spPr>
        <a:xfrm flipV="1">
          <a:off x="20434300" y="13069283"/>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49254</xdr:rowOff>
    </xdr:from>
    <xdr:to>
      <xdr:col>31</xdr:col>
      <xdr:colOff>85725</xdr:colOff>
      <xdr:row>76</xdr:row>
      <xdr:rowOff>150854</xdr:rowOff>
    </xdr:to>
    <xdr:sp macro="" textlink="">
      <xdr:nvSpPr>
        <xdr:cNvPr id="833" name="フローチャート : 判断 832"/>
        <xdr:cNvSpPr/>
      </xdr:nvSpPr>
      <xdr:spPr>
        <a:xfrm>
          <a:off x="21272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141981</xdr:rowOff>
    </xdr:from>
    <xdr:ext cx="534377" cy="259045"/>
    <xdr:sp macro="" textlink="">
      <xdr:nvSpPr>
        <xdr:cNvPr id="834" name="テキスト ボックス 833"/>
        <xdr:cNvSpPr txBox="1"/>
      </xdr:nvSpPr>
      <xdr:spPr>
        <a:xfrm>
          <a:off x="21056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61781</xdr:rowOff>
    </xdr:from>
    <xdr:to>
      <xdr:col>29</xdr:col>
      <xdr:colOff>517525</xdr:colOff>
      <xdr:row>76</xdr:row>
      <xdr:rowOff>93653</xdr:rowOff>
    </xdr:to>
    <xdr:cxnSp macro="">
      <xdr:nvCxnSpPr>
        <xdr:cNvPr id="835" name="直線コネクタ 834"/>
        <xdr:cNvCxnSpPr/>
      </xdr:nvCxnSpPr>
      <xdr:spPr>
        <a:xfrm flipV="1">
          <a:off x="19545300" y="13091981"/>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79919</xdr:rowOff>
    </xdr:from>
    <xdr:to>
      <xdr:col>29</xdr:col>
      <xdr:colOff>568325</xdr:colOff>
      <xdr:row>77</xdr:row>
      <xdr:rowOff>10069</xdr:rowOff>
    </xdr:to>
    <xdr:sp macro="" textlink="">
      <xdr:nvSpPr>
        <xdr:cNvPr id="836" name="フローチャート : 判断 835"/>
        <xdr:cNvSpPr/>
      </xdr:nvSpPr>
      <xdr:spPr>
        <a:xfrm>
          <a:off x="20383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1196</xdr:rowOff>
    </xdr:from>
    <xdr:ext cx="534377" cy="259045"/>
    <xdr:sp macro="" textlink="">
      <xdr:nvSpPr>
        <xdr:cNvPr id="837" name="テキスト ボックス 836"/>
        <xdr:cNvSpPr txBox="1"/>
      </xdr:nvSpPr>
      <xdr:spPr>
        <a:xfrm>
          <a:off x="20167111"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92314</xdr:rowOff>
    </xdr:from>
    <xdr:to>
      <xdr:col>28</xdr:col>
      <xdr:colOff>314325</xdr:colOff>
      <xdr:row>76</xdr:row>
      <xdr:rowOff>93653</xdr:rowOff>
    </xdr:to>
    <xdr:cxnSp macro="">
      <xdr:nvCxnSpPr>
        <xdr:cNvPr id="838" name="直線コネクタ 837"/>
        <xdr:cNvCxnSpPr/>
      </xdr:nvCxnSpPr>
      <xdr:spPr>
        <a:xfrm>
          <a:off x="18656300" y="13122514"/>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98011</xdr:rowOff>
    </xdr:from>
    <xdr:to>
      <xdr:col>28</xdr:col>
      <xdr:colOff>365125</xdr:colOff>
      <xdr:row>77</xdr:row>
      <xdr:rowOff>28161</xdr:rowOff>
    </xdr:to>
    <xdr:sp macro="" textlink="">
      <xdr:nvSpPr>
        <xdr:cNvPr id="839" name="フローチャート : 判断 838"/>
        <xdr:cNvSpPr/>
      </xdr:nvSpPr>
      <xdr:spPr>
        <a:xfrm>
          <a:off x="19494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19288</xdr:rowOff>
    </xdr:from>
    <xdr:ext cx="534377" cy="259045"/>
    <xdr:sp macro="" textlink="">
      <xdr:nvSpPr>
        <xdr:cNvPr id="840" name="テキスト ボックス 839"/>
        <xdr:cNvSpPr txBox="1"/>
      </xdr:nvSpPr>
      <xdr:spPr>
        <a:xfrm>
          <a:off x="19278111" y="13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65126</xdr:rowOff>
    </xdr:from>
    <xdr:to>
      <xdr:col>27</xdr:col>
      <xdr:colOff>161925</xdr:colOff>
      <xdr:row>76</xdr:row>
      <xdr:rowOff>166726</xdr:rowOff>
    </xdr:to>
    <xdr:sp macro="" textlink="">
      <xdr:nvSpPr>
        <xdr:cNvPr id="841" name="フローチャート : 判断 840"/>
        <xdr:cNvSpPr/>
      </xdr:nvSpPr>
      <xdr:spPr>
        <a:xfrm>
          <a:off x="18605500" y="130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157853</xdr:rowOff>
    </xdr:from>
    <xdr:ext cx="534377" cy="259045"/>
    <xdr:sp macro="" textlink="">
      <xdr:nvSpPr>
        <xdr:cNvPr id="842" name="テキスト ボックス 841"/>
        <xdr:cNvSpPr txBox="1"/>
      </xdr:nvSpPr>
      <xdr:spPr>
        <a:xfrm>
          <a:off x="18389111" y="131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110486</xdr:rowOff>
    </xdr:from>
    <xdr:to>
      <xdr:col>32</xdr:col>
      <xdr:colOff>238125</xdr:colOff>
      <xdr:row>76</xdr:row>
      <xdr:rowOff>40636</xdr:rowOff>
    </xdr:to>
    <xdr:sp macro="" textlink="">
      <xdr:nvSpPr>
        <xdr:cNvPr id="848" name="円/楕円 847"/>
        <xdr:cNvSpPr/>
      </xdr:nvSpPr>
      <xdr:spPr>
        <a:xfrm>
          <a:off x="22110700" y="129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88913</xdr:rowOff>
    </xdr:from>
    <xdr:ext cx="534377" cy="259045"/>
    <xdr:sp macro="" textlink="">
      <xdr:nvSpPr>
        <xdr:cNvPr id="849" name="繰出金該当値テキスト"/>
        <xdr:cNvSpPr txBox="1"/>
      </xdr:nvSpPr>
      <xdr:spPr>
        <a:xfrm>
          <a:off x="22212300" y="129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159733</xdr:rowOff>
    </xdr:from>
    <xdr:to>
      <xdr:col>31</xdr:col>
      <xdr:colOff>85725</xdr:colOff>
      <xdr:row>76</xdr:row>
      <xdr:rowOff>89883</xdr:rowOff>
    </xdr:to>
    <xdr:sp macro="" textlink="">
      <xdr:nvSpPr>
        <xdr:cNvPr id="850" name="円/楕円 849"/>
        <xdr:cNvSpPr/>
      </xdr:nvSpPr>
      <xdr:spPr>
        <a:xfrm>
          <a:off x="21272500" y="130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106411</xdr:rowOff>
    </xdr:from>
    <xdr:ext cx="534377" cy="259045"/>
    <xdr:sp macro="" textlink="">
      <xdr:nvSpPr>
        <xdr:cNvPr id="851" name="テキスト ボックス 850"/>
        <xdr:cNvSpPr txBox="1"/>
      </xdr:nvSpPr>
      <xdr:spPr>
        <a:xfrm>
          <a:off x="21056111" y="1279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10981</xdr:rowOff>
    </xdr:from>
    <xdr:to>
      <xdr:col>29</xdr:col>
      <xdr:colOff>568325</xdr:colOff>
      <xdr:row>76</xdr:row>
      <xdr:rowOff>112581</xdr:rowOff>
    </xdr:to>
    <xdr:sp macro="" textlink="">
      <xdr:nvSpPr>
        <xdr:cNvPr id="852" name="円/楕円 851"/>
        <xdr:cNvSpPr/>
      </xdr:nvSpPr>
      <xdr:spPr>
        <a:xfrm>
          <a:off x="20383500" y="130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129107</xdr:rowOff>
    </xdr:from>
    <xdr:ext cx="534377" cy="259045"/>
    <xdr:sp macro="" textlink="">
      <xdr:nvSpPr>
        <xdr:cNvPr id="853" name="テキスト ボックス 852"/>
        <xdr:cNvSpPr txBox="1"/>
      </xdr:nvSpPr>
      <xdr:spPr>
        <a:xfrm>
          <a:off x="20167111" y="128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42853</xdr:rowOff>
    </xdr:from>
    <xdr:to>
      <xdr:col>28</xdr:col>
      <xdr:colOff>365125</xdr:colOff>
      <xdr:row>76</xdr:row>
      <xdr:rowOff>144453</xdr:rowOff>
    </xdr:to>
    <xdr:sp macro="" textlink="">
      <xdr:nvSpPr>
        <xdr:cNvPr id="854" name="円/楕円 853"/>
        <xdr:cNvSpPr/>
      </xdr:nvSpPr>
      <xdr:spPr>
        <a:xfrm>
          <a:off x="19494500" y="130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160980</xdr:rowOff>
    </xdr:from>
    <xdr:ext cx="534377" cy="259045"/>
    <xdr:sp macro="" textlink="">
      <xdr:nvSpPr>
        <xdr:cNvPr id="855" name="テキスト ボックス 854"/>
        <xdr:cNvSpPr txBox="1"/>
      </xdr:nvSpPr>
      <xdr:spPr>
        <a:xfrm>
          <a:off x="19278111" y="1284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41514</xdr:rowOff>
    </xdr:from>
    <xdr:to>
      <xdr:col>27</xdr:col>
      <xdr:colOff>161925</xdr:colOff>
      <xdr:row>76</xdr:row>
      <xdr:rowOff>143114</xdr:rowOff>
    </xdr:to>
    <xdr:sp macro="" textlink="">
      <xdr:nvSpPr>
        <xdr:cNvPr id="856" name="円/楕円 855"/>
        <xdr:cNvSpPr/>
      </xdr:nvSpPr>
      <xdr:spPr>
        <a:xfrm>
          <a:off x="18605500" y="130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159642</xdr:rowOff>
    </xdr:from>
    <xdr:ext cx="534377" cy="259045"/>
    <xdr:sp macro="" textlink="">
      <xdr:nvSpPr>
        <xdr:cNvPr id="857" name="テキスト ボックス 856"/>
        <xdr:cNvSpPr txBox="1"/>
      </xdr:nvSpPr>
      <xdr:spPr>
        <a:xfrm>
          <a:off x="18389111" y="1284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369,864</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57,456</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円となっており、定員適正化の取り組みにより減少傾向にあったが、人事院勧告による給与改定の影響などで平成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年度から微増している。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36,769</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円となっており、市税過誤納還付金（住民一人当たり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1,980</a:t>
          </a:r>
          <a:r>
            <a:rPr kumimoji="1" lang="ja-JP" altLang="en-US" sz="1300" b="0" i="0" u="none" strike="noStrike" kern="0" cap="none" spc="0" normalizeH="0" baseline="0" noProof="0">
              <a:ln>
                <a:noFill/>
              </a:ln>
              <a:solidFill>
                <a:prstClr val="black"/>
              </a:solidFill>
              <a:effectLst/>
              <a:uLnTx/>
              <a:uFillTx/>
              <a:latin typeface="ＭＳ Ｐゴシック"/>
              <a:ea typeface="+mn-ea"/>
            </a:rPr>
            <a:t>円増）や国営かんがい排水事業負担金（住民一人当たり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2,001</a:t>
          </a:r>
          <a:r>
            <a:rPr kumimoji="1" lang="ja-JP" altLang="en-US" sz="1300" b="0" i="0" u="none" strike="noStrike" kern="0" cap="none" spc="0" normalizeH="0" baseline="0" noProof="0">
              <a:ln>
                <a:noFill/>
              </a:ln>
              <a:solidFill>
                <a:prstClr val="black"/>
              </a:solidFill>
              <a:effectLst/>
              <a:uLnTx/>
              <a:uFillTx/>
              <a:latin typeface="ＭＳ Ｐゴシック"/>
              <a:ea typeface="+mn-ea"/>
            </a:rPr>
            <a:t>円増）の増などにより、前年度決算と比較すると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rPr>
            <a:t>29.7</a:t>
          </a:r>
          <a:r>
            <a:rPr kumimoji="1" lang="ja-JP" altLang="en-US" sz="1300" b="0" i="0" u="none" strike="noStrike" kern="0" cap="none" spc="0" normalizeH="0" baseline="0" noProof="0">
              <a:ln>
                <a:noFill/>
              </a:ln>
              <a:solidFill>
                <a:prstClr val="black"/>
              </a:solidFill>
              <a:effectLst/>
              <a:uLnTx/>
              <a:uFillTx/>
              <a:latin typeface="ＭＳ Ｐゴシック"/>
              <a:ea typeface="+mn-ea"/>
            </a:rPr>
            <a:t>％の増となっている。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53,312</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円となっており、小学校屋内運動場改築事業費（住民一人当たり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3,570</a:t>
          </a:r>
          <a:r>
            <a:rPr kumimoji="1" lang="ja-JP" altLang="en-US" sz="1300" b="0" i="0" u="none" strike="noStrike" kern="0" cap="none" spc="0" normalizeH="0" baseline="0" noProof="0">
              <a:ln>
                <a:noFill/>
              </a:ln>
              <a:solidFill>
                <a:prstClr val="black"/>
              </a:solidFill>
              <a:effectLst/>
              <a:uLnTx/>
              <a:uFillTx/>
              <a:latin typeface="ＭＳ Ｐゴシック"/>
              <a:ea typeface="+mn-ea"/>
            </a:rPr>
            <a:t>円減）や中学校校舎改築事業費（住民一人当たり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3,901</a:t>
          </a:r>
          <a:r>
            <a:rPr kumimoji="1" lang="ja-JP" altLang="en-US" sz="1300" b="0" i="0" u="none" strike="noStrike" kern="0" cap="none" spc="0" normalizeH="0" baseline="0" noProof="0">
              <a:ln>
                <a:noFill/>
              </a:ln>
              <a:solidFill>
                <a:prstClr val="black"/>
              </a:solidFill>
              <a:effectLst/>
              <a:uLnTx/>
              <a:uFillTx/>
              <a:latin typeface="ＭＳ Ｐゴシック"/>
              <a:ea typeface="+mn-ea"/>
            </a:rPr>
            <a:t>円減）が減少した一方で、大垣駅南街区市街地再開発事業補助金（住民一人当たり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3,697</a:t>
          </a:r>
          <a:r>
            <a:rPr kumimoji="1" lang="ja-JP" altLang="en-US" sz="1300" b="0" i="0" u="none" strike="noStrike" kern="0" cap="none" spc="0" normalizeH="0" baseline="0" noProof="0">
              <a:ln>
                <a:noFill/>
              </a:ln>
              <a:solidFill>
                <a:prstClr val="black"/>
              </a:solidFill>
              <a:effectLst/>
              <a:uLnTx/>
              <a:uFillTx/>
              <a:latin typeface="ＭＳ Ｐゴシック"/>
              <a:ea typeface="+mn-ea"/>
            </a:rPr>
            <a:t>円増）やクリーンセンター焼却施設長寿命化事業費（住民一人当たり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5,876</a:t>
          </a:r>
          <a:r>
            <a:rPr kumimoji="1" lang="ja-JP" altLang="en-US" sz="1300" b="0" i="0" u="none" strike="noStrike" kern="0" cap="none" spc="0" normalizeH="0" baseline="0" noProof="0">
              <a:ln>
                <a:noFill/>
              </a:ln>
              <a:solidFill>
                <a:prstClr val="black"/>
              </a:solidFill>
              <a:effectLst/>
              <a:uLnTx/>
              <a:uFillTx/>
              <a:latin typeface="ＭＳ Ｐゴシック"/>
              <a:ea typeface="+mn-ea"/>
            </a:rPr>
            <a:t>円増）の増などにより、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2.4</a:t>
          </a:r>
          <a:r>
            <a:rPr kumimoji="1" lang="ja-JP" altLang="en-US" sz="1300" b="0" i="0" u="none" strike="noStrike" kern="0" cap="none" spc="0" normalizeH="0" baseline="0" noProof="0">
              <a:ln>
                <a:noFill/>
              </a:ln>
              <a:solidFill>
                <a:prstClr val="black"/>
              </a:solidFill>
              <a:effectLst/>
              <a:uLnTx/>
              <a:uFillTx/>
              <a:latin typeface="ＭＳ Ｐゴシック"/>
              <a:ea typeface="+mn-ea"/>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10,083</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円となっており、新庁舎建設及び教育施設整備のための資金として公共施設整備基金の積立（住民一人当たり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2,205</a:t>
          </a:r>
          <a:r>
            <a:rPr kumimoji="1" lang="ja-JP" altLang="en-US" sz="1300" b="0" i="0" u="none" strike="noStrike" kern="0" cap="none" spc="0" normalizeH="0" baseline="0" noProof="0">
              <a:ln>
                <a:noFill/>
              </a:ln>
              <a:solidFill>
                <a:prstClr val="black"/>
              </a:solidFill>
              <a:effectLst/>
              <a:uLnTx/>
              <a:uFillTx/>
              <a:latin typeface="ＭＳ Ｐゴシック"/>
              <a:ea typeface="+mn-ea"/>
            </a:rPr>
            <a:t>円増）や市債の償還の支出に備えるための資金として減債基金の積立（住民一人当たり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1,222</a:t>
          </a:r>
          <a:r>
            <a:rPr kumimoji="1" lang="ja-JP" altLang="en-US" sz="1300" b="0" i="0" u="none" strike="noStrike" kern="0" cap="none" spc="0" normalizeH="0" baseline="0" noProof="0">
              <a:ln>
                <a:noFill/>
              </a:ln>
              <a:solidFill>
                <a:prstClr val="black"/>
              </a:solidFill>
              <a:effectLst/>
              <a:uLnTx/>
              <a:uFillTx/>
              <a:latin typeface="ＭＳ Ｐゴシック"/>
              <a:ea typeface="+mn-ea"/>
            </a:rPr>
            <a:t>円増）の増などにより、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rPr>
            <a:t>52.8</a:t>
          </a:r>
          <a:r>
            <a:rPr kumimoji="1" lang="ja-JP" altLang="en-US" sz="1300" b="0" i="0" u="none" strike="noStrike" kern="0" cap="none" spc="0" normalizeH="0" baseline="0" noProof="0">
              <a:ln>
                <a:noFill/>
              </a:ln>
              <a:solidFill>
                <a:prstClr val="black"/>
              </a:solidFill>
              <a:effectLst/>
              <a:uLnTx/>
              <a:uFillTx/>
              <a:latin typeface="ＭＳ Ｐゴシック"/>
              <a:ea typeface="+mn-ea"/>
            </a:rPr>
            <a:t>％の増となった。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162,395
158,120
206.57
62,428,862
60,064,112
2,315,252
34,570,678
63,285,252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13.3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109220</xdr:rowOff>
    </xdr:from>
    <xdr:to>
      <xdr:col>6</xdr:col>
      <xdr:colOff>510540</xdr:colOff>
      <xdr:row>39</xdr:row>
      <xdr:rowOff>116840</xdr:rowOff>
    </xdr:to>
    <xdr:cxnSp macro="">
      <xdr:nvCxnSpPr>
        <xdr:cNvPr id="56" name="直線コネクタ 55"/>
        <xdr:cNvCxnSpPr/>
      </xdr:nvCxnSpPr>
      <xdr:spPr>
        <a:xfrm flipV="1">
          <a:off x="4633595" y="542417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120667</xdr:rowOff>
    </xdr:from>
    <xdr:ext cx="469744" cy="259045"/>
    <xdr:sp macro="" textlink="">
      <xdr:nvSpPr>
        <xdr:cNvPr id="57" name="議会費最小値テキスト"/>
        <xdr:cNvSpPr txBox="1"/>
      </xdr:nvSpPr>
      <xdr:spPr>
        <a:xfrm>
          <a:off x="4686300"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2,043</a:t>
          </a:r>
          <a:endParaRPr kumimoji="1" lang="ja-JP" altLang="en-US" sz="1000" b="1">
            <a:latin typeface="ＭＳ Ｐゴシック"/>
          </a:endParaRPr>
        </a:p>
      </xdr:txBody>
    </xdr:sp>
    <xdr:clientData/>
  </xdr:oneCellAnchor>
  <xdr:twoCellAnchor>
    <xdr:from>
      <xdr:col>6</xdr:col>
      <xdr:colOff>422275</xdr:colOff>
      <xdr:row>39</xdr:row>
      <xdr:rowOff>116840</xdr:rowOff>
    </xdr:from>
    <xdr:to>
      <xdr:col>6</xdr:col>
      <xdr:colOff>600075</xdr:colOff>
      <xdr:row>39</xdr:row>
      <xdr:rowOff>116840</xdr:rowOff>
    </xdr:to>
    <xdr:cxnSp macro="">
      <xdr:nvCxnSpPr>
        <xdr:cNvPr id="58" name="直線コネクタ 57"/>
        <xdr:cNvCxnSpPr/>
      </xdr:nvCxnSpPr>
      <xdr:spPr>
        <a:xfrm>
          <a:off x="4546600" y="680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3,129</a:t>
          </a:r>
          <a:endParaRPr kumimoji="1" lang="ja-JP" altLang="en-US" sz="1000" b="1">
            <a:latin typeface="ＭＳ Ｐゴシック"/>
          </a:endParaRPr>
        </a:p>
      </xdr:txBody>
    </xdr:sp>
    <xdr:clientData/>
  </xdr:oneCellAnchor>
  <xdr:twoCellAnchor>
    <xdr:from>
      <xdr:col>6</xdr:col>
      <xdr:colOff>422275</xdr:colOff>
      <xdr:row>31</xdr:row>
      <xdr:rowOff>109220</xdr:rowOff>
    </xdr:from>
    <xdr:to>
      <xdr:col>6</xdr:col>
      <xdr:colOff>600075</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2540</xdr:rowOff>
    </xdr:from>
    <xdr:to>
      <xdr:col>6</xdr:col>
      <xdr:colOff>511175</xdr:colOff>
      <xdr:row>37</xdr:row>
      <xdr:rowOff>25400</xdr:rowOff>
    </xdr:to>
    <xdr:cxnSp macro="">
      <xdr:nvCxnSpPr>
        <xdr:cNvPr id="61" name="直線コネクタ 60"/>
        <xdr:cNvCxnSpPr/>
      </xdr:nvCxnSpPr>
      <xdr:spPr>
        <a:xfrm flipV="1">
          <a:off x="3797300" y="63461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120650</xdr:rowOff>
    </xdr:from>
    <xdr:to>
      <xdr:col>6</xdr:col>
      <xdr:colOff>561975</xdr:colOff>
      <xdr:row>36</xdr:row>
      <xdr:rowOff>50800</xdr:rowOff>
    </xdr:to>
    <xdr:sp macro="" textlink="">
      <xdr:nvSpPr>
        <xdr:cNvPr id="63" name="フローチャート : 判断 62"/>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163830</xdr:rowOff>
    </xdr:from>
    <xdr:to>
      <xdr:col>5</xdr:col>
      <xdr:colOff>358775</xdr:colOff>
      <xdr:row>37</xdr:row>
      <xdr:rowOff>25400</xdr:rowOff>
    </xdr:to>
    <xdr:cxnSp macro="">
      <xdr:nvCxnSpPr>
        <xdr:cNvPr id="64" name="直線コネクタ 63"/>
        <xdr:cNvCxnSpPr/>
      </xdr:nvCxnSpPr>
      <xdr:spPr>
        <a:xfrm>
          <a:off x="2908300" y="633603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3810</xdr:rowOff>
    </xdr:from>
    <xdr:to>
      <xdr:col>5</xdr:col>
      <xdr:colOff>409575</xdr:colOff>
      <xdr:row>38</xdr:row>
      <xdr:rowOff>105410</xdr:rowOff>
    </xdr:to>
    <xdr:sp macro="" textlink="">
      <xdr:nvSpPr>
        <xdr:cNvPr id="65" name="フローチャート : 判断 64"/>
        <xdr:cNvSpPr/>
      </xdr:nvSpPr>
      <xdr:spPr>
        <a:xfrm>
          <a:off x="3746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96537</xdr:rowOff>
    </xdr:from>
    <xdr:ext cx="469744" cy="259045"/>
    <xdr:sp macro="" textlink="">
      <xdr:nvSpPr>
        <xdr:cNvPr id="66" name="テキスト ボックス 65"/>
        <xdr:cNvSpPr txBox="1"/>
      </xdr:nvSpPr>
      <xdr:spPr>
        <a:xfrm>
          <a:off x="356242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63500</xdr:rowOff>
    </xdr:from>
    <xdr:to>
      <xdr:col>4</xdr:col>
      <xdr:colOff>155575</xdr:colOff>
      <xdr:row>36</xdr:row>
      <xdr:rowOff>163830</xdr:rowOff>
    </xdr:to>
    <xdr:cxnSp macro="">
      <xdr:nvCxnSpPr>
        <xdr:cNvPr id="67" name="直線コネクタ 66"/>
        <xdr:cNvCxnSpPr/>
      </xdr:nvCxnSpPr>
      <xdr:spPr>
        <a:xfrm>
          <a:off x="2019300" y="6235700"/>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25400</xdr:rowOff>
    </xdr:from>
    <xdr:to>
      <xdr:col>4</xdr:col>
      <xdr:colOff>206375</xdr:colOff>
      <xdr:row>38</xdr:row>
      <xdr:rowOff>127000</xdr:rowOff>
    </xdr:to>
    <xdr:sp macro="" textlink="">
      <xdr:nvSpPr>
        <xdr:cNvPr id="68" name="フローチャート : 判断 67"/>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118127</xdr:rowOff>
    </xdr:from>
    <xdr:ext cx="469744" cy="259045"/>
    <xdr:sp macro="" textlink="">
      <xdr:nvSpPr>
        <xdr:cNvPr id="69" name="テキスト ボックス 68"/>
        <xdr:cNvSpPr txBox="1"/>
      </xdr:nvSpPr>
      <xdr:spPr>
        <a:xfrm>
          <a:off x="2673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38100</xdr:rowOff>
    </xdr:from>
    <xdr:to>
      <xdr:col>2</xdr:col>
      <xdr:colOff>638175</xdr:colOff>
      <xdr:row>36</xdr:row>
      <xdr:rowOff>63500</xdr:rowOff>
    </xdr:to>
    <xdr:cxnSp macro="">
      <xdr:nvCxnSpPr>
        <xdr:cNvPr id="70" name="直線コネクタ 69"/>
        <xdr:cNvCxnSpPr/>
      </xdr:nvCxnSpPr>
      <xdr:spPr>
        <a:xfrm>
          <a:off x="1130300" y="5695950"/>
          <a:ext cx="889000" cy="53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72" name="テキスト ボックス 71"/>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36830</xdr:rowOff>
    </xdr:from>
    <xdr:to>
      <xdr:col>1</xdr:col>
      <xdr:colOff>485775</xdr:colOff>
      <xdr:row>35</xdr:row>
      <xdr:rowOff>138430</xdr:rowOff>
    </xdr:to>
    <xdr:sp macro="" textlink="">
      <xdr:nvSpPr>
        <xdr:cNvPr id="73" name="フローチャート : 判断 72"/>
        <xdr:cNvSpPr/>
      </xdr:nvSpPr>
      <xdr:spPr>
        <a:xfrm>
          <a:off x="1079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129557</xdr:rowOff>
    </xdr:from>
    <xdr:ext cx="469744" cy="259045"/>
    <xdr:sp macro="" textlink="">
      <xdr:nvSpPr>
        <xdr:cNvPr id="74" name="テキスト ボックス 73"/>
        <xdr:cNvSpPr txBox="1"/>
      </xdr:nvSpPr>
      <xdr:spPr>
        <a:xfrm>
          <a:off x="895427" y="61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123190</xdr:rowOff>
    </xdr:from>
    <xdr:to>
      <xdr:col>6</xdr:col>
      <xdr:colOff>561975</xdr:colOff>
      <xdr:row>37</xdr:row>
      <xdr:rowOff>53340</xdr:rowOff>
    </xdr:to>
    <xdr:sp macro="" textlink="">
      <xdr:nvSpPr>
        <xdr:cNvPr id="80" name="円/楕円 79"/>
        <xdr:cNvSpPr/>
      </xdr:nvSpPr>
      <xdr:spPr>
        <a:xfrm>
          <a:off x="4584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101617</xdr:rowOff>
    </xdr:from>
    <xdr:ext cx="469744" cy="259045"/>
    <xdr:sp macro="" textlink="">
      <xdr:nvSpPr>
        <xdr:cNvPr id="81" name="議会費該当値テキスト"/>
        <xdr:cNvSpPr txBox="1"/>
      </xdr:nvSpPr>
      <xdr:spPr>
        <a:xfrm>
          <a:off x="468630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146050</xdr:rowOff>
    </xdr:from>
    <xdr:to>
      <xdr:col>5</xdr:col>
      <xdr:colOff>409575</xdr:colOff>
      <xdr:row>37</xdr:row>
      <xdr:rowOff>76200</xdr:rowOff>
    </xdr:to>
    <xdr:sp macro="" textlink="">
      <xdr:nvSpPr>
        <xdr:cNvPr id="82" name="円/楕円 81"/>
        <xdr:cNvSpPr/>
      </xdr:nvSpPr>
      <xdr:spPr>
        <a:xfrm>
          <a:off x="3746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92727</xdr:rowOff>
    </xdr:from>
    <xdr:ext cx="469744" cy="259045"/>
    <xdr:sp macro="" textlink="">
      <xdr:nvSpPr>
        <xdr:cNvPr id="83" name="テキスト ボックス 82"/>
        <xdr:cNvSpPr txBox="1"/>
      </xdr:nvSpPr>
      <xdr:spPr>
        <a:xfrm>
          <a:off x="356242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113030</xdr:rowOff>
    </xdr:from>
    <xdr:to>
      <xdr:col>4</xdr:col>
      <xdr:colOff>206375</xdr:colOff>
      <xdr:row>37</xdr:row>
      <xdr:rowOff>43180</xdr:rowOff>
    </xdr:to>
    <xdr:sp macro="" textlink="">
      <xdr:nvSpPr>
        <xdr:cNvPr id="84" name="円/楕円 83"/>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59707</xdr:rowOff>
    </xdr:from>
    <xdr:ext cx="469744" cy="259045"/>
    <xdr:sp macro="" textlink="">
      <xdr:nvSpPr>
        <xdr:cNvPr id="85" name="テキスト ボックス 84"/>
        <xdr:cNvSpPr txBox="1"/>
      </xdr:nvSpPr>
      <xdr:spPr>
        <a:xfrm>
          <a:off x="2673427"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12700</xdr:rowOff>
    </xdr:from>
    <xdr:to>
      <xdr:col>3</xdr:col>
      <xdr:colOff>3175</xdr:colOff>
      <xdr:row>36</xdr:row>
      <xdr:rowOff>114300</xdr:rowOff>
    </xdr:to>
    <xdr:sp macro="" textlink="">
      <xdr:nvSpPr>
        <xdr:cNvPr id="86" name="円/楕円 85"/>
        <xdr:cNvSpPr/>
      </xdr:nvSpPr>
      <xdr:spPr>
        <a:xfrm>
          <a:off x="196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130827</xdr:rowOff>
    </xdr:from>
    <xdr:ext cx="469744" cy="259045"/>
    <xdr:sp macro="" textlink="">
      <xdr:nvSpPr>
        <xdr:cNvPr id="87" name="テキスト ボックス 86"/>
        <xdr:cNvSpPr txBox="1"/>
      </xdr:nvSpPr>
      <xdr:spPr>
        <a:xfrm>
          <a:off x="1784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158750</xdr:rowOff>
    </xdr:from>
    <xdr:to>
      <xdr:col>1</xdr:col>
      <xdr:colOff>485775</xdr:colOff>
      <xdr:row>33</xdr:row>
      <xdr:rowOff>88900</xdr:rowOff>
    </xdr:to>
    <xdr:sp macro="" textlink="">
      <xdr:nvSpPr>
        <xdr:cNvPr id="88" name="円/楕円 87"/>
        <xdr:cNvSpPr/>
      </xdr:nvSpPr>
      <xdr:spPr>
        <a:xfrm>
          <a:off x="1079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105427</xdr:rowOff>
    </xdr:from>
    <xdr:ext cx="469744" cy="259045"/>
    <xdr:sp macro="" textlink="">
      <xdr:nvSpPr>
        <xdr:cNvPr id="89" name="テキスト ボックス 88"/>
        <xdr:cNvSpPr txBox="1"/>
      </xdr:nvSpPr>
      <xdr:spPr>
        <a:xfrm>
          <a:off x="895427" y="54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118326</xdr:rowOff>
    </xdr:from>
    <xdr:to>
      <xdr:col>6</xdr:col>
      <xdr:colOff>510540</xdr:colOff>
      <xdr:row>59</xdr:row>
      <xdr:rowOff>74016</xdr:rowOff>
    </xdr:to>
    <xdr:cxnSp macro="">
      <xdr:nvCxnSpPr>
        <xdr:cNvPr id="114" name="直線コネクタ 113"/>
        <xdr:cNvCxnSpPr/>
      </xdr:nvCxnSpPr>
      <xdr:spPr>
        <a:xfrm flipV="1">
          <a:off x="4633595" y="8862276"/>
          <a:ext cx="1270" cy="132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77843</xdr:rowOff>
    </xdr:from>
    <xdr:ext cx="534377" cy="259045"/>
    <xdr:sp macro="" textlink="">
      <xdr:nvSpPr>
        <xdr:cNvPr id="115" name="総務費最小値テキスト"/>
        <xdr:cNvSpPr txBox="1"/>
      </xdr:nvSpPr>
      <xdr:spPr>
        <a:xfrm>
          <a:off x="4686300" y="101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29,224</a:t>
          </a:r>
          <a:endParaRPr kumimoji="1" lang="ja-JP" altLang="en-US" sz="1000" b="1">
            <a:latin typeface="ＭＳ Ｐゴシック"/>
          </a:endParaRPr>
        </a:p>
      </xdr:txBody>
    </xdr:sp>
    <xdr:clientData/>
  </xdr:oneCellAnchor>
  <xdr:twoCellAnchor>
    <xdr:from>
      <xdr:col>6</xdr:col>
      <xdr:colOff>422275</xdr:colOff>
      <xdr:row>59</xdr:row>
      <xdr:rowOff>74016</xdr:rowOff>
    </xdr:from>
    <xdr:to>
      <xdr:col>6</xdr:col>
      <xdr:colOff>600075</xdr:colOff>
      <xdr:row>59</xdr:row>
      <xdr:rowOff>74016</xdr:rowOff>
    </xdr:to>
    <xdr:cxnSp macro="">
      <xdr:nvCxnSpPr>
        <xdr:cNvPr id="116" name="直線コネクタ 115"/>
        <xdr:cNvCxnSpPr/>
      </xdr:nvCxnSpPr>
      <xdr:spPr>
        <a:xfrm>
          <a:off x="4546600" y="1018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65003</xdr:rowOff>
    </xdr:from>
    <xdr:ext cx="534377" cy="259045"/>
    <xdr:sp macro="" textlink="">
      <xdr:nvSpPr>
        <xdr:cNvPr id="117" name="総務費最大値テキスト"/>
        <xdr:cNvSpPr txBox="1"/>
      </xdr:nvSpPr>
      <xdr:spPr>
        <a:xfrm>
          <a:off x="4686300" y="86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64,061</a:t>
          </a:r>
          <a:endParaRPr kumimoji="1" lang="ja-JP" altLang="en-US" sz="1000" b="1">
            <a:latin typeface="ＭＳ Ｐゴシック"/>
          </a:endParaRPr>
        </a:p>
      </xdr:txBody>
    </xdr:sp>
    <xdr:clientData/>
  </xdr:oneCellAnchor>
  <xdr:twoCellAnchor>
    <xdr:from>
      <xdr:col>6</xdr:col>
      <xdr:colOff>422275</xdr:colOff>
      <xdr:row>51</xdr:row>
      <xdr:rowOff>118326</xdr:rowOff>
    </xdr:from>
    <xdr:to>
      <xdr:col>6</xdr:col>
      <xdr:colOff>600075</xdr:colOff>
      <xdr:row>51</xdr:row>
      <xdr:rowOff>118326</xdr:rowOff>
    </xdr:to>
    <xdr:cxnSp macro="">
      <xdr:nvCxnSpPr>
        <xdr:cNvPr id="118" name="直線コネクタ 117"/>
        <xdr:cNvCxnSpPr/>
      </xdr:nvCxnSpPr>
      <xdr:spPr>
        <a:xfrm>
          <a:off x="4546600" y="886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110249</xdr:rowOff>
    </xdr:from>
    <xdr:to>
      <xdr:col>6</xdr:col>
      <xdr:colOff>511175</xdr:colOff>
      <xdr:row>58</xdr:row>
      <xdr:rowOff>64186</xdr:rowOff>
    </xdr:to>
    <xdr:cxnSp macro="">
      <xdr:nvCxnSpPr>
        <xdr:cNvPr id="119" name="直線コネクタ 118"/>
        <xdr:cNvCxnSpPr/>
      </xdr:nvCxnSpPr>
      <xdr:spPr>
        <a:xfrm flipV="1">
          <a:off x="3797300" y="9711449"/>
          <a:ext cx="838200" cy="29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144505</xdr:rowOff>
    </xdr:from>
    <xdr:ext cx="534377" cy="259045"/>
    <xdr:sp macro="" textlink="">
      <xdr:nvSpPr>
        <xdr:cNvPr id="120" name="総務費平均値テキスト"/>
        <xdr:cNvSpPr txBox="1"/>
      </xdr:nvSpPr>
      <xdr:spPr>
        <a:xfrm>
          <a:off x="4686300" y="9402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121628</xdr:rowOff>
    </xdr:from>
    <xdr:to>
      <xdr:col>6</xdr:col>
      <xdr:colOff>561975</xdr:colOff>
      <xdr:row>56</xdr:row>
      <xdr:rowOff>51778</xdr:rowOff>
    </xdr:to>
    <xdr:sp macro="" textlink="">
      <xdr:nvSpPr>
        <xdr:cNvPr id="121" name="フローチャート : 判断 120"/>
        <xdr:cNvSpPr/>
      </xdr:nvSpPr>
      <xdr:spPr>
        <a:xfrm>
          <a:off x="4584700" y="955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51079</xdr:rowOff>
    </xdr:from>
    <xdr:to>
      <xdr:col>5</xdr:col>
      <xdr:colOff>358775</xdr:colOff>
      <xdr:row>58</xdr:row>
      <xdr:rowOff>64186</xdr:rowOff>
    </xdr:to>
    <xdr:cxnSp macro="">
      <xdr:nvCxnSpPr>
        <xdr:cNvPr id="122" name="直線コネクタ 121"/>
        <xdr:cNvCxnSpPr/>
      </xdr:nvCxnSpPr>
      <xdr:spPr>
        <a:xfrm>
          <a:off x="2908300" y="9823729"/>
          <a:ext cx="889000" cy="18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166129</xdr:rowOff>
    </xdr:from>
    <xdr:to>
      <xdr:col>5</xdr:col>
      <xdr:colOff>409575</xdr:colOff>
      <xdr:row>57</xdr:row>
      <xdr:rowOff>96279</xdr:rowOff>
    </xdr:to>
    <xdr:sp macro="" textlink="">
      <xdr:nvSpPr>
        <xdr:cNvPr id="123" name="フローチャート : 判断 122"/>
        <xdr:cNvSpPr/>
      </xdr:nvSpPr>
      <xdr:spPr>
        <a:xfrm>
          <a:off x="3746500" y="976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112806</xdr:rowOff>
    </xdr:from>
    <xdr:ext cx="534377" cy="259045"/>
    <xdr:sp macro="" textlink="">
      <xdr:nvSpPr>
        <xdr:cNvPr id="124" name="テキスト ボックス 123"/>
        <xdr:cNvSpPr txBox="1"/>
      </xdr:nvSpPr>
      <xdr:spPr>
        <a:xfrm>
          <a:off x="3530111" y="95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51079</xdr:rowOff>
    </xdr:from>
    <xdr:to>
      <xdr:col>4</xdr:col>
      <xdr:colOff>155575</xdr:colOff>
      <xdr:row>57</xdr:row>
      <xdr:rowOff>112458</xdr:rowOff>
    </xdr:to>
    <xdr:cxnSp macro="">
      <xdr:nvCxnSpPr>
        <xdr:cNvPr id="125" name="直線コネクタ 124"/>
        <xdr:cNvCxnSpPr/>
      </xdr:nvCxnSpPr>
      <xdr:spPr>
        <a:xfrm flipV="1">
          <a:off x="2019300" y="9823729"/>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154622</xdr:rowOff>
    </xdr:from>
    <xdr:to>
      <xdr:col>4</xdr:col>
      <xdr:colOff>206375</xdr:colOff>
      <xdr:row>55</xdr:row>
      <xdr:rowOff>84772</xdr:rowOff>
    </xdr:to>
    <xdr:sp macro="" textlink="">
      <xdr:nvSpPr>
        <xdr:cNvPr id="126" name="フローチャート : 判断 125"/>
        <xdr:cNvSpPr/>
      </xdr:nvSpPr>
      <xdr:spPr>
        <a:xfrm>
          <a:off x="2857500" y="94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101299</xdr:rowOff>
    </xdr:from>
    <xdr:ext cx="534377" cy="259045"/>
    <xdr:sp macro="" textlink="">
      <xdr:nvSpPr>
        <xdr:cNvPr id="127" name="テキスト ボックス 126"/>
        <xdr:cNvSpPr txBox="1"/>
      </xdr:nvSpPr>
      <xdr:spPr>
        <a:xfrm>
          <a:off x="2641111" y="91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120574</xdr:rowOff>
    </xdr:from>
    <xdr:to>
      <xdr:col>2</xdr:col>
      <xdr:colOff>638175</xdr:colOff>
      <xdr:row>57</xdr:row>
      <xdr:rowOff>112458</xdr:rowOff>
    </xdr:to>
    <xdr:cxnSp macro="">
      <xdr:nvCxnSpPr>
        <xdr:cNvPr id="128" name="直線コネクタ 127"/>
        <xdr:cNvCxnSpPr/>
      </xdr:nvCxnSpPr>
      <xdr:spPr>
        <a:xfrm>
          <a:off x="1130300" y="9550324"/>
          <a:ext cx="889000" cy="3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147993</xdr:rowOff>
    </xdr:from>
    <xdr:to>
      <xdr:col>3</xdr:col>
      <xdr:colOff>3175</xdr:colOff>
      <xdr:row>54</xdr:row>
      <xdr:rowOff>78143</xdr:rowOff>
    </xdr:to>
    <xdr:sp macro="" textlink="">
      <xdr:nvSpPr>
        <xdr:cNvPr id="129" name="フローチャート : 判断 128"/>
        <xdr:cNvSpPr/>
      </xdr:nvSpPr>
      <xdr:spPr>
        <a:xfrm>
          <a:off x="1968500" y="92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94670</xdr:rowOff>
    </xdr:from>
    <xdr:ext cx="534377" cy="259045"/>
    <xdr:sp macro="" textlink="">
      <xdr:nvSpPr>
        <xdr:cNvPr id="130" name="テキスト ボックス 129"/>
        <xdr:cNvSpPr txBox="1"/>
      </xdr:nvSpPr>
      <xdr:spPr>
        <a:xfrm>
          <a:off x="1752111" y="901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165176</xdr:rowOff>
    </xdr:from>
    <xdr:to>
      <xdr:col>1</xdr:col>
      <xdr:colOff>485775</xdr:colOff>
      <xdr:row>56</xdr:row>
      <xdr:rowOff>95326</xdr:rowOff>
    </xdr:to>
    <xdr:sp macro="" textlink="">
      <xdr:nvSpPr>
        <xdr:cNvPr id="131" name="フローチャート : 判断 130"/>
        <xdr:cNvSpPr/>
      </xdr:nvSpPr>
      <xdr:spPr>
        <a:xfrm>
          <a:off x="1079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86453</xdr:rowOff>
    </xdr:from>
    <xdr:ext cx="534377" cy="259045"/>
    <xdr:sp macro="" textlink="">
      <xdr:nvSpPr>
        <xdr:cNvPr id="132" name="テキスト ボックス 131"/>
        <xdr:cNvSpPr txBox="1"/>
      </xdr:nvSpPr>
      <xdr:spPr>
        <a:xfrm>
          <a:off x="863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59449</xdr:rowOff>
    </xdr:from>
    <xdr:to>
      <xdr:col>6</xdr:col>
      <xdr:colOff>561975</xdr:colOff>
      <xdr:row>56</xdr:row>
      <xdr:rowOff>161049</xdr:rowOff>
    </xdr:to>
    <xdr:sp macro="" textlink="">
      <xdr:nvSpPr>
        <xdr:cNvPr id="138" name="円/楕円 137"/>
        <xdr:cNvSpPr/>
      </xdr:nvSpPr>
      <xdr:spPr>
        <a:xfrm>
          <a:off x="4584700" y="96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37876</xdr:rowOff>
    </xdr:from>
    <xdr:ext cx="534377" cy="259045"/>
    <xdr:sp macro="" textlink="">
      <xdr:nvSpPr>
        <xdr:cNvPr id="139" name="総務費該当値テキスト"/>
        <xdr:cNvSpPr txBox="1"/>
      </xdr:nvSpPr>
      <xdr:spPr>
        <a:xfrm>
          <a:off x="4686300" y="96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13386</xdr:rowOff>
    </xdr:from>
    <xdr:to>
      <xdr:col>5</xdr:col>
      <xdr:colOff>409575</xdr:colOff>
      <xdr:row>58</xdr:row>
      <xdr:rowOff>114986</xdr:rowOff>
    </xdr:to>
    <xdr:sp macro="" textlink="">
      <xdr:nvSpPr>
        <xdr:cNvPr id="140" name="円/楕円 139"/>
        <xdr:cNvSpPr/>
      </xdr:nvSpPr>
      <xdr:spPr>
        <a:xfrm>
          <a:off x="3746500" y="99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106113</xdr:rowOff>
    </xdr:from>
    <xdr:ext cx="534377" cy="259045"/>
    <xdr:sp macro="" textlink="">
      <xdr:nvSpPr>
        <xdr:cNvPr id="141" name="テキスト ボックス 140"/>
        <xdr:cNvSpPr txBox="1"/>
      </xdr:nvSpPr>
      <xdr:spPr>
        <a:xfrm>
          <a:off x="3530111" y="100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279</xdr:rowOff>
    </xdr:from>
    <xdr:to>
      <xdr:col>4</xdr:col>
      <xdr:colOff>206375</xdr:colOff>
      <xdr:row>57</xdr:row>
      <xdr:rowOff>101879</xdr:rowOff>
    </xdr:to>
    <xdr:sp macro="" textlink="">
      <xdr:nvSpPr>
        <xdr:cNvPr id="142" name="円/楕円 141"/>
        <xdr:cNvSpPr/>
      </xdr:nvSpPr>
      <xdr:spPr>
        <a:xfrm>
          <a:off x="2857500" y="97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93006</xdr:rowOff>
    </xdr:from>
    <xdr:ext cx="534377" cy="259045"/>
    <xdr:sp macro="" textlink="">
      <xdr:nvSpPr>
        <xdr:cNvPr id="143" name="テキスト ボックス 142"/>
        <xdr:cNvSpPr txBox="1"/>
      </xdr:nvSpPr>
      <xdr:spPr>
        <a:xfrm>
          <a:off x="2641111" y="98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61658</xdr:rowOff>
    </xdr:from>
    <xdr:to>
      <xdr:col>3</xdr:col>
      <xdr:colOff>3175</xdr:colOff>
      <xdr:row>57</xdr:row>
      <xdr:rowOff>163258</xdr:rowOff>
    </xdr:to>
    <xdr:sp macro="" textlink="">
      <xdr:nvSpPr>
        <xdr:cNvPr id="144" name="円/楕円 143"/>
        <xdr:cNvSpPr/>
      </xdr:nvSpPr>
      <xdr:spPr>
        <a:xfrm>
          <a:off x="1968500" y="98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154385</xdr:rowOff>
    </xdr:from>
    <xdr:ext cx="534377" cy="259045"/>
    <xdr:sp macro="" textlink="">
      <xdr:nvSpPr>
        <xdr:cNvPr id="145" name="テキスト ボックス 144"/>
        <xdr:cNvSpPr txBox="1"/>
      </xdr:nvSpPr>
      <xdr:spPr>
        <a:xfrm>
          <a:off x="1752111" y="99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69774</xdr:rowOff>
    </xdr:from>
    <xdr:to>
      <xdr:col>1</xdr:col>
      <xdr:colOff>485775</xdr:colOff>
      <xdr:row>55</xdr:row>
      <xdr:rowOff>171374</xdr:rowOff>
    </xdr:to>
    <xdr:sp macro="" textlink="">
      <xdr:nvSpPr>
        <xdr:cNvPr id="146" name="円/楕円 145"/>
        <xdr:cNvSpPr/>
      </xdr:nvSpPr>
      <xdr:spPr>
        <a:xfrm>
          <a:off x="1079500" y="94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16451</xdr:rowOff>
    </xdr:from>
    <xdr:ext cx="534377" cy="259045"/>
    <xdr:sp macro="" textlink="">
      <xdr:nvSpPr>
        <xdr:cNvPr id="147" name="テキスト ボックス 146"/>
        <xdr:cNvSpPr txBox="1"/>
      </xdr:nvSpPr>
      <xdr:spPr>
        <a:xfrm>
          <a:off x="863111" y="92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39367</xdr:rowOff>
    </xdr:from>
    <xdr:to>
      <xdr:col>6</xdr:col>
      <xdr:colOff>510540</xdr:colOff>
      <xdr:row>78</xdr:row>
      <xdr:rowOff>8643</xdr:rowOff>
    </xdr:to>
    <xdr:cxnSp macro="">
      <xdr:nvCxnSpPr>
        <xdr:cNvPr id="170" name="直線コネクタ 169"/>
        <xdr:cNvCxnSpPr/>
      </xdr:nvCxnSpPr>
      <xdr:spPr>
        <a:xfrm flipV="1">
          <a:off x="4633595" y="12212317"/>
          <a:ext cx="1270" cy="116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12470</xdr:rowOff>
    </xdr:from>
    <xdr:ext cx="599010" cy="259045"/>
    <xdr:sp macro="" textlink="">
      <xdr:nvSpPr>
        <xdr:cNvPr id="171" name="民生費最小値テキスト"/>
        <xdr:cNvSpPr txBox="1"/>
      </xdr:nvSpPr>
      <xdr:spPr>
        <a:xfrm>
          <a:off x="4686300" y="133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105,733</a:t>
          </a:r>
          <a:endParaRPr kumimoji="1" lang="ja-JP" altLang="en-US" sz="1000" b="1">
            <a:latin typeface="ＭＳ Ｐゴシック"/>
          </a:endParaRPr>
        </a:p>
      </xdr:txBody>
    </xdr:sp>
    <xdr:clientData/>
  </xdr:oneCellAnchor>
  <xdr:twoCellAnchor>
    <xdr:from>
      <xdr:col>6</xdr:col>
      <xdr:colOff>422275</xdr:colOff>
      <xdr:row>78</xdr:row>
      <xdr:rowOff>8643</xdr:rowOff>
    </xdr:from>
    <xdr:to>
      <xdr:col>6</xdr:col>
      <xdr:colOff>600075</xdr:colOff>
      <xdr:row>78</xdr:row>
      <xdr:rowOff>8643</xdr:rowOff>
    </xdr:to>
    <xdr:cxnSp macro="">
      <xdr:nvCxnSpPr>
        <xdr:cNvPr id="172" name="直線コネクタ 171"/>
        <xdr:cNvCxnSpPr/>
      </xdr:nvCxnSpPr>
      <xdr:spPr>
        <a:xfrm>
          <a:off x="4546600" y="1338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157494</xdr:rowOff>
    </xdr:from>
    <xdr:ext cx="599010" cy="259045"/>
    <xdr:sp macro="" textlink="">
      <xdr:nvSpPr>
        <xdr:cNvPr id="173" name="民生費最大値テキスト"/>
        <xdr:cNvSpPr txBox="1"/>
      </xdr:nvSpPr>
      <xdr:spPr>
        <a:xfrm>
          <a:off x="4686300" y="119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156,889</a:t>
          </a:r>
          <a:endParaRPr kumimoji="1" lang="ja-JP" altLang="en-US" sz="1000" b="1">
            <a:latin typeface="ＭＳ Ｐゴシック"/>
          </a:endParaRPr>
        </a:p>
      </xdr:txBody>
    </xdr:sp>
    <xdr:clientData/>
  </xdr:oneCellAnchor>
  <xdr:twoCellAnchor>
    <xdr:from>
      <xdr:col>6</xdr:col>
      <xdr:colOff>422275</xdr:colOff>
      <xdr:row>71</xdr:row>
      <xdr:rowOff>39367</xdr:rowOff>
    </xdr:from>
    <xdr:to>
      <xdr:col>6</xdr:col>
      <xdr:colOff>600075</xdr:colOff>
      <xdr:row>71</xdr:row>
      <xdr:rowOff>39367</xdr:rowOff>
    </xdr:to>
    <xdr:cxnSp macro="">
      <xdr:nvCxnSpPr>
        <xdr:cNvPr id="174" name="直線コネクタ 173"/>
        <xdr:cNvCxnSpPr/>
      </xdr:nvCxnSpPr>
      <xdr:spPr>
        <a:xfrm>
          <a:off x="4546600" y="1221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88654</xdr:rowOff>
    </xdr:from>
    <xdr:to>
      <xdr:col>6</xdr:col>
      <xdr:colOff>511175</xdr:colOff>
      <xdr:row>75</xdr:row>
      <xdr:rowOff>134054</xdr:rowOff>
    </xdr:to>
    <xdr:cxnSp macro="">
      <xdr:nvCxnSpPr>
        <xdr:cNvPr id="175" name="直線コネクタ 174"/>
        <xdr:cNvCxnSpPr/>
      </xdr:nvCxnSpPr>
      <xdr:spPr>
        <a:xfrm flipV="1">
          <a:off x="3797300" y="12947404"/>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22841</xdr:rowOff>
    </xdr:from>
    <xdr:ext cx="599010" cy="259045"/>
    <xdr:sp macro="" textlink="">
      <xdr:nvSpPr>
        <xdr:cNvPr id="176" name="民生費平均値テキスト"/>
        <xdr:cNvSpPr txBox="1"/>
      </xdr:nvSpPr>
      <xdr:spPr>
        <a:xfrm>
          <a:off x="4686300" y="12881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44414</xdr:rowOff>
    </xdr:from>
    <xdr:to>
      <xdr:col>6</xdr:col>
      <xdr:colOff>561975</xdr:colOff>
      <xdr:row>75</xdr:row>
      <xdr:rowOff>146014</xdr:rowOff>
    </xdr:to>
    <xdr:sp macro="" textlink="">
      <xdr:nvSpPr>
        <xdr:cNvPr id="177" name="フローチャート : 判断 176"/>
        <xdr:cNvSpPr/>
      </xdr:nvSpPr>
      <xdr:spPr>
        <a:xfrm>
          <a:off x="45847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134054</xdr:rowOff>
    </xdr:from>
    <xdr:to>
      <xdr:col>5</xdr:col>
      <xdr:colOff>358775</xdr:colOff>
      <xdr:row>76</xdr:row>
      <xdr:rowOff>6334</xdr:rowOff>
    </xdr:to>
    <xdr:cxnSp macro="">
      <xdr:nvCxnSpPr>
        <xdr:cNvPr id="178" name="直線コネクタ 177"/>
        <xdr:cNvCxnSpPr/>
      </xdr:nvCxnSpPr>
      <xdr:spPr>
        <a:xfrm flipV="1">
          <a:off x="2908300" y="12992804"/>
          <a:ext cx="889000" cy="4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165984</xdr:rowOff>
    </xdr:from>
    <xdr:to>
      <xdr:col>5</xdr:col>
      <xdr:colOff>409575</xdr:colOff>
      <xdr:row>72</xdr:row>
      <xdr:rowOff>96134</xdr:rowOff>
    </xdr:to>
    <xdr:sp macro="" textlink="">
      <xdr:nvSpPr>
        <xdr:cNvPr id="179" name="フローチャート : 判断 178"/>
        <xdr:cNvSpPr/>
      </xdr:nvSpPr>
      <xdr:spPr>
        <a:xfrm>
          <a:off x="3746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112661</xdr:rowOff>
    </xdr:from>
    <xdr:ext cx="599010" cy="259045"/>
    <xdr:sp macro="" textlink="">
      <xdr:nvSpPr>
        <xdr:cNvPr id="180" name="テキスト ボックス 179"/>
        <xdr:cNvSpPr txBox="1"/>
      </xdr:nvSpPr>
      <xdr:spPr>
        <a:xfrm>
          <a:off x="3497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6334</xdr:rowOff>
    </xdr:from>
    <xdr:to>
      <xdr:col>4</xdr:col>
      <xdr:colOff>155575</xdr:colOff>
      <xdr:row>76</xdr:row>
      <xdr:rowOff>92814</xdr:rowOff>
    </xdr:to>
    <xdr:cxnSp macro="">
      <xdr:nvCxnSpPr>
        <xdr:cNvPr id="181" name="直線コネクタ 180"/>
        <xdr:cNvCxnSpPr/>
      </xdr:nvCxnSpPr>
      <xdr:spPr>
        <a:xfrm flipV="1">
          <a:off x="2019300" y="13036534"/>
          <a:ext cx="889000" cy="8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123739</xdr:rowOff>
    </xdr:from>
    <xdr:to>
      <xdr:col>4</xdr:col>
      <xdr:colOff>206375</xdr:colOff>
      <xdr:row>73</xdr:row>
      <xdr:rowOff>53889</xdr:rowOff>
    </xdr:to>
    <xdr:sp macro="" textlink="">
      <xdr:nvSpPr>
        <xdr:cNvPr id="182" name="フローチャート : 判断 181"/>
        <xdr:cNvSpPr/>
      </xdr:nvSpPr>
      <xdr:spPr>
        <a:xfrm>
          <a:off x="2857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70416</xdr:rowOff>
    </xdr:from>
    <xdr:ext cx="599010" cy="259045"/>
    <xdr:sp macro="" textlink="">
      <xdr:nvSpPr>
        <xdr:cNvPr id="183" name="テキスト ボックス 182"/>
        <xdr:cNvSpPr txBox="1"/>
      </xdr:nvSpPr>
      <xdr:spPr>
        <a:xfrm>
          <a:off x="2608794"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80973</xdr:rowOff>
    </xdr:from>
    <xdr:to>
      <xdr:col>2</xdr:col>
      <xdr:colOff>638175</xdr:colOff>
      <xdr:row>76</xdr:row>
      <xdr:rowOff>92814</xdr:rowOff>
    </xdr:to>
    <xdr:cxnSp macro="">
      <xdr:nvCxnSpPr>
        <xdr:cNvPr id="184" name="直線コネクタ 183"/>
        <xdr:cNvCxnSpPr/>
      </xdr:nvCxnSpPr>
      <xdr:spPr>
        <a:xfrm>
          <a:off x="1130300" y="13111173"/>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31567</xdr:rowOff>
    </xdr:from>
    <xdr:to>
      <xdr:col>3</xdr:col>
      <xdr:colOff>3175</xdr:colOff>
      <xdr:row>73</xdr:row>
      <xdr:rowOff>133167</xdr:rowOff>
    </xdr:to>
    <xdr:sp macro="" textlink="">
      <xdr:nvSpPr>
        <xdr:cNvPr id="185" name="フローチャート : 判断 184"/>
        <xdr:cNvSpPr/>
      </xdr:nvSpPr>
      <xdr:spPr>
        <a:xfrm>
          <a:off x="1968500" y="1254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149694</xdr:rowOff>
    </xdr:from>
    <xdr:ext cx="599010" cy="259045"/>
    <xdr:sp macro="" textlink="">
      <xdr:nvSpPr>
        <xdr:cNvPr id="186" name="テキスト ボックス 185"/>
        <xdr:cNvSpPr txBox="1"/>
      </xdr:nvSpPr>
      <xdr:spPr>
        <a:xfrm>
          <a:off x="1719794" y="123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51044</xdr:rowOff>
    </xdr:from>
    <xdr:to>
      <xdr:col>1</xdr:col>
      <xdr:colOff>485775</xdr:colOff>
      <xdr:row>73</xdr:row>
      <xdr:rowOff>152644</xdr:rowOff>
    </xdr:to>
    <xdr:sp macro="" textlink="">
      <xdr:nvSpPr>
        <xdr:cNvPr id="187" name="フローチャート : 判断 186"/>
        <xdr:cNvSpPr/>
      </xdr:nvSpPr>
      <xdr:spPr>
        <a:xfrm>
          <a:off x="1079500" y="1256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169171</xdr:rowOff>
    </xdr:from>
    <xdr:ext cx="599010" cy="259045"/>
    <xdr:sp macro="" textlink="">
      <xdr:nvSpPr>
        <xdr:cNvPr id="188" name="テキスト ボックス 187"/>
        <xdr:cNvSpPr txBox="1"/>
      </xdr:nvSpPr>
      <xdr:spPr>
        <a:xfrm>
          <a:off x="830794" y="1234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37854</xdr:rowOff>
    </xdr:from>
    <xdr:to>
      <xdr:col>6</xdr:col>
      <xdr:colOff>561975</xdr:colOff>
      <xdr:row>75</xdr:row>
      <xdr:rowOff>139454</xdr:rowOff>
    </xdr:to>
    <xdr:sp macro="" textlink="">
      <xdr:nvSpPr>
        <xdr:cNvPr id="194" name="円/楕円 193"/>
        <xdr:cNvSpPr/>
      </xdr:nvSpPr>
      <xdr:spPr>
        <a:xfrm>
          <a:off x="4584700" y="128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60731</xdr:rowOff>
    </xdr:from>
    <xdr:ext cx="599010" cy="259045"/>
    <xdr:sp macro="" textlink="">
      <xdr:nvSpPr>
        <xdr:cNvPr id="195" name="民生費該当値テキスト"/>
        <xdr:cNvSpPr txBox="1"/>
      </xdr:nvSpPr>
      <xdr:spPr>
        <a:xfrm>
          <a:off x="4686300" y="1274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124,733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83254</xdr:rowOff>
    </xdr:from>
    <xdr:to>
      <xdr:col>5</xdr:col>
      <xdr:colOff>409575</xdr:colOff>
      <xdr:row>76</xdr:row>
      <xdr:rowOff>13404</xdr:rowOff>
    </xdr:to>
    <xdr:sp macro="" textlink="">
      <xdr:nvSpPr>
        <xdr:cNvPr id="196" name="円/楕円 195"/>
        <xdr:cNvSpPr/>
      </xdr:nvSpPr>
      <xdr:spPr>
        <a:xfrm>
          <a:off x="3746500" y="129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4531</xdr:rowOff>
    </xdr:from>
    <xdr:ext cx="599010" cy="259045"/>
    <xdr:sp macro="" textlink="">
      <xdr:nvSpPr>
        <xdr:cNvPr id="197" name="テキスト ボックス 196"/>
        <xdr:cNvSpPr txBox="1"/>
      </xdr:nvSpPr>
      <xdr:spPr>
        <a:xfrm>
          <a:off x="3497794" y="130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126984</xdr:rowOff>
    </xdr:from>
    <xdr:to>
      <xdr:col>4</xdr:col>
      <xdr:colOff>206375</xdr:colOff>
      <xdr:row>76</xdr:row>
      <xdr:rowOff>57134</xdr:rowOff>
    </xdr:to>
    <xdr:sp macro="" textlink="">
      <xdr:nvSpPr>
        <xdr:cNvPr id="198" name="円/楕円 197"/>
        <xdr:cNvSpPr/>
      </xdr:nvSpPr>
      <xdr:spPr>
        <a:xfrm>
          <a:off x="2857500" y="129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48261</xdr:rowOff>
    </xdr:from>
    <xdr:ext cx="599010" cy="259045"/>
    <xdr:sp macro="" textlink="">
      <xdr:nvSpPr>
        <xdr:cNvPr id="199" name="テキスト ボックス 198"/>
        <xdr:cNvSpPr txBox="1"/>
      </xdr:nvSpPr>
      <xdr:spPr>
        <a:xfrm>
          <a:off x="2608794" y="1307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42014</xdr:rowOff>
    </xdr:from>
    <xdr:to>
      <xdr:col>3</xdr:col>
      <xdr:colOff>3175</xdr:colOff>
      <xdr:row>76</xdr:row>
      <xdr:rowOff>143614</xdr:rowOff>
    </xdr:to>
    <xdr:sp macro="" textlink="">
      <xdr:nvSpPr>
        <xdr:cNvPr id="200" name="円/楕円 199"/>
        <xdr:cNvSpPr/>
      </xdr:nvSpPr>
      <xdr:spPr>
        <a:xfrm>
          <a:off x="1968500" y="130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134741</xdr:rowOff>
    </xdr:from>
    <xdr:ext cx="599010" cy="259045"/>
    <xdr:sp macro="" textlink="">
      <xdr:nvSpPr>
        <xdr:cNvPr id="201" name="テキスト ボックス 200"/>
        <xdr:cNvSpPr txBox="1"/>
      </xdr:nvSpPr>
      <xdr:spPr>
        <a:xfrm>
          <a:off x="1719794" y="1316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30173</xdr:rowOff>
    </xdr:from>
    <xdr:to>
      <xdr:col>1</xdr:col>
      <xdr:colOff>485775</xdr:colOff>
      <xdr:row>76</xdr:row>
      <xdr:rowOff>131773</xdr:rowOff>
    </xdr:to>
    <xdr:sp macro="" textlink="">
      <xdr:nvSpPr>
        <xdr:cNvPr id="202" name="円/楕円 201"/>
        <xdr:cNvSpPr/>
      </xdr:nvSpPr>
      <xdr:spPr>
        <a:xfrm>
          <a:off x="1079500" y="130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122900</xdr:rowOff>
    </xdr:from>
    <xdr:ext cx="599010" cy="259045"/>
    <xdr:sp macro="" textlink="">
      <xdr:nvSpPr>
        <xdr:cNvPr id="203" name="テキスト ボックス 202"/>
        <xdr:cNvSpPr txBox="1"/>
      </xdr:nvSpPr>
      <xdr:spPr>
        <a:xfrm>
          <a:off x="830794" y="1315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35744</xdr:rowOff>
    </xdr:from>
    <xdr:to>
      <xdr:col>6</xdr:col>
      <xdr:colOff>510540</xdr:colOff>
      <xdr:row>98</xdr:row>
      <xdr:rowOff>95523</xdr:rowOff>
    </xdr:to>
    <xdr:cxnSp macro="">
      <xdr:nvCxnSpPr>
        <xdr:cNvPr id="224" name="直線コネクタ 223"/>
        <xdr:cNvCxnSpPr/>
      </xdr:nvCxnSpPr>
      <xdr:spPr>
        <a:xfrm flipV="1">
          <a:off x="4633595" y="15637694"/>
          <a:ext cx="1270" cy="1259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99350</xdr:rowOff>
    </xdr:from>
    <xdr:ext cx="534377" cy="259045"/>
    <xdr:sp macro="" textlink="">
      <xdr:nvSpPr>
        <xdr:cNvPr id="225" name="衛生費最小値テキスト"/>
        <xdr:cNvSpPr txBox="1"/>
      </xdr:nvSpPr>
      <xdr:spPr>
        <a:xfrm>
          <a:off x="4686300" y="169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18,773</a:t>
          </a:r>
          <a:endParaRPr kumimoji="1" lang="ja-JP" altLang="en-US" sz="1000" b="1">
            <a:latin typeface="ＭＳ Ｐゴシック"/>
          </a:endParaRPr>
        </a:p>
      </xdr:txBody>
    </xdr:sp>
    <xdr:clientData/>
  </xdr:oneCellAnchor>
  <xdr:twoCellAnchor>
    <xdr:from>
      <xdr:col>6</xdr:col>
      <xdr:colOff>422275</xdr:colOff>
      <xdr:row>98</xdr:row>
      <xdr:rowOff>95523</xdr:rowOff>
    </xdr:from>
    <xdr:to>
      <xdr:col>6</xdr:col>
      <xdr:colOff>600075</xdr:colOff>
      <xdr:row>98</xdr:row>
      <xdr:rowOff>95523</xdr:rowOff>
    </xdr:to>
    <xdr:cxnSp macro="">
      <xdr:nvCxnSpPr>
        <xdr:cNvPr id="226" name="直線コネクタ 225"/>
        <xdr:cNvCxnSpPr/>
      </xdr:nvCxnSpPr>
      <xdr:spPr>
        <a:xfrm>
          <a:off x="4546600" y="1689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153871</xdr:rowOff>
    </xdr:from>
    <xdr:ext cx="534377" cy="259045"/>
    <xdr:sp macro="" textlink="">
      <xdr:nvSpPr>
        <xdr:cNvPr id="227" name="衛生費最大値テキスト"/>
        <xdr:cNvSpPr txBox="1"/>
      </xdr:nvSpPr>
      <xdr:spPr>
        <a:xfrm>
          <a:off x="4686300" y="154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40,819</a:t>
          </a:r>
          <a:endParaRPr kumimoji="1" lang="ja-JP" altLang="en-US" sz="1000" b="1">
            <a:latin typeface="ＭＳ Ｐゴシック"/>
          </a:endParaRPr>
        </a:p>
      </xdr:txBody>
    </xdr:sp>
    <xdr:clientData/>
  </xdr:oneCellAnchor>
  <xdr:twoCellAnchor>
    <xdr:from>
      <xdr:col>6</xdr:col>
      <xdr:colOff>422275</xdr:colOff>
      <xdr:row>91</xdr:row>
      <xdr:rowOff>35744</xdr:rowOff>
    </xdr:from>
    <xdr:to>
      <xdr:col>6</xdr:col>
      <xdr:colOff>600075</xdr:colOff>
      <xdr:row>91</xdr:row>
      <xdr:rowOff>35744</xdr:rowOff>
    </xdr:to>
    <xdr:cxnSp macro="">
      <xdr:nvCxnSpPr>
        <xdr:cNvPr id="228" name="直線コネクタ 227"/>
        <xdr:cNvCxnSpPr/>
      </xdr:nvCxnSpPr>
      <xdr:spPr>
        <a:xfrm>
          <a:off x="4546600" y="1563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107638</xdr:rowOff>
    </xdr:from>
    <xdr:to>
      <xdr:col>6</xdr:col>
      <xdr:colOff>511175</xdr:colOff>
      <xdr:row>95</xdr:row>
      <xdr:rowOff>28944</xdr:rowOff>
    </xdr:to>
    <xdr:cxnSp macro="">
      <xdr:nvCxnSpPr>
        <xdr:cNvPr id="229" name="直線コネクタ 228"/>
        <xdr:cNvCxnSpPr/>
      </xdr:nvCxnSpPr>
      <xdr:spPr>
        <a:xfrm flipV="1">
          <a:off x="3797300" y="16052488"/>
          <a:ext cx="838200" cy="26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141336</xdr:rowOff>
    </xdr:from>
    <xdr:ext cx="534377" cy="259045"/>
    <xdr:sp macro="" textlink="">
      <xdr:nvSpPr>
        <xdr:cNvPr id="230" name="衛生費平均値テキスト"/>
        <xdr:cNvSpPr txBox="1"/>
      </xdr:nvSpPr>
      <xdr:spPr>
        <a:xfrm>
          <a:off x="4686300" y="16086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162909</xdr:rowOff>
    </xdr:from>
    <xdr:to>
      <xdr:col>6</xdr:col>
      <xdr:colOff>561975</xdr:colOff>
      <xdr:row>94</xdr:row>
      <xdr:rowOff>93059</xdr:rowOff>
    </xdr:to>
    <xdr:sp macro="" textlink="">
      <xdr:nvSpPr>
        <xdr:cNvPr id="231" name="フローチャート : 判断 230"/>
        <xdr:cNvSpPr/>
      </xdr:nvSpPr>
      <xdr:spPr>
        <a:xfrm>
          <a:off x="45847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28944</xdr:rowOff>
    </xdr:from>
    <xdr:to>
      <xdr:col>5</xdr:col>
      <xdr:colOff>358775</xdr:colOff>
      <xdr:row>96</xdr:row>
      <xdr:rowOff>19971</xdr:rowOff>
    </xdr:to>
    <xdr:cxnSp macro="">
      <xdr:nvCxnSpPr>
        <xdr:cNvPr id="232" name="直線コネクタ 231"/>
        <xdr:cNvCxnSpPr/>
      </xdr:nvCxnSpPr>
      <xdr:spPr>
        <a:xfrm flipV="1">
          <a:off x="2908300" y="16316694"/>
          <a:ext cx="889000" cy="1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61697</xdr:rowOff>
    </xdr:from>
    <xdr:to>
      <xdr:col>5</xdr:col>
      <xdr:colOff>409575</xdr:colOff>
      <xdr:row>94</xdr:row>
      <xdr:rowOff>163297</xdr:rowOff>
    </xdr:to>
    <xdr:sp macro="" textlink="">
      <xdr:nvSpPr>
        <xdr:cNvPr id="233" name="フローチャート : 判断 232"/>
        <xdr:cNvSpPr/>
      </xdr:nvSpPr>
      <xdr:spPr>
        <a:xfrm>
          <a:off x="3746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8374</xdr:rowOff>
    </xdr:from>
    <xdr:ext cx="534377" cy="259045"/>
    <xdr:sp macro="" textlink="">
      <xdr:nvSpPr>
        <xdr:cNvPr id="234" name="テキスト ボックス 233"/>
        <xdr:cNvSpPr txBox="1"/>
      </xdr:nvSpPr>
      <xdr:spPr>
        <a:xfrm>
          <a:off x="3530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101581</xdr:rowOff>
    </xdr:from>
    <xdr:to>
      <xdr:col>4</xdr:col>
      <xdr:colOff>155575</xdr:colOff>
      <xdr:row>96</xdr:row>
      <xdr:rowOff>19971</xdr:rowOff>
    </xdr:to>
    <xdr:cxnSp macro="">
      <xdr:nvCxnSpPr>
        <xdr:cNvPr id="235" name="直線コネクタ 234"/>
        <xdr:cNvCxnSpPr/>
      </xdr:nvCxnSpPr>
      <xdr:spPr>
        <a:xfrm>
          <a:off x="2019300" y="16389331"/>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132048</xdr:rowOff>
    </xdr:from>
    <xdr:to>
      <xdr:col>4</xdr:col>
      <xdr:colOff>206375</xdr:colOff>
      <xdr:row>95</xdr:row>
      <xdr:rowOff>62198</xdr:rowOff>
    </xdr:to>
    <xdr:sp macro="" textlink="">
      <xdr:nvSpPr>
        <xdr:cNvPr id="236" name="フローチャート : 判断 235"/>
        <xdr:cNvSpPr/>
      </xdr:nvSpPr>
      <xdr:spPr>
        <a:xfrm>
          <a:off x="2857500" y="1624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78725</xdr:rowOff>
    </xdr:from>
    <xdr:ext cx="534377" cy="259045"/>
    <xdr:sp macro="" textlink="">
      <xdr:nvSpPr>
        <xdr:cNvPr id="237" name="テキスト ボックス 236"/>
        <xdr:cNvSpPr txBox="1"/>
      </xdr:nvSpPr>
      <xdr:spPr>
        <a:xfrm>
          <a:off x="2641111" y="160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144387</xdr:rowOff>
    </xdr:from>
    <xdr:to>
      <xdr:col>2</xdr:col>
      <xdr:colOff>638175</xdr:colOff>
      <xdr:row>95</xdr:row>
      <xdr:rowOff>101581</xdr:rowOff>
    </xdr:to>
    <xdr:cxnSp macro="">
      <xdr:nvCxnSpPr>
        <xdr:cNvPr id="238" name="直線コネクタ 237"/>
        <xdr:cNvCxnSpPr/>
      </xdr:nvCxnSpPr>
      <xdr:spPr>
        <a:xfrm>
          <a:off x="1130300" y="16260687"/>
          <a:ext cx="889000" cy="1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123534</xdr:rowOff>
    </xdr:from>
    <xdr:to>
      <xdr:col>3</xdr:col>
      <xdr:colOff>3175</xdr:colOff>
      <xdr:row>95</xdr:row>
      <xdr:rowOff>53684</xdr:rowOff>
    </xdr:to>
    <xdr:sp macro="" textlink="">
      <xdr:nvSpPr>
        <xdr:cNvPr id="239" name="フローチャート : 判断 238"/>
        <xdr:cNvSpPr/>
      </xdr:nvSpPr>
      <xdr:spPr>
        <a:xfrm>
          <a:off x="1968500" y="16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70211</xdr:rowOff>
    </xdr:from>
    <xdr:ext cx="534377" cy="259045"/>
    <xdr:sp macro="" textlink="">
      <xdr:nvSpPr>
        <xdr:cNvPr id="240" name="テキスト ボックス 239"/>
        <xdr:cNvSpPr txBox="1"/>
      </xdr:nvSpPr>
      <xdr:spPr>
        <a:xfrm>
          <a:off x="1752111" y="160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104560</xdr:rowOff>
    </xdr:from>
    <xdr:to>
      <xdr:col>1</xdr:col>
      <xdr:colOff>485775</xdr:colOff>
      <xdr:row>95</xdr:row>
      <xdr:rowOff>34710</xdr:rowOff>
    </xdr:to>
    <xdr:sp macro="" textlink="">
      <xdr:nvSpPr>
        <xdr:cNvPr id="241" name="フローチャート : 判断 240"/>
        <xdr:cNvSpPr/>
      </xdr:nvSpPr>
      <xdr:spPr>
        <a:xfrm>
          <a:off x="1079500" y="162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25837</xdr:rowOff>
    </xdr:from>
    <xdr:ext cx="534377" cy="259045"/>
    <xdr:sp macro="" textlink="">
      <xdr:nvSpPr>
        <xdr:cNvPr id="242" name="テキスト ボックス 241"/>
        <xdr:cNvSpPr txBox="1"/>
      </xdr:nvSpPr>
      <xdr:spPr>
        <a:xfrm>
          <a:off x="863111" y="163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56838</xdr:rowOff>
    </xdr:from>
    <xdr:to>
      <xdr:col>6</xdr:col>
      <xdr:colOff>561975</xdr:colOff>
      <xdr:row>93</xdr:row>
      <xdr:rowOff>158438</xdr:rowOff>
    </xdr:to>
    <xdr:sp macro="" textlink="">
      <xdr:nvSpPr>
        <xdr:cNvPr id="248" name="円/楕円 247"/>
        <xdr:cNvSpPr/>
      </xdr:nvSpPr>
      <xdr:spPr>
        <a:xfrm>
          <a:off x="4584700" y="160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79715</xdr:rowOff>
    </xdr:from>
    <xdr:ext cx="534377" cy="259045"/>
    <xdr:sp macro="" textlink="">
      <xdr:nvSpPr>
        <xdr:cNvPr id="249" name="衛生費該当値テキスト"/>
        <xdr:cNvSpPr txBox="1"/>
      </xdr:nvSpPr>
      <xdr:spPr>
        <a:xfrm>
          <a:off x="4686300"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149594</xdr:rowOff>
    </xdr:from>
    <xdr:to>
      <xdr:col>5</xdr:col>
      <xdr:colOff>409575</xdr:colOff>
      <xdr:row>95</xdr:row>
      <xdr:rowOff>79744</xdr:rowOff>
    </xdr:to>
    <xdr:sp macro="" textlink="">
      <xdr:nvSpPr>
        <xdr:cNvPr id="250" name="円/楕円 249"/>
        <xdr:cNvSpPr/>
      </xdr:nvSpPr>
      <xdr:spPr>
        <a:xfrm>
          <a:off x="3746500" y="162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70871</xdr:rowOff>
    </xdr:from>
    <xdr:ext cx="534377" cy="259045"/>
    <xdr:sp macro="" textlink="">
      <xdr:nvSpPr>
        <xdr:cNvPr id="251" name="テキスト ボックス 250"/>
        <xdr:cNvSpPr txBox="1"/>
      </xdr:nvSpPr>
      <xdr:spPr>
        <a:xfrm>
          <a:off x="3530111" y="163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140621</xdr:rowOff>
    </xdr:from>
    <xdr:to>
      <xdr:col>4</xdr:col>
      <xdr:colOff>206375</xdr:colOff>
      <xdr:row>96</xdr:row>
      <xdr:rowOff>70771</xdr:rowOff>
    </xdr:to>
    <xdr:sp macro="" textlink="">
      <xdr:nvSpPr>
        <xdr:cNvPr id="252" name="円/楕円 251"/>
        <xdr:cNvSpPr/>
      </xdr:nvSpPr>
      <xdr:spPr>
        <a:xfrm>
          <a:off x="2857500" y="164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61898</xdr:rowOff>
    </xdr:from>
    <xdr:ext cx="534377" cy="259045"/>
    <xdr:sp macro="" textlink="">
      <xdr:nvSpPr>
        <xdr:cNvPr id="253" name="テキスト ボックス 252"/>
        <xdr:cNvSpPr txBox="1"/>
      </xdr:nvSpPr>
      <xdr:spPr>
        <a:xfrm>
          <a:off x="2641111" y="165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50781</xdr:rowOff>
    </xdr:from>
    <xdr:to>
      <xdr:col>3</xdr:col>
      <xdr:colOff>3175</xdr:colOff>
      <xdr:row>95</xdr:row>
      <xdr:rowOff>152381</xdr:rowOff>
    </xdr:to>
    <xdr:sp macro="" textlink="">
      <xdr:nvSpPr>
        <xdr:cNvPr id="254" name="円/楕円 253"/>
        <xdr:cNvSpPr/>
      </xdr:nvSpPr>
      <xdr:spPr>
        <a:xfrm>
          <a:off x="1968500" y="163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143508</xdr:rowOff>
    </xdr:from>
    <xdr:ext cx="534377" cy="259045"/>
    <xdr:sp macro="" textlink="">
      <xdr:nvSpPr>
        <xdr:cNvPr id="255" name="テキスト ボックス 254"/>
        <xdr:cNvSpPr txBox="1"/>
      </xdr:nvSpPr>
      <xdr:spPr>
        <a:xfrm>
          <a:off x="1752111" y="164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93587</xdr:rowOff>
    </xdr:from>
    <xdr:to>
      <xdr:col>1</xdr:col>
      <xdr:colOff>485775</xdr:colOff>
      <xdr:row>95</xdr:row>
      <xdr:rowOff>23737</xdr:rowOff>
    </xdr:to>
    <xdr:sp macro="" textlink="">
      <xdr:nvSpPr>
        <xdr:cNvPr id="256" name="円/楕円 255"/>
        <xdr:cNvSpPr/>
      </xdr:nvSpPr>
      <xdr:spPr>
        <a:xfrm>
          <a:off x="1079500" y="162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40264</xdr:rowOff>
    </xdr:from>
    <xdr:ext cx="534377" cy="259045"/>
    <xdr:sp macro="" textlink="">
      <xdr:nvSpPr>
        <xdr:cNvPr id="257" name="テキスト ボックス 256"/>
        <xdr:cNvSpPr txBox="1"/>
      </xdr:nvSpPr>
      <xdr:spPr>
        <a:xfrm>
          <a:off x="863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54737</xdr:rowOff>
    </xdr:from>
    <xdr:to>
      <xdr:col>15</xdr:col>
      <xdr:colOff>180340</xdr:colOff>
      <xdr:row>39</xdr:row>
      <xdr:rowOff>6477</xdr:rowOff>
    </xdr:to>
    <xdr:cxnSp macro="">
      <xdr:nvCxnSpPr>
        <xdr:cNvPr id="281" name="直線コネクタ 280"/>
        <xdr:cNvCxnSpPr/>
      </xdr:nvCxnSpPr>
      <xdr:spPr>
        <a:xfrm flipV="1">
          <a:off x="10475595" y="5198237"/>
          <a:ext cx="1270" cy="14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10304</xdr:rowOff>
    </xdr:from>
    <xdr:ext cx="378565" cy="259045"/>
    <xdr:sp macro="" textlink="">
      <xdr:nvSpPr>
        <xdr:cNvPr id="282" name="労働費最小値テキスト"/>
        <xdr:cNvSpPr txBox="1"/>
      </xdr:nvSpPr>
      <xdr:spPr>
        <a:xfrm>
          <a:off x="10528300"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15</xdr:col>
      <xdr:colOff>92075</xdr:colOff>
      <xdr:row>39</xdr:row>
      <xdr:rowOff>6477</xdr:rowOff>
    </xdr:from>
    <xdr:to>
      <xdr:col>15</xdr:col>
      <xdr:colOff>269875</xdr:colOff>
      <xdr:row>39</xdr:row>
      <xdr:rowOff>6477</xdr:rowOff>
    </xdr:to>
    <xdr:cxnSp macro="">
      <xdr:nvCxnSpPr>
        <xdr:cNvPr id="283" name="直線コネクタ 282"/>
        <xdr:cNvCxnSpPr/>
      </xdr:nvCxnSpPr>
      <xdr:spPr>
        <a:xfrm>
          <a:off x="10388600" y="669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1414</xdr:rowOff>
    </xdr:from>
    <xdr:ext cx="534377" cy="259045"/>
    <xdr:sp macro="" textlink="">
      <xdr:nvSpPr>
        <xdr:cNvPr id="284" name="労働費最大値テキスト"/>
        <xdr:cNvSpPr txBox="1"/>
      </xdr:nvSpPr>
      <xdr:spPr>
        <a:xfrm>
          <a:off x="10528300" y="49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a:t>
          </a:r>
          <a:endParaRPr kumimoji="1" lang="ja-JP" altLang="en-US" sz="1000" b="1">
            <a:latin typeface="ＭＳ Ｐゴシック"/>
          </a:endParaRPr>
        </a:p>
      </xdr:txBody>
    </xdr:sp>
    <xdr:clientData/>
  </xdr:oneCellAnchor>
  <xdr:twoCellAnchor>
    <xdr:from>
      <xdr:col>15</xdr:col>
      <xdr:colOff>92075</xdr:colOff>
      <xdr:row>30</xdr:row>
      <xdr:rowOff>54737</xdr:rowOff>
    </xdr:from>
    <xdr:to>
      <xdr:col>15</xdr:col>
      <xdr:colOff>269875</xdr:colOff>
      <xdr:row>30</xdr:row>
      <xdr:rowOff>54737</xdr:rowOff>
    </xdr:to>
    <xdr:cxnSp macro="">
      <xdr:nvCxnSpPr>
        <xdr:cNvPr id="285" name="直線コネクタ 284"/>
        <xdr:cNvCxnSpPr/>
      </xdr:nvCxnSpPr>
      <xdr:spPr>
        <a:xfrm>
          <a:off x="10388600" y="5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118745</xdr:rowOff>
    </xdr:from>
    <xdr:to>
      <xdr:col>15</xdr:col>
      <xdr:colOff>180975</xdr:colOff>
      <xdr:row>38</xdr:row>
      <xdr:rowOff>122047</xdr:rowOff>
    </xdr:to>
    <xdr:cxnSp macro="">
      <xdr:nvCxnSpPr>
        <xdr:cNvPr id="286" name="直線コネクタ 285"/>
        <xdr:cNvCxnSpPr/>
      </xdr:nvCxnSpPr>
      <xdr:spPr>
        <a:xfrm flipV="1">
          <a:off x="9639300" y="6633845"/>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88282</xdr:rowOff>
    </xdr:from>
    <xdr:ext cx="469744" cy="259045"/>
    <xdr:sp macro="" textlink="">
      <xdr:nvSpPr>
        <xdr:cNvPr id="287" name="労働費平均値テキスト"/>
        <xdr:cNvSpPr txBox="1"/>
      </xdr:nvSpPr>
      <xdr:spPr>
        <a:xfrm>
          <a:off x="10528300" y="626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65405</xdr:rowOff>
    </xdr:from>
    <xdr:to>
      <xdr:col>15</xdr:col>
      <xdr:colOff>231775</xdr:colOff>
      <xdr:row>37</xdr:row>
      <xdr:rowOff>167005</xdr:rowOff>
    </xdr:to>
    <xdr:sp macro="" textlink="">
      <xdr:nvSpPr>
        <xdr:cNvPr id="288" name="フローチャート : 判断 287"/>
        <xdr:cNvSpPr/>
      </xdr:nvSpPr>
      <xdr:spPr>
        <a:xfrm>
          <a:off x="10426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101219</xdr:rowOff>
    </xdr:from>
    <xdr:to>
      <xdr:col>14</xdr:col>
      <xdr:colOff>28575</xdr:colOff>
      <xdr:row>38</xdr:row>
      <xdr:rowOff>122047</xdr:rowOff>
    </xdr:to>
    <xdr:cxnSp macro="">
      <xdr:nvCxnSpPr>
        <xdr:cNvPr id="289" name="直線コネクタ 288"/>
        <xdr:cNvCxnSpPr/>
      </xdr:nvCxnSpPr>
      <xdr:spPr>
        <a:xfrm>
          <a:off x="8750300" y="6616319"/>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39624</xdr:rowOff>
    </xdr:from>
    <xdr:to>
      <xdr:col>14</xdr:col>
      <xdr:colOff>79375</xdr:colOff>
      <xdr:row>38</xdr:row>
      <xdr:rowOff>141224</xdr:rowOff>
    </xdr:to>
    <xdr:sp macro="" textlink="">
      <xdr:nvSpPr>
        <xdr:cNvPr id="290" name="フローチャート : 判断 289"/>
        <xdr:cNvSpPr/>
      </xdr:nvSpPr>
      <xdr:spPr>
        <a:xfrm>
          <a:off x="9588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157751</xdr:rowOff>
    </xdr:from>
    <xdr:ext cx="378565" cy="259045"/>
    <xdr:sp macro="" textlink="">
      <xdr:nvSpPr>
        <xdr:cNvPr id="291" name="テキスト ボックス 290"/>
        <xdr:cNvSpPr txBox="1"/>
      </xdr:nvSpPr>
      <xdr:spPr>
        <a:xfrm>
          <a:off x="9450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54737</xdr:rowOff>
    </xdr:from>
    <xdr:to>
      <xdr:col>12</xdr:col>
      <xdr:colOff>511175</xdr:colOff>
      <xdr:row>38</xdr:row>
      <xdr:rowOff>101219</xdr:rowOff>
    </xdr:to>
    <xdr:cxnSp macro="">
      <xdr:nvCxnSpPr>
        <xdr:cNvPr id="292" name="直線コネクタ 291"/>
        <xdr:cNvCxnSpPr/>
      </xdr:nvCxnSpPr>
      <xdr:spPr>
        <a:xfrm>
          <a:off x="7861300" y="656983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165227</xdr:rowOff>
    </xdr:from>
    <xdr:to>
      <xdr:col>12</xdr:col>
      <xdr:colOff>561975</xdr:colOff>
      <xdr:row>38</xdr:row>
      <xdr:rowOff>95377</xdr:rowOff>
    </xdr:to>
    <xdr:sp macro="" textlink="">
      <xdr:nvSpPr>
        <xdr:cNvPr id="293" name="フローチャート : 判断 292"/>
        <xdr:cNvSpPr/>
      </xdr:nvSpPr>
      <xdr:spPr>
        <a:xfrm>
          <a:off x="8699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111904</xdr:rowOff>
    </xdr:from>
    <xdr:ext cx="469744" cy="259045"/>
    <xdr:sp macro="" textlink="">
      <xdr:nvSpPr>
        <xdr:cNvPr id="294" name="テキスト ボックス 293"/>
        <xdr:cNvSpPr txBox="1"/>
      </xdr:nvSpPr>
      <xdr:spPr>
        <a:xfrm>
          <a:off x="85154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137033</xdr:rowOff>
    </xdr:from>
    <xdr:to>
      <xdr:col>11</xdr:col>
      <xdr:colOff>307975</xdr:colOff>
      <xdr:row>38</xdr:row>
      <xdr:rowOff>54737</xdr:rowOff>
    </xdr:to>
    <xdr:cxnSp macro="">
      <xdr:nvCxnSpPr>
        <xdr:cNvPr id="295" name="直線コネクタ 294"/>
        <xdr:cNvCxnSpPr/>
      </xdr:nvCxnSpPr>
      <xdr:spPr>
        <a:xfrm>
          <a:off x="6972300" y="6480683"/>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142748</xdr:rowOff>
    </xdr:from>
    <xdr:to>
      <xdr:col>11</xdr:col>
      <xdr:colOff>358775</xdr:colOff>
      <xdr:row>38</xdr:row>
      <xdr:rowOff>72898</xdr:rowOff>
    </xdr:to>
    <xdr:sp macro="" textlink="">
      <xdr:nvSpPr>
        <xdr:cNvPr id="296" name="フローチャート : 判断 295"/>
        <xdr:cNvSpPr/>
      </xdr:nvSpPr>
      <xdr:spPr>
        <a:xfrm>
          <a:off x="7810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89425</xdr:rowOff>
    </xdr:from>
    <xdr:ext cx="469744" cy="259045"/>
    <xdr:sp macro="" textlink="">
      <xdr:nvSpPr>
        <xdr:cNvPr id="297" name="テキスト ボックス 296"/>
        <xdr:cNvSpPr txBox="1"/>
      </xdr:nvSpPr>
      <xdr:spPr>
        <a:xfrm>
          <a:off x="7626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55245</xdr:rowOff>
    </xdr:from>
    <xdr:to>
      <xdr:col>10</xdr:col>
      <xdr:colOff>155575</xdr:colOff>
      <xdr:row>37</xdr:row>
      <xdr:rowOff>156845</xdr:rowOff>
    </xdr:to>
    <xdr:sp macro="" textlink="">
      <xdr:nvSpPr>
        <xdr:cNvPr id="298" name="フローチャート : 判断 297"/>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1922</xdr:rowOff>
    </xdr:from>
    <xdr:ext cx="469744" cy="259045"/>
    <xdr:sp macro="" textlink="">
      <xdr:nvSpPr>
        <xdr:cNvPr id="299" name="テキスト ボックス 298"/>
        <xdr:cNvSpPr txBox="1"/>
      </xdr:nvSpPr>
      <xdr:spPr>
        <a:xfrm>
          <a:off x="6737427" y="617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67945</xdr:rowOff>
    </xdr:from>
    <xdr:to>
      <xdr:col>15</xdr:col>
      <xdr:colOff>231775</xdr:colOff>
      <xdr:row>38</xdr:row>
      <xdr:rowOff>169545</xdr:rowOff>
    </xdr:to>
    <xdr:sp macro="" textlink="">
      <xdr:nvSpPr>
        <xdr:cNvPr id="305" name="円/楕円 304"/>
        <xdr:cNvSpPr/>
      </xdr:nvSpPr>
      <xdr:spPr>
        <a:xfrm>
          <a:off x="10426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154322</xdr:rowOff>
    </xdr:from>
    <xdr:ext cx="378565" cy="259045"/>
    <xdr:sp macro="" textlink="">
      <xdr:nvSpPr>
        <xdr:cNvPr id="306" name="労働費該当値テキスト"/>
        <xdr:cNvSpPr txBox="1"/>
      </xdr:nvSpPr>
      <xdr:spPr>
        <a:xfrm>
          <a:off x="10528300" y="64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71247</xdr:rowOff>
    </xdr:from>
    <xdr:to>
      <xdr:col>14</xdr:col>
      <xdr:colOff>79375</xdr:colOff>
      <xdr:row>39</xdr:row>
      <xdr:rowOff>1397</xdr:rowOff>
    </xdr:to>
    <xdr:sp macro="" textlink="">
      <xdr:nvSpPr>
        <xdr:cNvPr id="307" name="円/楕円 306"/>
        <xdr:cNvSpPr/>
      </xdr:nvSpPr>
      <xdr:spPr>
        <a:xfrm>
          <a:off x="9588500" y="65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163974</xdr:rowOff>
    </xdr:from>
    <xdr:ext cx="378565" cy="259045"/>
    <xdr:sp macro="" textlink="">
      <xdr:nvSpPr>
        <xdr:cNvPr id="308" name="テキスト ボックス 307"/>
        <xdr:cNvSpPr txBox="1"/>
      </xdr:nvSpPr>
      <xdr:spPr>
        <a:xfrm>
          <a:off x="9450017" y="6679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50419</xdr:rowOff>
    </xdr:from>
    <xdr:to>
      <xdr:col>12</xdr:col>
      <xdr:colOff>561975</xdr:colOff>
      <xdr:row>38</xdr:row>
      <xdr:rowOff>152019</xdr:rowOff>
    </xdr:to>
    <xdr:sp macro="" textlink="">
      <xdr:nvSpPr>
        <xdr:cNvPr id="309" name="円/楕円 308"/>
        <xdr:cNvSpPr/>
      </xdr:nvSpPr>
      <xdr:spPr>
        <a:xfrm>
          <a:off x="8699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143146</xdr:rowOff>
    </xdr:from>
    <xdr:ext cx="378565" cy="259045"/>
    <xdr:sp macro="" textlink="">
      <xdr:nvSpPr>
        <xdr:cNvPr id="310" name="テキスト ボックス 309"/>
        <xdr:cNvSpPr txBox="1"/>
      </xdr:nvSpPr>
      <xdr:spPr>
        <a:xfrm>
          <a:off x="8561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3937</xdr:rowOff>
    </xdr:from>
    <xdr:to>
      <xdr:col>11</xdr:col>
      <xdr:colOff>358775</xdr:colOff>
      <xdr:row>38</xdr:row>
      <xdr:rowOff>105537</xdr:rowOff>
    </xdr:to>
    <xdr:sp macro="" textlink="">
      <xdr:nvSpPr>
        <xdr:cNvPr id="311" name="円/楕円 310"/>
        <xdr:cNvSpPr/>
      </xdr:nvSpPr>
      <xdr:spPr>
        <a:xfrm>
          <a:off x="78105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96664</xdr:rowOff>
    </xdr:from>
    <xdr:ext cx="469744" cy="259045"/>
    <xdr:sp macro="" textlink="">
      <xdr:nvSpPr>
        <xdr:cNvPr id="312" name="テキスト ボックス 311"/>
        <xdr:cNvSpPr txBox="1"/>
      </xdr:nvSpPr>
      <xdr:spPr>
        <a:xfrm>
          <a:off x="7626427" y="66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86233</xdr:rowOff>
    </xdr:from>
    <xdr:to>
      <xdr:col>10</xdr:col>
      <xdr:colOff>155575</xdr:colOff>
      <xdr:row>38</xdr:row>
      <xdr:rowOff>16383</xdr:rowOff>
    </xdr:to>
    <xdr:sp macro="" textlink="">
      <xdr:nvSpPr>
        <xdr:cNvPr id="313" name="円/楕円 312"/>
        <xdr:cNvSpPr/>
      </xdr:nvSpPr>
      <xdr:spPr>
        <a:xfrm>
          <a:off x="6921500" y="64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7510</xdr:rowOff>
    </xdr:from>
    <xdr:ext cx="469744" cy="259045"/>
    <xdr:sp macro="" textlink="">
      <xdr:nvSpPr>
        <xdr:cNvPr id="314" name="テキスト ボックス 313"/>
        <xdr:cNvSpPr txBox="1"/>
      </xdr:nvSpPr>
      <xdr:spPr>
        <a:xfrm>
          <a:off x="6737427" y="65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28" name="テキスト ボックス 32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35458</xdr:rowOff>
    </xdr:from>
    <xdr:to>
      <xdr:col>15</xdr:col>
      <xdr:colOff>180340</xdr:colOff>
      <xdr:row>58</xdr:row>
      <xdr:rowOff>6503</xdr:rowOff>
    </xdr:to>
    <xdr:cxnSp macro="">
      <xdr:nvCxnSpPr>
        <xdr:cNvPr id="338" name="直線コネクタ 337"/>
        <xdr:cNvCxnSpPr/>
      </xdr:nvCxnSpPr>
      <xdr:spPr>
        <a:xfrm flipV="1">
          <a:off x="10475595" y="8607958"/>
          <a:ext cx="1270" cy="134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10330</xdr:rowOff>
    </xdr:from>
    <xdr:ext cx="469744" cy="259045"/>
    <xdr:sp macro="" textlink="">
      <xdr:nvSpPr>
        <xdr:cNvPr id="339" name="農林水産業費最小値テキスト"/>
        <xdr:cNvSpPr txBox="1"/>
      </xdr:nvSpPr>
      <xdr:spPr>
        <a:xfrm>
          <a:off x="10528300" y="99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2,748</a:t>
          </a:r>
          <a:endParaRPr kumimoji="1" lang="ja-JP" altLang="en-US" sz="1000" b="1">
            <a:latin typeface="ＭＳ Ｐゴシック"/>
          </a:endParaRPr>
        </a:p>
      </xdr:txBody>
    </xdr:sp>
    <xdr:clientData/>
  </xdr:oneCellAnchor>
  <xdr:twoCellAnchor>
    <xdr:from>
      <xdr:col>15</xdr:col>
      <xdr:colOff>92075</xdr:colOff>
      <xdr:row>58</xdr:row>
      <xdr:rowOff>6503</xdr:rowOff>
    </xdr:from>
    <xdr:to>
      <xdr:col>15</xdr:col>
      <xdr:colOff>269875</xdr:colOff>
      <xdr:row>58</xdr:row>
      <xdr:rowOff>6503</xdr:rowOff>
    </xdr:to>
    <xdr:cxnSp macro="">
      <xdr:nvCxnSpPr>
        <xdr:cNvPr id="340" name="直線コネクタ 339"/>
        <xdr:cNvCxnSpPr/>
      </xdr:nvCxnSpPr>
      <xdr:spPr>
        <a:xfrm>
          <a:off x="10388600" y="995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153585</xdr:rowOff>
    </xdr:from>
    <xdr:ext cx="534377" cy="259045"/>
    <xdr:sp macro="" textlink="">
      <xdr:nvSpPr>
        <xdr:cNvPr id="341" name="農林水産業費最大値テキスト"/>
        <xdr:cNvSpPr txBox="1"/>
      </xdr:nvSpPr>
      <xdr:spPr>
        <a:xfrm>
          <a:off x="10528300" y="8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20,368</a:t>
          </a:r>
          <a:endParaRPr kumimoji="1" lang="ja-JP" altLang="en-US" sz="1000" b="1">
            <a:latin typeface="ＭＳ Ｐゴシック"/>
          </a:endParaRPr>
        </a:p>
      </xdr:txBody>
    </xdr:sp>
    <xdr:clientData/>
  </xdr:oneCellAnchor>
  <xdr:twoCellAnchor>
    <xdr:from>
      <xdr:col>15</xdr:col>
      <xdr:colOff>92075</xdr:colOff>
      <xdr:row>50</xdr:row>
      <xdr:rowOff>35458</xdr:rowOff>
    </xdr:from>
    <xdr:to>
      <xdr:col>15</xdr:col>
      <xdr:colOff>269875</xdr:colOff>
      <xdr:row>50</xdr:row>
      <xdr:rowOff>35458</xdr:rowOff>
    </xdr:to>
    <xdr:cxnSp macro="">
      <xdr:nvCxnSpPr>
        <xdr:cNvPr id="342" name="直線コネクタ 341"/>
        <xdr:cNvCxnSpPr/>
      </xdr:nvCxnSpPr>
      <xdr:spPr>
        <a:xfrm>
          <a:off x="10388600" y="860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135433</xdr:rowOff>
    </xdr:from>
    <xdr:to>
      <xdr:col>15</xdr:col>
      <xdr:colOff>180975</xdr:colOff>
      <xdr:row>56</xdr:row>
      <xdr:rowOff>146253</xdr:rowOff>
    </xdr:to>
    <xdr:cxnSp macro="">
      <xdr:nvCxnSpPr>
        <xdr:cNvPr id="343" name="直線コネクタ 342"/>
        <xdr:cNvCxnSpPr/>
      </xdr:nvCxnSpPr>
      <xdr:spPr>
        <a:xfrm flipV="1">
          <a:off x="9639300" y="9565183"/>
          <a:ext cx="838200" cy="18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151096</xdr:rowOff>
    </xdr:from>
    <xdr:ext cx="469744" cy="259045"/>
    <xdr:sp macro="" textlink="">
      <xdr:nvSpPr>
        <xdr:cNvPr id="344" name="農林水産業費平均値テキスト"/>
        <xdr:cNvSpPr txBox="1"/>
      </xdr:nvSpPr>
      <xdr:spPr>
        <a:xfrm>
          <a:off x="10528300" y="9237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128219</xdr:rowOff>
    </xdr:from>
    <xdr:to>
      <xdr:col>15</xdr:col>
      <xdr:colOff>231775</xdr:colOff>
      <xdr:row>55</xdr:row>
      <xdr:rowOff>58369</xdr:rowOff>
    </xdr:to>
    <xdr:sp macro="" textlink="">
      <xdr:nvSpPr>
        <xdr:cNvPr id="345" name="フローチャート : 判断 344"/>
        <xdr:cNvSpPr/>
      </xdr:nvSpPr>
      <xdr:spPr>
        <a:xfrm>
          <a:off x="10426700" y="938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27991</xdr:rowOff>
    </xdr:from>
    <xdr:to>
      <xdr:col>14</xdr:col>
      <xdr:colOff>28575</xdr:colOff>
      <xdr:row>56</xdr:row>
      <xdr:rowOff>146253</xdr:rowOff>
    </xdr:to>
    <xdr:cxnSp macro="">
      <xdr:nvCxnSpPr>
        <xdr:cNvPr id="346" name="直線コネクタ 345"/>
        <xdr:cNvCxnSpPr/>
      </xdr:nvCxnSpPr>
      <xdr:spPr>
        <a:xfrm>
          <a:off x="8750300" y="9629191"/>
          <a:ext cx="889000" cy="1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116484</xdr:rowOff>
    </xdr:from>
    <xdr:to>
      <xdr:col>14</xdr:col>
      <xdr:colOff>79375</xdr:colOff>
      <xdr:row>57</xdr:row>
      <xdr:rowOff>46634</xdr:rowOff>
    </xdr:to>
    <xdr:sp macro="" textlink="">
      <xdr:nvSpPr>
        <xdr:cNvPr id="347" name="フローチャート : 判断 346"/>
        <xdr:cNvSpPr/>
      </xdr:nvSpPr>
      <xdr:spPr>
        <a:xfrm>
          <a:off x="9588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37761</xdr:rowOff>
    </xdr:from>
    <xdr:ext cx="469744" cy="259045"/>
    <xdr:sp macro="" textlink="">
      <xdr:nvSpPr>
        <xdr:cNvPr id="348" name="テキスト ボックス 347"/>
        <xdr:cNvSpPr txBox="1"/>
      </xdr:nvSpPr>
      <xdr:spPr>
        <a:xfrm>
          <a:off x="9404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27991</xdr:rowOff>
    </xdr:from>
    <xdr:to>
      <xdr:col>12</xdr:col>
      <xdr:colOff>511175</xdr:colOff>
      <xdr:row>56</xdr:row>
      <xdr:rowOff>136119</xdr:rowOff>
    </xdr:to>
    <xdr:cxnSp macro="">
      <xdr:nvCxnSpPr>
        <xdr:cNvPr id="349" name="直線コネクタ 348"/>
        <xdr:cNvCxnSpPr/>
      </xdr:nvCxnSpPr>
      <xdr:spPr>
        <a:xfrm flipV="1">
          <a:off x="7861300" y="9629191"/>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73203</xdr:rowOff>
    </xdr:from>
    <xdr:to>
      <xdr:col>12</xdr:col>
      <xdr:colOff>561975</xdr:colOff>
      <xdr:row>57</xdr:row>
      <xdr:rowOff>3353</xdr:rowOff>
    </xdr:to>
    <xdr:sp macro="" textlink="">
      <xdr:nvSpPr>
        <xdr:cNvPr id="350" name="フローチャート : 判断 349"/>
        <xdr:cNvSpPr/>
      </xdr:nvSpPr>
      <xdr:spPr>
        <a:xfrm>
          <a:off x="8699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165930</xdr:rowOff>
    </xdr:from>
    <xdr:ext cx="469744" cy="259045"/>
    <xdr:sp macro="" textlink="">
      <xdr:nvSpPr>
        <xdr:cNvPr id="351" name="テキスト ボックス 350"/>
        <xdr:cNvSpPr txBox="1"/>
      </xdr:nvSpPr>
      <xdr:spPr>
        <a:xfrm>
          <a:off x="8515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136119</xdr:rowOff>
    </xdr:from>
    <xdr:to>
      <xdr:col>11</xdr:col>
      <xdr:colOff>307975</xdr:colOff>
      <xdr:row>56</xdr:row>
      <xdr:rowOff>153112</xdr:rowOff>
    </xdr:to>
    <xdr:cxnSp macro="">
      <xdr:nvCxnSpPr>
        <xdr:cNvPr id="352" name="直線コネクタ 351"/>
        <xdr:cNvCxnSpPr/>
      </xdr:nvCxnSpPr>
      <xdr:spPr>
        <a:xfrm flipV="1">
          <a:off x="6972300" y="973731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115875</xdr:rowOff>
    </xdr:from>
    <xdr:to>
      <xdr:col>11</xdr:col>
      <xdr:colOff>358775</xdr:colOff>
      <xdr:row>57</xdr:row>
      <xdr:rowOff>46025</xdr:rowOff>
    </xdr:to>
    <xdr:sp macro="" textlink="">
      <xdr:nvSpPr>
        <xdr:cNvPr id="353" name="フローチャート : 判断 352"/>
        <xdr:cNvSpPr/>
      </xdr:nvSpPr>
      <xdr:spPr>
        <a:xfrm>
          <a:off x="7810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37152</xdr:rowOff>
    </xdr:from>
    <xdr:ext cx="469744" cy="259045"/>
    <xdr:sp macro="" textlink="">
      <xdr:nvSpPr>
        <xdr:cNvPr id="354" name="テキスト ボックス 353"/>
        <xdr:cNvSpPr txBox="1"/>
      </xdr:nvSpPr>
      <xdr:spPr>
        <a:xfrm>
          <a:off x="7626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103759</xdr:rowOff>
    </xdr:from>
    <xdr:to>
      <xdr:col>10</xdr:col>
      <xdr:colOff>155575</xdr:colOff>
      <xdr:row>57</xdr:row>
      <xdr:rowOff>33909</xdr:rowOff>
    </xdr:to>
    <xdr:sp macro="" textlink="">
      <xdr:nvSpPr>
        <xdr:cNvPr id="355" name="フローチャート : 判断 354"/>
        <xdr:cNvSpPr/>
      </xdr:nvSpPr>
      <xdr:spPr>
        <a:xfrm>
          <a:off x="6921500" y="970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25036</xdr:rowOff>
    </xdr:from>
    <xdr:ext cx="469744" cy="259045"/>
    <xdr:sp macro="" textlink="">
      <xdr:nvSpPr>
        <xdr:cNvPr id="356" name="テキスト ボックス 355"/>
        <xdr:cNvSpPr txBox="1"/>
      </xdr:nvSpPr>
      <xdr:spPr>
        <a:xfrm>
          <a:off x="6737427" y="979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84633</xdr:rowOff>
    </xdr:from>
    <xdr:to>
      <xdr:col>15</xdr:col>
      <xdr:colOff>231775</xdr:colOff>
      <xdr:row>56</xdr:row>
      <xdr:rowOff>14783</xdr:rowOff>
    </xdr:to>
    <xdr:sp macro="" textlink="">
      <xdr:nvSpPr>
        <xdr:cNvPr id="362" name="円/楕円 361"/>
        <xdr:cNvSpPr/>
      </xdr:nvSpPr>
      <xdr:spPr>
        <a:xfrm>
          <a:off x="10426700" y="95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63060</xdr:rowOff>
    </xdr:from>
    <xdr:ext cx="469744" cy="259045"/>
    <xdr:sp macro="" textlink="">
      <xdr:nvSpPr>
        <xdr:cNvPr id="363" name="農林水産業費該当値テキスト"/>
        <xdr:cNvSpPr txBox="1"/>
      </xdr:nvSpPr>
      <xdr:spPr>
        <a:xfrm>
          <a:off x="10528300" y="949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95453</xdr:rowOff>
    </xdr:from>
    <xdr:to>
      <xdr:col>14</xdr:col>
      <xdr:colOff>79375</xdr:colOff>
      <xdr:row>57</xdr:row>
      <xdr:rowOff>25603</xdr:rowOff>
    </xdr:to>
    <xdr:sp macro="" textlink="">
      <xdr:nvSpPr>
        <xdr:cNvPr id="364" name="円/楕円 363"/>
        <xdr:cNvSpPr/>
      </xdr:nvSpPr>
      <xdr:spPr>
        <a:xfrm>
          <a:off x="9588500" y="96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42130</xdr:rowOff>
    </xdr:from>
    <xdr:ext cx="469744" cy="259045"/>
    <xdr:sp macro="" textlink="">
      <xdr:nvSpPr>
        <xdr:cNvPr id="365" name="テキスト ボックス 364"/>
        <xdr:cNvSpPr txBox="1"/>
      </xdr:nvSpPr>
      <xdr:spPr>
        <a:xfrm>
          <a:off x="9404427" y="947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148641</xdr:rowOff>
    </xdr:from>
    <xdr:to>
      <xdr:col>12</xdr:col>
      <xdr:colOff>561975</xdr:colOff>
      <xdr:row>56</xdr:row>
      <xdr:rowOff>78791</xdr:rowOff>
    </xdr:to>
    <xdr:sp macro="" textlink="">
      <xdr:nvSpPr>
        <xdr:cNvPr id="366" name="円/楕円 365"/>
        <xdr:cNvSpPr/>
      </xdr:nvSpPr>
      <xdr:spPr>
        <a:xfrm>
          <a:off x="8699500" y="95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95318</xdr:rowOff>
    </xdr:from>
    <xdr:ext cx="469744" cy="259045"/>
    <xdr:sp macro="" textlink="">
      <xdr:nvSpPr>
        <xdr:cNvPr id="367" name="テキスト ボックス 366"/>
        <xdr:cNvSpPr txBox="1"/>
      </xdr:nvSpPr>
      <xdr:spPr>
        <a:xfrm>
          <a:off x="8515427" y="93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85319</xdr:rowOff>
    </xdr:from>
    <xdr:to>
      <xdr:col>11</xdr:col>
      <xdr:colOff>358775</xdr:colOff>
      <xdr:row>57</xdr:row>
      <xdr:rowOff>15469</xdr:rowOff>
    </xdr:to>
    <xdr:sp macro="" textlink="">
      <xdr:nvSpPr>
        <xdr:cNvPr id="368" name="円/楕円 367"/>
        <xdr:cNvSpPr/>
      </xdr:nvSpPr>
      <xdr:spPr>
        <a:xfrm>
          <a:off x="7810500" y="96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31996</xdr:rowOff>
    </xdr:from>
    <xdr:ext cx="469744" cy="259045"/>
    <xdr:sp macro="" textlink="">
      <xdr:nvSpPr>
        <xdr:cNvPr id="369" name="テキスト ボックス 368"/>
        <xdr:cNvSpPr txBox="1"/>
      </xdr:nvSpPr>
      <xdr:spPr>
        <a:xfrm>
          <a:off x="7626427" y="94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102312</xdr:rowOff>
    </xdr:from>
    <xdr:to>
      <xdr:col>10</xdr:col>
      <xdr:colOff>155575</xdr:colOff>
      <xdr:row>57</xdr:row>
      <xdr:rowOff>32462</xdr:rowOff>
    </xdr:to>
    <xdr:sp macro="" textlink="">
      <xdr:nvSpPr>
        <xdr:cNvPr id="370" name="円/楕円 369"/>
        <xdr:cNvSpPr/>
      </xdr:nvSpPr>
      <xdr:spPr>
        <a:xfrm>
          <a:off x="6921500" y="970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48989</xdr:rowOff>
    </xdr:from>
    <xdr:ext cx="469744" cy="259045"/>
    <xdr:sp macro="" textlink="">
      <xdr:nvSpPr>
        <xdr:cNvPr id="371" name="テキスト ボックス 370"/>
        <xdr:cNvSpPr txBox="1"/>
      </xdr:nvSpPr>
      <xdr:spPr>
        <a:xfrm>
          <a:off x="6737427" y="947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75387</xdr:rowOff>
    </xdr:from>
    <xdr:to>
      <xdr:col>15</xdr:col>
      <xdr:colOff>180340</xdr:colOff>
      <xdr:row>78</xdr:row>
      <xdr:rowOff>63767</xdr:rowOff>
    </xdr:to>
    <xdr:cxnSp macro="">
      <xdr:nvCxnSpPr>
        <xdr:cNvPr id="395" name="直線コネクタ 394"/>
        <xdr:cNvCxnSpPr/>
      </xdr:nvCxnSpPr>
      <xdr:spPr>
        <a:xfrm flipV="1">
          <a:off x="10475595" y="12248337"/>
          <a:ext cx="1270" cy="118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67594</xdr:rowOff>
    </xdr:from>
    <xdr:ext cx="469744" cy="259045"/>
    <xdr:sp macro="" textlink="">
      <xdr:nvSpPr>
        <xdr:cNvPr id="396" name="商工費最小値テキスト"/>
        <xdr:cNvSpPr txBox="1"/>
      </xdr:nvSpPr>
      <xdr:spPr>
        <a:xfrm>
          <a:off x="10528300" y="134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3,993</a:t>
          </a:r>
          <a:endParaRPr kumimoji="1" lang="ja-JP" altLang="en-US" sz="1000" b="1">
            <a:latin typeface="ＭＳ Ｐゴシック"/>
          </a:endParaRPr>
        </a:p>
      </xdr:txBody>
    </xdr:sp>
    <xdr:clientData/>
  </xdr:oneCellAnchor>
  <xdr:twoCellAnchor>
    <xdr:from>
      <xdr:col>15</xdr:col>
      <xdr:colOff>92075</xdr:colOff>
      <xdr:row>78</xdr:row>
      <xdr:rowOff>63767</xdr:rowOff>
    </xdr:from>
    <xdr:to>
      <xdr:col>15</xdr:col>
      <xdr:colOff>269875</xdr:colOff>
      <xdr:row>78</xdr:row>
      <xdr:rowOff>63767</xdr:rowOff>
    </xdr:to>
    <xdr:cxnSp macro="">
      <xdr:nvCxnSpPr>
        <xdr:cNvPr id="397" name="直線コネクタ 396"/>
        <xdr:cNvCxnSpPr/>
      </xdr:nvCxnSpPr>
      <xdr:spPr>
        <a:xfrm>
          <a:off x="10388600" y="1343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22064</xdr:rowOff>
    </xdr:from>
    <xdr:ext cx="534377" cy="259045"/>
    <xdr:sp macro="" textlink="">
      <xdr:nvSpPr>
        <xdr:cNvPr id="398" name="商工費最大値テキスト"/>
        <xdr:cNvSpPr txBox="1"/>
      </xdr:nvSpPr>
      <xdr:spPr>
        <a:xfrm>
          <a:off x="10528300" y="12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35,188</a:t>
          </a:r>
          <a:endParaRPr kumimoji="1" lang="ja-JP" altLang="en-US" sz="1000" b="1">
            <a:latin typeface="ＭＳ Ｐゴシック"/>
          </a:endParaRPr>
        </a:p>
      </xdr:txBody>
    </xdr:sp>
    <xdr:clientData/>
  </xdr:oneCellAnchor>
  <xdr:twoCellAnchor>
    <xdr:from>
      <xdr:col>15</xdr:col>
      <xdr:colOff>92075</xdr:colOff>
      <xdr:row>71</xdr:row>
      <xdr:rowOff>75387</xdr:rowOff>
    </xdr:from>
    <xdr:to>
      <xdr:col>15</xdr:col>
      <xdr:colOff>269875</xdr:colOff>
      <xdr:row>71</xdr:row>
      <xdr:rowOff>75387</xdr:rowOff>
    </xdr:to>
    <xdr:cxnSp macro="">
      <xdr:nvCxnSpPr>
        <xdr:cNvPr id="399" name="直線コネクタ 398"/>
        <xdr:cNvCxnSpPr/>
      </xdr:nvCxnSpPr>
      <xdr:spPr>
        <a:xfrm>
          <a:off x="10388600" y="1224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140957</xdr:rowOff>
    </xdr:from>
    <xdr:to>
      <xdr:col>15</xdr:col>
      <xdr:colOff>180975</xdr:colOff>
      <xdr:row>74</xdr:row>
      <xdr:rowOff>141834</xdr:rowOff>
    </xdr:to>
    <xdr:cxnSp macro="">
      <xdr:nvCxnSpPr>
        <xdr:cNvPr id="400" name="直線コネクタ 399"/>
        <xdr:cNvCxnSpPr/>
      </xdr:nvCxnSpPr>
      <xdr:spPr>
        <a:xfrm flipV="1">
          <a:off x="9639300" y="12828257"/>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31551</xdr:rowOff>
    </xdr:from>
    <xdr:ext cx="534377" cy="259045"/>
    <xdr:sp macro="" textlink="">
      <xdr:nvSpPr>
        <xdr:cNvPr id="401" name="商工費平均値テキスト"/>
        <xdr:cNvSpPr txBox="1"/>
      </xdr:nvSpPr>
      <xdr:spPr>
        <a:xfrm>
          <a:off x="10528300" y="1289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53124</xdr:rowOff>
    </xdr:from>
    <xdr:to>
      <xdr:col>15</xdr:col>
      <xdr:colOff>231775</xdr:colOff>
      <xdr:row>75</xdr:row>
      <xdr:rowOff>154724</xdr:rowOff>
    </xdr:to>
    <xdr:sp macro="" textlink="">
      <xdr:nvSpPr>
        <xdr:cNvPr id="402" name="フローチャート : 判断 401"/>
        <xdr:cNvSpPr/>
      </xdr:nvSpPr>
      <xdr:spPr>
        <a:xfrm>
          <a:off x="104267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128651</xdr:rowOff>
    </xdr:from>
    <xdr:to>
      <xdr:col>14</xdr:col>
      <xdr:colOff>28575</xdr:colOff>
      <xdr:row>74</xdr:row>
      <xdr:rowOff>141834</xdr:rowOff>
    </xdr:to>
    <xdr:cxnSp macro="">
      <xdr:nvCxnSpPr>
        <xdr:cNvPr id="403" name="直線コネクタ 402"/>
        <xdr:cNvCxnSpPr/>
      </xdr:nvCxnSpPr>
      <xdr:spPr>
        <a:xfrm>
          <a:off x="8750300" y="1281595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04" name="フローチャート : 判断 403"/>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05" name="テキスト ボックス 404"/>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115278</xdr:rowOff>
    </xdr:from>
    <xdr:to>
      <xdr:col>12</xdr:col>
      <xdr:colOff>511175</xdr:colOff>
      <xdr:row>74</xdr:row>
      <xdr:rowOff>128651</xdr:rowOff>
    </xdr:to>
    <xdr:cxnSp macro="">
      <xdr:nvCxnSpPr>
        <xdr:cNvPr id="406" name="直線コネクタ 405"/>
        <xdr:cNvCxnSpPr/>
      </xdr:nvCxnSpPr>
      <xdr:spPr>
        <a:xfrm>
          <a:off x="7861300" y="12802578"/>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07" name="フローチャート : 判断 406"/>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08" name="テキスト ボックス 407"/>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16790</xdr:rowOff>
    </xdr:from>
    <xdr:to>
      <xdr:col>11</xdr:col>
      <xdr:colOff>307975</xdr:colOff>
      <xdr:row>74</xdr:row>
      <xdr:rowOff>115278</xdr:rowOff>
    </xdr:to>
    <xdr:cxnSp macro="">
      <xdr:nvCxnSpPr>
        <xdr:cNvPr id="409" name="直線コネクタ 408"/>
        <xdr:cNvCxnSpPr/>
      </xdr:nvCxnSpPr>
      <xdr:spPr>
        <a:xfrm>
          <a:off x="6972300" y="12189740"/>
          <a:ext cx="889000" cy="6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0" name="フローチャート : 判断 409"/>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1" name="テキスト ボックス 410"/>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2" name="フローチャート : 判断 411"/>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13" name="テキスト ボックス 412"/>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90157</xdr:rowOff>
    </xdr:from>
    <xdr:to>
      <xdr:col>15</xdr:col>
      <xdr:colOff>231775</xdr:colOff>
      <xdr:row>75</xdr:row>
      <xdr:rowOff>20307</xdr:rowOff>
    </xdr:to>
    <xdr:sp macro="" textlink="">
      <xdr:nvSpPr>
        <xdr:cNvPr id="419" name="円/楕円 418"/>
        <xdr:cNvSpPr/>
      </xdr:nvSpPr>
      <xdr:spPr>
        <a:xfrm>
          <a:off x="10426700" y="127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113034</xdr:rowOff>
    </xdr:from>
    <xdr:ext cx="534377" cy="259045"/>
    <xdr:sp macro="" textlink="">
      <xdr:nvSpPr>
        <xdr:cNvPr id="420" name="商工費該当値テキスト"/>
        <xdr:cNvSpPr txBox="1"/>
      </xdr:nvSpPr>
      <xdr:spPr>
        <a:xfrm>
          <a:off x="10528300" y="126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91034</xdr:rowOff>
    </xdr:from>
    <xdr:to>
      <xdr:col>14</xdr:col>
      <xdr:colOff>79375</xdr:colOff>
      <xdr:row>75</xdr:row>
      <xdr:rowOff>21184</xdr:rowOff>
    </xdr:to>
    <xdr:sp macro="" textlink="">
      <xdr:nvSpPr>
        <xdr:cNvPr id="421" name="円/楕円 420"/>
        <xdr:cNvSpPr/>
      </xdr:nvSpPr>
      <xdr:spPr>
        <a:xfrm>
          <a:off x="9588500" y="127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37711</xdr:rowOff>
    </xdr:from>
    <xdr:ext cx="534377" cy="259045"/>
    <xdr:sp macro="" textlink="">
      <xdr:nvSpPr>
        <xdr:cNvPr id="422" name="テキスト ボックス 421"/>
        <xdr:cNvSpPr txBox="1"/>
      </xdr:nvSpPr>
      <xdr:spPr>
        <a:xfrm>
          <a:off x="9372111" y="125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77851</xdr:rowOff>
    </xdr:from>
    <xdr:to>
      <xdr:col>12</xdr:col>
      <xdr:colOff>561975</xdr:colOff>
      <xdr:row>75</xdr:row>
      <xdr:rowOff>8001</xdr:rowOff>
    </xdr:to>
    <xdr:sp macro="" textlink="">
      <xdr:nvSpPr>
        <xdr:cNvPr id="423" name="円/楕円 422"/>
        <xdr:cNvSpPr/>
      </xdr:nvSpPr>
      <xdr:spPr>
        <a:xfrm>
          <a:off x="8699500" y="127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24528</xdr:rowOff>
    </xdr:from>
    <xdr:ext cx="534377" cy="259045"/>
    <xdr:sp macro="" textlink="">
      <xdr:nvSpPr>
        <xdr:cNvPr id="424" name="テキスト ボックス 423"/>
        <xdr:cNvSpPr txBox="1"/>
      </xdr:nvSpPr>
      <xdr:spPr>
        <a:xfrm>
          <a:off x="8483111" y="125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64478</xdr:rowOff>
    </xdr:from>
    <xdr:to>
      <xdr:col>11</xdr:col>
      <xdr:colOff>358775</xdr:colOff>
      <xdr:row>74</xdr:row>
      <xdr:rowOff>166078</xdr:rowOff>
    </xdr:to>
    <xdr:sp macro="" textlink="">
      <xdr:nvSpPr>
        <xdr:cNvPr id="425" name="円/楕円 424"/>
        <xdr:cNvSpPr/>
      </xdr:nvSpPr>
      <xdr:spPr>
        <a:xfrm>
          <a:off x="7810500" y="127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11155</xdr:rowOff>
    </xdr:from>
    <xdr:ext cx="534377" cy="259045"/>
    <xdr:sp macro="" textlink="">
      <xdr:nvSpPr>
        <xdr:cNvPr id="426" name="テキスト ボックス 425"/>
        <xdr:cNvSpPr txBox="1"/>
      </xdr:nvSpPr>
      <xdr:spPr>
        <a:xfrm>
          <a:off x="7594111" y="125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137440</xdr:rowOff>
    </xdr:from>
    <xdr:to>
      <xdr:col>10</xdr:col>
      <xdr:colOff>155575</xdr:colOff>
      <xdr:row>71</xdr:row>
      <xdr:rowOff>67590</xdr:rowOff>
    </xdr:to>
    <xdr:sp macro="" textlink="">
      <xdr:nvSpPr>
        <xdr:cNvPr id="427" name="円/楕円 426"/>
        <xdr:cNvSpPr/>
      </xdr:nvSpPr>
      <xdr:spPr>
        <a:xfrm>
          <a:off x="6921500" y="121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84117</xdr:rowOff>
    </xdr:from>
    <xdr:ext cx="534377" cy="259045"/>
    <xdr:sp macro="" textlink="">
      <xdr:nvSpPr>
        <xdr:cNvPr id="428" name="テキスト ボックス 427"/>
        <xdr:cNvSpPr txBox="1"/>
      </xdr:nvSpPr>
      <xdr:spPr>
        <a:xfrm>
          <a:off x="6705111" y="1191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43506</xdr:rowOff>
    </xdr:from>
    <xdr:to>
      <xdr:col>15</xdr:col>
      <xdr:colOff>180340</xdr:colOff>
      <xdr:row>98</xdr:row>
      <xdr:rowOff>111170</xdr:rowOff>
    </xdr:to>
    <xdr:cxnSp macro="">
      <xdr:nvCxnSpPr>
        <xdr:cNvPr id="451" name="直線コネクタ 450"/>
        <xdr:cNvCxnSpPr/>
      </xdr:nvCxnSpPr>
      <xdr:spPr>
        <a:xfrm flipV="1">
          <a:off x="10475595" y="15474006"/>
          <a:ext cx="1270" cy="14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114997</xdr:rowOff>
    </xdr:from>
    <xdr:ext cx="534377" cy="259045"/>
    <xdr:sp macro="" textlink="">
      <xdr:nvSpPr>
        <xdr:cNvPr id="452" name="土木費最小値テキスト"/>
        <xdr:cNvSpPr txBox="1"/>
      </xdr:nvSpPr>
      <xdr:spPr>
        <a:xfrm>
          <a:off x="10528300" y="169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30,624</a:t>
          </a:r>
          <a:endParaRPr kumimoji="1" lang="ja-JP" altLang="en-US" sz="1000" b="1">
            <a:latin typeface="ＭＳ Ｐゴシック"/>
          </a:endParaRPr>
        </a:p>
      </xdr:txBody>
    </xdr:sp>
    <xdr:clientData/>
  </xdr:oneCellAnchor>
  <xdr:twoCellAnchor>
    <xdr:from>
      <xdr:col>15</xdr:col>
      <xdr:colOff>92075</xdr:colOff>
      <xdr:row>98</xdr:row>
      <xdr:rowOff>111170</xdr:rowOff>
    </xdr:from>
    <xdr:to>
      <xdr:col>15</xdr:col>
      <xdr:colOff>269875</xdr:colOff>
      <xdr:row>98</xdr:row>
      <xdr:rowOff>111170</xdr:rowOff>
    </xdr:to>
    <xdr:cxnSp macro="">
      <xdr:nvCxnSpPr>
        <xdr:cNvPr id="453" name="直線コネクタ 452"/>
        <xdr:cNvCxnSpPr/>
      </xdr:nvCxnSpPr>
      <xdr:spPr>
        <a:xfrm>
          <a:off x="10388600" y="169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161633</xdr:rowOff>
    </xdr:from>
    <xdr:ext cx="534377" cy="259045"/>
    <xdr:sp macro="" textlink="">
      <xdr:nvSpPr>
        <xdr:cNvPr id="454" name="土木費最大値テキスト"/>
        <xdr:cNvSpPr txBox="1"/>
      </xdr:nvSpPr>
      <xdr:spPr>
        <a:xfrm>
          <a:off x="10528300" y="152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62,104</a:t>
          </a:r>
          <a:endParaRPr kumimoji="1" lang="ja-JP" altLang="en-US" sz="1000" b="1">
            <a:latin typeface="ＭＳ Ｐゴシック"/>
          </a:endParaRPr>
        </a:p>
      </xdr:txBody>
    </xdr:sp>
    <xdr:clientData/>
  </xdr:oneCellAnchor>
  <xdr:twoCellAnchor>
    <xdr:from>
      <xdr:col>15</xdr:col>
      <xdr:colOff>92075</xdr:colOff>
      <xdr:row>90</xdr:row>
      <xdr:rowOff>43506</xdr:rowOff>
    </xdr:from>
    <xdr:to>
      <xdr:col>15</xdr:col>
      <xdr:colOff>269875</xdr:colOff>
      <xdr:row>90</xdr:row>
      <xdr:rowOff>43506</xdr:rowOff>
    </xdr:to>
    <xdr:cxnSp macro="">
      <xdr:nvCxnSpPr>
        <xdr:cNvPr id="455" name="直線コネクタ 454"/>
        <xdr:cNvCxnSpPr/>
      </xdr:nvCxnSpPr>
      <xdr:spPr>
        <a:xfrm>
          <a:off x="10388600" y="1547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135037</xdr:rowOff>
    </xdr:from>
    <xdr:to>
      <xdr:col>15</xdr:col>
      <xdr:colOff>180975</xdr:colOff>
      <xdr:row>93</xdr:row>
      <xdr:rowOff>42819</xdr:rowOff>
    </xdr:to>
    <xdr:cxnSp macro="">
      <xdr:nvCxnSpPr>
        <xdr:cNvPr id="456" name="直線コネクタ 455"/>
        <xdr:cNvCxnSpPr/>
      </xdr:nvCxnSpPr>
      <xdr:spPr>
        <a:xfrm flipV="1">
          <a:off x="9639300" y="15908437"/>
          <a:ext cx="838200" cy="7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45610</xdr:rowOff>
    </xdr:from>
    <xdr:ext cx="534377" cy="259045"/>
    <xdr:sp macro="" textlink="">
      <xdr:nvSpPr>
        <xdr:cNvPr id="457" name="土木費平均値テキスト"/>
        <xdr:cNvSpPr txBox="1"/>
      </xdr:nvSpPr>
      <xdr:spPr>
        <a:xfrm>
          <a:off x="10528300" y="16161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67183</xdr:rowOff>
    </xdr:from>
    <xdr:to>
      <xdr:col>15</xdr:col>
      <xdr:colOff>231775</xdr:colOff>
      <xdr:row>94</xdr:row>
      <xdr:rowOff>168783</xdr:rowOff>
    </xdr:to>
    <xdr:sp macro="" textlink="">
      <xdr:nvSpPr>
        <xdr:cNvPr id="458" name="フローチャート : 判断 457"/>
        <xdr:cNvSpPr/>
      </xdr:nvSpPr>
      <xdr:spPr>
        <a:xfrm>
          <a:off x="104267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42819</xdr:rowOff>
    </xdr:from>
    <xdr:to>
      <xdr:col>14</xdr:col>
      <xdr:colOff>28575</xdr:colOff>
      <xdr:row>95</xdr:row>
      <xdr:rowOff>63667</xdr:rowOff>
    </xdr:to>
    <xdr:cxnSp macro="">
      <xdr:nvCxnSpPr>
        <xdr:cNvPr id="459" name="直線コネクタ 458"/>
        <xdr:cNvCxnSpPr/>
      </xdr:nvCxnSpPr>
      <xdr:spPr>
        <a:xfrm flipV="1">
          <a:off x="8750300" y="15987669"/>
          <a:ext cx="889000" cy="36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57262</xdr:rowOff>
    </xdr:from>
    <xdr:to>
      <xdr:col>14</xdr:col>
      <xdr:colOff>79375</xdr:colOff>
      <xdr:row>96</xdr:row>
      <xdr:rowOff>158862</xdr:rowOff>
    </xdr:to>
    <xdr:sp macro="" textlink="">
      <xdr:nvSpPr>
        <xdr:cNvPr id="460" name="フローチャート : 判断 459"/>
        <xdr:cNvSpPr/>
      </xdr:nvSpPr>
      <xdr:spPr>
        <a:xfrm>
          <a:off x="9588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149989</xdr:rowOff>
    </xdr:from>
    <xdr:ext cx="534377" cy="259045"/>
    <xdr:sp macro="" textlink="">
      <xdr:nvSpPr>
        <xdr:cNvPr id="461" name="テキスト ボックス 460"/>
        <xdr:cNvSpPr txBox="1"/>
      </xdr:nvSpPr>
      <xdr:spPr>
        <a:xfrm>
          <a:off x="9372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8392</xdr:rowOff>
    </xdr:from>
    <xdr:to>
      <xdr:col>12</xdr:col>
      <xdr:colOff>511175</xdr:colOff>
      <xdr:row>95</xdr:row>
      <xdr:rowOff>63667</xdr:rowOff>
    </xdr:to>
    <xdr:cxnSp macro="">
      <xdr:nvCxnSpPr>
        <xdr:cNvPr id="462" name="直線コネクタ 461"/>
        <xdr:cNvCxnSpPr/>
      </xdr:nvCxnSpPr>
      <xdr:spPr>
        <a:xfrm>
          <a:off x="7861300" y="16296142"/>
          <a:ext cx="8890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163835</xdr:rowOff>
    </xdr:from>
    <xdr:to>
      <xdr:col>12</xdr:col>
      <xdr:colOff>561975</xdr:colOff>
      <xdr:row>96</xdr:row>
      <xdr:rowOff>93985</xdr:rowOff>
    </xdr:to>
    <xdr:sp macro="" textlink="">
      <xdr:nvSpPr>
        <xdr:cNvPr id="463" name="フローチャート : 判断 462"/>
        <xdr:cNvSpPr/>
      </xdr:nvSpPr>
      <xdr:spPr>
        <a:xfrm>
          <a:off x="8699500" y="1645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85112</xdr:rowOff>
    </xdr:from>
    <xdr:ext cx="534377" cy="259045"/>
    <xdr:sp macro="" textlink="">
      <xdr:nvSpPr>
        <xdr:cNvPr id="464" name="テキスト ボックス 463"/>
        <xdr:cNvSpPr txBox="1"/>
      </xdr:nvSpPr>
      <xdr:spPr>
        <a:xfrm>
          <a:off x="8483111" y="165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96678</xdr:rowOff>
    </xdr:from>
    <xdr:to>
      <xdr:col>11</xdr:col>
      <xdr:colOff>307975</xdr:colOff>
      <xdr:row>95</xdr:row>
      <xdr:rowOff>8392</xdr:rowOff>
    </xdr:to>
    <xdr:cxnSp macro="">
      <xdr:nvCxnSpPr>
        <xdr:cNvPr id="465" name="直線コネクタ 464"/>
        <xdr:cNvCxnSpPr/>
      </xdr:nvCxnSpPr>
      <xdr:spPr>
        <a:xfrm>
          <a:off x="6972300" y="15870078"/>
          <a:ext cx="889000" cy="42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25806</xdr:rowOff>
    </xdr:from>
    <xdr:to>
      <xdr:col>11</xdr:col>
      <xdr:colOff>358775</xdr:colOff>
      <xdr:row>96</xdr:row>
      <xdr:rowOff>127406</xdr:rowOff>
    </xdr:to>
    <xdr:sp macro="" textlink="">
      <xdr:nvSpPr>
        <xdr:cNvPr id="466" name="フローチャート : 判断 465"/>
        <xdr:cNvSpPr/>
      </xdr:nvSpPr>
      <xdr:spPr>
        <a:xfrm>
          <a:off x="7810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118533</xdr:rowOff>
    </xdr:from>
    <xdr:ext cx="534377" cy="259045"/>
    <xdr:sp macro="" textlink="">
      <xdr:nvSpPr>
        <xdr:cNvPr id="467" name="テキスト ボックス 466"/>
        <xdr:cNvSpPr txBox="1"/>
      </xdr:nvSpPr>
      <xdr:spPr>
        <a:xfrm>
          <a:off x="7594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71572</xdr:rowOff>
    </xdr:from>
    <xdr:to>
      <xdr:col>10</xdr:col>
      <xdr:colOff>155575</xdr:colOff>
      <xdr:row>97</xdr:row>
      <xdr:rowOff>1722</xdr:rowOff>
    </xdr:to>
    <xdr:sp macro="" textlink="">
      <xdr:nvSpPr>
        <xdr:cNvPr id="468" name="フローチャート : 判断 467"/>
        <xdr:cNvSpPr/>
      </xdr:nvSpPr>
      <xdr:spPr>
        <a:xfrm>
          <a:off x="6921500" y="1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164299</xdr:rowOff>
    </xdr:from>
    <xdr:ext cx="534377" cy="259045"/>
    <xdr:sp macro="" textlink="">
      <xdr:nvSpPr>
        <xdr:cNvPr id="469" name="テキスト ボックス 468"/>
        <xdr:cNvSpPr txBox="1"/>
      </xdr:nvSpPr>
      <xdr:spPr>
        <a:xfrm>
          <a:off x="6705111" y="166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84237</xdr:rowOff>
    </xdr:from>
    <xdr:to>
      <xdr:col>15</xdr:col>
      <xdr:colOff>231775</xdr:colOff>
      <xdr:row>93</xdr:row>
      <xdr:rowOff>14387</xdr:rowOff>
    </xdr:to>
    <xdr:sp macro="" textlink="">
      <xdr:nvSpPr>
        <xdr:cNvPr id="475" name="円/楕円 474"/>
        <xdr:cNvSpPr/>
      </xdr:nvSpPr>
      <xdr:spPr>
        <a:xfrm>
          <a:off x="10426700" y="158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107114</xdr:rowOff>
    </xdr:from>
    <xdr:ext cx="534377" cy="259045"/>
    <xdr:sp macro="" textlink="">
      <xdr:nvSpPr>
        <xdr:cNvPr id="476" name="土木費該当値テキスト"/>
        <xdr:cNvSpPr txBox="1"/>
      </xdr:nvSpPr>
      <xdr:spPr>
        <a:xfrm>
          <a:off x="10528300" y="1570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52,602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163469</xdr:rowOff>
    </xdr:from>
    <xdr:to>
      <xdr:col>14</xdr:col>
      <xdr:colOff>79375</xdr:colOff>
      <xdr:row>93</xdr:row>
      <xdr:rowOff>93619</xdr:rowOff>
    </xdr:to>
    <xdr:sp macro="" textlink="">
      <xdr:nvSpPr>
        <xdr:cNvPr id="477" name="円/楕円 476"/>
        <xdr:cNvSpPr/>
      </xdr:nvSpPr>
      <xdr:spPr>
        <a:xfrm>
          <a:off x="9588500" y="1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110146</xdr:rowOff>
    </xdr:from>
    <xdr:ext cx="534377" cy="259045"/>
    <xdr:sp macro="" textlink="">
      <xdr:nvSpPr>
        <xdr:cNvPr id="478" name="テキスト ボックス 477"/>
        <xdr:cNvSpPr txBox="1"/>
      </xdr:nvSpPr>
      <xdr:spPr>
        <a:xfrm>
          <a:off x="9372111" y="1571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12867</xdr:rowOff>
    </xdr:from>
    <xdr:to>
      <xdr:col>12</xdr:col>
      <xdr:colOff>561975</xdr:colOff>
      <xdr:row>95</xdr:row>
      <xdr:rowOff>114467</xdr:rowOff>
    </xdr:to>
    <xdr:sp macro="" textlink="">
      <xdr:nvSpPr>
        <xdr:cNvPr id="479" name="円/楕円 478"/>
        <xdr:cNvSpPr/>
      </xdr:nvSpPr>
      <xdr:spPr>
        <a:xfrm>
          <a:off x="8699500" y="1630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130994</xdr:rowOff>
    </xdr:from>
    <xdr:ext cx="534377" cy="259045"/>
    <xdr:sp macro="" textlink="">
      <xdr:nvSpPr>
        <xdr:cNvPr id="480" name="テキスト ボックス 479"/>
        <xdr:cNvSpPr txBox="1"/>
      </xdr:nvSpPr>
      <xdr:spPr>
        <a:xfrm>
          <a:off x="8483111" y="1607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129042</xdr:rowOff>
    </xdr:from>
    <xdr:to>
      <xdr:col>11</xdr:col>
      <xdr:colOff>358775</xdr:colOff>
      <xdr:row>95</xdr:row>
      <xdr:rowOff>59192</xdr:rowOff>
    </xdr:to>
    <xdr:sp macro="" textlink="">
      <xdr:nvSpPr>
        <xdr:cNvPr id="481" name="円/楕円 480"/>
        <xdr:cNvSpPr/>
      </xdr:nvSpPr>
      <xdr:spPr>
        <a:xfrm>
          <a:off x="7810500" y="162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75719</xdr:rowOff>
    </xdr:from>
    <xdr:ext cx="534377" cy="259045"/>
    <xdr:sp macro="" textlink="">
      <xdr:nvSpPr>
        <xdr:cNvPr id="482" name="テキスト ボックス 481"/>
        <xdr:cNvSpPr txBox="1"/>
      </xdr:nvSpPr>
      <xdr:spPr>
        <a:xfrm>
          <a:off x="7594111" y="16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44,122</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45878</xdr:rowOff>
    </xdr:from>
    <xdr:to>
      <xdr:col>10</xdr:col>
      <xdr:colOff>155575</xdr:colOff>
      <xdr:row>92</xdr:row>
      <xdr:rowOff>147478</xdr:rowOff>
    </xdr:to>
    <xdr:sp macro="" textlink="">
      <xdr:nvSpPr>
        <xdr:cNvPr id="483" name="円/楕円 482"/>
        <xdr:cNvSpPr/>
      </xdr:nvSpPr>
      <xdr:spPr>
        <a:xfrm>
          <a:off x="6921500" y="158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164005</xdr:rowOff>
    </xdr:from>
    <xdr:ext cx="534377" cy="259045"/>
    <xdr:sp macro="" textlink="">
      <xdr:nvSpPr>
        <xdr:cNvPr id="484" name="テキスト ボックス 483"/>
        <xdr:cNvSpPr txBox="1"/>
      </xdr:nvSpPr>
      <xdr:spPr>
        <a:xfrm>
          <a:off x="6705111" y="155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139700</xdr:rowOff>
    </xdr:from>
    <xdr:to>
      <xdr:col>24</xdr:col>
      <xdr:colOff>644525</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103315</xdr:rowOff>
    </xdr:from>
    <xdr:to>
      <xdr:col>23</xdr:col>
      <xdr:colOff>516889</xdr:colOff>
      <xdr:row>38</xdr:row>
      <xdr:rowOff>140367</xdr:rowOff>
    </xdr:to>
    <xdr:cxnSp macro="">
      <xdr:nvCxnSpPr>
        <xdr:cNvPr id="513" name="直線コネクタ 512"/>
        <xdr:cNvCxnSpPr/>
      </xdr:nvCxnSpPr>
      <xdr:spPr>
        <a:xfrm flipV="1">
          <a:off x="16317595" y="5246815"/>
          <a:ext cx="1269" cy="140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144194</xdr:rowOff>
    </xdr:from>
    <xdr:ext cx="534377" cy="259045"/>
    <xdr:sp macro="" textlink="">
      <xdr:nvSpPr>
        <xdr:cNvPr id="514" name="消防費最小値テキスト"/>
        <xdr:cNvSpPr txBox="1"/>
      </xdr:nvSpPr>
      <xdr:spPr>
        <a:xfrm>
          <a:off x="16370300" y="66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10,793</a:t>
          </a:r>
          <a:endParaRPr kumimoji="1" lang="ja-JP" altLang="en-US" sz="1000" b="1">
            <a:latin typeface="ＭＳ Ｐゴシック"/>
          </a:endParaRPr>
        </a:p>
      </xdr:txBody>
    </xdr:sp>
    <xdr:clientData/>
  </xdr:oneCellAnchor>
  <xdr:twoCellAnchor>
    <xdr:from>
      <xdr:col>23</xdr:col>
      <xdr:colOff>428625</xdr:colOff>
      <xdr:row>38</xdr:row>
      <xdr:rowOff>140367</xdr:rowOff>
    </xdr:from>
    <xdr:to>
      <xdr:col>23</xdr:col>
      <xdr:colOff>606425</xdr:colOff>
      <xdr:row>38</xdr:row>
      <xdr:rowOff>140367</xdr:rowOff>
    </xdr:to>
    <xdr:cxnSp macro="">
      <xdr:nvCxnSpPr>
        <xdr:cNvPr id="515" name="直線コネクタ 514"/>
        <xdr:cNvCxnSpPr/>
      </xdr:nvCxnSpPr>
      <xdr:spPr>
        <a:xfrm>
          <a:off x="16230600" y="665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49992</xdr:rowOff>
    </xdr:from>
    <xdr:ext cx="534377" cy="259045"/>
    <xdr:sp macro="" textlink="">
      <xdr:nvSpPr>
        <xdr:cNvPr id="516" name="消防費最大値テキスト"/>
        <xdr:cNvSpPr txBox="1"/>
      </xdr:nvSpPr>
      <xdr:spPr>
        <a:xfrm>
          <a:off x="16370300" y="50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25,582</a:t>
          </a:r>
          <a:endParaRPr kumimoji="1" lang="ja-JP" altLang="en-US" sz="1000" b="1">
            <a:latin typeface="ＭＳ Ｐゴシック"/>
          </a:endParaRPr>
        </a:p>
      </xdr:txBody>
    </xdr:sp>
    <xdr:clientData/>
  </xdr:oneCellAnchor>
  <xdr:twoCellAnchor>
    <xdr:from>
      <xdr:col>23</xdr:col>
      <xdr:colOff>428625</xdr:colOff>
      <xdr:row>30</xdr:row>
      <xdr:rowOff>103315</xdr:rowOff>
    </xdr:from>
    <xdr:to>
      <xdr:col>23</xdr:col>
      <xdr:colOff>606425</xdr:colOff>
      <xdr:row>30</xdr:row>
      <xdr:rowOff>103315</xdr:rowOff>
    </xdr:to>
    <xdr:cxnSp macro="">
      <xdr:nvCxnSpPr>
        <xdr:cNvPr id="517" name="直線コネクタ 516"/>
        <xdr:cNvCxnSpPr/>
      </xdr:nvCxnSpPr>
      <xdr:spPr>
        <a:xfrm>
          <a:off x="16230600" y="524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15018</xdr:rowOff>
    </xdr:from>
    <xdr:to>
      <xdr:col>23</xdr:col>
      <xdr:colOff>517525</xdr:colOff>
      <xdr:row>38</xdr:row>
      <xdr:rowOff>69977</xdr:rowOff>
    </xdr:to>
    <xdr:cxnSp macro="">
      <xdr:nvCxnSpPr>
        <xdr:cNvPr id="518" name="直線コネクタ 517"/>
        <xdr:cNvCxnSpPr/>
      </xdr:nvCxnSpPr>
      <xdr:spPr>
        <a:xfrm flipV="1">
          <a:off x="15481300" y="6530118"/>
          <a:ext cx="8382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115111</xdr:rowOff>
    </xdr:from>
    <xdr:ext cx="534377" cy="259045"/>
    <xdr:sp macro="" textlink="">
      <xdr:nvSpPr>
        <xdr:cNvPr id="519" name="消防費平均値テキスト"/>
        <xdr:cNvSpPr txBox="1"/>
      </xdr:nvSpPr>
      <xdr:spPr>
        <a:xfrm>
          <a:off x="16370300" y="611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92234</xdr:rowOff>
    </xdr:from>
    <xdr:to>
      <xdr:col>23</xdr:col>
      <xdr:colOff>568325</xdr:colOff>
      <xdr:row>37</xdr:row>
      <xdr:rowOff>22384</xdr:rowOff>
    </xdr:to>
    <xdr:sp macro="" textlink="">
      <xdr:nvSpPr>
        <xdr:cNvPr id="520" name="フローチャート : 判断 519"/>
        <xdr:cNvSpPr/>
      </xdr:nvSpPr>
      <xdr:spPr>
        <a:xfrm>
          <a:off x="162687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69977</xdr:rowOff>
    </xdr:from>
    <xdr:to>
      <xdr:col>22</xdr:col>
      <xdr:colOff>365125</xdr:colOff>
      <xdr:row>38</xdr:row>
      <xdr:rowOff>106934</xdr:rowOff>
    </xdr:to>
    <xdr:cxnSp macro="">
      <xdr:nvCxnSpPr>
        <xdr:cNvPr id="521" name="直線コネクタ 520"/>
        <xdr:cNvCxnSpPr/>
      </xdr:nvCxnSpPr>
      <xdr:spPr>
        <a:xfrm flipV="1">
          <a:off x="14592300" y="6585077"/>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xdr:rowOff>
    </xdr:from>
    <xdr:to>
      <xdr:col>22</xdr:col>
      <xdr:colOff>415925</xdr:colOff>
      <xdr:row>37</xdr:row>
      <xdr:rowOff>109728</xdr:rowOff>
    </xdr:to>
    <xdr:sp macro="" textlink="">
      <xdr:nvSpPr>
        <xdr:cNvPr id="522" name="フローチャート : 判断 521"/>
        <xdr:cNvSpPr/>
      </xdr:nvSpPr>
      <xdr:spPr>
        <a:xfrm>
          <a:off x="15430500" y="63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126255</xdr:rowOff>
    </xdr:from>
    <xdr:ext cx="534377" cy="259045"/>
    <xdr:sp macro="" textlink="">
      <xdr:nvSpPr>
        <xdr:cNvPr id="523" name="テキスト ボックス 522"/>
        <xdr:cNvSpPr txBox="1"/>
      </xdr:nvSpPr>
      <xdr:spPr>
        <a:xfrm>
          <a:off x="15214111" y="61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83121</xdr:rowOff>
    </xdr:from>
    <xdr:to>
      <xdr:col>21</xdr:col>
      <xdr:colOff>161925</xdr:colOff>
      <xdr:row>38</xdr:row>
      <xdr:rowOff>106934</xdr:rowOff>
    </xdr:to>
    <xdr:cxnSp macro="">
      <xdr:nvCxnSpPr>
        <xdr:cNvPr id="524" name="直線コネクタ 523"/>
        <xdr:cNvCxnSpPr/>
      </xdr:nvCxnSpPr>
      <xdr:spPr>
        <a:xfrm>
          <a:off x="13703300" y="6598221"/>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35370</xdr:rowOff>
    </xdr:from>
    <xdr:to>
      <xdr:col>21</xdr:col>
      <xdr:colOff>212725</xdr:colOff>
      <xdr:row>37</xdr:row>
      <xdr:rowOff>136970</xdr:rowOff>
    </xdr:to>
    <xdr:sp macro="" textlink="">
      <xdr:nvSpPr>
        <xdr:cNvPr id="525" name="フローチャート : 判断 524"/>
        <xdr:cNvSpPr/>
      </xdr:nvSpPr>
      <xdr:spPr>
        <a:xfrm>
          <a:off x="14541500" y="63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153497</xdr:rowOff>
    </xdr:from>
    <xdr:ext cx="534377" cy="259045"/>
    <xdr:sp macro="" textlink="">
      <xdr:nvSpPr>
        <xdr:cNvPr id="526" name="テキスト ボックス 525"/>
        <xdr:cNvSpPr txBox="1"/>
      </xdr:nvSpPr>
      <xdr:spPr>
        <a:xfrm>
          <a:off x="14325111" y="61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55785</xdr:rowOff>
    </xdr:from>
    <xdr:to>
      <xdr:col>19</xdr:col>
      <xdr:colOff>644525</xdr:colOff>
      <xdr:row>38</xdr:row>
      <xdr:rowOff>83121</xdr:rowOff>
    </xdr:to>
    <xdr:cxnSp macro="">
      <xdr:nvCxnSpPr>
        <xdr:cNvPr id="527" name="直線コネクタ 526"/>
        <xdr:cNvCxnSpPr/>
      </xdr:nvCxnSpPr>
      <xdr:spPr>
        <a:xfrm>
          <a:off x="12814300" y="6570885"/>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58039</xdr:rowOff>
    </xdr:from>
    <xdr:to>
      <xdr:col>20</xdr:col>
      <xdr:colOff>9525</xdr:colOff>
      <xdr:row>37</xdr:row>
      <xdr:rowOff>159639</xdr:rowOff>
    </xdr:to>
    <xdr:sp macro="" textlink="">
      <xdr:nvSpPr>
        <xdr:cNvPr id="528" name="フローチャート : 判断 527"/>
        <xdr:cNvSpPr/>
      </xdr:nvSpPr>
      <xdr:spPr>
        <a:xfrm>
          <a:off x="13652500" y="64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4716</xdr:rowOff>
    </xdr:from>
    <xdr:ext cx="534377" cy="259045"/>
    <xdr:sp macro="" textlink="">
      <xdr:nvSpPr>
        <xdr:cNvPr id="529" name="テキスト ボックス 528"/>
        <xdr:cNvSpPr txBox="1"/>
      </xdr:nvSpPr>
      <xdr:spPr>
        <a:xfrm>
          <a:off x="13436111" y="61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66516</xdr:rowOff>
    </xdr:from>
    <xdr:to>
      <xdr:col>18</xdr:col>
      <xdr:colOff>492125</xdr:colOff>
      <xdr:row>37</xdr:row>
      <xdr:rowOff>168116</xdr:rowOff>
    </xdr:to>
    <xdr:sp macro="" textlink="">
      <xdr:nvSpPr>
        <xdr:cNvPr id="530" name="フローチャート : 判断 529"/>
        <xdr:cNvSpPr/>
      </xdr:nvSpPr>
      <xdr:spPr>
        <a:xfrm>
          <a:off x="12763500" y="641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13193</xdr:rowOff>
    </xdr:from>
    <xdr:ext cx="534377" cy="259045"/>
    <xdr:sp macro="" textlink="">
      <xdr:nvSpPr>
        <xdr:cNvPr id="531" name="テキスト ボックス 530"/>
        <xdr:cNvSpPr txBox="1"/>
      </xdr:nvSpPr>
      <xdr:spPr>
        <a:xfrm>
          <a:off x="12547111" y="61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135668</xdr:rowOff>
    </xdr:from>
    <xdr:to>
      <xdr:col>23</xdr:col>
      <xdr:colOff>568325</xdr:colOff>
      <xdr:row>38</xdr:row>
      <xdr:rowOff>65818</xdr:rowOff>
    </xdr:to>
    <xdr:sp macro="" textlink="">
      <xdr:nvSpPr>
        <xdr:cNvPr id="537" name="円/楕円 536"/>
        <xdr:cNvSpPr/>
      </xdr:nvSpPr>
      <xdr:spPr>
        <a:xfrm>
          <a:off x="16268700" y="64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50595</xdr:rowOff>
    </xdr:from>
    <xdr:ext cx="534377" cy="259045"/>
    <xdr:sp macro="" textlink="">
      <xdr:nvSpPr>
        <xdr:cNvPr id="538" name="消防費該当値テキスト"/>
        <xdr:cNvSpPr txBox="1"/>
      </xdr:nvSpPr>
      <xdr:spPr>
        <a:xfrm>
          <a:off x="16370300" y="63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19177</xdr:rowOff>
    </xdr:from>
    <xdr:to>
      <xdr:col>22</xdr:col>
      <xdr:colOff>415925</xdr:colOff>
      <xdr:row>38</xdr:row>
      <xdr:rowOff>120777</xdr:rowOff>
    </xdr:to>
    <xdr:sp macro="" textlink="">
      <xdr:nvSpPr>
        <xdr:cNvPr id="539" name="円/楕円 538"/>
        <xdr:cNvSpPr/>
      </xdr:nvSpPr>
      <xdr:spPr>
        <a:xfrm>
          <a:off x="15430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111904</xdr:rowOff>
    </xdr:from>
    <xdr:ext cx="534377" cy="259045"/>
    <xdr:sp macro="" textlink="">
      <xdr:nvSpPr>
        <xdr:cNvPr id="540" name="テキスト ボックス 539"/>
        <xdr:cNvSpPr txBox="1"/>
      </xdr:nvSpPr>
      <xdr:spPr>
        <a:xfrm>
          <a:off x="15214111" y="66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56134</xdr:rowOff>
    </xdr:from>
    <xdr:to>
      <xdr:col>21</xdr:col>
      <xdr:colOff>212725</xdr:colOff>
      <xdr:row>38</xdr:row>
      <xdr:rowOff>157734</xdr:rowOff>
    </xdr:to>
    <xdr:sp macro="" textlink="">
      <xdr:nvSpPr>
        <xdr:cNvPr id="541" name="円/楕円 540"/>
        <xdr:cNvSpPr/>
      </xdr:nvSpPr>
      <xdr:spPr>
        <a:xfrm>
          <a:off x="14541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148861</xdr:rowOff>
    </xdr:from>
    <xdr:ext cx="534377" cy="259045"/>
    <xdr:sp macro="" textlink="">
      <xdr:nvSpPr>
        <xdr:cNvPr id="542" name="テキスト ボックス 541"/>
        <xdr:cNvSpPr txBox="1"/>
      </xdr:nvSpPr>
      <xdr:spPr>
        <a:xfrm>
          <a:off x="14325111" y="66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32321</xdr:rowOff>
    </xdr:from>
    <xdr:to>
      <xdr:col>20</xdr:col>
      <xdr:colOff>9525</xdr:colOff>
      <xdr:row>38</xdr:row>
      <xdr:rowOff>133921</xdr:rowOff>
    </xdr:to>
    <xdr:sp macro="" textlink="">
      <xdr:nvSpPr>
        <xdr:cNvPr id="543" name="円/楕円 542"/>
        <xdr:cNvSpPr/>
      </xdr:nvSpPr>
      <xdr:spPr>
        <a:xfrm>
          <a:off x="13652500" y="65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125048</xdr:rowOff>
    </xdr:from>
    <xdr:ext cx="534377" cy="259045"/>
    <xdr:sp macro="" textlink="">
      <xdr:nvSpPr>
        <xdr:cNvPr id="544" name="テキスト ボックス 543"/>
        <xdr:cNvSpPr txBox="1"/>
      </xdr:nvSpPr>
      <xdr:spPr>
        <a:xfrm>
          <a:off x="13436111" y="66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4985</xdr:rowOff>
    </xdr:from>
    <xdr:to>
      <xdr:col>18</xdr:col>
      <xdr:colOff>492125</xdr:colOff>
      <xdr:row>38</xdr:row>
      <xdr:rowOff>106585</xdr:rowOff>
    </xdr:to>
    <xdr:sp macro="" textlink="">
      <xdr:nvSpPr>
        <xdr:cNvPr id="545" name="円/楕円 544"/>
        <xdr:cNvSpPr/>
      </xdr:nvSpPr>
      <xdr:spPr>
        <a:xfrm>
          <a:off x="12763500" y="65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97712</xdr:rowOff>
    </xdr:from>
    <xdr:ext cx="534377" cy="259045"/>
    <xdr:sp macro="" textlink="">
      <xdr:nvSpPr>
        <xdr:cNvPr id="546" name="テキスト ボックス 545"/>
        <xdr:cNvSpPr txBox="1"/>
      </xdr:nvSpPr>
      <xdr:spPr>
        <a:xfrm>
          <a:off x="12547111" y="66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104359</xdr:rowOff>
    </xdr:from>
    <xdr:to>
      <xdr:col>23</xdr:col>
      <xdr:colOff>516889</xdr:colOff>
      <xdr:row>58</xdr:row>
      <xdr:rowOff>95992</xdr:rowOff>
    </xdr:to>
    <xdr:cxnSp macro="">
      <xdr:nvCxnSpPr>
        <xdr:cNvPr id="569" name="直線コネクタ 568"/>
        <xdr:cNvCxnSpPr/>
      </xdr:nvCxnSpPr>
      <xdr:spPr>
        <a:xfrm flipV="1">
          <a:off x="16317595" y="8848309"/>
          <a:ext cx="1269" cy="119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99819</xdr:rowOff>
    </xdr:from>
    <xdr:ext cx="534377" cy="259045"/>
    <xdr:sp macro="" textlink="">
      <xdr:nvSpPr>
        <xdr:cNvPr id="570" name="教育費最小値テキスト"/>
        <xdr:cNvSpPr txBox="1"/>
      </xdr:nvSpPr>
      <xdr:spPr>
        <a:xfrm>
          <a:off x="16370300" y="100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30,956</a:t>
          </a:r>
          <a:endParaRPr kumimoji="1" lang="ja-JP" altLang="en-US" sz="1000" b="1">
            <a:latin typeface="ＭＳ Ｐゴシック"/>
          </a:endParaRPr>
        </a:p>
      </xdr:txBody>
    </xdr:sp>
    <xdr:clientData/>
  </xdr:oneCellAnchor>
  <xdr:twoCellAnchor>
    <xdr:from>
      <xdr:col>23</xdr:col>
      <xdr:colOff>428625</xdr:colOff>
      <xdr:row>58</xdr:row>
      <xdr:rowOff>95992</xdr:rowOff>
    </xdr:from>
    <xdr:to>
      <xdr:col>23</xdr:col>
      <xdr:colOff>606425</xdr:colOff>
      <xdr:row>58</xdr:row>
      <xdr:rowOff>95992</xdr:rowOff>
    </xdr:to>
    <xdr:cxnSp macro="">
      <xdr:nvCxnSpPr>
        <xdr:cNvPr id="571" name="直線コネクタ 570"/>
        <xdr:cNvCxnSpPr/>
      </xdr:nvCxnSpPr>
      <xdr:spPr>
        <a:xfrm>
          <a:off x="16230600" y="1004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51036</xdr:rowOff>
    </xdr:from>
    <xdr:ext cx="534377" cy="259045"/>
    <xdr:sp macro="" textlink="">
      <xdr:nvSpPr>
        <xdr:cNvPr id="572" name="教育費最大値テキスト"/>
        <xdr:cNvSpPr txBox="1"/>
      </xdr:nvSpPr>
      <xdr:spPr>
        <a:xfrm>
          <a:off x="16370300" y="86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57,023</a:t>
          </a:r>
          <a:endParaRPr kumimoji="1" lang="ja-JP" altLang="en-US" sz="1000" b="1">
            <a:latin typeface="ＭＳ Ｐゴシック"/>
          </a:endParaRPr>
        </a:p>
      </xdr:txBody>
    </xdr:sp>
    <xdr:clientData/>
  </xdr:oneCellAnchor>
  <xdr:twoCellAnchor>
    <xdr:from>
      <xdr:col>23</xdr:col>
      <xdr:colOff>428625</xdr:colOff>
      <xdr:row>51</xdr:row>
      <xdr:rowOff>104359</xdr:rowOff>
    </xdr:from>
    <xdr:to>
      <xdr:col>23</xdr:col>
      <xdr:colOff>606425</xdr:colOff>
      <xdr:row>51</xdr:row>
      <xdr:rowOff>104359</xdr:rowOff>
    </xdr:to>
    <xdr:cxnSp macro="">
      <xdr:nvCxnSpPr>
        <xdr:cNvPr id="573" name="直線コネクタ 572"/>
        <xdr:cNvCxnSpPr/>
      </xdr:nvCxnSpPr>
      <xdr:spPr>
        <a:xfrm>
          <a:off x="16230600" y="8848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35961</xdr:rowOff>
    </xdr:from>
    <xdr:to>
      <xdr:col>23</xdr:col>
      <xdr:colOff>517525</xdr:colOff>
      <xdr:row>55</xdr:row>
      <xdr:rowOff>88905</xdr:rowOff>
    </xdr:to>
    <xdr:cxnSp macro="">
      <xdr:nvCxnSpPr>
        <xdr:cNvPr id="574" name="直線コネクタ 573"/>
        <xdr:cNvCxnSpPr/>
      </xdr:nvCxnSpPr>
      <xdr:spPr>
        <a:xfrm>
          <a:off x="15481300" y="9294261"/>
          <a:ext cx="838200" cy="2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12564</xdr:rowOff>
    </xdr:from>
    <xdr:ext cx="534377" cy="259045"/>
    <xdr:sp macro="" textlink="">
      <xdr:nvSpPr>
        <xdr:cNvPr id="575" name="教育費平均値テキスト"/>
        <xdr:cNvSpPr txBox="1"/>
      </xdr:nvSpPr>
      <xdr:spPr>
        <a:xfrm>
          <a:off x="16370300" y="9270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161137</xdr:rowOff>
    </xdr:from>
    <xdr:to>
      <xdr:col>23</xdr:col>
      <xdr:colOff>568325</xdr:colOff>
      <xdr:row>55</xdr:row>
      <xdr:rowOff>91287</xdr:rowOff>
    </xdr:to>
    <xdr:sp macro="" textlink="">
      <xdr:nvSpPr>
        <xdr:cNvPr id="576" name="フローチャート : 判断 575"/>
        <xdr:cNvSpPr/>
      </xdr:nvSpPr>
      <xdr:spPr>
        <a:xfrm>
          <a:off x="16268700" y="941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23343</xdr:rowOff>
    </xdr:from>
    <xdr:to>
      <xdr:col>22</xdr:col>
      <xdr:colOff>365125</xdr:colOff>
      <xdr:row>54</xdr:row>
      <xdr:rowOff>35961</xdr:rowOff>
    </xdr:to>
    <xdr:cxnSp macro="">
      <xdr:nvCxnSpPr>
        <xdr:cNvPr id="577" name="直線コネクタ 576"/>
        <xdr:cNvCxnSpPr/>
      </xdr:nvCxnSpPr>
      <xdr:spPr>
        <a:xfrm>
          <a:off x="14592300" y="9281643"/>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78" name="フローチャート : 判断 577"/>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62755</xdr:rowOff>
    </xdr:from>
    <xdr:ext cx="534377" cy="259045"/>
    <xdr:sp macro="" textlink="">
      <xdr:nvSpPr>
        <xdr:cNvPr id="579" name="テキスト ボックス 578"/>
        <xdr:cNvSpPr txBox="1"/>
      </xdr:nvSpPr>
      <xdr:spPr>
        <a:xfrm>
          <a:off x="15214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142169</xdr:rowOff>
    </xdr:from>
    <xdr:to>
      <xdr:col>21</xdr:col>
      <xdr:colOff>161925</xdr:colOff>
      <xdr:row>54</xdr:row>
      <xdr:rowOff>23343</xdr:rowOff>
    </xdr:to>
    <xdr:cxnSp macro="">
      <xdr:nvCxnSpPr>
        <xdr:cNvPr id="580" name="直線コネクタ 579"/>
        <xdr:cNvCxnSpPr/>
      </xdr:nvCxnSpPr>
      <xdr:spPr>
        <a:xfrm>
          <a:off x="13703300" y="9057569"/>
          <a:ext cx="889000" cy="22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1" name="フローチャート : 判断 580"/>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7159</xdr:rowOff>
    </xdr:from>
    <xdr:ext cx="534377" cy="259045"/>
    <xdr:sp macro="" textlink="">
      <xdr:nvSpPr>
        <xdr:cNvPr id="582" name="テキスト ボックス 581"/>
        <xdr:cNvSpPr txBox="1"/>
      </xdr:nvSpPr>
      <xdr:spPr>
        <a:xfrm>
          <a:off x="14325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149301</xdr:rowOff>
    </xdr:from>
    <xdr:to>
      <xdr:col>19</xdr:col>
      <xdr:colOff>644525</xdr:colOff>
      <xdr:row>52</xdr:row>
      <xdr:rowOff>142169</xdr:rowOff>
    </xdr:to>
    <xdr:cxnSp macro="">
      <xdr:nvCxnSpPr>
        <xdr:cNvPr id="583" name="直線コネクタ 582"/>
        <xdr:cNvCxnSpPr/>
      </xdr:nvCxnSpPr>
      <xdr:spPr>
        <a:xfrm>
          <a:off x="12814300" y="8893251"/>
          <a:ext cx="889000" cy="16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4" name="フローチャート : 判断 583"/>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34911</xdr:rowOff>
    </xdr:from>
    <xdr:ext cx="534377" cy="259045"/>
    <xdr:sp macro="" textlink="">
      <xdr:nvSpPr>
        <xdr:cNvPr id="585" name="テキスト ボックス 584"/>
        <xdr:cNvSpPr txBox="1"/>
      </xdr:nvSpPr>
      <xdr:spPr>
        <a:xfrm>
          <a:off x="13436111" y="98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6" name="フローチャート : 判断 585"/>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87" name="テキスト ボックス 586"/>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38105</xdr:rowOff>
    </xdr:from>
    <xdr:to>
      <xdr:col>23</xdr:col>
      <xdr:colOff>568325</xdr:colOff>
      <xdr:row>55</xdr:row>
      <xdr:rowOff>139705</xdr:rowOff>
    </xdr:to>
    <xdr:sp macro="" textlink="">
      <xdr:nvSpPr>
        <xdr:cNvPr id="593" name="円/楕円 592"/>
        <xdr:cNvSpPr/>
      </xdr:nvSpPr>
      <xdr:spPr>
        <a:xfrm>
          <a:off x="16268700" y="94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16532</xdr:rowOff>
    </xdr:from>
    <xdr:ext cx="534377" cy="259045"/>
    <xdr:sp macro="" textlink="">
      <xdr:nvSpPr>
        <xdr:cNvPr id="594" name="教育費該当値テキスト"/>
        <xdr:cNvSpPr txBox="1"/>
      </xdr:nvSpPr>
      <xdr:spPr>
        <a:xfrm>
          <a:off x="16370300" y="94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42,361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156611</xdr:rowOff>
    </xdr:from>
    <xdr:to>
      <xdr:col>22</xdr:col>
      <xdr:colOff>415925</xdr:colOff>
      <xdr:row>54</xdr:row>
      <xdr:rowOff>86761</xdr:rowOff>
    </xdr:to>
    <xdr:sp macro="" textlink="">
      <xdr:nvSpPr>
        <xdr:cNvPr id="595" name="円/楕円 594"/>
        <xdr:cNvSpPr/>
      </xdr:nvSpPr>
      <xdr:spPr>
        <a:xfrm>
          <a:off x="15430500" y="92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103288</xdr:rowOff>
    </xdr:from>
    <xdr:ext cx="534377" cy="259045"/>
    <xdr:sp macro="" textlink="">
      <xdr:nvSpPr>
        <xdr:cNvPr id="596" name="テキスト ボックス 595"/>
        <xdr:cNvSpPr txBox="1"/>
      </xdr:nvSpPr>
      <xdr:spPr>
        <a:xfrm>
          <a:off x="15214111" y="90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143993</xdr:rowOff>
    </xdr:from>
    <xdr:to>
      <xdr:col>21</xdr:col>
      <xdr:colOff>212725</xdr:colOff>
      <xdr:row>54</xdr:row>
      <xdr:rowOff>74143</xdr:rowOff>
    </xdr:to>
    <xdr:sp macro="" textlink="">
      <xdr:nvSpPr>
        <xdr:cNvPr id="597" name="円/楕円 596"/>
        <xdr:cNvSpPr/>
      </xdr:nvSpPr>
      <xdr:spPr>
        <a:xfrm>
          <a:off x="14541500" y="92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90670</xdr:rowOff>
    </xdr:from>
    <xdr:ext cx="534377" cy="259045"/>
    <xdr:sp macro="" textlink="">
      <xdr:nvSpPr>
        <xdr:cNvPr id="598" name="テキスト ボックス 597"/>
        <xdr:cNvSpPr txBox="1"/>
      </xdr:nvSpPr>
      <xdr:spPr>
        <a:xfrm>
          <a:off x="14325111" y="900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47,545</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91369</xdr:rowOff>
    </xdr:from>
    <xdr:to>
      <xdr:col>20</xdr:col>
      <xdr:colOff>9525</xdr:colOff>
      <xdr:row>53</xdr:row>
      <xdr:rowOff>21519</xdr:rowOff>
    </xdr:to>
    <xdr:sp macro="" textlink="">
      <xdr:nvSpPr>
        <xdr:cNvPr id="599" name="円/楕円 598"/>
        <xdr:cNvSpPr/>
      </xdr:nvSpPr>
      <xdr:spPr>
        <a:xfrm>
          <a:off x="13652500" y="90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38046</xdr:rowOff>
    </xdr:from>
    <xdr:ext cx="534377" cy="259045"/>
    <xdr:sp macro="" textlink="">
      <xdr:nvSpPr>
        <xdr:cNvPr id="600" name="テキスト ボックス 599"/>
        <xdr:cNvSpPr txBox="1"/>
      </xdr:nvSpPr>
      <xdr:spPr>
        <a:xfrm>
          <a:off x="13436111" y="878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52,446</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98501</xdr:rowOff>
    </xdr:from>
    <xdr:to>
      <xdr:col>18</xdr:col>
      <xdr:colOff>492125</xdr:colOff>
      <xdr:row>52</xdr:row>
      <xdr:rowOff>28651</xdr:rowOff>
    </xdr:to>
    <xdr:sp macro="" textlink="">
      <xdr:nvSpPr>
        <xdr:cNvPr id="601" name="円/楕円 600"/>
        <xdr:cNvSpPr/>
      </xdr:nvSpPr>
      <xdr:spPr>
        <a:xfrm>
          <a:off x="12763500" y="88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45178</xdr:rowOff>
    </xdr:from>
    <xdr:ext cx="534377" cy="259045"/>
    <xdr:sp macro="" textlink="">
      <xdr:nvSpPr>
        <xdr:cNvPr id="602" name="テキスト ボックス 601"/>
        <xdr:cNvSpPr txBox="1"/>
      </xdr:nvSpPr>
      <xdr:spPr>
        <a:xfrm>
          <a:off x="12547111" y="861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4" name="テキスト ボックス 62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29319</xdr:rowOff>
    </xdr:from>
    <xdr:to>
      <xdr:col>23</xdr:col>
      <xdr:colOff>516889</xdr:colOff>
      <xdr:row>79</xdr:row>
      <xdr:rowOff>98879</xdr:rowOff>
    </xdr:to>
    <xdr:cxnSp macro="">
      <xdr:nvCxnSpPr>
        <xdr:cNvPr id="628" name="直線コネクタ 627"/>
        <xdr:cNvCxnSpPr/>
      </xdr:nvCxnSpPr>
      <xdr:spPr>
        <a:xfrm flipV="1">
          <a:off x="16317595" y="12202269"/>
          <a:ext cx="1269" cy="144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147446</xdr:rowOff>
    </xdr:from>
    <xdr:ext cx="469744" cy="259045"/>
    <xdr:sp macro="" textlink="">
      <xdr:nvSpPr>
        <xdr:cNvPr id="631" name="災害復旧費最大値テキスト"/>
        <xdr:cNvSpPr txBox="1"/>
      </xdr:nvSpPr>
      <xdr:spPr>
        <a:xfrm>
          <a:off x="16370300" y="1197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71</xdr:row>
      <xdr:rowOff>29319</xdr:rowOff>
    </xdr:from>
    <xdr:to>
      <xdr:col>23</xdr:col>
      <xdr:colOff>606425</xdr:colOff>
      <xdr:row>71</xdr:row>
      <xdr:rowOff>29319</xdr:rowOff>
    </xdr:to>
    <xdr:cxnSp macro="">
      <xdr:nvCxnSpPr>
        <xdr:cNvPr id="632" name="直線コネクタ 631"/>
        <xdr:cNvCxnSpPr/>
      </xdr:nvCxnSpPr>
      <xdr:spPr>
        <a:xfrm>
          <a:off x="16230600" y="1220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143945</xdr:rowOff>
    </xdr:from>
    <xdr:to>
      <xdr:col>23</xdr:col>
      <xdr:colOff>517525</xdr:colOff>
      <xdr:row>78</xdr:row>
      <xdr:rowOff>117166</xdr:rowOff>
    </xdr:to>
    <xdr:cxnSp macro="">
      <xdr:nvCxnSpPr>
        <xdr:cNvPr id="633" name="直線コネクタ 632"/>
        <xdr:cNvCxnSpPr/>
      </xdr:nvCxnSpPr>
      <xdr:spPr>
        <a:xfrm>
          <a:off x="15481300" y="13345595"/>
          <a:ext cx="8382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159783</xdr:rowOff>
    </xdr:from>
    <xdr:ext cx="378565" cy="259045"/>
    <xdr:sp macro="" textlink="">
      <xdr:nvSpPr>
        <xdr:cNvPr id="634" name="災害復旧費平均値テキスト"/>
        <xdr:cNvSpPr txBox="1"/>
      </xdr:nvSpPr>
      <xdr:spPr>
        <a:xfrm>
          <a:off x="16370300" y="13189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136906</xdr:rowOff>
    </xdr:from>
    <xdr:to>
      <xdr:col>23</xdr:col>
      <xdr:colOff>568325</xdr:colOff>
      <xdr:row>78</xdr:row>
      <xdr:rowOff>67056</xdr:rowOff>
    </xdr:to>
    <xdr:sp macro="" textlink="">
      <xdr:nvSpPr>
        <xdr:cNvPr id="635" name="フローチャート : 判断 634"/>
        <xdr:cNvSpPr/>
      </xdr:nvSpPr>
      <xdr:spPr>
        <a:xfrm>
          <a:off x="162687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19521</xdr:rowOff>
    </xdr:from>
    <xdr:to>
      <xdr:col>22</xdr:col>
      <xdr:colOff>365125</xdr:colOff>
      <xdr:row>77</xdr:row>
      <xdr:rowOff>143945</xdr:rowOff>
    </xdr:to>
    <xdr:cxnSp macro="">
      <xdr:nvCxnSpPr>
        <xdr:cNvPr id="636" name="直線コネクタ 635"/>
        <xdr:cNvCxnSpPr/>
      </xdr:nvCxnSpPr>
      <xdr:spPr>
        <a:xfrm>
          <a:off x="14592300" y="13221171"/>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123843</xdr:rowOff>
    </xdr:from>
    <xdr:to>
      <xdr:col>22</xdr:col>
      <xdr:colOff>415925</xdr:colOff>
      <xdr:row>76</xdr:row>
      <xdr:rowOff>53994</xdr:rowOff>
    </xdr:to>
    <xdr:sp macro="" textlink="">
      <xdr:nvSpPr>
        <xdr:cNvPr id="637" name="フローチャート : 判断 636"/>
        <xdr:cNvSpPr/>
      </xdr:nvSpPr>
      <xdr:spPr>
        <a:xfrm>
          <a:off x="15430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70520</xdr:rowOff>
    </xdr:from>
    <xdr:ext cx="469744" cy="259045"/>
    <xdr:sp macro="" textlink="">
      <xdr:nvSpPr>
        <xdr:cNvPr id="638" name="テキスト ボックス 637"/>
        <xdr:cNvSpPr txBox="1"/>
      </xdr:nvSpPr>
      <xdr:spPr>
        <a:xfrm>
          <a:off x="15246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9071</xdr:rowOff>
    </xdr:from>
    <xdr:to>
      <xdr:col>21</xdr:col>
      <xdr:colOff>161925</xdr:colOff>
      <xdr:row>77</xdr:row>
      <xdr:rowOff>19521</xdr:rowOff>
    </xdr:to>
    <xdr:cxnSp macro="">
      <xdr:nvCxnSpPr>
        <xdr:cNvPr id="639" name="直線コネクタ 638"/>
        <xdr:cNvCxnSpPr/>
      </xdr:nvCxnSpPr>
      <xdr:spPr>
        <a:xfrm>
          <a:off x="13703300" y="13210721"/>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35995</xdr:rowOff>
    </xdr:from>
    <xdr:to>
      <xdr:col>21</xdr:col>
      <xdr:colOff>212725</xdr:colOff>
      <xdr:row>73</xdr:row>
      <xdr:rowOff>137595</xdr:rowOff>
    </xdr:to>
    <xdr:sp macro="" textlink="">
      <xdr:nvSpPr>
        <xdr:cNvPr id="640" name="フローチャート : 判断 639"/>
        <xdr:cNvSpPr/>
      </xdr:nvSpPr>
      <xdr:spPr>
        <a:xfrm>
          <a:off x="14541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71</xdr:row>
      <xdr:rowOff>154122</xdr:rowOff>
    </xdr:from>
    <xdr:ext cx="469744" cy="259045"/>
    <xdr:sp macro="" textlink="">
      <xdr:nvSpPr>
        <xdr:cNvPr id="641" name="テキスト ボックス 640"/>
        <xdr:cNvSpPr txBox="1"/>
      </xdr:nvSpPr>
      <xdr:spPr>
        <a:xfrm>
          <a:off x="14357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9071</xdr:rowOff>
    </xdr:from>
    <xdr:to>
      <xdr:col>19</xdr:col>
      <xdr:colOff>644525</xdr:colOff>
      <xdr:row>79</xdr:row>
      <xdr:rowOff>76346</xdr:rowOff>
    </xdr:to>
    <xdr:cxnSp macro="">
      <xdr:nvCxnSpPr>
        <xdr:cNvPr id="642" name="直線コネクタ 641"/>
        <xdr:cNvCxnSpPr/>
      </xdr:nvCxnSpPr>
      <xdr:spPr>
        <a:xfrm flipV="1">
          <a:off x="12814300" y="13210721"/>
          <a:ext cx="889000" cy="4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43507</xdr:rowOff>
    </xdr:from>
    <xdr:to>
      <xdr:col>20</xdr:col>
      <xdr:colOff>9525</xdr:colOff>
      <xdr:row>73</xdr:row>
      <xdr:rowOff>145107</xdr:rowOff>
    </xdr:to>
    <xdr:sp macro="" textlink="">
      <xdr:nvSpPr>
        <xdr:cNvPr id="643" name="フローチャート : 判断 642"/>
        <xdr:cNvSpPr/>
      </xdr:nvSpPr>
      <xdr:spPr>
        <a:xfrm>
          <a:off x="13652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161634</xdr:rowOff>
    </xdr:from>
    <xdr:ext cx="469744" cy="259045"/>
    <xdr:sp macro="" textlink="">
      <xdr:nvSpPr>
        <xdr:cNvPr id="644" name="テキスト ボックス 643"/>
        <xdr:cNvSpPr txBox="1"/>
      </xdr:nvSpPr>
      <xdr:spPr>
        <a:xfrm>
          <a:off x="13468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145397</xdr:rowOff>
    </xdr:from>
    <xdr:to>
      <xdr:col>18</xdr:col>
      <xdr:colOff>492125</xdr:colOff>
      <xdr:row>74</xdr:row>
      <xdr:rowOff>75547</xdr:rowOff>
    </xdr:to>
    <xdr:sp macro="" textlink="">
      <xdr:nvSpPr>
        <xdr:cNvPr id="645" name="フローチャート : 判断 644"/>
        <xdr:cNvSpPr/>
      </xdr:nvSpPr>
      <xdr:spPr>
        <a:xfrm>
          <a:off x="12763500" y="1266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92074</xdr:rowOff>
    </xdr:from>
    <xdr:ext cx="469744" cy="259045"/>
    <xdr:sp macro="" textlink="">
      <xdr:nvSpPr>
        <xdr:cNvPr id="646" name="テキスト ボックス 645"/>
        <xdr:cNvSpPr txBox="1"/>
      </xdr:nvSpPr>
      <xdr:spPr>
        <a:xfrm>
          <a:off x="12579427" y="1243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66366</xdr:rowOff>
    </xdr:from>
    <xdr:to>
      <xdr:col>23</xdr:col>
      <xdr:colOff>568325</xdr:colOff>
      <xdr:row>78</xdr:row>
      <xdr:rowOff>167966</xdr:rowOff>
    </xdr:to>
    <xdr:sp macro="" textlink="">
      <xdr:nvSpPr>
        <xdr:cNvPr id="652" name="円/楕円 651"/>
        <xdr:cNvSpPr/>
      </xdr:nvSpPr>
      <xdr:spPr>
        <a:xfrm>
          <a:off x="16268700" y="134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44793</xdr:rowOff>
    </xdr:from>
    <xdr:ext cx="378565" cy="259045"/>
    <xdr:sp macro="" textlink="">
      <xdr:nvSpPr>
        <xdr:cNvPr id="653" name="災害復旧費該当値テキスト"/>
        <xdr:cNvSpPr txBox="1"/>
      </xdr:nvSpPr>
      <xdr:spPr>
        <a:xfrm>
          <a:off x="16370300" y="1341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93145</xdr:rowOff>
    </xdr:from>
    <xdr:to>
      <xdr:col>22</xdr:col>
      <xdr:colOff>415925</xdr:colOff>
      <xdr:row>78</xdr:row>
      <xdr:rowOff>23295</xdr:rowOff>
    </xdr:to>
    <xdr:sp macro="" textlink="">
      <xdr:nvSpPr>
        <xdr:cNvPr id="654" name="円/楕円 653"/>
        <xdr:cNvSpPr/>
      </xdr:nvSpPr>
      <xdr:spPr>
        <a:xfrm>
          <a:off x="15430500" y="132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14422</xdr:rowOff>
    </xdr:from>
    <xdr:ext cx="378565" cy="259045"/>
    <xdr:sp macro="" textlink="">
      <xdr:nvSpPr>
        <xdr:cNvPr id="655" name="テキスト ボックス 654"/>
        <xdr:cNvSpPr txBox="1"/>
      </xdr:nvSpPr>
      <xdr:spPr>
        <a:xfrm>
          <a:off x="15292017" y="13387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140171</xdr:rowOff>
    </xdr:from>
    <xdr:to>
      <xdr:col>21</xdr:col>
      <xdr:colOff>212725</xdr:colOff>
      <xdr:row>77</xdr:row>
      <xdr:rowOff>70321</xdr:rowOff>
    </xdr:to>
    <xdr:sp macro="" textlink="">
      <xdr:nvSpPr>
        <xdr:cNvPr id="656" name="円/楕円 655"/>
        <xdr:cNvSpPr/>
      </xdr:nvSpPr>
      <xdr:spPr>
        <a:xfrm>
          <a:off x="14541500" y="131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61448</xdr:rowOff>
    </xdr:from>
    <xdr:ext cx="469744" cy="259045"/>
    <xdr:sp macro="" textlink="">
      <xdr:nvSpPr>
        <xdr:cNvPr id="657" name="テキスト ボックス 656"/>
        <xdr:cNvSpPr txBox="1"/>
      </xdr:nvSpPr>
      <xdr:spPr>
        <a:xfrm>
          <a:off x="14357427" y="132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129721</xdr:rowOff>
    </xdr:from>
    <xdr:to>
      <xdr:col>20</xdr:col>
      <xdr:colOff>9525</xdr:colOff>
      <xdr:row>77</xdr:row>
      <xdr:rowOff>59871</xdr:rowOff>
    </xdr:to>
    <xdr:sp macro="" textlink="">
      <xdr:nvSpPr>
        <xdr:cNvPr id="658" name="円/楕円 657"/>
        <xdr:cNvSpPr/>
      </xdr:nvSpPr>
      <xdr:spPr>
        <a:xfrm>
          <a:off x="13652500" y="1315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50998</xdr:rowOff>
    </xdr:from>
    <xdr:ext cx="469744" cy="259045"/>
    <xdr:sp macro="" textlink="">
      <xdr:nvSpPr>
        <xdr:cNvPr id="659" name="テキスト ボックス 658"/>
        <xdr:cNvSpPr txBox="1"/>
      </xdr:nvSpPr>
      <xdr:spPr>
        <a:xfrm>
          <a:off x="13468427" y="1325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25546</xdr:rowOff>
    </xdr:from>
    <xdr:to>
      <xdr:col>18</xdr:col>
      <xdr:colOff>492125</xdr:colOff>
      <xdr:row>79</xdr:row>
      <xdr:rowOff>127146</xdr:rowOff>
    </xdr:to>
    <xdr:sp macro="" textlink="">
      <xdr:nvSpPr>
        <xdr:cNvPr id="660" name="円/楕円 659"/>
        <xdr:cNvSpPr/>
      </xdr:nvSpPr>
      <xdr:spPr>
        <a:xfrm>
          <a:off x="12763500" y="135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118273</xdr:rowOff>
    </xdr:from>
    <xdr:ext cx="313932" cy="259045"/>
    <xdr:sp macro="" textlink="">
      <xdr:nvSpPr>
        <xdr:cNvPr id="661" name="テキスト ボックス 660"/>
        <xdr:cNvSpPr txBox="1"/>
      </xdr:nvSpPr>
      <xdr:spPr>
        <a:xfrm>
          <a:off x="12657333" y="13662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69253</xdr:rowOff>
    </xdr:from>
    <xdr:to>
      <xdr:col>23</xdr:col>
      <xdr:colOff>516889</xdr:colOff>
      <xdr:row>97</xdr:row>
      <xdr:rowOff>122746</xdr:rowOff>
    </xdr:to>
    <xdr:cxnSp macro="">
      <xdr:nvCxnSpPr>
        <xdr:cNvPr id="685" name="直線コネクタ 684"/>
        <xdr:cNvCxnSpPr/>
      </xdr:nvCxnSpPr>
      <xdr:spPr>
        <a:xfrm flipV="1">
          <a:off x="16317595" y="15671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126573</xdr:rowOff>
    </xdr:from>
    <xdr:ext cx="534377" cy="259045"/>
    <xdr:sp macro="" textlink="">
      <xdr:nvSpPr>
        <xdr:cNvPr id="686" name="公債費最小値テキスト"/>
        <xdr:cNvSpPr txBox="1"/>
      </xdr:nvSpPr>
      <xdr:spPr>
        <a:xfrm>
          <a:off x="16370300" y="167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97</xdr:row>
      <xdr:rowOff>122746</xdr:rowOff>
    </xdr:from>
    <xdr:to>
      <xdr:col>23</xdr:col>
      <xdr:colOff>606425</xdr:colOff>
      <xdr:row>97</xdr:row>
      <xdr:rowOff>122746</xdr:rowOff>
    </xdr:to>
    <xdr:cxnSp macro="">
      <xdr:nvCxnSpPr>
        <xdr:cNvPr id="687" name="直線コネクタ 686"/>
        <xdr:cNvCxnSpPr/>
      </xdr:nvCxnSpPr>
      <xdr:spPr>
        <a:xfrm>
          <a:off x="16230600" y="167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15930</xdr:rowOff>
    </xdr:from>
    <xdr:ext cx="534377" cy="259045"/>
    <xdr:sp macro="" textlink="">
      <xdr:nvSpPr>
        <xdr:cNvPr id="688" name="公債費最大値テキスト"/>
        <xdr:cNvSpPr txBox="1"/>
      </xdr:nvSpPr>
      <xdr:spPr>
        <a:xfrm>
          <a:off x="16370300" y="154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91</xdr:row>
      <xdr:rowOff>69253</xdr:rowOff>
    </xdr:from>
    <xdr:to>
      <xdr:col>23</xdr:col>
      <xdr:colOff>606425</xdr:colOff>
      <xdr:row>91</xdr:row>
      <xdr:rowOff>69253</xdr:rowOff>
    </xdr:to>
    <xdr:cxnSp macro="">
      <xdr:nvCxnSpPr>
        <xdr:cNvPr id="689" name="直線コネクタ 688"/>
        <xdr:cNvCxnSpPr/>
      </xdr:nvCxnSpPr>
      <xdr:spPr>
        <a:xfrm>
          <a:off x="16230600" y="1567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133699</xdr:rowOff>
    </xdr:from>
    <xdr:to>
      <xdr:col>23</xdr:col>
      <xdr:colOff>517525</xdr:colOff>
      <xdr:row>95</xdr:row>
      <xdr:rowOff>150844</xdr:rowOff>
    </xdr:to>
    <xdr:cxnSp macro="">
      <xdr:nvCxnSpPr>
        <xdr:cNvPr id="690" name="直線コネクタ 689"/>
        <xdr:cNvCxnSpPr/>
      </xdr:nvCxnSpPr>
      <xdr:spPr>
        <a:xfrm flipV="1">
          <a:off x="15481300" y="16421449"/>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15231</xdr:rowOff>
    </xdr:from>
    <xdr:ext cx="534377" cy="259045"/>
    <xdr:sp macro="" textlink="">
      <xdr:nvSpPr>
        <xdr:cNvPr id="691" name="公債費平均値テキスト"/>
        <xdr:cNvSpPr txBox="1"/>
      </xdr:nvSpPr>
      <xdr:spPr>
        <a:xfrm>
          <a:off x="16370300" y="161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163804</xdr:rowOff>
    </xdr:from>
    <xdr:to>
      <xdr:col>23</xdr:col>
      <xdr:colOff>568325</xdr:colOff>
      <xdr:row>95</xdr:row>
      <xdr:rowOff>93954</xdr:rowOff>
    </xdr:to>
    <xdr:sp macro="" textlink="">
      <xdr:nvSpPr>
        <xdr:cNvPr id="692" name="フローチャート : 判断 691"/>
        <xdr:cNvSpPr/>
      </xdr:nvSpPr>
      <xdr:spPr>
        <a:xfrm>
          <a:off x="162687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150844</xdr:rowOff>
    </xdr:from>
    <xdr:to>
      <xdr:col>22</xdr:col>
      <xdr:colOff>365125</xdr:colOff>
      <xdr:row>95</xdr:row>
      <xdr:rowOff>152597</xdr:rowOff>
    </xdr:to>
    <xdr:cxnSp macro="">
      <xdr:nvCxnSpPr>
        <xdr:cNvPr id="693" name="直線コネクタ 692"/>
        <xdr:cNvCxnSpPr/>
      </xdr:nvCxnSpPr>
      <xdr:spPr>
        <a:xfrm flipV="1">
          <a:off x="14592300" y="1643859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4" name="フローチャート : 判断 693"/>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5" name="テキスト ボックス 694"/>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152597</xdr:rowOff>
    </xdr:from>
    <xdr:to>
      <xdr:col>21</xdr:col>
      <xdr:colOff>161925</xdr:colOff>
      <xdr:row>96</xdr:row>
      <xdr:rowOff>6769</xdr:rowOff>
    </xdr:to>
    <xdr:cxnSp macro="">
      <xdr:nvCxnSpPr>
        <xdr:cNvPr id="696" name="直線コネクタ 695"/>
        <xdr:cNvCxnSpPr/>
      </xdr:nvCxnSpPr>
      <xdr:spPr>
        <a:xfrm flipV="1">
          <a:off x="13703300" y="16440347"/>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7" name="フローチャート : 判断 696"/>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165803</xdr:rowOff>
    </xdr:from>
    <xdr:ext cx="534377" cy="259045"/>
    <xdr:sp macro="" textlink="">
      <xdr:nvSpPr>
        <xdr:cNvPr id="698" name="テキスト ボックス 697"/>
        <xdr:cNvSpPr txBox="1"/>
      </xdr:nvSpPr>
      <xdr:spPr>
        <a:xfrm>
          <a:off x="14325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6769</xdr:rowOff>
    </xdr:from>
    <xdr:to>
      <xdr:col>19</xdr:col>
      <xdr:colOff>644525</xdr:colOff>
      <xdr:row>96</xdr:row>
      <xdr:rowOff>16675</xdr:rowOff>
    </xdr:to>
    <xdr:cxnSp macro="">
      <xdr:nvCxnSpPr>
        <xdr:cNvPr id="699" name="直線コネクタ 698"/>
        <xdr:cNvCxnSpPr/>
      </xdr:nvCxnSpPr>
      <xdr:spPr>
        <a:xfrm flipV="1">
          <a:off x="12814300" y="1646596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0" name="フローチャート : 判断 699"/>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701" name="テキスト ボックス 700"/>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2" name="フローチャート : 判断 701"/>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3" name="テキスト ボックス 702"/>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82899</xdr:rowOff>
    </xdr:from>
    <xdr:to>
      <xdr:col>23</xdr:col>
      <xdr:colOff>568325</xdr:colOff>
      <xdr:row>96</xdr:row>
      <xdr:rowOff>13049</xdr:rowOff>
    </xdr:to>
    <xdr:sp macro="" textlink="">
      <xdr:nvSpPr>
        <xdr:cNvPr id="709" name="円/楕円 708"/>
        <xdr:cNvSpPr/>
      </xdr:nvSpPr>
      <xdr:spPr>
        <a:xfrm>
          <a:off x="16268700" y="163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61326</xdr:rowOff>
    </xdr:from>
    <xdr:ext cx="534377" cy="259045"/>
    <xdr:sp macro="" textlink="">
      <xdr:nvSpPr>
        <xdr:cNvPr id="710" name="公債費該当値テキスト"/>
        <xdr:cNvSpPr txBox="1"/>
      </xdr:nvSpPr>
      <xdr:spPr>
        <a:xfrm>
          <a:off x="16370300" y="163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31,315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100044</xdr:rowOff>
    </xdr:from>
    <xdr:to>
      <xdr:col>22</xdr:col>
      <xdr:colOff>415925</xdr:colOff>
      <xdr:row>96</xdr:row>
      <xdr:rowOff>30194</xdr:rowOff>
    </xdr:to>
    <xdr:sp macro="" textlink="">
      <xdr:nvSpPr>
        <xdr:cNvPr id="711" name="円/楕円 710"/>
        <xdr:cNvSpPr/>
      </xdr:nvSpPr>
      <xdr:spPr>
        <a:xfrm>
          <a:off x="15430500" y="163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21321</xdr:rowOff>
    </xdr:from>
    <xdr:ext cx="534377" cy="259045"/>
    <xdr:sp macro="" textlink="">
      <xdr:nvSpPr>
        <xdr:cNvPr id="712" name="テキスト ボックス 711"/>
        <xdr:cNvSpPr txBox="1"/>
      </xdr:nvSpPr>
      <xdr:spPr>
        <a:xfrm>
          <a:off x="15214111" y="1648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101797</xdr:rowOff>
    </xdr:from>
    <xdr:to>
      <xdr:col>21</xdr:col>
      <xdr:colOff>212725</xdr:colOff>
      <xdr:row>96</xdr:row>
      <xdr:rowOff>31947</xdr:rowOff>
    </xdr:to>
    <xdr:sp macro="" textlink="">
      <xdr:nvSpPr>
        <xdr:cNvPr id="713" name="円/楕円 712"/>
        <xdr:cNvSpPr/>
      </xdr:nvSpPr>
      <xdr:spPr>
        <a:xfrm>
          <a:off x="14541500" y="163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23074</xdr:rowOff>
    </xdr:from>
    <xdr:ext cx="534377" cy="259045"/>
    <xdr:sp macro="" textlink="">
      <xdr:nvSpPr>
        <xdr:cNvPr id="714" name="テキスト ボックス 713"/>
        <xdr:cNvSpPr txBox="1"/>
      </xdr:nvSpPr>
      <xdr:spPr>
        <a:xfrm>
          <a:off x="14325111" y="164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127419</xdr:rowOff>
    </xdr:from>
    <xdr:to>
      <xdr:col>20</xdr:col>
      <xdr:colOff>9525</xdr:colOff>
      <xdr:row>96</xdr:row>
      <xdr:rowOff>57569</xdr:rowOff>
    </xdr:to>
    <xdr:sp macro="" textlink="">
      <xdr:nvSpPr>
        <xdr:cNvPr id="715" name="円/楕円 714"/>
        <xdr:cNvSpPr/>
      </xdr:nvSpPr>
      <xdr:spPr>
        <a:xfrm>
          <a:off x="13652500" y="164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48696</xdr:rowOff>
    </xdr:from>
    <xdr:ext cx="534377" cy="259045"/>
    <xdr:sp macro="" textlink="">
      <xdr:nvSpPr>
        <xdr:cNvPr id="716" name="テキスト ボックス 715"/>
        <xdr:cNvSpPr txBox="1"/>
      </xdr:nvSpPr>
      <xdr:spPr>
        <a:xfrm>
          <a:off x="13436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137325</xdr:rowOff>
    </xdr:from>
    <xdr:to>
      <xdr:col>18</xdr:col>
      <xdr:colOff>492125</xdr:colOff>
      <xdr:row>96</xdr:row>
      <xdr:rowOff>67475</xdr:rowOff>
    </xdr:to>
    <xdr:sp macro="" textlink="">
      <xdr:nvSpPr>
        <xdr:cNvPr id="717" name="円/楕円 716"/>
        <xdr:cNvSpPr/>
      </xdr:nvSpPr>
      <xdr:spPr>
        <a:xfrm>
          <a:off x="12763500" y="164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58602</xdr:rowOff>
    </xdr:from>
    <xdr:ext cx="534377" cy="259045"/>
    <xdr:sp macro="" textlink="">
      <xdr:nvSpPr>
        <xdr:cNvPr id="718" name="テキスト ボックス 717"/>
        <xdr:cNvSpPr txBox="1"/>
      </xdr:nvSpPr>
      <xdr:spPr>
        <a:xfrm>
          <a:off x="12547111" y="165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38</xdr:row>
      <xdr:rowOff>139700</xdr:rowOff>
    </xdr:to>
    <xdr:cxnSp macro="">
      <xdr:nvCxnSpPr>
        <xdr:cNvPr id="740" name="直線コネクタ 739"/>
        <xdr:cNvCxnSpPr/>
      </xdr:nvCxnSpPr>
      <xdr:spPr>
        <a:xfrm flipV="1">
          <a:off x="22159595" y="51917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43"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44" name="直線コネクタ 743"/>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2049</xdr:rowOff>
    </xdr:from>
    <xdr:ext cx="313932" cy="259045"/>
    <xdr:sp macro="" textlink="">
      <xdr:nvSpPr>
        <xdr:cNvPr id="746" name="諸支出金平均値テキスト"/>
        <xdr:cNvSpPr txBox="1"/>
      </xdr:nvSpPr>
      <xdr:spPr>
        <a:xfrm>
          <a:off x="22212300" y="63456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150622</xdr:rowOff>
    </xdr:from>
    <xdr:to>
      <xdr:col>32</xdr:col>
      <xdr:colOff>238125</xdr:colOff>
      <xdr:row>38</xdr:row>
      <xdr:rowOff>80772</xdr:rowOff>
    </xdr:to>
    <xdr:sp macro="" textlink="">
      <xdr:nvSpPr>
        <xdr:cNvPr id="747" name="フローチャート : 判断 746"/>
        <xdr:cNvSpPr/>
      </xdr:nvSpPr>
      <xdr:spPr>
        <a:xfrm>
          <a:off x="221107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31</xdr:row>
      <xdr:rowOff>104902</xdr:rowOff>
    </xdr:from>
    <xdr:to>
      <xdr:col>31</xdr:col>
      <xdr:colOff>85725</xdr:colOff>
      <xdr:row>32</xdr:row>
      <xdr:rowOff>35052</xdr:rowOff>
    </xdr:to>
    <xdr:sp macro="" textlink="">
      <xdr:nvSpPr>
        <xdr:cNvPr id="749" name="フローチャート : 判断 748"/>
        <xdr:cNvSpPr/>
      </xdr:nvSpPr>
      <xdr:spPr>
        <a:xfrm>
          <a:off x="21272500" y="541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30</xdr:row>
      <xdr:rowOff>51579</xdr:rowOff>
    </xdr:from>
    <xdr:ext cx="378565" cy="259045"/>
    <xdr:sp macro="" textlink="">
      <xdr:nvSpPr>
        <xdr:cNvPr id="750" name="テキスト ボックス 749"/>
        <xdr:cNvSpPr txBox="1"/>
      </xdr:nvSpPr>
      <xdr:spPr>
        <a:xfrm>
          <a:off x="21134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33</xdr:row>
      <xdr:rowOff>59182</xdr:rowOff>
    </xdr:from>
    <xdr:to>
      <xdr:col>29</xdr:col>
      <xdr:colOff>568325</xdr:colOff>
      <xdr:row>33</xdr:row>
      <xdr:rowOff>160782</xdr:rowOff>
    </xdr:to>
    <xdr:sp macro="" textlink="">
      <xdr:nvSpPr>
        <xdr:cNvPr id="752" name="フローチャート : 判断 751"/>
        <xdr:cNvSpPr/>
      </xdr:nvSpPr>
      <xdr:spPr>
        <a:xfrm>
          <a:off x="20383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5859</xdr:rowOff>
    </xdr:from>
    <xdr:ext cx="378565" cy="259045"/>
    <xdr:sp macro="" textlink="">
      <xdr:nvSpPr>
        <xdr:cNvPr id="753" name="テキスト ボックス 752"/>
        <xdr:cNvSpPr txBox="1"/>
      </xdr:nvSpPr>
      <xdr:spPr>
        <a:xfrm>
          <a:off x="20245017" y="549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130048</xdr:rowOff>
    </xdr:from>
    <xdr:to>
      <xdr:col>28</xdr:col>
      <xdr:colOff>365125</xdr:colOff>
      <xdr:row>33</xdr:row>
      <xdr:rowOff>60198</xdr:rowOff>
    </xdr:to>
    <xdr:sp macro="" textlink="">
      <xdr:nvSpPr>
        <xdr:cNvPr id="755" name="フローチャート : 判断 754"/>
        <xdr:cNvSpPr/>
      </xdr:nvSpPr>
      <xdr:spPr>
        <a:xfrm>
          <a:off x="19494500" y="56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31</xdr:row>
      <xdr:rowOff>76725</xdr:rowOff>
    </xdr:from>
    <xdr:ext cx="378565" cy="259045"/>
    <xdr:sp macro="" textlink="">
      <xdr:nvSpPr>
        <xdr:cNvPr id="756" name="テキスト ボックス 755"/>
        <xdr:cNvSpPr txBox="1"/>
      </xdr:nvSpPr>
      <xdr:spPr>
        <a:xfrm>
          <a:off x="19356017" y="53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77470</xdr:rowOff>
    </xdr:from>
    <xdr:to>
      <xdr:col>27</xdr:col>
      <xdr:colOff>161925</xdr:colOff>
      <xdr:row>32</xdr:row>
      <xdr:rowOff>7620</xdr:rowOff>
    </xdr:to>
    <xdr:sp macro="" textlink="">
      <xdr:nvSpPr>
        <xdr:cNvPr id="757" name="フローチャート : 判断 756"/>
        <xdr:cNvSpPr/>
      </xdr:nvSpPr>
      <xdr:spPr>
        <a:xfrm>
          <a:off x="18605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30</xdr:row>
      <xdr:rowOff>24147</xdr:rowOff>
    </xdr:from>
    <xdr:ext cx="378565" cy="259045"/>
    <xdr:sp macro="" textlink="">
      <xdr:nvSpPr>
        <xdr:cNvPr id="758" name="テキスト ボックス 757"/>
        <xdr:cNvSpPr txBox="1"/>
      </xdr:nvSpPr>
      <xdr:spPr>
        <a:xfrm>
          <a:off x="18467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a:t>
          </a:r>
          <a:r>
            <a:rPr kumimoji="1" lang="ja-JP" altLang="en-US" sz="1200" b="0" i="0" u="none" strike="noStrike" kern="0" cap="none" spc="0" normalizeH="0" baseline="0" noProof="0">
              <a:ln>
                <a:noFill/>
              </a:ln>
              <a:solidFill>
                <a:prstClr val="black"/>
              </a:solidFill>
              <a:effectLst/>
              <a:uLnTx/>
              <a:uFillTx/>
              <a:latin typeface="ＭＳ Ｐゴシック"/>
              <a:ea typeface="+mn-ea"/>
            </a:rPr>
            <a:t>総務費は、新庁舎建設のための資金として公共施設整備基金の積立（住民一人当たり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1,222</a:t>
          </a:r>
          <a:r>
            <a:rPr kumimoji="1" lang="ja-JP" altLang="en-US" sz="1200" b="0" i="0" u="none" strike="noStrike" kern="0" cap="none" spc="0" normalizeH="0" baseline="0" noProof="0">
              <a:ln>
                <a:noFill/>
              </a:ln>
              <a:solidFill>
                <a:prstClr val="black"/>
              </a:solidFill>
              <a:effectLst/>
              <a:uLnTx/>
              <a:uFillTx/>
              <a:latin typeface="ＭＳ Ｐゴシック"/>
              <a:ea typeface="+mn-ea"/>
            </a:rPr>
            <a:t>円増）や市債の償還の支出に備えるための資金として減債基金の積立（住民一人当たり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1,222</a:t>
          </a:r>
          <a:r>
            <a:rPr kumimoji="1" lang="ja-JP" altLang="en-US" sz="1200" b="0" i="0" u="none" strike="noStrike" kern="0" cap="none" spc="0" normalizeH="0" baseline="0" noProof="0">
              <a:ln>
                <a:noFill/>
              </a:ln>
              <a:solidFill>
                <a:prstClr val="black"/>
              </a:solidFill>
              <a:effectLst/>
              <a:uLnTx/>
              <a:uFillTx/>
              <a:latin typeface="ＭＳ Ｐゴシック"/>
              <a:ea typeface="+mn-ea"/>
            </a:rPr>
            <a:t>円増）、市税過誤納還付金（住民一人当たり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1,980</a:t>
          </a:r>
          <a:r>
            <a:rPr kumimoji="1" lang="ja-JP" altLang="en-US" sz="1200" b="0" i="0" u="none" strike="noStrike" kern="0" cap="none" spc="0" normalizeH="0" baseline="0" noProof="0">
              <a:ln>
                <a:noFill/>
              </a:ln>
              <a:solidFill>
                <a:prstClr val="black"/>
              </a:solidFill>
              <a:effectLst/>
              <a:uLnTx/>
              <a:uFillTx/>
              <a:latin typeface="ＭＳ Ｐゴシック"/>
              <a:ea typeface="+mn-ea"/>
            </a:rPr>
            <a:t>円増）の増などにより、前年度決算と比較すると</a:t>
          </a:r>
          <a:r>
            <a:rPr kumimoji="1" lang="en-US" altLang="ja-JP" sz="1200" b="0" i="0" u="none" strike="noStrike" kern="0" cap="none" spc="0" normalizeH="0" baseline="0" noProof="0">
              <a:ln>
                <a:noFill/>
              </a:ln>
              <a:solidFill>
                <a:prstClr val="black"/>
              </a:solidFill>
              <a:effectLst/>
              <a:uLnTx/>
              <a:uFillTx/>
              <a:latin typeface="ＭＳ Ｐゴシック"/>
              <a:ea typeface="+mn-ea"/>
            </a:rPr>
            <a:t>22.9</a:t>
          </a:r>
          <a:r>
            <a:rPr kumimoji="1" lang="ja-JP" altLang="en-US" sz="1200" b="0" i="0" u="none" strike="noStrike" kern="0" cap="none" spc="0" normalizeH="0" baseline="0" noProof="0">
              <a:ln>
                <a:noFill/>
              </a:ln>
              <a:solidFill>
                <a:prstClr val="black"/>
              </a:solidFill>
              <a:effectLst/>
              <a:uLnTx/>
              <a:uFillTx/>
              <a:latin typeface="ＭＳ Ｐゴシック"/>
              <a:ea typeface="+mn-ea"/>
            </a:rPr>
            <a:t>％の増となっている。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民生費は、住民一人当たり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124,733</a:t>
          </a:r>
          <a:r>
            <a:rPr kumimoji="1" lang="ja-JP" altLang="en-US" sz="1200" b="0" i="0" u="none" strike="noStrike" kern="0" cap="none" spc="0" normalizeH="0" baseline="0" noProof="0">
              <a:ln>
                <a:noFill/>
              </a:ln>
              <a:solidFill>
                <a:prstClr val="black"/>
              </a:solidFill>
              <a:effectLst/>
              <a:uLnTx/>
              <a:uFillTx/>
              <a:latin typeface="ＭＳ Ｐゴシック"/>
              <a:ea typeface="+mn-ea"/>
            </a:rPr>
            <a:t>円となっている。平成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25</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年度から増加傾向にあるが、子育て支援施策などに係る児童福祉費が増加していることが要因となっている。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衛生費は、住民一人当たり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33,561</a:t>
          </a:r>
          <a:r>
            <a:rPr kumimoji="1" lang="ja-JP" altLang="en-US" sz="1200" b="0" i="0" u="none" strike="noStrike" kern="0" cap="none" spc="0" normalizeH="0" baseline="0" noProof="0">
              <a:ln>
                <a:noFill/>
              </a:ln>
              <a:solidFill>
                <a:prstClr val="black"/>
              </a:solidFill>
              <a:effectLst/>
              <a:uLnTx/>
              <a:uFillTx/>
              <a:latin typeface="ＭＳ Ｐゴシック"/>
              <a:ea typeface="+mn-ea"/>
            </a:rPr>
            <a:t>円となっており、クリーンセンター焼却施設長寿命化事業（平成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25</a:t>
          </a:r>
          <a:r>
            <a:rPr kumimoji="1" lang="ja-JP" altLang="en-US" sz="1200" b="0" i="0" u="none" strike="noStrike" kern="0" cap="none" spc="0" normalizeH="0" baseline="0" noProof="0">
              <a:ln>
                <a:noFill/>
              </a:ln>
              <a:solidFill>
                <a:prstClr val="black"/>
              </a:solidFill>
              <a:effectLst/>
              <a:uLnTx/>
              <a:uFillTx/>
              <a:latin typeface="ＭＳ Ｐゴシック"/>
              <a:ea typeface="+mn-ea"/>
            </a:rPr>
            <a:t>～</a:t>
          </a:r>
          <a:r>
            <a:rPr kumimoji="1" lang="en-US" altLang="ja-JP" sz="1200" b="0" i="0" u="none" strike="noStrike" kern="0" cap="none" spc="0" normalizeH="0" baseline="0" noProof="0">
              <a:ln>
                <a:noFill/>
              </a:ln>
              <a:solidFill>
                <a:prstClr val="black"/>
              </a:solidFill>
              <a:effectLst/>
              <a:uLnTx/>
              <a:uFillTx/>
              <a:latin typeface="ＭＳ Ｐゴシック"/>
              <a:ea typeface="+mn-ea"/>
            </a:rPr>
            <a:t>29</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年度事業）の本格化などに伴い、平成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26</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年度から引き続き増加している。クリーンセンター焼却施設長寿命化事業費（住民一人当たり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5,876</a:t>
          </a:r>
          <a:r>
            <a:rPr kumimoji="1" lang="ja-JP" altLang="en-US" sz="1200" b="0" i="0" u="none" strike="noStrike" kern="0" cap="none" spc="0" normalizeH="0" baseline="0" noProof="0">
              <a:ln>
                <a:noFill/>
              </a:ln>
              <a:solidFill>
                <a:prstClr val="black"/>
              </a:solidFill>
              <a:effectLst/>
              <a:uLnTx/>
              <a:uFillTx/>
              <a:latin typeface="ＭＳ Ｐゴシック"/>
              <a:ea typeface="+mn-ea"/>
            </a:rPr>
            <a:t>円）の増などにより、</a:t>
          </a:r>
          <a:r>
            <a:rPr kumimoji="1" lang="en-US" altLang="ja-JP" sz="1200" b="0" i="0" u="none" strike="noStrike" kern="0" cap="none" spc="0" normalizeH="0" baseline="0" noProof="0">
              <a:ln>
                <a:noFill/>
              </a:ln>
              <a:solidFill>
                <a:prstClr val="black"/>
              </a:solidFill>
              <a:effectLst/>
              <a:uLnTx/>
              <a:uFillTx/>
              <a:latin typeface="ＭＳ Ｐゴシック"/>
              <a:ea typeface="+mn-ea"/>
            </a:rPr>
            <a:t>16.0</a:t>
          </a:r>
          <a:r>
            <a:rPr kumimoji="1" lang="ja-JP" altLang="en-US" sz="1200" b="0" i="0" u="none" strike="noStrike" kern="0" cap="none" spc="0" normalizeH="0" baseline="0" noProof="0">
              <a:ln>
                <a:noFill/>
              </a:ln>
              <a:solidFill>
                <a:prstClr val="black"/>
              </a:solidFill>
              <a:effectLst/>
              <a:uLnTx/>
              <a:uFillTx/>
              <a:latin typeface="ＭＳ Ｐゴシック"/>
              <a:ea typeface="+mn-ea"/>
            </a:rPr>
            <a:t>％の増となった。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農林水産業費は、国営かんがい排水事業負担金（住民一人当たり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2,001</a:t>
          </a:r>
          <a:r>
            <a:rPr kumimoji="1" lang="ja-JP" altLang="en-US" sz="1200" b="0" i="0" u="none" strike="noStrike" kern="0" cap="none" spc="0" normalizeH="0" baseline="0" noProof="0">
              <a:ln>
                <a:noFill/>
              </a:ln>
              <a:solidFill>
                <a:prstClr val="black"/>
              </a:solidFill>
              <a:effectLst/>
              <a:uLnTx/>
              <a:uFillTx/>
              <a:latin typeface="ＭＳ Ｐゴシック"/>
              <a:ea typeface="+mn-ea"/>
            </a:rPr>
            <a:t>円増）の増などにより、</a:t>
          </a:r>
          <a:r>
            <a:rPr kumimoji="1" lang="en-US" altLang="ja-JP" sz="1200" b="0" i="0" u="none" strike="noStrike" kern="0" cap="none" spc="0" normalizeH="0" baseline="0" noProof="0">
              <a:ln>
                <a:noFill/>
              </a:ln>
              <a:solidFill>
                <a:prstClr val="black"/>
              </a:solidFill>
              <a:effectLst/>
              <a:uLnTx/>
              <a:uFillTx/>
              <a:latin typeface="ＭＳ Ｐゴシック"/>
              <a:ea typeface="+mn-ea"/>
            </a:rPr>
            <a:t>44.2</a:t>
          </a:r>
          <a:r>
            <a:rPr kumimoji="1" lang="ja-JP" altLang="en-US" sz="1200" b="0" i="0" u="none" strike="noStrike" kern="0" cap="none" spc="0" normalizeH="0" baseline="0" noProof="0">
              <a:ln>
                <a:noFill/>
              </a:ln>
              <a:solidFill>
                <a:prstClr val="black"/>
              </a:solidFill>
              <a:effectLst/>
              <a:uLnTx/>
              <a:uFillTx/>
              <a:latin typeface="ＭＳ Ｐゴシック"/>
              <a:ea typeface="+mn-ea"/>
            </a:rPr>
            <a:t>％の増となった。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土木費は、大垣駅南街区市街地再開発事業費（住民一人当たり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3,564</a:t>
          </a:r>
          <a:r>
            <a:rPr kumimoji="1" lang="ja-JP" altLang="en-US" sz="1200" b="0" i="0" u="none" strike="noStrike" kern="0" cap="none" spc="0" normalizeH="0" baseline="0" noProof="0">
              <a:ln>
                <a:noFill/>
              </a:ln>
              <a:solidFill>
                <a:prstClr val="black"/>
              </a:solidFill>
              <a:effectLst/>
              <a:uLnTx/>
              <a:uFillTx/>
              <a:latin typeface="ＭＳ Ｐゴシック"/>
              <a:ea typeface="+mn-ea"/>
            </a:rPr>
            <a:t>円増）の増などにより、</a:t>
          </a:r>
          <a:r>
            <a:rPr kumimoji="1" lang="en-US" altLang="ja-JP" sz="1200" b="0" i="0" u="none" strike="noStrike" kern="0" cap="none" spc="0" normalizeH="0" baseline="0" noProof="0">
              <a:ln>
                <a:noFill/>
              </a:ln>
              <a:solidFill>
                <a:prstClr val="black"/>
              </a:solidFill>
              <a:effectLst/>
              <a:uLnTx/>
              <a:uFillTx/>
              <a:latin typeface="ＭＳ Ｐゴシック"/>
              <a:ea typeface="+mn-ea"/>
            </a:rPr>
            <a:t>3.4</a:t>
          </a:r>
          <a:r>
            <a:rPr kumimoji="1" lang="ja-JP" altLang="en-US" sz="1200" b="0" i="0" u="none" strike="noStrike" kern="0" cap="none" spc="0" normalizeH="0" baseline="0" noProof="0">
              <a:ln>
                <a:noFill/>
              </a:ln>
              <a:solidFill>
                <a:prstClr val="black"/>
              </a:solidFill>
              <a:effectLst/>
              <a:uLnTx/>
              <a:uFillTx/>
              <a:latin typeface="ＭＳ Ｐゴシック"/>
              <a:ea typeface="+mn-ea"/>
            </a:rPr>
            <a:t>％の増となった。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教育費は、小中学校非構造部材耐震対策事業費（住民一人当たり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2,408</a:t>
          </a:r>
          <a:r>
            <a:rPr kumimoji="1" lang="ja-JP" altLang="en-US" sz="1200" b="0" i="0" u="none" strike="noStrike" kern="0" cap="none" spc="0" normalizeH="0" baseline="0" noProof="0">
              <a:ln>
                <a:noFill/>
              </a:ln>
              <a:solidFill>
                <a:prstClr val="black"/>
              </a:solidFill>
              <a:effectLst/>
              <a:uLnTx/>
              <a:uFillTx/>
              <a:latin typeface="ＭＳ Ｐゴシック"/>
              <a:ea typeface="+mn-ea"/>
            </a:rPr>
            <a:t>円増）などが増加する一方で、小学校屋内運動場改築事業費（住民一人当たり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3,570</a:t>
          </a:r>
          <a:r>
            <a:rPr kumimoji="1" lang="ja-JP" altLang="en-US" sz="1200" b="0" i="0" u="none" strike="noStrike" kern="0" cap="none" spc="0" normalizeH="0" baseline="0" noProof="0">
              <a:ln>
                <a:noFill/>
              </a:ln>
              <a:solidFill>
                <a:prstClr val="black"/>
              </a:solidFill>
              <a:effectLst/>
              <a:uLnTx/>
              <a:uFillTx/>
              <a:latin typeface="ＭＳ Ｐゴシック"/>
              <a:ea typeface="+mn-ea"/>
            </a:rPr>
            <a:t>円減）や中学校校舎改築事業費（住民一人当たり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rPr>
            <a:t>3,901</a:t>
          </a:r>
          <a:r>
            <a:rPr kumimoji="1" lang="ja-JP" altLang="en-US" sz="1200" b="0" i="0" u="none" strike="noStrike" kern="0" cap="none" spc="0" normalizeH="0" baseline="0" noProof="0">
              <a:ln>
                <a:noFill/>
              </a:ln>
              <a:solidFill>
                <a:prstClr val="black"/>
              </a:solidFill>
              <a:effectLst/>
              <a:uLnTx/>
              <a:uFillTx/>
              <a:latin typeface="ＭＳ Ｐゴシック"/>
              <a:ea typeface="+mn-ea"/>
            </a:rPr>
            <a:t>円減）の減などにより、</a:t>
          </a:r>
          <a:r>
            <a:rPr kumimoji="1" lang="en-US" altLang="ja-JP" sz="1200" b="0" i="0" u="none" strike="noStrike" kern="0" cap="none" spc="0" normalizeH="0" baseline="0" noProof="0">
              <a:ln>
                <a:noFill/>
              </a:ln>
              <a:solidFill>
                <a:prstClr val="black"/>
              </a:solidFill>
              <a:effectLst/>
              <a:uLnTx/>
              <a:uFillTx/>
              <a:latin typeface="ＭＳ Ｐゴシック"/>
              <a:ea typeface="+mn-ea"/>
            </a:rPr>
            <a:t>10.4</a:t>
          </a:r>
          <a:r>
            <a:rPr kumimoji="1" lang="ja-JP" altLang="en-US" sz="1200" b="0" i="0" u="none" strike="noStrike" kern="0" cap="none" spc="0" normalizeH="0" baseline="0" noProof="0">
              <a:ln>
                <a:noFill/>
              </a:ln>
              <a:solidFill>
                <a:prstClr val="black"/>
              </a:solidFill>
              <a:effectLst/>
              <a:uLnTx/>
              <a:uFillTx/>
              <a:latin typeface="ＭＳ Ｐゴシック"/>
              <a:ea typeface="+mn-ea"/>
            </a:rPr>
            <a:t>％の減となった。</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財政調整基金は、平成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百万円を積み立て、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百万円を取り崩した結果、平成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年度末残高は前年度比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4,515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百万円となり、標準財政規模比で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0.61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ポイント上昇した。実質収支額は、財政調整基金の取り崩し等により、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百万円の増となり、標準財政規模比で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0.69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ポイント上昇した。また、財政調整基金の積立・取崩を考慮した実質単年度収支は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百万円の黒字となった。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連結実質収支については、全会計で実質収支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もしくは黒字を確保した。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前年度比較では、病院事業の実質収支が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1,304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3.75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ポイント改善）となるなど、連結実質収支ベースで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2,004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5.77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ポイント改善）となった。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62428862</v>
      </c>
      <c r="BO4" s="409"/>
      <c r="BP4" s="409"/>
      <c r="BQ4" s="409"/>
      <c r="BR4" s="409"/>
      <c r="BS4" s="409"/>
      <c r="BT4" s="409"/>
      <c r="BU4" s="410"/>
      <c r="BV4" s="408">
        <v>60059591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60064112</v>
      </c>
      <c r="BO5" s="414"/>
      <c r="BP5" s="414"/>
      <c r="BQ5" s="414"/>
      <c r="BR5" s="414"/>
      <c r="BS5" s="414"/>
      <c r="BT5" s="414"/>
      <c r="BU5" s="415"/>
      <c r="BV5" s="413">
        <v>57834256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85.4</v>
      </c>
      <c r="CU5" s="384"/>
      <c r="CV5" s="384"/>
      <c r="CW5" s="384"/>
      <c r="CX5" s="384"/>
      <c r="CY5" s="384"/>
      <c r="CZ5" s="384"/>
      <c r="DA5" s="385"/>
      <c r="DB5" s="383">
        <v>90.2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2364750</v>
      </c>
      <c r="BO6" s="414"/>
      <c r="BP6" s="414"/>
      <c r="BQ6" s="414"/>
      <c r="BR6" s="414"/>
      <c r="BS6" s="414"/>
      <c r="BT6" s="414"/>
      <c r="BU6" s="415"/>
      <c r="BV6" s="413">
        <v>2225335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91.8</v>
      </c>
      <c r="CU6" s="560"/>
      <c r="CV6" s="560"/>
      <c r="CW6" s="560"/>
      <c r="CX6" s="560"/>
      <c r="CY6" s="560"/>
      <c r="CZ6" s="560"/>
      <c r="DA6" s="561"/>
      <c r="DB6" s="559">
        <v>97.2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49498</v>
      </c>
      <c r="BO7" s="414"/>
      <c r="BP7" s="414"/>
      <c r="BQ7" s="414"/>
      <c r="BR7" s="414"/>
      <c r="BS7" s="414"/>
      <c r="BT7" s="414"/>
      <c r="BU7" s="415"/>
      <c r="BV7" s="413">
        <v>147002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34570678</v>
      </c>
      <c r="CU7" s="414"/>
      <c r="CV7" s="414"/>
      <c r="CW7" s="414"/>
      <c r="CX7" s="414"/>
      <c r="CY7" s="414"/>
      <c r="CZ7" s="414"/>
      <c r="DA7" s="415"/>
      <c r="DB7" s="413">
        <v>34562178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2315252</v>
      </c>
      <c r="BO8" s="414"/>
      <c r="BP8" s="414"/>
      <c r="BQ8" s="414"/>
      <c r="BR8" s="414"/>
      <c r="BS8" s="414"/>
      <c r="BT8" s="414"/>
      <c r="BU8" s="415"/>
      <c r="BV8" s="413">
        <v>2078333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0.89</v>
      </c>
      <c r="CU8" s="523"/>
      <c r="CV8" s="523"/>
      <c r="CW8" s="523"/>
      <c r="CX8" s="523"/>
      <c r="CY8" s="523"/>
      <c r="CZ8" s="523"/>
      <c r="DA8" s="524"/>
      <c r="DB8" s="522">
        <v>0.91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159879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236919</v>
      </c>
      <c r="BO9" s="414"/>
      <c r="BP9" s="414"/>
      <c r="BQ9" s="414"/>
      <c r="BR9" s="414"/>
      <c r="BS9" s="414"/>
      <c r="BT9" s="414"/>
      <c r="BU9" s="415"/>
      <c r="BV9" s="413">
        <v>271454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12.1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161160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512200</v>
      </c>
      <c r="BO10" s="414"/>
      <c r="BP10" s="414"/>
      <c r="BQ10" s="414"/>
      <c r="BR10" s="414"/>
      <c r="BS10" s="414"/>
      <c r="BT10" s="414"/>
      <c r="BU10" s="415"/>
      <c r="BV10" s="413">
        <v>614600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162395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v>900000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158120</v>
      </c>
      <c r="S13" s="515"/>
      <c r="T13" s="515"/>
      <c r="U13" s="515"/>
      <c r="V13" s="516"/>
      <c r="W13" s="502" t="s">
        <v>120</v>
      </c>
      <c r="X13" s="426"/>
      <c r="Y13" s="426"/>
      <c r="Z13" s="426"/>
      <c r="AA13" s="426"/>
      <c r="AB13" s="427"/>
      <c r="AC13" s="389">
        <v>1135</v>
      </c>
      <c r="AD13" s="390"/>
      <c r="AE13" s="390"/>
      <c r="AF13" s="390"/>
      <c r="AG13" s="391"/>
      <c r="AH13" s="389">
        <v>1613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449119</v>
      </c>
      <c r="BO13" s="414"/>
      <c r="BP13" s="414"/>
      <c r="BQ13" s="414"/>
      <c r="BR13" s="414"/>
      <c r="BS13" s="414"/>
      <c r="BT13" s="414"/>
      <c r="BU13" s="415"/>
      <c r="BV13" s="413">
        <v>-13946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1.7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162847</v>
      </c>
      <c r="S14" s="515"/>
      <c r="T14" s="515"/>
      <c r="U14" s="515"/>
      <c r="V14" s="516"/>
      <c r="W14" s="517"/>
      <c r="X14" s="429"/>
      <c r="Y14" s="429"/>
      <c r="Z14" s="429"/>
      <c r="AA14" s="429"/>
      <c r="AB14" s="430"/>
      <c r="AC14" s="507">
        <v>1.5</v>
      </c>
      <c r="AD14" s="508"/>
      <c r="AE14" s="508"/>
      <c r="AF14" s="508"/>
      <c r="AG14" s="509"/>
      <c r="AH14" s="507">
        <v>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13.3</v>
      </c>
      <c r="CU14" s="486"/>
      <c r="CV14" s="486"/>
      <c r="CW14" s="486"/>
      <c r="CX14" s="486"/>
      <c r="CY14" s="486"/>
      <c r="CZ14" s="486"/>
      <c r="DA14" s="487"/>
      <c r="DB14" s="518">
        <v>19.3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158662</v>
      </c>
      <c r="S15" s="515"/>
      <c r="T15" s="515"/>
      <c r="U15" s="515"/>
      <c r="V15" s="516"/>
      <c r="W15" s="502" t="s">
        <v>127</v>
      </c>
      <c r="X15" s="426"/>
      <c r="Y15" s="426"/>
      <c r="Z15" s="426"/>
      <c r="AA15" s="426"/>
      <c r="AB15" s="427"/>
      <c r="AC15" s="389">
        <v>25228</v>
      </c>
      <c r="AD15" s="390"/>
      <c r="AE15" s="390"/>
      <c r="AF15" s="390"/>
      <c r="AG15" s="391"/>
      <c r="AH15" s="389">
        <v>28196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21614591</v>
      </c>
      <c r="BO15" s="409"/>
      <c r="BP15" s="409"/>
      <c r="BQ15" s="409"/>
      <c r="BR15" s="409"/>
      <c r="BS15" s="409"/>
      <c r="BT15" s="409"/>
      <c r="BU15" s="410"/>
      <c r="BV15" s="408">
        <v>21799474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34</v>
      </c>
      <c r="AD16" s="508"/>
      <c r="AE16" s="508"/>
      <c r="AF16" s="508"/>
      <c r="AG16" s="509"/>
      <c r="AH16" s="507">
        <v>34.9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24550951</v>
      </c>
      <c r="BO16" s="414"/>
      <c r="BP16" s="414"/>
      <c r="BQ16" s="414"/>
      <c r="BR16" s="414"/>
      <c r="BS16" s="414"/>
      <c r="BT16" s="414"/>
      <c r="BU16" s="415"/>
      <c r="BV16" s="413">
        <v>24094177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47735</v>
      </c>
      <c r="AD17" s="390"/>
      <c r="AE17" s="390"/>
      <c r="AF17" s="390"/>
      <c r="AG17" s="391"/>
      <c r="AH17" s="389">
        <v>50135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27754644</v>
      </c>
      <c r="BO17" s="414"/>
      <c r="BP17" s="414"/>
      <c r="BQ17" s="414"/>
      <c r="BR17" s="414"/>
      <c r="BS17" s="414"/>
      <c r="BT17" s="414"/>
      <c r="BU17" s="415"/>
      <c r="BV17" s="413">
        <v>28321999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206.57</v>
      </c>
      <c r="M18" s="478"/>
      <c r="N18" s="478"/>
      <c r="O18" s="478"/>
      <c r="P18" s="478"/>
      <c r="Q18" s="478"/>
      <c r="R18" s="479"/>
      <c r="S18" s="479"/>
      <c r="T18" s="479"/>
      <c r="U18" s="479"/>
      <c r="V18" s="480"/>
      <c r="W18" s="494"/>
      <c r="X18" s="495"/>
      <c r="Y18" s="495"/>
      <c r="Z18" s="495"/>
      <c r="AA18" s="495"/>
      <c r="AB18" s="503"/>
      <c r="AC18" s="377">
        <v>64.400000000000006</v>
      </c>
      <c r="AD18" s="378"/>
      <c r="AE18" s="378"/>
      <c r="AF18" s="378"/>
      <c r="AG18" s="481"/>
      <c r="AH18" s="377">
        <v>62.1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31181548</v>
      </c>
      <c r="BO18" s="414"/>
      <c r="BP18" s="414"/>
      <c r="BQ18" s="414"/>
      <c r="BR18" s="414"/>
      <c r="BS18" s="414"/>
      <c r="BT18" s="414"/>
      <c r="BU18" s="415"/>
      <c r="BV18" s="413">
        <v>31064324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774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42209834</v>
      </c>
      <c r="BO19" s="414"/>
      <c r="BP19" s="414"/>
      <c r="BQ19" s="414"/>
      <c r="BR19" s="414"/>
      <c r="BS19" s="414"/>
      <c r="BT19" s="414"/>
      <c r="BU19" s="415"/>
      <c r="BV19" s="413">
        <v>40559472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60085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63285252</v>
      </c>
      <c r="BO23" s="414"/>
      <c r="BP23" s="414"/>
      <c r="BQ23" s="414"/>
      <c r="BR23" s="414"/>
      <c r="BS23" s="414"/>
      <c r="BT23" s="414"/>
      <c r="BU23" s="415"/>
      <c r="BV23" s="413">
        <v>61616073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8968</v>
      </c>
      <c r="R24" s="390"/>
      <c r="S24" s="390"/>
      <c r="T24" s="390"/>
      <c r="U24" s="390"/>
      <c r="V24" s="391"/>
      <c r="W24" s="455"/>
      <c r="X24" s="446"/>
      <c r="Y24" s="447"/>
      <c r="Z24" s="386" t="s">
        <v>150</v>
      </c>
      <c r="AA24" s="387"/>
      <c r="AB24" s="387"/>
      <c r="AC24" s="387"/>
      <c r="AD24" s="387"/>
      <c r="AE24" s="387"/>
      <c r="AF24" s="387"/>
      <c r="AG24" s="388"/>
      <c r="AH24" s="389">
        <v>968</v>
      </c>
      <c r="AI24" s="390"/>
      <c r="AJ24" s="390"/>
      <c r="AK24" s="390"/>
      <c r="AL24" s="391"/>
      <c r="AM24" s="389">
        <v>2989184</v>
      </c>
      <c r="AN24" s="390"/>
      <c r="AO24" s="390"/>
      <c r="AP24" s="390"/>
      <c r="AQ24" s="390"/>
      <c r="AR24" s="391"/>
      <c r="AS24" s="389">
        <v>3088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31502461</v>
      </c>
      <c r="BO24" s="414"/>
      <c r="BP24" s="414"/>
      <c r="BQ24" s="414"/>
      <c r="BR24" s="414"/>
      <c r="BS24" s="414"/>
      <c r="BT24" s="414"/>
      <c r="BU24" s="415"/>
      <c r="BV24" s="413">
        <v>33774803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8091</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18663854</v>
      </c>
      <c r="BO25" s="409"/>
      <c r="BP25" s="409"/>
      <c r="BQ25" s="409"/>
      <c r="BR25" s="409"/>
      <c r="BS25" s="409"/>
      <c r="BT25" s="409"/>
      <c r="BU25" s="410"/>
      <c r="BV25" s="408">
        <v>20334917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6546</v>
      </c>
      <c r="R26" s="390"/>
      <c r="S26" s="390"/>
      <c r="T26" s="390"/>
      <c r="U26" s="390"/>
      <c r="V26" s="391"/>
      <c r="W26" s="455"/>
      <c r="X26" s="446"/>
      <c r="Y26" s="447"/>
      <c r="Z26" s="386" t="s">
        <v>156</v>
      </c>
      <c r="AA26" s="468"/>
      <c r="AB26" s="468"/>
      <c r="AC26" s="468"/>
      <c r="AD26" s="468"/>
      <c r="AE26" s="468"/>
      <c r="AF26" s="468"/>
      <c r="AG26" s="469"/>
      <c r="AH26" s="389">
        <v>190</v>
      </c>
      <c r="AI26" s="390"/>
      <c r="AJ26" s="390"/>
      <c r="AK26" s="390"/>
      <c r="AL26" s="391"/>
      <c r="AM26" s="389">
        <v>544920</v>
      </c>
      <c r="AN26" s="390"/>
      <c r="AO26" s="390"/>
      <c r="AP26" s="390"/>
      <c r="AQ26" s="390"/>
      <c r="AR26" s="391"/>
      <c r="AS26" s="389">
        <v>2868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v>80000</v>
      </c>
      <c r="BO26" s="414"/>
      <c r="BP26" s="414"/>
      <c r="BQ26" s="414"/>
      <c r="BR26" s="414"/>
      <c r="BS26" s="414"/>
      <c r="BT26" s="414"/>
      <c r="BU26" s="415"/>
      <c r="BV26" s="413">
        <v>80000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6300</v>
      </c>
      <c r="R27" s="390"/>
      <c r="S27" s="390"/>
      <c r="T27" s="390"/>
      <c r="U27" s="390"/>
      <c r="V27" s="391"/>
      <c r="W27" s="455"/>
      <c r="X27" s="446"/>
      <c r="Y27" s="447"/>
      <c r="Z27" s="386" t="s">
        <v>159</v>
      </c>
      <c r="AA27" s="387"/>
      <c r="AB27" s="387"/>
      <c r="AC27" s="387"/>
      <c r="AD27" s="387"/>
      <c r="AE27" s="387"/>
      <c r="AF27" s="387"/>
      <c r="AG27" s="388"/>
      <c r="AH27" s="389">
        <v>91</v>
      </c>
      <c r="AI27" s="390"/>
      <c r="AJ27" s="390"/>
      <c r="AK27" s="390"/>
      <c r="AL27" s="391"/>
      <c r="AM27" s="389">
        <v>257126</v>
      </c>
      <c r="AN27" s="390"/>
      <c r="AO27" s="390"/>
      <c r="AP27" s="390"/>
      <c r="AQ27" s="390"/>
      <c r="AR27" s="391"/>
      <c r="AS27" s="389">
        <v>2826</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5790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4515300</v>
      </c>
      <c r="BO28" s="409"/>
      <c r="BP28" s="409"/>
      <c r="BQ28" s="409"/>
      <c r="BR28" s="409"/>
      <c r="BS28" s="409"/>
      <c r="BT28" s="409"/>
      <c r="BU28" s="410"/>
      <c r="BV28" s="408">
        <v>4303100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22</v>
      </c>
      <c r="M29" s="390"/>
      <c r="N29" s="390"/>
      <c r="O29" s="390"/>
      <c r="P29" s="391"/>
      <c r="Q29" s="389">
        <v>5530</v>
      </c>
      <c r="R29" s="390"/>
      <c r="S29" s="390"/>
      <c r="T29" s="390"/>
      <c r="U29" s="390"/>
      <c r="V29" s="391"/>
      <c r="W29" s="456"/>
      <c r="X29" s="457"/>
      <c r="Y29" s="458"/>
      <c r="Z29" s="386" t="s">
        <v>166</v>
      </c>
      <c r="AA29" s="387"/>
      <c r="AB29" s="387"/>
      <c r="AC29" s="387"/>
      <c r="AD29" s="387"/>
      <c r="AE29" s="387"/>
      <c r="AF29" s="387"/>
      <c r="AG29" s="388"/>
      <c r="AH29" s="389">
        <v>1059</v>
      </c>
      <c r="AI29" s="390"/>
      <c r="AJ29" s="390"/>
      <c r="AK29" s="390"/>
      <c r="AL29" s="391"/>
      <c r="AM29" s="389">
        <v>3246310</v>
      </c>
      <c r="AN29" s="390"/>
      <c r="AO29" s="390"/>
      <c r="AP29" s="390"/>
      <c r="AQ29" s="390"/>
      <c r="AR29" s="391"/>
      <c r="AS29" s="389">
        <v>3065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614900</v>
      </c>
      <c r="BO29" s="414"/>
      <c r="BP29" s="414"/>
      <c r="BQ29" s="414"/>
      <c r="BR29" s="414"/>
      <c r="BS29" s="414"/>
      <c r="BT29" s="414"/>
      <c r="BU29" s="415"/>
      <c r="BV29" s="413">
        <v>413300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5898539</v>
      </c>
      <c r="BO30" s="417"/>
      <c r="BP30" s="417"/>
      <c r="BQ30" s="417"/>
      <c r="BR30" s="417"/>
      <c r="BS30" s="417"/>
      <c r="BT30" s="417"/>
      <c r="BU30" s="418"/>
      <c r="BV30" s="416">
        <v>5054759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交通災害共済事業会計</v>
      </c>
      <c r="X34" s="372"/>
      <c r="Y34" s="372"/>
      <c r="Z34" s="372"/>
      <c r="AA34" s="372"/>
      <c r="AB34" s="372"/>
      <c r="AC34" s="372"/>
      <c r="AD34" s="372"/>
      <c r="AE34" s="372"/>
      <c r="AF34" s="372"/>
      <c r="AG34" s="372"/>
      <c r="AH34" s="372"/>
      <c r="AI34" s="372"/>
      <c r="AJ34" s="372"/>
      <c r="AK34" s="372"/>
      <c r="AL34" s="165"/>
      <c r="AM34" s="373">
        <f>IF(AO34="","",MAX(C34:D43,U34:V43)+1)</f>
        <v>12</v>
      </c>
      <c r="AN34" s="373"/>
      <c r="AO34" s="372" t="str">
        <f>IF('各会計、関係団体の財政状況及び健全化判断比率'!B35="","",'各会計、関係団体の財政状況及び健全化判断比率'!B35)</f>
        <v>病院事業会計</v>
      </c>
      <c r="AP34" s="372"/>
      <c r="AQ34" s="372"/>
      <c r="AR34" s="372"/>
      <c r="AS34" s="372"/>
      <c r="AT34" s="372"/>
      <c r="AU34" s="372"/>
      <c r="AV34" s="372"/>
      <c r="AW34" s="372"/>
      <c r="AX34" s="372"/>
      <c r="AY34" s="372"/>
      <c r="AZ34" s="372"/>
      <c r="BA34" s="372"/>
      <c r="BB34" s="372"/>
      <c r="BC34" s="372"/>
      <c r="BD34" s="165"/>
      <c r="BE34" s="373">
        <f>IF(BG34="","",MAX(C34:D43,U34:V43,AM34:AN43)+1)</f>
        <v>14</v>
      </c>
      <c r="BF34" s="373"/>
      <c r="BG34" s="372" t="str">
        <f>IF('各会計、関係団体の財政状況及び健全化判断比率'!B37="","",'各会計、関係団体の財政状況及び健全化判断比率'!B37)</f>
        <v>簡易水道事業会計</v>
      </c>
      <c r="BH34" s="372"/>
      <c r="BI34" s="372"/>
      <c r="BJ34" s="372"/>
      <c r="BK34" s="372"/>
      <c r="BL34" s="372"/>
      <c r="BM34" s="372"/>
      <c r="BN34" s="372"/>
      <c r="BO34" s="372"/>
      <c r="BP34" s="372"/>
      <c r="BQ34" s="372"/>
      <c r="BR34" s="372"/>
      <c r="BS34" s="372"/>
      <c r="BT34" s="372"/>
      <c r="BU34" s="372"/>
      <c r="BV34" s="165"/>
      <c r="BW34" s="373">
        <f>IF(BY34="","",MAX(C34:D43,U34:V43,AM34:AN43,BE34:BF43)+1)</f>
        <v>19</v>
      </c>
      <c r="BX34" s="373"/>
      <c r="BY34" s="372" t="str">
        <f>IF('各会計、関係団体の財政状況及び健全化判断比率'!B68="","",'各会計、関係団体の財政状況及び健全化判断比率'!B68)</f>
        <v>大垣消防組合</v>
      </c>
      <c r="BZ34" s="372"/>
      <c r="CA34" s="372"/>
      <c r="CB34" s="372"/>
      <c r="CC34" s="372"/>
      <c r="CD34" s="372"/>
      <c r="CE34" s="372"/>
      <c r="CF34" s="372"/>
      <c r="CG34" s="372"/>
      <c r="CH34" s="372"/>
      <c r="CI34" s="372"/>
      <c r="CJ34" s="372"/>
      <c r="CK34" s="372"/>
      <c r="CL34" s="372"/>
      <c r="CM34" s="372"/>
      <c r="CN34" s="165"/>
      <c r="CO34" s="373">
        <f>IF(CQ34="","",MAX(C34:D43,U34:V43,AM34:AN43,BE34:BF43,BW34:BX43)+1)</f>
        <v>29</v>
      </c>
      <c r="CP34" s="373"/>
      <c r="CQ34" s="372" t="str">
        <f>IF('各会計、関係団体の財政状況及び健全化判断比率'!BS7="","",'各会計、関係団体の財政状況及び健全化判断比率'!BS7)</f>
        <v>大垣市勤労者福祉サービスセンター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物品調達会計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国民健康保険事業会計</v>
      </c>
      <c r="X35" s="372"/>
      <c r="Y35" s="372"/>
      <c r="Z35" s="372"/>
      <c r="AA35" s="372"/>
      <c r="AB35" s="372"/>
      <c r="AC35" s="372"/>
      <c r="AD35" s="372"/>
      <c r="AE35" s="372"/>
      <c r="AF35" s="372"/>
      <c r="AG35" s="372"/>
      <c r="AH35" s="372"/>
      <c r="AI35" s="372"/>
      <c r="AJ35" s="372"/>
      <c r="AK35" s="372"/>
      <c r="AL35" s="165"/>
      <c r="AM35" s="373">
        <f t="shared" ref="AM35:AM43" si="0">IF(AO35="","",AM34+1)</f>
        <v>13</v>
      </c>
      <c r="AN35" s="373"/>
      <c r="AO35" s="372" t="str">
        <f>IF('各会計、関係団体の財政状況及び健全化判断比率'!B36="","",'各会計、関係団体の財政状況及び健全化判断比率'!B36)</f>
        <v>水道事業会計</v>
      </c>
      <c r="AP35" s="372"/>
      <c r="AQ35" s="372"/>
      <c r="AR35" s="372"/>
      <c r="AS35" s="372"/>
      <c r="AT35" s="372"/>
      <c r="AU35" s="372"/>
      <c r="AV35" s="372"/>
      <c r="AW35" s="372"/>
      <c r="AX35" s="372"/>
      <c r="AY35" s="372"/>
      <c r="AZ35" s="372"/>
      <c r="BA35" s="372"/>
      <c r="BB35" s="372"/>
      <c r="BC35" s="372"/>
      <c r="BD35" s="165"/>
      <c r="BE35" s="373">
        <f t="shared" ref="BE35:BE43" si="1">IF(BG35="","",BE34+1)</f>
        <v>15</v>
      </c>
      <c r="BF35" s="373"/>
      <c r="BG35" s="372" t="str">
        <f>IF('各会計、関係団体の財政状況及び健全化判断比率'!B38="","",'各会計、関係団体の財政状況及び健全化判断比率'!B38)</f>
        <v>公設地方卸売市場事業会計</v>
      </c>
      <c r="BH35" s="372"/>
      <c r="BI35" s="372"/>
      <c r="BJ35" s="372"/>
      <c r="BK35" s="372"/>
      <c r="BL35" s="372"/>
      <c r="BM35" s="372"/>
      <c r="BN35" s="372"/>
      <c r="BO35" s="372"/>
      <c r="BP35" s="372"/>
      <c r="BQ35" s="372"/>
      <c r="BR35" s="372"/>
      <c r="BS35" s="372"/>
      <c r="BT35" s="372"/>
      <c r="BU35" s="372"/>
      <c r="BV35" s="165"/>
      <c r="BW35" s="373">
        <f t="shared" ref="BW35:BW43" si="2">IF(BY35="","",BW34+1)</f>
        <v>20</v>
      </c>
      <c r="BX35" s="373"/>
      <c r="BY35" s="372" t="str">
        <f>IF('各会計、関係団体の財政状況及び健全化判断比率'!B69="","",'各会計、関係団体の財政状況及び健全化判断比率'!B69)</f>
        <v>大垣衛生施設組合</v>
      </c>
      <c r="BZ35" s="372"/>
      <c r="CA35" s="372"/>
      <c r="CB35" s="372"/>
      <c r="CC35" s="372"/>
      <c r="CD35" s="372"/>
      <c r="CE35" s="372"/>
      <c r="CF35" s="372"/>
      <c r="CG35" s="372"/>
      <c r="CH35" s="372"/>
      <c r="CI35" s="372"/>
      <c r="CJ35" s="372"/>
      <c r="CK35" s="372"/>
      <c r="CL35" s="372"/>
      <c r="CM35" s="372"/>
      <c r="CN35" s="165"/>
      <c r="CO35" s="373">
        <f t="shared" ref="CO35:CO43" si="3">IF(CQ35="","",CO34+1)</f>
        <v>30</v>
      </c>
      <c r="CP35" s="373"/>
      <c r="CQ35" s="372" t="str">
        <f>IF('各会計、関係団体の財政状況及び健全化判断比率'!BS8="","",'各会計、関係団体の財政状況及び健全化判断比率'!BS8)</f>
        <v>大垣市文化事業団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公共用地先行取得事業会計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国民健康保険直営診療施設事業会計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16</v>
      </c>
      <c r="BF36" s="373"/>
      <c r="BG36" s="372" t="str">
        <f>IF('各会計、関係団体の財政状況及び健全化判断比率'!B39="","",'各会計、関係団体の財政状況及び健全化判断比率'!B39)</f>
        <v>公共下水道事業会計</v>
      </c>
      <c r="BH36" s="372"/>
      <c r="BI36" s="372"/>
      <c r="BJ36" s="372"/>
      <c r="BK36" s="372"/>
      <c r="BL36" s="372"/>
      <c r="BM36" s="372"/>
      <c r="BN36" s="372"/>
      <c r="BO36" s="372"/>
      <c r="BP36" s="372"/>
      <c r="BQ36" s="372"/>
      <c r="BR36" s="372"/>
      <c r="BS36" s="372"/>
      <c r="BT36" s="372"/>
      <c r="BU36" s="372"/>
      <c r="BV36" s="165"/>
      <c r="BW36" s="373">
        <f t="shared" si="2"/>
        <v>21</v>
      </c>
      <c r="BX36" s="373"/>
      <c r="BY36" s="372" t="str">
        <f>IF('各会計、関係団体の財政状況及び健全化判断比率'!B70="","",'各会計、関係団体の財政状況及び健全化判断比率'!B70)</f>
        <v>西南濃粗大廃棄物処理組合</v>
      </c>
      <c r="BZ36" s="372"/>
      <c r="CA36" s="372"/>
      <c r="CB36" s="372"/>
      <c r="CC36" s="372"/>
      <c r="CD36" s="372"/>
      <c r="CE36" s="372"/>
      <c r="CF36" s="372"/>
      <c r="CG36" s="372"/>
      <c r="CH36" s="372"/>
      <c r="CI36" s="372"/>
      <c r="CJ36" s="372"/>
      <c r="CK36" s="372"/>
      <c r="CL36" s="372"/>
      <c r="CM36" s="372"/>
      <c r="CN36" s="165"/>
      <c r="CO36" s="373">
        <f t="shared" si="3"/>
        <v>31</v>
      </c>
      <c r="CP36" s="373"/>
      <c r="CQ36" s="372" t="str">
        <f>IF('各会計、関係団体の財政状況及び健全化判断比率'!BS9="","",'各会計、関係団体の財政状況及び健全化判断比率'!BS9)</f>
        <v>大垣地方市場冷蔵</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市行造林事業会計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後期高齢者医療事業会計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17</v>
      </c>
      <c r="BF37" s="373"/>
      <c r="BG37" s="372" t="str">
        <f>IF('各会計、関係団体の財政状況及び健全化判断比率'!B40="","",'各会計、関係団体の財政状況及び健全化判断比率'!B40)</f>
        <v>特定環境保全公共下水道事業会計</v>
      </c>
      <c r="BH37" s="372"/>
      <c r="BI37" s="372"/>
      <c r="BJ37" s="372"/>
      <c r="BK37" s="372"/>
      <c r="BL37" s="372"/>
      <c r="BM37" s="372"/>
      <c r="BN37" s="372"/>
      <c r="BO37" s="372"/>
      <c r="BP37" s="372"/>
      <c r="BQ37" s="372"/>
      <c r="BR37" s="372"/>
      <c r="BS37" s="372"/>
      <c r="BT37" s="372"/>
      <c r="BU37" s="372"/>
      <c r="BV37" s="165"/>
      <c r="BW37" s="373">
        <f t="shared" si="2"/>
        <v>22</v>
      </c>
      <c r="BX37" s="373"/>
      <c r="BY37" s="372" t="str">
        <f>IF('各会計、関係団体の財政状況及び健全化判断比率'!B71="","",'各会計、関係団体の財政状況及び健全化判断比率'!B71)</f>
        <v>西濃環境整備組合</v>
      </c>
      <c r="BZ37" s="372"/>
      <c r="CA37" s="372"/>
      <c r="CB37" s="372"/>
      <c r="CC37" s="372"/>
      <c r="CD37" s="372"/>
      <c r="CE37" s="372"/>
      <c r="CF37" s="372"/>
      <c r="CG37" s="372"/>
      <c r="CH37" s="372"/>
      <c r="CI37" s="372"/>
      <c r="CJ37" s="372"/>
      <c r="CK37" s="372"/>
      <c r="CL37" s="372"/>
      <c r="CM37" s="372"/>
      <c r="CN37" s="165"/>
      <c r="CO37" s="373">
        <f t="shared" si="3"/>
        <v>32</v>
      </c>
      <c r="CP37" s="373"/>
      <c r="CQ37" s="372" t="str">
        <f>IF('各会計、関係団体の財政状況及び健全化判断比率'!BS10="","",'各会計、関係団体の財政状況及び健全化判断比率'!BS10)</f>
        <v>大垣市土地開発公社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介護保険事業会計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18</v>
      </c>
      <c r="BF38" s="373"/>
      <c r="BG38" s="372" t="str">
        <f>IF('各会計、関係団体の財政状況及び健全化判断比率'!B41="","",'各会計、関係団体の財政状況及び健全化判断比率'!B41)</f>
        <v>農業集落排水事業会計</v>
      </c>
      <c r="BH38" s="372"/>
      <c r="BI38" s="372"/>
      <c r="BJ38" s="372"/>
      <c r="BK38" s="372"/>
      <c r="BL38" s="372"/>
      <c r="BM38" s="372"/>
      <c r="BN38" s="372"/>
      <c r="BO38" s="372"/>
      <c r="BP38" s="372"/>
      <c r="BQ38" s="372"/>
      <c r="BR38" s="372"/>
      <c r="BS38" s="372"/>
      <c r="BT38" s="372"/>
      <c r="BU38" s="372"/>
      <c r="BV38" s="165"/>
      <c r="BW38" s="373">
        <f t="shared" si="2"/>
        <v>23</v>
      </c>
      <c r="BX38" s="373"/>
      <c r="BY38" s="372" t="str">
        <f>IF('各会計、関係団体の財政状況及び健全化判断比率'!B72="","",'各会計、関係団体の財政状況及び健全化判断比率'!B72)</f>
        <v>西南濃老人福祉施設事務組合</v>
      </c>
      <c r="BZ38" s="372"/>
      <c r="CA38" s="372"/>
      <c r="CB38" s="372"/>
      <c r="CC38" s="372"/>
      <c r="CD38" s="372"/>
      <c r="CE38" s="372"/>
      <c r="CF38" s="372"/>
      <c r="CG38" s="372"/>
      <c r="CH38" s="372"/>
      <c r="CI38" s="372"/>
      <c r="CJ38" s="372"/>
      <c r="CK38" s="372"/>
      <c r="CL38" s="372"/>
      <c r="CM38" s="372"/>
      <c r="CN38" s="165"/>
      <c r="CO38" s="373">
        <f t="shared" si="3"/>
        <v>33</v>
      </c>
      <c r="CP38" s="373"/>
      <c r="CQ38" s="372" t="str">
        <f>IF('各会計、関係団体の財政状況及び健全化判断比率'!BS11="","",'各会計、関係団体の財政状況及び健全化判断比率'!BS11)</f>
        <v>かみいしづ緑の村公社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f t="shared" si="4"/>
        <v>10</v>
      </c>
      <c r="V39" s="373"/>
      <c r="W39" s="372" t="str">
        <f>IF('各会計、関係団体の財政状況及び健全化判断比率'!B33="","",'各会計、関係団体の財政状況及び健全化判断比率'!B33)</f>
        <v>駐車場事業会計</v>
      </c>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24</v>
      </c>
      <c r="BX39" s="373"/>
      <c r="BY39" s="372" t="str">
        <f>IF('各会計、関係団体の財政状況及び健全化判断比率'!B73="","",'各会計、関係団体の財政状況及び健全化判断比率'!B73)</f>
        <v>あすわ苑老人福祉施設事務組合</v>
      </c>
      <c r="BZ39" s="372"/>
      <c r="CA39" s="372"/>
      <c r="CB39" s="372"/>
      <c r="CC39" s="372"/>
      <c r="CD39" s="372"/>
      <c r="CE39" s="372"/>
      <c r="CF39" s="372"/>
      <c r="CG39" s="372"/>
      <c r="CH39" s="372"/>
      <c r="CI39" s="372"/>
      <c r="CJ39" s="372"/>
      <c r="CK39" s="372"/>
      <c r="CL39" s="372"/>
      <c r="CM39" s="372"/>
      <c r="CN39" s="165"/>
      <c r="CO39" s="373">
        <f t="shared" si="3"/>
        <v>34</v>
      </c>
      <c r="CP39" s="373"/>
      <c r="CQ39" s="372" t="str">
        <f>IF('各会計、関係団体の財政状況及び健全化判断比率'!BS12="","",'各会計、関係団体の財政状況及び健全化判断比率'!BS12)</f>
        <v>樽見鉄道株式会社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f t="shared" si="4"/>
        <v>11</v>
      </c>
      <c r="V40" s="373"/>
      <c r="W40" s="372" t="str">
        <f>IF('各会計、関係団体の財政状況及び健全化判断比率'!B34="","",'各会計、関係団体の財政状況及び健全化判断比率'!B34)</f>
        <v>競輪事業会計</v>
      </c>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25</v>
      </c>
      <c r="BX40" s="373"/>
      <c r="BY40" s="372" t="str">
        <f>IF('各会計、関係団体の財政状況及び健全化判断比率'!B74="","",'各会計、関係団体の財政状況及び健全化判断比率'!B74)</f>
        <v>大垣市安八郡安八町東安中学校組合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26</v>
      </c>
      <c r="BX41" s="373"/>
      <c r="BY41" s="372" t="str">
        <f>IF('各会計、関係団体の財政状況及び健全化判断比率'!B75="","",'各会計、関係団体の財政状況及び健全化判断比率'!B75)</f>
        <v>岐阜県後期高齢者医療広域連合（一般会計）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27</v>
      </c>
      <c r="BX42" s="373"/>
      <c r="BY42" s="372" t="str">
        <f>IF('各会計、関係団体の財政状況及び健全化判断比率'!B76="","",'各会計、関係団体の財政状況及び健全化判断比率'!B76)</f>
        <v>岐阜県後期高齢者医療広域連合（特別会計）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28</v>
      </c>
      <c r="BX43" s="373"/>
      <c r="BY43" s="372" t="str">
        <f>IF('各会計、関係団体の財政状況及び健全化判断比率'!B77="","",'各会計、関係団体の財政状況及び健全化判断比率'!B77)</f>
        <v>西美濃さくら苑介護老人保健施設事務組合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535</v>
      </c>
      <c r="D34" s="1181"/>
      <c r="E34" s="1182"/>
      <c r="F34" s="32">
        <v>60.93</v>
      </c>
      <c r="G34" s="33">
        <v>66.28</v>
      </c>
      <c r="H34" s="33">
        <v>73.88</v>
      </c>
      <c r="I34" s="33">
        <v>74.95</v>
      </c>
      <c r="J34" s="34">
        <v>78.7</v>
      </c>
      <c r="K34" s="22"/>
      <c r="L34" s="22"/>
      <c r="M34" s="22"/>
      <c r="N34" s="22"/>
      <c r="O34" s="22"/>
      <c r="P34" s="22"/>
    </row>
    <row r="35" spans="1:16" ht="39" customHeight="1">
      <c r="A35" s="22"/>
      <c r="B35" s="35"/>
      <c r="C35" s="1175" t="s">
        <v>536</v>
      </c>
      <c r="D35" s="1176"/>
      <c r="E35" s="1177"/>
      <c r="F35" s="36">
        <v>6.28</v>
      </c>
      <c r="G35" s="37">
        <v>5.85</v>
      </c>
      <c r="H35" s="37">
        <v>6.39</v>
      </c>
      <c r="I35" s="37">
        <v>6.68</v>
      </c>
      <c r="J35" s="38">
        <v>6.7</v>
      </c>
      <c r="K35" s="22"/>
      <c r="L35" s="22"/>
      <c r="M35" s="22"/>
      <c r="N35" s="22"/>
      <c r="O35" s="22"/>
      <c r="P35" s="22"/>
    </row>
    <row r="36" spans="1:16" ht="39" customHeight="1">
      <c r="A36" s="22"/>
      <c r="B36" s="35"/>
      <c r="C36" s="1175" t="s">
        <v>537</v>
      </c>
      <c r="D36" s="1176"/>
      <c r="E36" s="1177"/>
      <c r="F36" s="36">
        <v>5.31</v>
      </c>
      <c r="G36" s="37">
        <v>4.07</v>
      </c>
      <c r="H36" s="37">
        <v>5.26</v>
      </c>
      <c r="I36" s="37">
        <v>6.01</v>
      </c>
      <c r="J36" s="38">
        <v>6.69</v>
      </c>
      <c r="K36" s="22"/>
      <c r="L36" s="22"/>
      <c r="M36" s="22"/>
      <c r="N36" s="22"/>
      <c r="O36" s="22"/>
      <c r="P36" s="22"/>
    </row>
    <row r="37" spans="1:16" ht="39" customHeight="1">
      <c r="A37" s="22"/>
      <c r="B37" s="35"/>
      <c r="C37" s="1175" t="s">
        <v>538</v>
      </c>
      <c r="D37" s="1176"/>
      <c r="E37" s="1177"/>
      <c r="F37" s="36">
        <v>4.07</v>
      </c>
      <c r="G37" s="37">
        <v>5.51</v>
      </c>
      <c r="H37" s="37">
        <v>6.42</v>
      </c>
      <c r="I37" s="37">
        <v>6.37</v>
      </c>
      <c r="J37" s="38">
        <v>6.55</v>
      </c>
      <c r="K37" s="22"/>
      <c r="L37" s="22"/>
      <c r="M37" s="22"/>
      <c r="N37" s="22"/>
      <c r="O37" s="22"/>
      <c r="P37" s="22"/>
    </row>
    <row r="38" spans="1:16" ht="39" customHeight="1">
      <c r="A38" s="22"/>
      <c r="B38" s="35"/>
      <c r="C38" s="1175" t="s">
        <v>539</v>
      </c>
      <c r="D38" s="1176"/>
      <c r="E38" s="1177"/>
      <c r="F38" s="36">
        <v>2.79</v>
      </c>
      <c r="G38" s="37">
        <v>2.85</v>
      </c>
      <c r="H38" s="37">
        <v>2.91</v>
      </c>
      <c r="I38" s="37">
        <v>3.04</v>
      </c>
      <c r="J38" s="38">
        <v>3.31</v>
      </c>
      <c r="K38" s="22"/>
      <c r="L38" s="22"/>
      <c r="M38" s="22"/>
      <c r="N38" s="22"/>
      <c r="O38" s="22"/>
      <c r="P38" s="22"/>
    </row>
    <row r="39" spans="1:16" ht="39" customHeight="1">
      <c r="A39" s="22"/>
      <c r="B39" s="35"/>
      <c r="C39" s="1175" t="s">
        <v>540</v>
      </c>
      <c r="D39" s="1176"/>
      <c r="E39" s="1177"/>
      <c r="F39" s="36">
        <v>2.21</v>
      </c>
      <c r="G39" s="37">
        <v>2.46</v>
      </c>
      <c r="H39" s="37">
        <v>2.52</v>
      </c>
      <c r="I39" s="37">
        <v>2.5099999999999998</v>
      </c>
      <c r="J39" s="38">
        <v>3.3</v>
      </c>
      <c r="K39" s="22"/>
      <c r="L39" s="22"/>
      <c r="M39" s="22"/>
      <c r="N39" s="22"/>
      <c r="O39" s="22"/>
      <c r="P39" s="22"/>
    </row>
    <row r="40" spans="1:16" ht="39" customHeight="1">
      <c r="A40" s="22"/>
      <c r="B40" s="35"/>
      <c r="C40" s="1175" t="s">
        <v>541</v>
      </c>
      <c r="D40" s="1176"/>
      <c r="E40" s="1177"/>
      <c r="F40" s="36">
        <v>0.09</v>
      </c>
      <c r="G40" s="37">
        <v>0.1</v>
      </c>
      <c r="H40" s="37">
        <v>0.05</v>
      </c>
      <c r="I40" s="37">
        <v>0.1</v>
      </c>
      <c r="J40" s="38">
        <v>0.15</v>
      </c>
      <c r="K40" s="22"/>
      <c r="L40" s="22"/>
      <c r="M40" s="22"/>
      <c r="N40" s="22"/>
      <c r="O40" s="22"/>
      <c r="P40" s="22"/>
    </row>
    <row r="41" spans="1:16" ht="39" customHeight="1">
      <c r="A41" s="22"/>
      <c r="B41" s="35"/>
      <c r="C41" s="1175" t="s">
        <v>542</v>
      </c>
      <c r="D41" s="1176"/>
      <c r="E41" s="1177"/>
      <c r="F41" s="36">
        <v>0</v>
      </c>
      <c r="G41" s="37">
        <v>0</v>
      </c>
      <c r="H41" s="37">
        <v>0</v>
      </c>
      <c r="I41" s="37">
        <v>0.02</v>
      </c>
      <c r="J41" s="38">
        <v>0.06</v>
      </c>
      <c r="K41" s="22"/>
      <c r="L41" s="22"/>
      <c r="M41" s="22"/>
      <c r="N41" s="22"/>
      <c r="O41" s="22"/>
      <c r="P41" s="22"/>
    </row>
    <row r="42" spans="1:16" ht="39" customHeight="1">
      <c r="A42" s="22"/>
      <c r="B42" s="39"/>
      <c r="C42" s="1175" t="s">
        <v>543</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544</v>
      </c>
      <c r="D43" s="1179"/>
      <c r="E43" s="1180"/>
      <c r="F43" s="41">
        <v>0.04</v>
      </c>
      <c r="G43" s="42">
        <v>0.03</v>
      </c>
      <c r="H43" s="42">
        <v>0.05</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4553</v>
      </c>
      <c r="L45" s="60">
        <v>4755</v>
      </c>
      <c r="M45" s="60">
        <v>4970</v>
      </c>
      <c r="N45" s="60">
        <v>4967</v>
      </c>
      <c r="O45" s="61">
        <v>5100</v>
      </c>
      <c r="P45" s="48"/>
      <c r="Q45" s="48"/>
      <c r="R45" s="48"/>
      <c r="S45" s="48"/>
      <c r="T45" s="48"/>
      <c r="U45" s="48"/>
    </row>
    <row r="46" spans="1:21" ht="30.75" customHeight="1">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14</v>
      </c>
      <c r="F48" s="1185"/>
      <c r="G48" s="1185"/>
      <c r="H48" s="1185"/>
      <c r="I48" s="1185"/>
      <c r="J48" s="1186"/>
      <c r="K48" s="63">
        <v>1146</v>
      </c>
      <c r="L48" s="64">
        <v>1193</v>
      </c>
      <c r="M48" s="64">
        <v>1260</v>
      </c>
      <c r="N48" s="64">
        <v>1325</v>
      </c>
      <c r="O48" s="65">
        <v>1298</v>
      </c>
      <c r="P48" s="48"/>
      <c r="Q48" s="48"/>
      <c r="R48" s="48"/>
      <c r="S48" s="48"/>
      <c r="T48" s="48"/>
      <c r="U48" s="48"/>
    </row>
    <row r="49" spans="1:21" ht="30.75" customHeight="1">
      <c r="A49" s="48"/>
      <c r="B49" s="1193"/>
      <c r="C49" s="1194"/>
      <c r="D49" s="62"/>
      <c r="E49" s="1185" t="s">
        <v>15</v>
      </c>
      <c r="F49" s="1185"/>
      <c r="G49" s="1185"/>
      <c r="H49" s="1185"/>
      <c r="I49" s="1185"/>
      <c r="J49" s="1186"/>
      <c r="K49" s="63">
        <v>355</v>
      </c>
      <c r="L49" s="64">
        <v>330</v>
      </c>
      <c r="M49" s="64">
        <v>301</v>
      </c>
      <c r="N49" s="64">
        <v>241</v>
      </c>
      <c r="O49" s="65">
        <v>129</v>
      </c>
      <c r="P49" s="48"/>
      <c r="Q49" s="48"/>
      <c r="R49" s="48"/>
      <c r="S49" s="48"/>
      <c r="T49" s="48"/>
      <c r="U49" s="48"/>
    </row>
    <row r="50" spans="1:21" ht="30.75" customHeight="1">
      <c r="A50" s="48"/>
      <c r="B50" s="1193"/>
      <c r="C50" s="1194"/>
      <c r="D50" s="62"/>
      <c r="E50" s="1185" t="s">
        <v>16</v>
      </c>
      <c r="F50" s="1185"/>
      <c r="G50" s="1185"/>
      <c r="H50" s="1185"/>
      <c r="I50" s="1185"/>
      <c r="J50" s="1186"/>
      <c r="K50" s="63">
        <v>219</v>
      </c>
      <c r="L50" s="64">
        <v>214</v>
      </c>
      <c r="M50" s="64">
        <v>213</v>
      </c>
      <c r="N50" s="64">
        <v>211</v>
      </c>
      <c r="O50" s="65">
        <v>205</v>
      </c>
      <c r="P50" s="48"/>
      <c r="Q50" s="48"/>
      <c r="R50" s="48"/>
      <c r="S50" s="48"/>
      <c r="T50" s="48"/>
      <c r="U50" s="48"/>
    </row>
    <row r="51" spans="1:21" ht="30.75" customHeight="1">
      <c r="A51" s="48"/>
      <c r="B51" s="1195"/>
      <c r="C51" s="1196"/>
      <c r="D51" s="66"/>
      <c r="E51" s="1185" t="s">
        <v>17</v>
      </c>
      <c r="F51" s="1185"/>
      <c r="G51" s="1185"/>
      <c r="H51" s="1185"/>
      <c r="I51" s="1185"/>
      <c r="J51" s="1186"/>
      <c r="K51" s="63">
        <v>0</v>
      </c>
      <c r="L51" s="64">
        <v>1</v>
      </c>
      <c r="M51" s="64">
        <v>0</v>
      </c>
      <c r="N51" s="64" t="s">
        <v>489</v>
      </c>
      <c r="O51" s="65" t="s">
        <v>489</v>
      </c>
      <c r="P51" s="48"/>
      <c r="Q51" s="48"/>
      <c r="R51" s="48"/>
      <c r="S51" s="48"/>
      <c r="T51" s="48"/>
      <c r="U51" s="48"/>
    </row>
    <row r="52" spans="1:21" ht="30.75" customHeight="1">
      <c r="A52" s="48"/>
      <c r="B52" s="1183" t="s">
        <v>18</v>
      </c>
      <c r="C52" s="1184"/>
      <c r="D52" s="66"/>
      <c r="E52" s="1185" t="s">
        <v>19</v>
      </c>
      <c r="F52" s="1185"/>
      <c r="G52" s="1185"/>
      <c r="H52" s="1185"/>
      <c r="I52" s="1185"/>
      <c r="J52" s="1186"/>
      <c r="K52" s="63">
        <v>5563</v>
      </c>
      <c r="L52" s="64">
        <v>5743</v>
      </c>
      <c r="M52" s="64">
        <v>6080</v>
      </c>
      <c r="N52" s="64">
        <v>6579</v>
      </c>
      <c r="O52" s="65">
        <v>6431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710</v>
      </c>
      <c r="L53" s="69">
        <v>750</v>
      </c>
      <c r="M53" s="69">
        <v>664</v>
      </c>
      <c r="N53" s="69">
        <v>165</v>
      </c>
      <c r="O53" s="70">
        <v>301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211" t="s">
        <v>23</v>
      </c>
      <c r="C41" s="1212"/>
      <c r="D41" s="81"/>
      <c r="E41" s="1213" t="s">
        <v>24</v>
      </c>
      <c r="F41" s="1213"/>
      <c r="G41" s="1213"/>
      <c r="H41" s="1214"/>
      <c r="I41" s="82">
        <v>55324</v>
      </c>
      <c r="J41" s="83">
        <v>57874</v>
      </c>
      <c r="K41" s="83">
        <v>59675</v>
      </c>
      <c r="L41" s="83">
        <v>61695</v>
      </c>
      <c r="M41" s="84">
        <v>63352</v>
      </c>
    </row>
    <row r="42" spans="2:13" ht="27.75" customHeight="1">
      <c r="B42" s="1201"/>
      <c r="C42" s="1202"/>
      <c r="D42" s="85"/>
      <c r="E42" s="1205" t="s">
        <v>25</v>
      </c>
      <c r="F42" s="1205"/>
      <c r="G42" s="1205"/>
      <c r="H42" s="1206"/>
      <c r="I42" s="86">
        <v>10491</v>
      </c>
      <c r="J42" s="87">
        <v>9744</v>
      </c>
      <c r="K42" s="87">
        <v>7597</v>
      </c>
      <c r="L42" s="87">
        <v>6850</v>
      </c>
      <c r="M42" s="88">
        <v>6559</v>
      </c>
    </row>
    <row r="43" spans="2:13" ht="27.75" customHeight="1">
      <c r="B43" s="1201"/>
      <c r="C43" s="1202"/>
      <c r="D43" s="85"/>
      <c r="E43" s="1205" t="s">
        <v>26</v>
      </c>
      <c r="F43" s="1205"/>
      <c r="G43" s="1205"/>
      <c r="H43" s="1206"/>
      <c r="I43" s="86">
        <v>20808</v>
      </c>
      <c r="J43" s="87">
        <v>19589</v>
      </c>
      <c r="K43" s="87">
        <v>19709</v>
      </c>
      <c r="L43" s="87">
        <v>19901</v>
      </c>
      <c r="M43" s="88">
        <v>19909</v>
      </c>
    </row>
    <row r="44" spans="2:13" ht="27.75" customHeight="1">
      <c r="B44" s="1201"/>
      <c r="C44" s="1202"/>
      <c r="D44" s="85"/>
      <c r="E44" s="1205" t="s">
        <v>27</v>
      </c>
      <c r="F44" s="1205"/>
      <c r="G44" s="1205"/>
      <c r="H44" s="1206"/>
      <c r="I44" s="86">
        <v>1193</v>
      </c>
      <c r="J44" s="87">
        <v>946</v>
      </c>
      <c r="K44" s="87">
        <v>728</v>
      </c>
      <c r="L44" s="87">
        <v>809</v>
      </c>
      <c r="M44" s="88">
        <v>831</v>
      </c>
    </row>
    <row r="45" spans="2:13" ht="27.75" customHeight="1">
      <c r="B45" s="1201"/>
      <c r="C45" s="1202"/>
      <c r="D45" s="85"/>
      <c r="E45" s="1205" t="s">
        <v>28</v>
      </c>
      <c r="F45" s="1205"/>
      <c r="G45" s="1205"/>
      <c r="H45" s="1206"/>
      <c r="I45" s="86">
        <v>9357</v>
      </c>
      <c r="J45" s="87">
        <v>9253</v>
      </c>
      <c r="K45" s="87">
        <v>8914</v>
      </c>
      <c r="L45" s="87">
        <v>8283</v>
      </c>
      <c r="M45" s="88">
        <v>7859</v>
      </c>
    </row>
    <row r="46" spans="2:13" ht="27.75" customHeight="1">
      <c r="B46" s="1201"/>
      <c r="C46" s="1202"/>
      <c r="D46" s="85"/>
      <c r="E46" s="1205" t="s">
        <v>29</v>
      </c>
      <c r="F46" s="1205"/>
      <c r="G46" s="1205"/>
      <c r="H46" s="1206"/>
      <c r="I46" s="86">
        <v>3699</v>
      </c>
      <c r="J46" s="87">
        <v>3472</v>
      </c>
      <c r="K46" s="87">
        <v>4653</v>
      </c>
      <c r="L46" s="87">
        <v>4402</v>
      </c>
      <c r="M46" s="88">
        <v>3799</v>
      </c>
    </row>
    <row r="47" spans="2:13" ht="27.75" customHeight="1">
      <c r="B47" s="1201"/>
      <c r="C47" s="1202"/>
      <c r="D47" s="85"/>
      <c r="E47" s="1205" t="s">
        <v>30</v>
      </c>
      <c r="F47" s="1205"/>
      <c r="G47" s="1205"/>
      <c r="H47" s="1206"/>
      <c r="I47" s="86" t="s">
        <v>489</v>
      </c>
      <c r="J47" s="87" t="s">
        <v>489</v>
      </c>
      <c r="K47" s="87" t="s">
        <v>489</v>
      </c>
      <c r="L47" s="87" t="s">
        <v>489</v>
      </c>
      <c r="M47" s="88" t="s">
        <v>489</v>
      </c>
    </row>
    <row r="48" spans="2:13" ht="27.75" customHeight="1">
      <c r="B48" s="1203"/>
      <c r="C48" s="1204"/>
      <c r="D48" s="85"/>
      <c r="E48" s="1205" t="s">
        <v>31</v>
      </c>
      <c r="F48" s="1205"/>
      <c r="G48" s="1205"/>
      <c r="H48" s="1206"/>
      <c r="I48" s="86" t="s">
        <v>489</v>
      </c>
      <c r="J48" s="87" t="s">
        <v>489</v>
      </c>
      <c r="K48" s="87" t="s">
        <v>489</v>
      </c>
      <c r="L48" s="87" t="s">
        <v>489</v>
      </c>
      <c r="M48" s="88" t="s">
        <v>489</v>
      </c>
    </row>
    <row r="49" spans="2:13" ht="27.75" customHeight="1">
      <c r="B49" s="1199" t="s">
        <v>32</v>
      </c>
      <c r="C49" s="1200"/>
      <c r="D49" s="89"/>
      <c r="E49" s="1205" t="s">
        <v>33</v>
      </c>
      <c r="F49" s="1205"/>
      <c r="G49" s="1205"/>
      <c r="H49" s="1206"/>
      <c r="I49" s="86">
        <v>10848</v>
      </c>
      <c r="J49" s="87">
        <v>10419</v>
      </c>
      <c r="K49" s="87">
        <v>11410</v>
      </c>
      <c r="L49" s="87">
        <v>11141</v>
      </c>
      <c r="M49" s="88">
        <v>12590</v>
      </c>
    </row>
    <row r="50" spans="2:13" ht="27.75" customHeight="1">
      <c r="B50" s="1201"/>
      <c r="C50" s="1202"/>
      <c r="D50" s="85"/>
      <c r="E50" s="1205" t="s">
        <v>34</v>
      </c>
      <c r="F50" s="1205"/>
      <c r="G50" s="1205"/>
      <c r="H50" s="1206"/>
      <c r="I50" s="86">
        <v>22028</v>
      </c>
      <c r="J50" s="87">
        <v>21375</v>
      </c>
      <c r="K50" s="87">
        <v>21904</v>
      </c>
      <c r="L50" s="87">
        <v>22765</v>
      </c>
      <c r="M50" s="88">
        <v>23170</v>
      </c>
    </row>
    <row r="51" spans="2:13" ht="27.75" customHeight="1">
      <c r="B51" s="1203"/>
      <c r="C51" s="1204"/>
      <c r="D51" s="85"/>
      <c r="E51" s="1205" t="s">
        <v>35</v>
      </c>
      <c r="F51" s="1205"/>
      <c r="G51" s="1205"/>
      <c r="H51" s="1206"/>
      <c r="I51" s="86">
        <v>61103</v>
      </c>
      <c r="J51" s="87">
        <v>62232</v>
      </c>
      <c r="K51" s="87">
        <v>62835</v>
      </c>
      <c r="L51" s="87">
        <v>62280</v>
      </c>
      <c r="M51" s="88">
        <v>62557</v>
      </c>
    </row>
    <row r="52" spans="2:13" ht="27.75" customHeight="1" thickBot="1">
      <c r="B52" s="1207" t="s">
        <v>36</v>
      </c>
      <c r="C52" s="1208"/>
      <c r="D52" s="90"/>
      <c r="E52" s="1209" t="s">
        <v>37</v>
      </c>
      <c r="F52" s="1209"/>
      <c r="G52" s="1209"/>
      <c r="H52" s="1210"/>
      <c r="I52" s="91">
        <v>6893</v>
      </c>
      <c r="J52" s="92">
        <v>6851</v>
      </c>
      <c r="K52" s="92">
        <v>5126</v>
      </c>
      <c r="L52" s="92">
        <v>5754</v>
      </c>
      <c r="M52" s="93">
        <v>3992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573</v>
      </c>
      <c r="C41" s="246"/>
      <c r="D41" s="246"/>
      <c r="E41" s="246"/>
      <c r="F41" s="246"/>
      <c r="G41" s="246"/>
      <c r="H41" s="246"/>
      <c r="I41" s="246"/>
      <c r="J41" s="246"/>
      <c r="K41" s="246"/>
      <c r="L41" s="246"/>
      <c r="M41" s="246"/>
      <c r="N41" s="246"/>
      <c r="O41" s="246"/>
      <c r="P41" s="247"/>
    </row>
    <row r="42" spans="2:17">
      <c r="B42" s="248"/>
      <c r="C42" s="244"/>
      <c r="D42" s="244"/>
      <c r="E42" s="244"/>
      <c r="F42" s="244"/>
      <c r="G42" s="351" t="s">
        <v>574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575</v>
      </c>
    </row>
    <row r="50" spans="1:17">
      <c r="B50" s="248"/>
      <c r="C50" s="244"/>
      <c r="D50" s="244"/>
      <c r="E50" s="244"/>
      <c r="F50" s="244"/>
      <c r="G50" s="1224"/>
      <c r="H50" s="1225"/>
      <c r="I50" s="1225"/>
      <c r="J50" s="1226"/>
      <c r="K50" s="354" t="s">
        <v>528</v>
      </c>
      <c r="L50" s="354" t="s">
        <v>529</v>
      </c>
      <c r="M50" s="354" t="s">
        <v>530</v>
      </c>
      <c r="N50" s="354" t="s">
        <v>531</v>
      </c>
      <c r="O50" s="354" t="s">
        <v>532</v>
      </c>
    </row>
    <row r="51" spans="1:17">
      <c r="B51" s="248"/>
      <c r="C51" s="244"/>
      <c r="D51" s="244"/>
      <c r="E51" s="244"/>
      <c r="F51" s="244"/>
      <c r="G51" s="1227" t="s">
        <v>576</v>
      </c>
      <c r="H51" s="1228"/>
      <c r="I51" s="1233" t="s">
        <v>577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578</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579</v>
      </c>
      <c r="H55" s="1239"/>
      <c r="I55" s="1237" t="s">
        <v>577</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578</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580</v>
      </c>
      <c r="C63" s="244"/>
      <c r="D63" s="244"/>
      <c r="E63" s="244"/>
      <c r="F63" s="244"/>
      <c r="G63" s="244"/>
      <c r="H63" s="244"/>
      <c r="I63" s="244"/>
      <c r="J63" s="244"/>
      <c r="K63" s="244"/>
      <c r="L63" s="244"/>
      <c r="M63" s="244"/>
      <c r="N63" s="244"/>
      <c r="O63" s="244"/>
    </row>
    <row r="64" spans="1:17">
      <c r="B64" s="248"/>
      <c r="C64" s="244"/>
      <c r="D64" s="244"/>
      <c r="E64" s="244"/>
      <c r="F64" s="244"/>
      <c r="G64" s="351" t="s">
        <v>574</v>
      </c>
      <c r="I64" s="352"/>
      <c r="J64" s="352"/>
      <c r="K64" s="352"/>
      <c r="L64" s="244"/>
      <c r="M64" s="244"/>
      <c r="N64" s="244"/>
      <c r="O64" s="244"/>
    </row>
    <row r="65" spans="2:30">
      <c r="B65" s="248"/>
      <c r="C65" s="244"/>
      <c r="D65" s="244"/>
      <c r="E65" s="244"/>
      <c r="F65" s="244"/>
      <c r="G65" s="1247" t="s">
        <v>581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582</v>
      </c>
      <c r="I71" s="368"/>
      <c r="J71" s="364"/>
      <c r="K71" s="364"/>
      <c r="L71" s="365"/>
      <c r="M71" s="364"/>
      <c r="N71" s="365"/>
      <c r="O71" s="366"/>
    </row>
    <row r="72" spans="2:30">
      <c r="B72" s="248"/>
      <c r="C72" s="244"/>
      <c r="D72" s="244"/>
      <c r="E72" s="244"/>
      <c r="F72" s="244"/>
      <c r="G72" s="1224"/>
      <c r="H72" s="1225"/>
      <c r="I72" s="1225"/>
      <c r="J72" s="1226"/>
      <c r="K72" s="354" t="s">
        <v>528</v>
      </c>
      <c r="L72" s="354" t="s">
        <v>529</v>
      </c>
      <c r="M72" s="354" t="s">
        <v>530</v>
      </c>
      <c r="N72" s="354" t="s">
        <v>531</v>
      </c>
      <c r="O72" s="354" t="s">
        <v>532</v>
      </c>
    </row>
    <row r="73" spans="2:30">
      <c r="B73" s="248"/>
      <c r="C73" s="244"/>
      <c r="D73" s="244"/>
      <c r="E73" s="244"/>
      <c r="F73" s="244"/>
      <c r="G73" s="1227" t="s">
        <v>576</v>
      </c>
      <c r="H73" s="1228"/>
      <c r="I73" s="1233" t="s">
        <v>577</v>
      </c>
      <c r="J73" s="1233"/>
      <c r="K73" s="1248">
        <v>23.4</v>
      </c>
      <c r="L73" s="1248">
        <v>22.9</v>
      </c>
      <c r="M73" s="1236">
        <v>17</v>
      </c>
      <c r="N73" s="1236">
        <v>19.3</v>
      </c>
      <c r="O73" s="1236">
        <v>13.3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583</v>
      </c>
      <c r="J75" s="1237"/>
      <c r="K75" s="1249">
        <v>4</v>
      </c>
      <c r="L75" s="1249">
        <v>2.9</v>
      </c>
      <c r="M75" s="1249">
        <v>2.2999999999999998</v>
      </c>
      <c r="N75" s="1249">
        <v>1.7</v>
      </c>
      <c r="O75" s="1249">
        <v>1.2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579</v>
      </c>
      <c r="H77" s="1239"/>
      <c r="I77" s="1237" t="s">
        <v>577</v>
      </c>
      <c r="J77" s="1237"/>
      <c r="K77" s="1248">
        <v>53.1</v>
      </c>
      <c r="L77" s="1248">
        <v>42</v>
      </c>
      <c r="M77" s="1236">
        <v>32.6</v>
      </c>
      <c r="N77" s="1236">
        <v>30.5</v>
      </c>
      <c r="O77" s="1236">
        <v>13.7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583</v>
      </c>
      <c r="J79" s="1246"/>
      <c r="K79" s="1251">
        <v>7.6</v>
      </c>
      <c r="L79" s="1251">
        <v>6.8</v>
      </c>
      <c r="M79" s="1251">
        <v>5.9</v>
      </c>
      <c r="N79" s="1251">
        <v>5.2</v>
      </c>
      <c r="O79" s="1251">
        <v>5.8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7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75185</v>
      </c>
      <c r="E3" s="116"/>
      <c r="F3" s="117">
        <v>38606</v>
      </c>
      <c r="G3" s="118"/>
      <c r="H3" s="119"/>
    </row>
    <row r="4" spans="1:8">
      <c r="A4" s="120"/>
      <c r="B4" s="121"/>
      <c r="C4" s="122"/>
      <c r="D4" s="123">
        <v>56866</v>
      </c>
      <c r="E4" s="124"/>
      <c r="F4" s="125">
        <v>22435</v>
      </c>
      <c r="G4" s="126"/>
      <c r="H4" s="127"/>
    </row>
    <row r="5" spans="1:8">
      <c r="A5" s="108" t="s">
        <v>522</v>
      </c>
      <c r="B5" s="113"/>
      <c r="C5" s="114"/>
      <c r="D5" s="115">
        <v>52215</v>
      </c>
      <c r="E5" s="116"/>
      <c r="F5" s="117">
        <v>39425</v>
      </c>
      <c r="G5" s="118"/>
      <c r="H5" s="119"/>
    </row>
    <row r="6" spans="1:8">
      <c r="A6" s="120"/>
      <c r="B6" s="121"/>
      <c r="C6" s="122"/>
      <c r="D6" s="123">
        <v>39164</v>
      </c>
      <c r="E6" s="124"/>
      <c r="F6" s="125">
        <v>22414</v>
      </c>
      <c r="G6" s="126"/>
      <c r="H6" s="127"/>
    </row>
    <row r="7" spans="1:8">
      <c r="A7" s="108" t="s">
        <v>523</v>
      </c>
      <c r="B7" s="113"/>
      <c r="C7" s="114"/>
      <c r="D7" s="115">
        <v>50558</v>
      </c>
      <c r="E7" s="116"/>
      <c r="F7" s="117">
        <v>43141</v>
      </c>
      <c r="G7" s="118"/>
      <c r="H7" s="119"/>
    </row>
    <row r="8" spans="1:8">
      <c r="A8" s="120"/>
      <c r="B8" s="121"/>
      <c r="C8" s="122"/>
      <c r="D8" s="123">
        <v>34298</v>
      </c>
      <c r="E8" s="124"/>
      <c r="F8" s="125">
        <v>21887</v>
      </c>
      <c r="G8" s="126"/>
      <c r="H8" s="127"/>
    </row>
    <row r="9" spans="1:8">
      <c r="A9" s="108" t="s">
        <v>524</v>
      </c>
      <c r="B9" s="113"/>
      <c r="C9" s="114"/>
      <c r="D9" s="115">
        <v>52065</v>
      </c>
      <c r="E9" s="116"/>
      <c r="F9" s="117">
        <v>45117</v>
      </c>
      <c r="G9" s="118"/>
      <c r="H9" s="119"/>
    </row>
    <row r="10" spans="1:8">
      <c r="A10" s="120"/>
      <c r="B10" s="121"/>
      <c r="C10" s="122"/>
      <c r="D10" s="123">
        <v>35682</v>
      </c>
      <c r="E10" s="124"/>
      <c r="F10" s="125">
        <v>25589</v>
      </c>
      <c r="G10" s="126"/>
      <c r="H10" s="127"/>
    </row>
    <row r="11" spans="1:8">
      <c r="A11" s="108" t="s">
        <v>525</v>
      </c>
      <c r="B11" s="113"/>
      <c r="C11" s="114"/>
      <c r="D11" s="115">
        <v>53312</v>
      </c>
      <c r="E11" s="116"/>
      <c r="F11" s="117">
        <v>52496</v>
      </c>
      <c r="G11" s="118"/>
      <c r="H11" s="119"/>
    </row>
    <row r="12" spans="1:8">
      <c r="A12" s="120"/>
      <c r="B12" s="121"/>
      <c r="C12" s="128"/>
      <c r="D12" s="123">
        <v>31016</v>
      </c>
      <c r="E12" s="124"/>
      <c r="F12" s="125">
        <v>29467</v>
      </c>
      <c r="G12" s="126"/>
      <c r="H12" s="127"/>
    </row>
    <row r="13" spans="1:8">
      <c r="A13" s="108"/>
      <c r="B13" s="113"/>
      <c r="C13" s="129"/>
      <c r="D13" s="130">
        <v>56667</v>
      </c>
      <c r="E13" s="131"/>
      <c r="F13" s="132">
        <v>43757</v>
      </c>
      <c r="G13" s="133"/>
      <c r="H13" s="119"/>
    </row>
    <row r="14" spans="1:8">
      <c r="A14" s="120"/>
      <c r="B14" s="121"/>
      <c r="C14" s="122"/>
      <c r="D14" s="123">
        <v>39405</v>
      </c>
      <c r="E14" s="124"/>
      <c r="F14" s="125">
        <v>24358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5.32</v>
      </c>
      <c r="C19" s="134">
        <f>ROUND(VALUE(SUBSTITUTE(実質収支比率等に係る経年分析!G$48,"▲","-")),2)</f>
        <v>4.08</v>
      </c>
      <c r="D19" s="134">
        <f>ROUND(VALUE(SUBSTITUTE(実質収支比率等に係る経年分析!H$48,"▲","-")),2)</f>
        <v>5.27</v>
      </c>
      <c r="E19" s="134">
        <f>ROUND(VALUE(SUBSTITUTE(実質収支比率等に係る経年分析!I$48,"▲","-")),2)</f>
        <v>6.01</v>
      </c>
      <c r="F19" s="134">
        <f>ROUND(VALUE(SUBSTITUTE(実質収支比率等に係る経年分析!J$48,"▲","-")),2)</f>
        <v>6.7</v>
      </c>
    </row>
    <row r="20" spans="1:11">
      <c r="A20" s="134" t="s">
        <v>42</v>
      </c>
      <c r="B20" s="134">
        <f>ROUND(VALUE(SUBSTITUTE(実質収支比率等に係る経年分析!F$47,"▲","-")),2)</f>
        <v>14.78</v>
      </c>
      <c r="C20" s="134">
        <f>ROUND(VALUE(SUBSTITUTE(実質収支比率等に係る経年分析!G$47,"▲","-")),2)</f>
        <v>11.26</v>
      </c>
      <c r="D20" s="134">
        <f>ROUND(VALUE(SUBSTITUTE(実質収支比率等に係る経年分析!H$47,"▲","-")),2)</f>
        <v>13.37</v>
      </c>
      <c r="E20" s="134">
        <f>ROUND(VALUE(SUBSTITUTE(実質収支比率等に係る経年分析!I$47,"▲","-")),2)</f>
        <v>12.45</v>
      </c>
      <c r="F20" s="134">
        <f>ROUND(VALUE(SUBSTITUTE(実質収支比率等に係る経年分析!J$47,"▲","-")),2)</f>
        <v>13.06</v>
      </c>
    </row>
    <row r="21" spans="1:11">
      <c r="A21" s="134" t="s">
        <v>43</v>
      </c>
      <c r="B21" s="134">
        <f>IF(ISNUMBER(VALUE(SUBSTITUTE(実質収支比率等に係る経年分析!F$49,"▲","-"))),ROUND(VALUE(SUBSTITUTE(実質収支比率等に係る経年分析!F$49,"▲","-")),2),NA())</f>
        <v>1.6</v>
      </c>
      <c r="C21" s="134">
        <f>IF(ISNUMBER(VALUE(SUBSTITUTE(実質収支比率等に係る経年分析!G$49,"▲","-"))),ROUND(VALUE(SUBSTITUTE(実質収支比率等に係る経年分析!G$49,"▲","-")),2),NA())</f>
        <v>-4.29</v>
      </c>
      <c r="D21" s="134">
        <f>IF(ISNUMBER(VALUE(SUBSTITUTE(実質収支比率等に係る経年分析!H$49,"▲","-"))),ROUND(VALUE(SUBSTITUTE(実質収支比率等に係る経年分析!H$49,"▲","-")),2),NA())</f>
        <v>3.44</v>
      </c>
      <c r="E21" s="134">
        <f>IF(ISNUMBER(VALUE(SUBSTITUTE(実質収支比率等に係る経年分析!I$49,"▲","-"))),ROUND(VALUE(SUBSTITUTE(実質収支比率等に係る経年分析!I$49,"▲","-")),2),NA())</f>
        <v>-0.04</v>
      </c>
      <c r="F21" s="134">
        <f>IF(ISNUMBER(VALUE(SUBSTITUTE(実質収支比率等に係る経年分析!J$49,"▲","-"))),ROUND(VALUE(SUBSTITUTE(実質収支比率等に係る経年分析!J$49,"▲","-")),2),NA())</f>
        <v>1.3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後期高齢者医療事業会計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2.5099999999999998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3.3</v>
      </c>
    </row>
    <row r="32" spans="1:11">
      <c r="A32" s="135" t="str">
        <f>IF(連結実質赤字比率に係る赤字・黒字の構成分析!C$38="",NA(),連結実質赤字比率に係る赤字・黒字の構成分析!C$38)</f>
        <v>競輪事業会計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3.31</v>
      </c>
    </row>
    <row r="33" spans="1:16">
      <c r="A33" s="135" t="str">
        <f>IF(連結実質赤字比率に係る赤字・黒字の構成分析!C$37="",NA(),連結実質赤字比率に係る赤字・黒字の構成分析!C$37)</f>
        <v>国民健康保険事業会計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6.55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6.69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5563</v>
      </c>
      <c r="E42" s="136"/>
      <c r="F42" s="136"/>
      <c r="G42" s="136">
        <f>'実質公債費比率（分子）の構造'!L$52</f>
        <v>5743</v>
      </c>
      <c r="H42" s="136"/>
      <c r="I42" s="136"/>
      <c r="J42" s="136">
        <f>'実質公債費比率（分子）の構造'!M$52</f>
        <v>6080</v>
      </c>
      <c r="K42" s="136"/>
      <c r="L42" s="136"/>
      <c r="M42" s="136">
        <f>'実質公債費比率（分子）の構造'!N$52</f>
        <v>6579</v>
      </c>
      <c r="N42" s="136"/>
      <c r="O42" s="136"/>
      <c r="P42" s="136">
        <f>'実質公債費比率（分子）の構造'!O$52</f>
        <v>6431</v>
      </c>
    </row>
    <row r="43" spans="1:16">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219</v>
      </c>
      <c r="C44" s="136"/>
      <c r="D44" s="136"/>
      <c r="E44" s="136">
        <f>'実質公債費比率（分子）の構造'!L$50</f>
        <v>214</v>
      </c>
      <c r="F44" s="136"/>
      <c r="G44" s="136"/>
      <c r="H44" s="136">
        <f>'実質公債費比率（分子）の構造'!M$50</f>
        <v>213</v>
      </c>
      <c r="I44" s="136"/>
      <c r="J44" s="136"/>
      <c r="K44" s="136">
        <f>'実質公債費比率（分子）の構造'!N$50</f>
        <v>211</v>
      </c>
      <c r="L44" s="136"/>
      <c r="M44" s="136"/>
      <c r="N44" s="136">
        <f>'実質公債費比率（分子）の構造'!O$50</f>
        <v>205</v>
      </c>
      <c r="O44" s="136"/>
      <c r="P44" s="136"/>
    </row>
    <row r="45" spans="1:16">
      <c r="A45" s="136" t="s">
        <v>53</v>
      </c>
      <c r="B45" s="136">
        <f>'実質公債費比率（分子）の構造'!K$49</f>
        <v>355</v>
      </c>
      <c r="C45" s="136"/>
      <c r="D45" s="136"/>
      <c r="E45" s="136">
        <f>'実質公債費比率（分子）の構造'!L$49</f>
        <v>330</v>
      </c>
      <c r="F45" s="136"/>
      <c r="G45" s="136"/>
      <c r="H45" s="136">
        <f>'実質公債費比率（分子）の構造'!M$49</f>
        <v>301</v>
      </c>
      <c r="I45" s="136"/>
      <c r="J45" s="136"/>
      <c r="K45" s="136">
        <f>'実質公債費比率（分子）の構造'!N$49</f>
        <v>241</v>
      </c>
      <c r="L45" s="136"/>
      <c r="M45" s="136"/>
      <c r="N45" s="136">
        <f>'実質公債費比率（分子）の構造'!O$49</f>
        <v>129</v>
      </c>
      <c r="O45" s="136"/>
      <c r="P45" s="136"/>
    </row>
    <row r="46" spans="1:16">
      <c r="A46" s="136" t="s">
        <v>54</v>
      </c>
      <c r="B46" s="136">
        <f>'実質公債費比率（分子）の構造'!K$48</f>
        <v>1146</v>
      </c>
      <c r="C46" s="136"/>
      <c r="D46" s="136"/>
      <c r="E46" s="136">
        <f>'実質公債費比率（分子）の構造'!L$48</f>
        <v>1193</v>
      </c>
      <c r="F46" s="136"/>
      <c r="G46" s="136"/>
      <c r="H46" s="136">
        <f>'実質公債費比率（分子）の構造'!M$48</f>
        <v>1260</v>
      </c>
      <c r="I46" s="136"/>
      <c r="J46" s="136"/>
      <c r="K46" s="136">
        <f>'実質公債費比率（分子）の構造'!N$48</f>
        <v>1325</v>
      </c>
      <c r="L46" s="136"/>
      <c r="M46" s="136"/>
      <c r="N46" s="136">
        <f>'実質公債費比率（分子）の構造'!O$48</f>
        <v>1298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4553</v>
      </c>
      <c r="C49" s="136"/>
      <c r="D49" s="136"/>
      <c r="E49" s="136">
        <f>'実質公債費比率（分子）の構造'!L$45</f>
        <v>4755</v>
      </c>
      <c r="F49" s="136"/>
      <c r="G49" s="136"/>
      <c r="H49" s="136">
        <f>'実質公債費比率（分子）の構造'!M$45</f>
        <v>4970</v>
      </c>
      <c r="I49" s="136"/>
      <c r="J49" s="136"/>
      <c r="K49" s="136">
        <f>'実質公債費比率（分子）の構造'!N$45</f>
        <v>4967</v>
      </c>
      <c r="L49" s="136"/>
      <c r="M49" s="136"/>
      <c r="N49" s="136">
        <f>'実質公債費比率（分子）の構造'!O$45</f>
        <v>5100</v>
      </c>
      <c r="O49" s="136"/>
      <c r="P49" s="136"/>
    </row>
    <row r="50" spans="1:16">
      <c r="A50" s="136" t="s">
        <v>58</v>
      </c>
      <c r="B50" s="136" t="e">
        <f>NA()</f>
        <v>#N/A</v>
      </c>
      <c r="C50" s="136">
        <f>IF(ISNUMBER('実質公債費比率（分子）の構造'!K$53),'実質公債費比率（分子）の構造'!K$53,NA())</f>
        <v>710</v>
      </c>
      <c r="D50" s="136" t="e">
        <f>NA()</f>
        <v>#N/A</v>
      </c>
      <c r="E50" s="136" t="e">
        <f>NA()</f>
        <v>#N/A</v>
      </c>
      <c r="F50" s="136">
        <f>IF(ISNUMBER('実質公債費比率（分子）の構造'!L$53),'実質公債費比率（分子）の構造'!L$53,NA())</f>
        <v>750</v>
      </c>
      <c r="G50" s="136" t="e">
        <f>NA()</f>
        <v>#N/A</v>
      </c>
      <c r="H50" s="136" t="e">
        <f>NA()</f>
        <v>#N/A</v>
      </c>
      <c r="I50" s="136">
        <f>IF(ISNUMBER('実質公債費比率（分子）の構造'!M$53),'実質公債費比率（分子）の構造'!M$53,NA())</f>
        <v>664</v>
      </c>
      <c r="J50" s="136" t="e">
        <f>NA()</f>
        <v>#N/A</v>
      </c>
      <c r="K50" s="136" t="e">
        <f>NA()</f>
        <v>#N/A</v>
      </c>
      <c r="L50" s="136">
        <f>IF(ISNUMBER('実質公債費比率（分子）の構造'!N$53),'実質公債費比率（分子）の構造'!N$53,NA())</f>
        <v>165</v>
      </c>
      <c r="M50" s="136" t="e">
        <f>NA()</f>
        <v>#N/A</v>
      </c>
      <c r="N50" s="136" t="e">
        <f>NA()</f>
        <v>#N/A</v>
      </c>
      <c r="O50" s="136">
        <f>IF(ISNUMBER('実質公債費比率（分子）の構造'!O$53),'実質公債費比率（分子）の構造'!O$53,NA())</f>
        <v>301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61103</v>
      </c>
      <c r="E56" s="135"/>
      <c r="F56" s="135"/>
      <c r="G56" s="135">
        <f>'将来負担比率（分子）の構造'!J$51</f>
        <v>62232</v>
      </c>
      <c r="H56" s="135"/>
      <c r="I56" s="135"/>
      <c r="J56" s="135">
        <f>'将来負担比率（分子）の構造'!K$51</f>
        <v>62835</v>
      </c>
      <c r="K56" s="135"/>
      <c r="L56" s="135"/>
      <c r="M56" s="135">
        <f>'将来負担比率（分子）の構造'!L$51</f>
        <v>62280</v>
      </c>
      <c r="N56" s="135"/>
      <c r="O56" s="135"/>
      <c r="P56" s="135">
        <f>'将来負担比率（分子）の構造'!M$51</f>
        <v>62557</v>
      </c>
    </row>
    <row r="57" spans="1:16">
      <c r="A57" s="135" t="s">
        <v>34</v>
      </c>
      <c r="B57" s="135"/>
      <c r="C57" s="135"/>
      <c r="D57" s="135">
        <f>'将来負担比率（分子）の構造'!I$50</f>
        <v>22028</v>
      </c>
      <c r="E57" s="135"/>
      <c r="F57" s="135"/>
      <c r="G57" s="135">
        <f>'将来負担比率（分子）の構造'!J$50</f>
        <v>21375</v>
      </c>
      <c r="H57" s="135"/>
      <c r="I57" s="135"/>
      <c r="J57" s="135">
        <f>'将来負担比率（分子）の構造'!K$50</f>
        <v>21904</v>
      </c>
      <c r="K57" s="135"/>
      <c r="L57" s="135"/>
      <c r="M57" s="135">
        <f>'将来負担比率（分子）の構造'!L$50</f>
        <v>22765</v>
      </c>
      <c r="N57" s="135"/>
      <c r="O57" s="135"/>
      <c r="P57" s="135">
        <f>'将来負担比率（分子）の構造'!M$50</f>
        <v>23170</v>
      </c>
    </row>
    <row r="58" spans="1:16">
      <c r="A58" s="135" t="s">
        <v>33</v>
      </c>
      <c r="B58" s="135"/>
      <c r="C58" s="135"/>
      <c r="D58" s="135">
        <f>'将来負担比率（分子）の構造'!I$49</f>
        <v>10848</v>
      </c>
      <c r="E58" s="135"/>
      <c r="F58" s="135"/>
      <c r="G58" s="135">
        <f>'将来負担比率（分子）の構造'!J$49</f>
        <v>10419</v>
      </c>
      <c r="H58" s="135"/>
      <c r="I58" s="135"/>
      <c r="J58" s="135">
        <f>'将来負担比率（分子）の構造'!K$49</f>
        <v>11410</v>
      </c>
      <c r="K58" s="135"/>
      <c r="L58" s="135"/>
      <c r="M58" s="135">
        <f>'将来負担比率（分子）の構造'!L$49</f>
        <v>11141</v>
      </c>
      <c r="N58" s="135"/>
      <c r="O58" s="135"/>
      <c r="P58" s="135">
        <f>'将来負担比率（分子）の構造'!M$49</f>
        <v>12590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3699</v>
      </c>
      <c r="C61" s="135"/>
      <c r="D61" s="135"/>
      <c r="E61" s="135">
        <f>'将来負担比率（分子）の構造'!J$46</f>
        <v>3472</v>
      </c>
      <c r="F61" s="135"/>
      <c r="G61" s="135"/>
      <c r="H61" s="135">
        <f>'将来負担比率（分子）の構造'!K$46</f>
        <v>4653</v>
      </c>
      <c r="I61" s="135"/>
      <c r="J61" s="135"/>
      <c r="K61" s="135">
        <f>'将来負担比率（分子）の構造'!L$46</f>
        <v>4402</v>
      </c>
      <c r="L61" s="135"/>
      <c r="M61" s="135"/>
      <c r="N61" s="135">
        <f>'将来負担比率（分子）の構造'!M$46</f>
        <v>3799</v>
      </c>
      <c r="O61" s="135"/>
      <c r="P61" s="135"/>
    </row>
    <row r="62" spans="1:16">
      <c r="A62" s="135" t="s">
        <v>28</v>
      </c>
      <c r="B62" s="135">
        <f>'将来負担比率（分子）の構造'!I$45</f>
        <v>9357</v>
      </c>
      <c r="C62" s="135"/>
      <c r="D62" s="135"/>
      <c r="E62" s="135">
        <f>'将来負担比率（分子）の構造'!J$45</f>
        <v>9253</v>
      </c>
      <c r="F62" s="135"/>
      <c r="G62" s="135"/>
      <c r="H62" s="135">
        <f>'将来負担比率（分子）の構造'!K$45</f>
        <v>8914</v>
      </c>
      <c r="I62" s="135"/>
      <c r="J62" s="135"/>
      <c r="K62" s="135">
        <f>'将来負担比率（分子）の構造'!L$45</f>
        <v>8283</v>
      </c>
      <c r="L62" s="135"/>
      <c r="M62" s="135"/>
      <c r="N62" s="135">
        <f>'将来負担比率（分子）の構造'!M$45</f>
        <v>7859</v>
      </c>
      <c r="O62" s="135"/>
      <c r="P62" s="135"/>
    </row>
    <row r="63" spans="1:16">
      <c r="A63" s="135" t="s">
        <v>27</v>
      </c>
      <c r="B63" s="135">
        <f>'将来負担比率（分子）の構造'!I$44</f>
        <v>1193</v>
      </c>
      <c r="C63" s="135"/>
      <c r="D63" s="135"/>
      <c r="E63" s="135">
        <f>'将来負担比率（分子）の構造'!J$44</f>
        <v>946</v>
      </c>
      <c r="F63" s="135"/>
      <c r="G63" s="135"/>
      <c r="H63" s="135">
        <f>'将来負担比率（分子）の構造'!K$44</f>
        <v>728</v>
      </c>
      <c r="I63" s="135"/>
      <c r="J63" s="135"/>
      <c r="K63" s="135">
        <f>'将来負担比率（分子）の構造'!L$44</f>
        <v>809</v>
      </c>
      <c r="L63" s="135"/>
      <c r="M63" s="135"/>
      <c r="N63" s="135">
        <f>'将来負担比率（分子）の構造'!M$44</f>
        <v>831</v>
      </c>
      <c r="O63" s="135"/>
      <c r="P63" s="135"/>
    </row>
    <row r="64" spans="1:16">
      <c r="A64" s="135" t="s">
        <v>26</v>
      </c>
      <c r="B64" s="135">
        <f>'将来負担比率（分子）の構造'!I$43</f>
        <v>20808</v>
      </c>
      <c r="C64" s="135"/>
      <c r="D64" s="135"/>
      <c r="E64" s="135">
        <f>'将来負担比率（分子）の構造'!J$43</f>
        <v>19589</v>
      </c>
      <c r="F64" s="135"/>
      <c r="G64" s="135"/>
      <c r="H64" s="135">
        <f>'将来負担比率（分子）の構造'!K$43</f>
        <v>19709</v>
      </c>
      <c r="I64" s="135"/>
      <c r="J64" s="135"/>
      <c r="K64" s="135">
        <f>'将来負担比率（分子）の構造'!L$43</f>
        <v>19901</v>
      </c>
      <c r="L64" s="135"/>
      <c r="M64" s="135"/>
      <c r="N64" s="135">
        <f>'将来負担比率（分子）の構造'!M$43</f>
        <v>19909</v>
      </c>
      <c r="O64" s="135"/>
      <c r="P64" s="135"/>
    </row>
    <row r="65" spans="1:16">
      <c r="A65" s="135" t="s">
        <v>25</v>
      </c>
      <c r="B65" s="135">
        <f>'将来負担比率（分子）の構造'!I$42</f>
        <v>10491</v>
      </c>
      <c r="C65" s="135"/>
      <c r="D65" s="135"/>
      <c r="E65" s="135">
        <f>'将来負担比率（分子）の構造'!J$42</f>
        <v>9744</v>
      </c>
      <c r="F65" s="135"/>
      <c r="G65" s="135"/>
      <c r="H65" s="135">
        <f>'将来負担比率（分子）の構造'!K$42</f>
        <v>7597</v>
      </c>
      <c r="I65" s="135"/>
      <c r="J65" s="135"/>
      <c r="K65" s="135">
        <f>'将来負担比率（分子）の構造'!L$42</f>
        <v>6850</v>
      </c>
      <c r="L65" s="135"/>
      <c r="M65" s="135"/>
      <c r="N65" s="135">
        <f>'将来負担比率（分子）の構造'!M$42</f>
        <v>6559</v>
      </c>
      <c r="O65" s="135"/>
      <c r="P65" s="135"/>
    </row>
    <row r="66" spans="1:16">
      <c r="A66" s="135" t="s">
        <v>24</v>
      </c>
      <c r="B66" s="135">
        <f>'将来負担比率（分子）の構造'!I$41</f>
        <v>55324</v>
      </c>
      <c r="C66" s="135"/>
      <c r="D66" s="135"/>
      <c r="E66" s="135">
        <f>'将来負担比率（分子）の構造'!J$41</f>
        <v>57874</v>
      </c>
      <c r="F66" s="135"/>
      <c r="G66" s="135"/>
      <c r="H66" s="135">
        <f>'将来負担比率（分子）の構造'!K$41</f>
        <v>59675</v>
      </c>
      <c r="I66" s="135"/>
      <c r="J66" s="135"/>
      <c r="K66" s="135">
        <f>'将来負担比率（分子）の構造'!L$41</f>
        <v>61695</v>
      </c>
      <c r="L66" s="135"/>
      <c r="M66" s="135"/>
      <c r="N66" s="135">
        <f>'将来負担比率（分子）の構造'!M$41</f>
        <v>63352</v>
      </c>
      <c r="O66" s="135"/>
      <c r="P66" s="135"/>
    </row>
    <row r="67" spans="1:16">
      <c r="A67" s="135" t="s">
        <v>62</v>
      </c>
      <c r="B67" s="135" t="e">
        <f>NA()</f>
        <v>#N/A</v>
      </c>
      <c r="C67" s="135">
        <f>IF(ISNUMBER('将来負担比率（分子）の構造'!I$52), IF('将来負担比率（分子）の構造'!I$52 &lt; 0, 0, '将来負担比率（分子）の構造'!I$52), NA())</f>
        <v>6893</v>
      </c>
      <c r="D67" s="135" t="e">
        <f>NA()</f>
        <v>#N/A</v>
      </c>
      <c r="E67" s="135" t="e">
        <f>NA()</f>
        <v>#N/A</v>
      </c>
      <c r="F67" s="135">
        <f>IF(ISNUMBER('将来負担比率（分子）の構造'!J$52), IF('将来負担比率（分子）の構造'!J$52 &lt; 0, 0, '将来負担比率（分子）の構造'!J$52), NA())</f>
        <v>6851</v>
      </c>
      <c r="G67" s="135" t="e">
        <f>NA()</f>
        <v>#N/A</v>
      </c>
      <c r="H67" s="135" t="e">
        <f>NA()</f>
        <v>#N/A</v>
      </c>
      <c r="I67" s="135">
        <f>IF(ISNUMBER('将来負担比率（分子）の構造'!K$52), IF('将来負担比率（分子）の構造'!K$52 &lt; 0, 0, '将来負担比率（分子）の構造'!K$52), NA())</f>
        <v>5126</v>
      </c>
      <c r="J67" s="135" t="e">
        <f>NA()</f>
        <v>#N/A</v>
      </c>
      <c r="K67" s="135" t="e">
        <f>NA()</f>
        <v>#N/A</v>
      </c>
      <c r="L67" s="135">
        <f>IF(ISNUMBER('将来負担比率（分子）の構造'!L$52), IF('将来負担比率（分子）の構造'!L$52 &lt; 0, 0, '将来負担比率（分子）の構造'!L$52), NA())</f>
        <v>5754</v>
      </c>
      <c r="M67" s="135" t="e">
        <f>NA()</f>
        <v>#N/A</v>
      </c>
      <c r="N67" s="135" t="e">
        <f>NA()</f>
        <v>#N/A</v>
      </c>
      <c r="O67" s="135">
        <f>IF(ISNUMBER('将来負担比率（分子）の構造'!M$52), IF('将来負担比率（分子）の構造'!M$52 &lt; 0, 0, '将来負担比率（分子）の構造'!M$52), NA())</f>
        <v>3992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27425314</v>
      </c>
      <c r="S5" s="669"/>
      <c r="T5" s="669"/>
      <c r="U5" s="669"/>
      <c r="V5" s="669"/>
      <c r="W5" s="669"/>
      <c r="X5" s="669"/>
      <c r="Y5" s="716"/>
      <c r="Z5" s="729">
        <v>43.9</v>
      </c>
      <c r="AA5" s="729"/>
      <c r="AB5" s="729"/>
      <c r="AC5" s="729"/>
      <c r="AD5" s="730">
        <v>25346659</v>
      </c>
      <c r="AE5" s="730"/>
      <c r="AF5" s="730"/>
      <c r="AG5" s="730"/>
      <c r="AH5" s="730"/>
      <c r="AI5" s="730"/>
      <c r="AJ5" s="730"/>
      <c r="AK5" s="730"/>
      <c r="AL5" s="717">
        <v>74.599999999999994</v>
      </c>
      <c r="AM5" s="686"/>
      <c r="AN5" s="686"/>
      <c r="AO5" s="718"/>
      <c r="AP5" s="705" t="s">
        <v>205</v>
      </c>
      <c r="AQ5" s="706"/>
      <c r="AR5" s="706"/>
      <c r="AS5" s="706"/>
      <c r="AT5" s="706"/>
      <c r="AU5" s="706"/>
      <c r="AV5" s="706"/>
      <c r="AW5" s="706"/>
      <c r="AX5" s="706"/>
      <c r="AY5" s="706"/>
      <c r="AZ5" s="706"/>
      <c r="BA5" s="706"/>
      <c r="BB5" s="706"/>
      <c r="BC5" s="706"/>
      <c r="BD5" s="706"/>
      <c r="BE5" s="706"/>
      <c r="BF5" s="707"/>
      <c r="BG5" s="618">
        <v>25346659</v>
      </c>
      <c r="BH5" s="619"/>
      <c r="BI5" s="619"/>
      <c r="BJ5" s="619"/>
      <c r="BK5" s="619"/>
      <c r="BL5" s="619"/>
      <c r="BM5" s="619"/>
      <c r="BN5" s="620"/>
      <c r="BO5" s="671">
        <v>92.4</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569118</v>
      </c>
      <c r="S6" s="619"/>
      <c r="T6" s="619"/>
      <c r="U6" s="619"/>
      <c r="V6" s="619"/>
      <c r="W6" s="619"/>
      <c r="X6" s="619"/>
      <c r="Y6" s="620"/>
      <c r="Z6" s="671">
        <v>0.9</v>
      </c>
      <c r="AA6" s="671"/>
      <c r="AB6" s="671"/>
      <c r="AC6" s="671"/>
      <c r="AD6" s="672">
        <v>569118</v>
      </c>
      <c r="AE6" s="672"/>
      <c r="AF6" s="672"/>
      <c r="AG6" s="672"/>
      <c r="AH6" s="672"/>
      <c r="AI6" s="672"/>
      <c r="AJ6" s="672"/>
      <c r="AK6" s="672"/>
      <c r="AL6" s="641">
        <v>1.7</v>
      </c>
      <c r="AM6" s="673"/>
      <c r="AN6" s="673"/>
      <c r="AO6" s="674"/>
      <c r="AP6" s="615" t="s">
        <v>211</v>
      </c>
      <c r="AQ6" s="616"/>
      <c r="AR6" s="616"/>
      <c r="AS6" s="616"/>
      <c r="AT6" s="616"/>
      <c r="AU6" s="616"/>
      <c r="AV6" s="616"/>
      <c r="AW6" s="616"/>
      <c r="AX6" s="616"/>
      <c r="AY6" s="616"/>
      <c r="AZ6" s="616"/>
      <c r="BA6" s="616"/>
      <c r="BB6" s="616"/>
      <c r="BC6" s="616"/>
      <c r="BD6" s="616"/>
      <c r="BE6" s="616"/>
      <c r="BF6" s="617"/>
      <c r="BG6" s="618">
        <v>25346659</v>
      </c>
      <c r="BH6" s="619"/>
      <c r="BI6" s="619"/>
      <c r="BJ6" s="619"/>
      <c r="BK6" s="619"/>
      <c r="BL6" s="619"/>
      <c r="BM6" s="619"/>
      <c r="BN6" s="620"/>
      <c r="BO6" s="671">
        <v>92.4</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390157</v>
      </c>
      <c r="CS6" s="619"/>
      <c r="CT6" s="619"/>
      <c r="CU6" s="619"/>
      <c r="CV6" s="619"/>
      <c r="CW6" s="619"/>
      <c r="CX6" s="619"/>
      <c r="CY6" s="620"/>
      <c r="CZ6" s="671">
        <v>0.6</v>
      </c>
      <c r="DA6" s="671"/>
      <c r="DB6" s="671"/>
      <c r="DC6" s="671"/>
      <c r="DD6" s="624" t="s">
        <v>206</v>
      </c>
      <c r="DE6" s="619"/>
      <c r="DF6" s="619"/>
      <c r="DG6" s="619"/>
      <c r="DH6" s="619"/>
      <c r="DI6" s="619"/>
      <c r="DJ6" s="619"/>
      <c r="DK6" s="619"/>
      <c r="DL6" s="619"/>
      <c r="DM6" s="619"/>
      <c r="DN6" s="619"/>
      <c r="DO6" s="619"/>
      <c r="DP6" s="620"/>
      <c r="DQ6" s="624">
        <v>390156</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49678</v>
      </c>
      <c r="S7" s="619"/>
      <c r="T7" s="619"/>
      <c r="U7" s="619"/>
      <c r="V7" s="619"/>
      <c r="W7" s="619"/>
      <c r="X7" s="619"/>
      <c r="Y7" s="620"/>
      <c r="Z7" s="671">
        <v>0.1</v>
      </c>
      <c r="AA7" s="671"/>
      <c r="AB7" s="671"/>
      <c r="AC7" s="671"/>
      <c r="AD7" s="672">
        <v>49678</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11597241</v>
      </c>
      <c r="BH7" s="619"/>
      <c r="BI7" s="619"/>
      <c r="BJ7" s="619"/>
      <c r="BK7" s="619"/>
      <c r="BL7" s="619"/>
      <c r="BM7" s="619"/>
      <c r="BN7" s="620"/>
      <c r="BO7" s="671">
        <v>42.3</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6783664</v>
      </c>
      <c r="CS7" s="619"/>
      <c r="CT7" s="619"/>
      <c r="CU7" s="619"/>
      <c r="CV7" s="619"/>
      <c r="CW7" s="619"/>
      <c r="CX7" s="619"/>
      <c r="CY7" s="620"/>
      <c r="CZ7" s="671">
        <v>11.3</v>
      </c>
      <c r="DA7" s="671"/>
      <c r="DB7" s="671"/>
      <c r="DC7" s="671"/>
      <c r="DD7" s="624">
        <v>206085</v>
      </c>
      <c r="DE7" s="619"/>
      <c r="DF7" s="619"/>
      <c r="DG7" s="619"/>
      <c r="DH7" s="619"/>
      <c r="DI7" s="619"/>
      <c r="DJ7" s="619"/>
      <c r="DK7" s="619"/>
      <c r="DL7" s="619"/>
      <c r="DM7" s="619"/>
      <c r="DN7" s="619"/>
      <c r="DO7" s="619"/>
      <c r="DP7" s="620"/>
      <c r="DQ7" s="624">
        <v>5984240</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143288</v>
      </c>
      <c r="S8" s="619"/>
      <c r="T8" s="619"/>
      <c r="U8" s="619"/>
      <c r="V8" s="619"/>
      <c r="W8" s="619"/>
      <c r="X8" s="619"/>
      <c r="Y8" s="620"/>
      <c r="Z8" s="671">
        <v>0.2</v>
      </c>
      <c r="AA8" s="671"/>
      <c r="AB8" s="671"/>
      <c r="AC8" s="671"/>
      <c r="AD8" s="672">
        <v>143288</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273264</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20256069</v>
      </c>
      <c r="CS8" s="619"/>
      <c r="CT8" s="619"/>
      <c r="CU8" s="619"/>
      <c r="CV8" s="619"/>
      <c r="CW8" s="619"/>
      <c r="CX8" s="619"/>
      <c r="CY8" s="620"/>
      <c r="CZ8" s="671">
        <v>33.700000000000003</v>
      </c>
      <c r="DA8" s="671"/>
      <c r="DB8" s="671"/>
      <c r="DC8" s="671"/>
      <c r="DD8" s="624">
        <v>522898</v>
      </c>
      <c r="DE8" s="619"/>
      <c r="DF8" s="619"/>
      <c r="DG8" s="619"/>
      <c r="DH8" s="619"/>
      <c r="DI8" s="619"/>
      <c r="DJ8" s="619"/>
      <c r="DK8" s="619"/>
      <c r="DL8" s="619"/>
      <c r="DM8" s="619"/>
      <c r="DN8" s="619"/>
      <c r="DO8" s="619"/>
      <c r="DP8" s="620"/>
      <c r="DQ8" s="624">
        <v>10393294</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141411</v>
      </c>
      <c r="S9" s="619"/>
      <c r="T9" s="619"/>
      <c r="U9" s="619"/>
      <c r="V9" s="619"/>
      <c r="W9" s="619"/>
      <c r="X9" s="619"/>
      <c r="Y9" s="620"/>
      <c r="Z9" s="671">
        <v>0.2</v>
      </c>
      <c r="AA9" s="671"/>
      <c r="AB9" s="671"/>
      <c r="AC9" s="671"/>
      <c r="AD9" s="672">
        <v>141411</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8454596</v>
      </c>
      <c r="BH9" s="619"/>
      <c r="BI9" s="619"/>
      <c r="BJ9" s="619"/>
      <c r="BK9" s="619"/>
      <c r="BL9" s="619"/>
      <c r="BM9" s="619"/>
      <c r="BN9" s="620"/>
      <c r="BO9" s="671">
        <v>30.8</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5450164</v>
      </c>
      <c r="CS9" s="619"/>
      <c r="CT9" s="619"/>
      <c r="CU9" s="619"/>
      <c r="CV9" s="619"/>
      <c r="CW9" s="619"/>
      <c r="CX9" s="619"/>
      <c r="CY9" s="620"/>
      <c r="CZ9" s="671">
        <v>9.1</v>
      </c>
      <c r="DA9" s="671"/>
      <c r="DB9" s="671"/>
      <c r="DC9" s="671"/>
      <c r="DD9" s="624">
        <v>1546581</v>
      </c>
      <c r="DE9" s="619"/>
      <c r="DF9" s="619"/>
      <c r="DG9" s="619"/>
      <c r="DH9" s="619"/>
      <c r="DI9" s="619"/>
      <c r="DJ9" s="619"/>
      <c r="DK9" s="619"/>
      <c r="DL9" s="619"/>
      <c r="DM9" s="619"/>
      <c r="DN9" s="619"/>
      <c r="DO9" s="619"/>
      <c r="DP9" s="620"/>
      <c r="DQ9" s="624">
        <v>3759047</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3095223</v>
      </c>
      <c r="S10" s="619"/>
      <c r="T10" s="619"/>
      <c r="U10" s="619"/>
      <c r="V10" s="619"/>
      <c r="W10" s="619"/>
      <c r="X10" s="619"/>
      <c r="Y10" s="620"/>
      <c r="Z10" s="671">
        <v>5</v>
      </c>
      <c r="AA10" s="671"/>
      <c r="AB10" s="671"/>
      <c r="AC10" s="671"/>
      <c r="AD10" s="672">
        <v>3095223</v>
      </c>
      <c r="AE10" s="672"/>
      <c r="AF10" s="672"/>
      <c r="AG10" s="672"/>
      <c r="AH10" s="672"/>
      <c r="AI10" s="672"/>
      <c r="AJ10" s="672"/>
      <c r="AK10" s="672"/>
      <c r="AL10" s="641">
        <v>9.1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471818</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124303</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110389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32092</v>
      </c>
      <c r="S11" s="619"/>
      <c r="T11" s="619"/>
      <c r="U11" s="619"/>
      <c r="V11" s="619"/>
      <c r="W11" s="619"/>
      <c r="X11" s="619"/>
      <c r="Y11" s="620"/>
      <c r="Z11" s="671">
        <v>0.1</v>
      </c>
      <c r="AA11" s="671"/>
      <c r="AB11" s="671"/>
      <c r="AC11" s="671"/>
      <c r="AD11" s="672">
        <v>32092</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2397563</v>
      </c>
      <c r="BH11" s="619"/>
      <c r="BI11" s="619"/>
      <c r="BJ11" s="619"/>
      <c r="BK11" s="619"/>
      <c r="BL11" s="619"/>
      <c r="BM11" s="619"/>
      <c r="BN11" s="620"/>
      <c r="BO11" s="671">
        <v>8.6999999999999993</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1267663</v>
      </c>
      <c r="CS11" s="619"/>
      <c r="CT11" s="619"/>
      <c r="CU11" s="619"/>
      <c r="CV11" s="619"/>
      <c r="CW11" s="619"/>
      <c r="CX11" s="619"/>
      <c r="CY11" s="620"/>
      <c r="CZ11" s="671">
        <v>2.1</v>
      </c>
      <c r="DA11" s="671"/>
      <c r="DB11" s="671"/>
      <c r="DC11" s="671"/>
      <c r="DD11" s="624">
        <v>441817</v>
      </c>
      <c r="DE11" s="619"/>
      <c r="DF11" s="619"/>
      <c r="DG11" s="619"/>
      <c r="DH11" s="619"/>
      <c r="DI11" s="619"/>
      <c r="DJ11" s="619"/>
      <c r="DK11" s="619"/>
      <c r="DL11" s="619"/>
      <c r="DM11" s="619"/>
      <c r="DN11" s="619"/>
      <c r="DO11" s="619"/>
      <c r="DP11" s="620"/>
      <c r="DQ11" s="624">
        <v>934119</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12311882</v>
      </c>
      <c r="BH12" s="619"/>
      <c r="BI12" s="619"/>
      <c r="BJ12" s="619"/>
      <c r="BK12" s="619"/>
      <c r="BL12" s="619"/>
      <c r="BM12" s="619"/>
      <c r="BN12" s="620"/>
      <c r="BO12" s="671">
        <v>44.9</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3242501</v>
      </c>
      <c r="CS12" s="619"/>
      <c r="CT12" s="619"/>
      <c r="CU12" s="619"/>
      <c r="CV12" s="619"/>
      <c r="CW12" s="619"/>
      <c r="CX12" s="619"/>
      <c r="CY12" s="620"/>
      <c r="CZ12" s="671">
        <v>5.4</v>
      </c>
      <c r="DA12" s="671"/>
      <c r="DB12" s="671"/>
      <c r="DC12" s="671"/>
      <c r="DD12" s="624">
        <v>15228</v>
      </c>
      <c r="DE12" s="619"/>
      <c r="DF12" s="619"/>
      <c r="DG12" s="619"/>
      <c r="DH12" s="619"/>
      <c r="DI12" s="619"/>
      <c r="DJ12" s="619"/>
      <c r="DK12" s="619"/>
      <c r="DL12" s="619"/>
      <c r="DM12" s="619"/>
      <c r="DN12" s="619"/>
      <c r="DO12" s="619"/>
      <c r="DP12" s="620"/>
      <c r="DQ12" s="624">
        <v>901689</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124856</v>
      </c>
      <c r="S13" s="619"/>
      <c r="T13" s="619"/>
      <c r="U13" s="619"/>
      <c r="V13" s="619"/>
      <c r="W13" s="619"/>
      <c r="X13" s="619"/>
      <c r="Y13" s="620"/>
      <c r="Z13" s="671">
        <v>0.2</v>
      </c>
      <c r="AA13" s="671"/>
      <c r="AB13" s="671"/>
      <c r="AC13" s="671"/>
      <c r="AD13" s="672">
        <v>124856</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12301563</v>
      </c>
      <c r="BH13" s="619"/>
      <c r="BI13" s="619"/>
      <c r="BJ13" s="619"/>
      <c r="BK13" s="619"/>
      <c r="BL13" s="619"/>
      <c r="BM13" s="619"/>
      <c r="BN13" s="620"/>
      <c r="BO13" s="671">
        <v>44.9</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8542287</v>
      </c>
      <c r="CS13" s="619"/>
      <c r="CT13" s="619"/>
      <c r="CU13" s="619"/>
      <c r="CV13" s="619"/>
      <c r="CW13" s="619"/>
      <c r="CX13" s="619"/>
      <c r="CY13" s="620"/>
      <c r="CZ13" s="671">
        <v>14.2</v>
      </c>
      <c r="DA13" s="671"/>
      <c r="DB13" s="671"/>
      <c r="DC13" s="671"/>
      <c r="DD13" s="624">
        <v>4350533</v>
      </c>
      <c r="DE13" s="619"/>
      <c r="DF13" s="619"/>
      <c r="DG13" s="619"/>
      <c r="DH13" s="619"/>
      <c r="DI13" s="619"/>
      <c r="DJ13" s="619"/>
      <c r="DK13" s="619"/>
      <c r="DL13" s="619"/>
      <c r="DM13" s="619"/>
      <c r="DN13" s="619"/>
      <c r="DO13" s="619"/>
      <c r="DP13" s="620"/>
      <c r="DQ13" s="624">
        <v>4732466</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295843</v>
      </c>
      <c r="BH14" s="619"/>
      <c r="BI14" s="619"/>
      <c r="BJ14" s="619"/>
      <c r="BK14" s="619"/>
      <c r="BL14" s="619"/>
      <c r="BM14" s="619"/>
      <c r="BN14" s="620"/>
      <c r="BO14" s="671">
        <v>1.1000000000000001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1966436</v>
      </c>
      <c r="CS14" s="619"/>
      <c r="CT14" s="619"/>
      <c r="CU14" s="619"/>
      <c r="CV14" s="619"/>
      <c r="CW14" s="619"/>
      <c r="CX14" s="619"/>
      <c r="CY14" s="620"/>
      <c r="CZ14" s="671">
        <v>3.3</v>
      </c>
      <c r="DA14" s="671"/>
      <c r="DB14" s="671"/>
      <c r="DC14" s="671"/>
      <c r="DD14" s="624">
        <v>196957</v>
      </c>
      <c r="DE14" s="619"/>
      <c r="DF14" s="619"/>
      <c r="DG14" s="619"/>
      <c r="DH14" s="619"/>
      <c r="DI14" s="619"/>
      <c r="DJ14" s="619"/>
      <c r="DK14" s="619"/>
      <c r="DL14" s="619"/>
      <c r="DM14" s="619"/>
      <c r="DN14" s="619"/>
      <c r="DO14" s="619"/>
      <c r="DP14" s="620"/>
      <c r="DQ14" s="624">
        <v>1785507</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109464</v>
      </c>
      <c r="S15" s="619"/>
      <c r="T15" s="619"/>
      <c r="U15" s="619"/>
      <c r="V15" s="619"/>
      <c r="W15" s="619"/>
      <c r="X15" s="619"/>
      <c r="Y15" s="620"/>
      <c r="Z15" s="671">
        <v>0.2</v>
      </c>
      <c r="AA15" s="671"/>
      <c r="AB15" s="671"/>
      <c r="AC15" s="671"/>
      <c r="AD15" s="672">
        <v>109464</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1139548</v>
      </c>
      <c r="BH15" s="619"/>
      <c r="BI15" s="619"/>
      <c r="BJ15" s="619"/>
      <c r="BK15" s="619"/>
      <c r="BL15" s="619"/>
      <c r="BM15" s="619"/>
      <c r="BN15" s="620"/>
      <c r="BO15" s="671">
        <v>4.2</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6879264</v>
      </c>
      <c r="CS15" s="619"/>
      <c r="CT15" s="619"/>
      <c r="CU15" s="619"/>
      <c r="CV15" s="619"/>
      <c r="CW15" s="619"/>
      <c r="CX15" s="619"/>
      <c r="CY15" s="620"/>
      <c r="CZ15" s="671">
        <v>11.5</v>
      </c>
      <c r="DA15" s="671"/>
      <c r="DB15" s="671"/>
      <c r="DC15" s="671"/>
      <c r="DD15" s="624">
        <v>1377534</v>
      </c>
      <c r="DE15" s="619"/>
      <c r="DF15" s="619"/>
      <c r="DG15" s="619"/>
      <c r="DH15" s="619"/>
      <c r="DI15" s="619"/>
      <c r="DJ15" s="619"/>
      <c r="DK15" s="619"/>
      <c r="DL15" s="619"/>
      <c r="DM15" s="619"/>
      <c r="DN15" s="619"/>
      <c r="DO15" s="619"/>
      <c r="DP15" s="620"/>
      <c r="DQ15" s="624">
        <v>5780623</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4757333</v>
      </c>
      <c r="S16" s="619"/>
      <c r="T16" s="619"/>
      <c r="U16" s="619"/>
      <c r="V16" s="619"/>
      <c r="W16" s="619"/>
      <c r="X16" s="619"/>
      <c r="Y16" s="620"/>
      <c r="Z16" s="671">
        <v>7.6</v>
      </c>
      <c r="AA16" s="671"/>
      <c r="AB16" s="671"/>
      <c r="AC16" s="671"/>
      <c r="AD16" s="672">
        <v>4116186</v>
      </c>
      <c r="AE16" s="672"/>
      <c r="AF16" s="672"/>
      <c r="AG16" s="672"/>
      <c r="AH16" s="672"/>
      <c r="AI16" s="672"/>
      <c r="AJ16" s="672"/>
      <c r="AK16" s="672"/>
      <c r="AL16" s="641">
        <v>12.1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2145</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76160</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4116186</v>
      </c>
      <c r="S17" s="619"/>
      <c r="T17" s="619"/>
      <c r="U17" s="619"/>
      <c r="V17" s="619"/>
      <c r="W17" s="619"/>
      <c r="X17" s="619"/>
      <c r="Y17" s="620"/>
      <c r="Z17" s="671">
        <v>6.6</v>
      </c>
      <c r="AA17" s="671"/>
      <c r="AB17" s="671"/>
      <c r="AC17" s="671"/>
      <c r="AD17" s="672">
        <v>4116186</v>
      </c>
      <c r="AE17" s="672"/>
      <c r="AF17" s="672"/>
      <c r="AG17" s="672"/>
      <c r="AH17" s="672"/>
      <c r="AI17" s="672"/>
      <c r="AJ17" s="672"/>
      <c r="AK17" s="672"/>
      <c r="AL17" s="641">
        <v>12.1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5085444</v>
      </c>
      <c r="CS17" s="619"/>
      <c r="CT17" s="619"/>
      <c r="CU17" s="619"/>
      <c r="CV17" s="619"/>
      <c r="CW17" s="619"/>
      <c r="CX17" s="619"/>
      <c r="CY17" s="620"/>
      <c r="CZ17" s="671">
        <v>8.5</v>
      </c>
      <c r="DA17" s="671"/>
      <c r="DB17" s="671"/>
      <c r="DC17" s="671"/>
      <c r="DD17" s="624" t="s">
        <v>108</v>
      </c>
      <c r="DE17" s="619"/>
      <c r="DF17" s="619"/>
      <c r="DG17" s="619"/>
      <c r="DH17" s="619"/>
      <c r="DI17" s="619"/>
      <c r="DJ17" s="619"/>
      <c r="DK17" s="619"/>
      <c r="DL17" s="619"/>
      <c r="DM17" s="619"/>
      <c r="DN17" s="619"/>
      <c r="DO17" s="619"/>
      <c r="DP17" s="620"/>
      <c r="DQ17" s="624">
        <v>5073554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641049</v>
      </c>
      <c r="S18" s="619"/>
      <c r="T18" s="619"/>
      <c r="U18" s="619"/>
      <c r="V18" s="619"/>
      <c r="W18" s="619"/>
      <c r="X18" s="619"/>
      <c r="Y18" s="620"/>
      <c r="Z18" s="671">
        <v>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98</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2078655</v>
      </c>
      <c r="BH19" s="619"/>
      <c r="BI19" s="619"/>
      <c r="BJ19" s="619"/>
      <c r="BK19" s="619"/>
      <c r="BL19" s="619"/>
      <c r="BM19" s="619"/>
      <c r="BN19" s="620"/>
      <c r="BO19" s="671">
        <v>7.6</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36447777</v>
      </c>
      <c r="S20" s="619"/>
      <c r="T20" s="619"/>
      <c r="U20" s="619"/>
      <c r="V20" s="619"/>
      <c r="W20" s="619"/>
      <c r="X20" s="619"/>
      <c r="Y20" s="620"/>
      <c r="Z20" s="671">
        <v>58.4</v>
      </c>
      <c r="AA20" s="671"/>
      <c r="AB20" s="671"/>
      <c r="AC20" s="671"/>
      <c r="AD20" s="672">
        <v>33727975</v>
      </c>
      <c r="AE20" s="672"/>
      <c r="AF20" s="672"/>
      <c r="AG20" s="672"/>
      <c r="AH20" s="672"/>
      <c r="AI20" s="672"/>
      <c r="AJ20" s="672"/>
      <c r="AK20" s="672"/>
      <c r="AL20" s="641">
        <v>99.3</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2078655</v>
      </c>
      <c r="BH20" s="619"/>
      <c r="BI20" s="619"/>
      <c r="BJ20" s="619"/>
      <c r="BK20" s="619"/>
      <c r="BL20" s="619"/>
      <c r="BM20" s="619"/>
      <c r="BN20" s="620"/>
      <c r="BO20" s="671">
        <v>7.6</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60064112</v>
      </c>
      <c r="CS20" s="619"/>
      <c r="CT20" s="619"/>
      <c r="CU20" s="619"/>
      <c r="CV20" s="619"/>
      <c r="CW20" s="619"/>
      <c r="CX20" s="619"/>
      <c r="CY20" s="620"/>
      <c r="CZ20" s="671">
        <v>100</v>
      </c>
      <c r="DA20" s="671"/>
      <c r="DB20" s="671"/>
      <c r="DC20" s="671"/>
      <c r="DD20" s="624">
        <v>8657633</v>
      </c>
      <c r="DE20" s="619"/>
      <c r="DF20" s="619"/>
      <c r="DG20" s="619"/>
      <c r="DH20" s="619"/>
      <c r="DI20" s="619"/>
      <c r="DJ20" s="619"/>
      <c r="DK20" s="619"/>
      <c r="DL20" s="619"/>
      <c r="DM20" s="619"/>
      <c r="DN20" s="619"/>
      <c r="DO20" s="619"/>
      <c r="DP20" s="620"/>
      <c r="DQ20" s="624">
        <v>39845084</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27058</v>
      </c>
      <c r="S21" s="619"/>
      <c r="T21" s="619"/>
      <c r="U21" s="619"/>
      <c r="V21" s="619"/>
      <c r="W21" s="619"/>
      <c r="X21" s="619"/>
      <c r="Y21" s="620"/>
      <c r="Z21" s="671">
        <v>0</v>
      </c>
      <c r="AA21" s="671"/>
      <c r="AB21" s="671"/>
      <c r="AC21" s="671"/>
      <c r="AD21" s="672">
        <v>27058</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520438</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1322865</v>
      </c>
      <c r="S23" s="619"/>
      <c r="T23" s="619"/>
      <c r="U23" s="619"/>
      <c r="V23" s="619"/>
      <c r="W23" s="619"/>
      <c r="X23" s="619"/>
      <c r="Y23" s="620"/>
      <c r="Z23" s="671">
        <v>2.1</v>
      </c>
      <c r="AA23" s="671"/>
      <c r="AB23" s="671"/>
      <c r="AC23" s="671"/>
      <c r="AD23" s="672">
        <v>154745</v>
      </c>
      <c r="AE23" s="672"/>
      <c r="AF23" s="672"/>
      <c r="AG23" s="672"/>
      <c r="AH23" s="672"/>
      <c r="AI23" s="672"/>
      <c r="AJ23" s="672"/>
      <c r="AK23" s="672"/>
      <c r="AL23" s="641">
        <v>0.5</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2078655</v>
      </c>
      <c r="BH23" s="619"/>
      <c r="BI23" s="619"/>
      <c r="BJ23" s="619"/>
      <c r="BK23" s="619"/>
      <c r="BL23" s="619"/>
      <c r="BM23" s="619"/>
      <c r="BN23" s="620"/>
      <c r="BO23" s="671">
        <v>7.6</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321539</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26389923</v>
      </c>
      <c r="CS24" s="669"/>
      <c r="CT24" s="669"/>
      <c r="CU24" s="669"/>
      <c r="CV24" s="669"/>
      <c r="CW24" s="669"/>
      <c r="CX24" s="669"/>
      <c r="CY24" s="716"/>
      <c r="CZ24" s="720">
        <v>43.9</v>
      </c>
      <c r="DA24" s="721"/>
      <c r="DB24" s="721"/>
      <c r="DC24" s="722"/>
      <c r="DD24" s="715">
        <v>17976797</v>
      </c>
      <c r="DE24" s="669"/>
      <c r="DF24" s="669"/>
      <c r="DG24" s="669"/>
      <c r="DH24" s="669"/>
      <c r="DI24" s="669"/>
      <c r="DJ24" s="669"/>
      <c r="DK24" s="716"/>
      <c r="DL24" s="715">
        <v>17857846</v>
      </c>
      <c r="DM24" s="669"/>
      <c r="DN24" s="669"/>
      <c r="DO24" s="669"/>
      <c r="DP24" s="669"/>
      <c r="DQ24" s="669"/>
      <c r="DR24" s="669"/>
      <c r="DS24" s="669"/>
      <c r="DT24" s="669"/>
      <c r="DU24" s="669"/>
      <c r="DV24" s="716"/>
      <c r="DW24" s="717">
        <v>48.9</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7116844</v>
      </c>
      <c r="S25" s="619"/>
      <c r="T25" s="619"/>
      <c r="U25" s="619"/>
      <c r="V25" s="619"/>
      <c r="W25" s="619"/>
      <c r="X25" s="619"/>
      <c r="Y25" s="620"/>
      <c r="Z25" s="671">
        <v>11.4</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9330568</v>
      </c>
      <c r="CS25" s="637"/>
      <c r="CT25" s="637"/>
      <c r="CU25" s="637"/>
      <c r="CV25" s="637"/>
      <c r="CW25" s="637"/>
      <c r="CX25" s="637"/>
      <c r="CY25" s="638"/>
      <c r="CZ25" s="621">
        <v>15.5</v>
      </c>
      <c r="DA25" s="639"/>
      <c r="DB25" s="639"/>
      <c r="DC25" s="640"/>
      <c r="DD25" s="624">
        <v>8564705</v>
      </c>
      <c r="DE25" s="637"/>
      <c r="DF25" s="637"/>
      <c r="DG25" s="637"/>
      <c r="DH25" s="637"/>
      <c r="DI25" s="637"/>
      <c r="DJ25" s="637"/>
      <c r="DK25" s="638"/>
      <c r="DL25" s="624">
        <v>8464979</v>
      </c>
      <c r="DM25" s="637"/>
      <c r="DN25" s="637"/>
      <c r="DO25" s="637"/>
      <c r="DP25" s="637"/>
      <c r="DQ25" s="637"/>
      <c r="DR25" s="637"/>
      <c r="DS25" s="637"/>
      <c r="DT25" s="637"/>
      <c r="DU25" s="637"/>
      <c r="DV25" s="638"/>
      <c r="DW25" s="641">
        <v>23.2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6244063</v>
      </c>
      <c r="CS26" s="619"/>
      <c r="CT26" s="619"/>
      <c r="CU26" s="619"/>
      <c r="CV26" s="619"/>
      <c r="CW26" s="619"/>
      <c r="CX26" s="619"/>
      <c r="CY26" s="620"/>
      <c r="CZ26" s="621">
        <v>10.4</v>
      </c>
      <c r="DA26" s="639"/>
      <c r="DB26" s="639"/>
      <c r="DC26" s="640"/>
      <c r="DD26" s="624">
        <v>5656986</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3761883</v>
      </c>
      <c r="S27" s="619"/>
      <c r="T27" s="619"/>
      <c r="U27" s="619"/>
      <c r="V27" s="619"/>
      <c r="W27" s="619"/>
      <c r="X27" s="619"/>
      <c r="Y27" s="620"/>
      <c r="Z27" s="671">
        <v>6</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27425314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11973911</v>
      </c>
      <c r="CS27" s="637"/>
      <c r="CT27" s="637"/>
      <c r="CU27" s="637"/>
      <c r="CV27" s="637"/>
      <c r="CW27" s="637"/>
      <c r="CX27" s="637"/>
      <c r="CY27" s="638"/>
      <c r="CZ27" s="621">
        <v>19.899999999999999</v>
      </c>
      <c r="DA27" s="639"/>
      <c r="DB27" s="639"/>
      <c r="DC27" s="640"/>
      <c r="DD27" s="624">
        <v>4338538</v>
      </c>
      <c r="DE27" s="637"/>
      <c r="DF27" s="637"/>
      <c r="DG27" s="637"/>
      <c r="DH27" s="637"/>
      <c r="DI27" s="637"/>
      <c r="DJ27" s="637"/>
      <c r="DK27" s="638"/>
      <c r="DL27" s="624">
        <v>4319313</v>
      </c>
      <c r="DM27" s="637"/>
      <c r="DN27" s="637"/>
      <c r="DO27" s="637"/>
      <c r="DP27" s="637"/>
      <c r="DQ27" s="637"/>
      <c r="DR27" s="637"/>
      <c r="DS27" s="637"/>
      <c r="DT27" s="637"/>
      <c r="DU27" s="637"/>
      <c r="DV27" s="638"/>
      <c r="DW27" s="641">
        <v>11.8</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118645</v>
      </c>
      <c r="S28" s="619"/>
      <c r="T28" s="619"/>
      <c r="U28" s="619"/>
      <c r="V28" s="619"/>
      <c r="W28" s="619"/>
      <c r="X28" s="619"/>
      <c r="Y28" s="620"/>
      <c r="Z28" s="671">
        <v>0.2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5085444</v>
      </c>
      <c r="CS28" s="619"/>
      <c r="CT28" s="619"/>
      <c r="CU28" s="619"/>
      <c r="CV28" s="619"/>
      <c r="CW28" s="619"/>
      <c r="CX28" s="619"/>
      <c r="CY28" s="620"/>
      <c r="CZ28" s="621">
        <v>8.5</v>
      </c>
      <c r="DA28" s="639"/>
      <c r="DB28" s="639"/>
      <c r="DC28" s="640"/>
      <c r="DD28" s="624">
        <v>5073554</v>
      </c>
      <c r="DE28" s="619"/>
      <c r="DF28" s="619"/>
      <c r="DG28" s="619"/>
      <c r="DH28" s="619"/>
      <c r="DI28" s="619"/>
      <c r="DJ28" s="619"/>
      <c r="DK28" s="620"/>
      <c r="DL28" s="624">
        <v>5073554</v>
      </c>
      <c r="DM28" s="619"/>
      <c r="DN28" s="619"/>
      <c r="DO28" s="619"/>
      <c r="DP28" s="619"/>
      <c r="DQ28" s="619"/>
      <c r="DR28" s="619"/>
      <c r="DS28" s="619"/>
      <c r="DT28" s="619"/>
      <c r="DU28" s="619"/>
      <c r="DV28" s="620"/>
      <c r="DW28" s="641">
        <v>13.9</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122506</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5085444</v>
      </c>
      <c r="CS29" s="637"/>
      <c r="CT29" s="637"/>
      <c r="CU29" s="637"/>
      <c r="CV29" s="637"/>
      <c r="CW29" s="637"/>
      <c r="CX29" s="637"/>
      <c r="CY29" s="638"/>
      <c r="CZ29" s="621">
        <v>8.5</v>
      </c>
      <c r="DA29" s="639"/>
      <c r="DB29" s="639"/>
      <c r="DC29" s="640"/>
      <c r="DD29" s="624">
        <v>5073554</v>
      </c>
      <c r="DE29" s="637"/>
      <c r="DF29" s="637"/>
      <c r="DG29" s="637"/>
      <c r="DH29" s="637"/>
      <c r="DI29" s="637"/>
      <c r="DJ29" s="637"/>
      <c r="DK29" s="638"/>
      <c r="DL29" s="624">
        <v>5073554</v>
      </c>
      <c r="DM29" s="637"/>
      <c r="DN29" s="637"/>
      <c r="DO29" s="637"/>
      <c r="DP29" s="637"/>
      <c r="DQ29" s="637"/>
      <c r="DR29" s="637"/>
      <c r="DS29" s="637"/>
      <c r="DT29" s="637"/>
      <c r="DU29" s="637"/>
      <c r="DV29" s="638"/>
      <c r="DW29" s="641">
        <v>13.9</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918499</v>
      </c>
      <c r="S30" s="619"/>
      <c r="T30" s="619"/>
      <c r="U30" s="619"/>
      <c r="V30" s="619"/>
      <c r="W30" s="619"/>
      <c r="X30" s="619"/>
      <c r="Y30" s="620"/>
      <c r="Z30" s="671">
        <v>1.5</v>
      </c>
      <c r="AA30" s="671"/>
      <c r="AB30" s="671"/>
      <c r="AC30" s="671"/>
      <c r="AD30" s="672">
        <v>38449</v>
      </c>
      <c r="AE30" s="672"/>
      <c r="AF30" s="672"/>
      <c r="AG30" s="672"/>
      <c r="AH30" s="672"/>
      <c r="AI30" s="672"/>
      <c r="AJ30" s="672"/>
      <c r="AK30" s="672"/>
      <c r="AL30" s="641">
        <v>0.1</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93.4</v>
      </c>
      <c r="BN30" s="685"/>
      <c r="BO30" s="685"/>
      <c r="BP30" s="685"/>
      <c r="BQ30" s="687"/>
      <c r="BR30" s="684">
        <v>98.6</v>
      </c>
      <c r="BS30" s="685"/>
      <c r="BT30" s="685"/>
      <c r="BU30" s="685"/>
      <c r="BV30" s="685"/>
      <c r="BW30" s="685"/>
      <c r="BX30" s="686">
        <v>93.1</v>
      </c>
      <c r="BY30" s="685"/>
      <c r="BZ30" s="685"/>
      <c r="CA30" s="685"/>
      <c r="CB30" s="687"/>
      <c r="CD30" s="690"/>
      <c r="CE30" s="691"/>
      <c r="CF30" s="655" t="s">
        <v>289</v>
      </c>
      <c r="CG30" s="652"/>
      <c r="CH30" s="652"/>
      <c r="CI30" s="652"/>
      <c r="CJ30" s="652"/>
      <c r="CK30" s="652"/>
      <c r="CL30" s="652"/>
      <c r="CM30" s="652"/>
      <c r="CN30" s="652"/>
      <c r="CO30" s="652"/>
      <c r="CP30" s="652"/>
      <c r="CQ30" s="653"/>
      <c r="CR30" s="618">
        <v>4495121</v>
      </c>
      <c r="CS30" s="619"/>
      <c r="CT30" s="619"/>
      <c r="CU30" s="619"/>
      <c r="CV30" s="619"/>
      <c r="CW30" s="619"/>
      <c r="CX30" s="619"/>
      <c r="CY30" s="620"/>
      <c r="CZ30" s="621">
        <v>7.5</v>
      </c>
      <c r="DA30" s="639"/>
      <c r="DB30" s="639"/>
      <c r="DC30" s="640"/>
      <c r="DD30" s="624">
        <v>4491730</v>
      </c>
      <c r="DE30" s="619"/>
      <c r="DF30" s="619"/>
      <c r="DG30" s="619"/>
      <c r="DH30" s="619"/>
      <c r="DI30" s="619"/>
      <c r="DJ30" s="619"/>
      <c r="DK30" s="620"/>
      <c r="DL30" s="624">
        <v>4491730</v>
      </c>
      <c r="DM30" s="619"/>
      <c r="DN30" s="619"/>
      <c r="DO30" s="619"/>
      <c r="DP30" s="619"/>
      <c r="DQ30" s="619"/>
      <c r="DR30" s="619"/>
      <c r="DS30" s="619"/>
      <c r="DT30" s="619"/>
      <c r="DU30" s="619"/>
      <c r="DV30" s="620"/>
      <c r="DW30" s="641">
        <v>12.3</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2225335</v>
      </c>
      <c r="S31" s="619"/>
      <c r="T31" s="619"/>
      <c r="U31" s="619"/>
      <c r="V31" s="619"/>
      <c r="W31" s="619"/>
      <c r="X31" s="619"/>
      <c r="Y31" s="620"/>
      <c r="Z31" s="671">
        <v>3.6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98.5</v>
      </c>
      <c r="BH31" s="637"/>
      <c r="BI31" s="637"/>
      <c r="BJ31" s="637"/>
      <c r="BK31" s="637"/>
      <c r="BL31" s="637"/>
      <c r="BM31" s="673">
        <v>93.7</v>
      </c>
      <c r="BN31" s="683"/>
      <c r="BO31" s="683"/>
      <c r="BP31" s="683"/>
      <c r="BQ31" s="647"/>
      <c r="BR31" s="682">
        <v>98.5</v>
      </c>
      <c r="BS31" s="637"/>
      <c r="BT31" s="637"/>
      <c r="BU31" s="637"/>
      <c r="BV31" s="637"/>
      <c r="BW31" s="637"/>
      <c r="BX31" s="673">
        <v>93.1</v>
      </c>
      <c r="BY31" s="683"/>
      <c r="BZ31" s="683"/>
      <c r="CA31" s="683"/>
      <c r="CB31" s="647"/>
      <c r="CD31" s="690"/>
      <c r="CE31" s="691"/>
      <c r="CF31" s="655" t="s">
        <v>293</v>
      </c>
      <c r="CG31" s="652"/>
      <c r="CH31" s="652"/>
      <c r="CI31" s="652"/>
      <c r="CJ31" s="652"/>
      <c r="CK31" s="652"/>
      <c r="CL31" s="652"/>
      <c r="CM31" s="652"/>
      <c r="CN31" s="652"/>
      <c r="CO31" s="652"/>
      <c r="CP31" s="652"/>
      <c r="CQ31" s="653"/>
      <c r="CR31" s="618">
        <v>590323</v>
      </c>
      <c r="CS31" s="637"/>
      <c r="CT31" s="637"/>
      <c r="CU31" s="637"/>
      <c r="CV31" s="637"/>
      <c r="CW31" s="637"/>
      <c r="CX31" s="637"/>
      <c r="CY31" s="638"/>
      <c r="CZ31" s="621">
        <v>1</v>
      </c>
      <c r="DA31" s="639"/>
      <c r="DB31" s="639"/>
      <c r="DC31" s="640"/>
      <c r="DD31" s="624">
        <v>581824</v>
      </c>
      <c r="DE31" s="637"/>
      <c r="DF31" s="637"/>
      <c r="DG31" s="637"/>
      <c r="DH31" s="637"/>
      <c r="DI31" s="637"/>
      <c r="DJ31" s="637"/>
      <c r="DK31" s="638"/>
      <c r="DL31" s="624">
        <v>581824</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3361173</v>
      </c>
      <c r="S32" s="619"/>
      <c r="T32" s="619"/>
      <c r="U32" s="619"/>
      <c r="V32" s="619"/>
      <c r="W32" s="619"/>
      <c r="X32" s="619"/>
      <c r="Y32" s="620"/>
      <c r="Z32" s="671">
        <v>5.4</v>
      </c>
      <c r="AA32" s="671"/>
      <c r="AB32" s="671"/>
      <c r="AC32" s="671"/>
      <c r="AD32" s="672">
        <v>14756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98.7</v>
      </c>
      <c r="BH32" s="603"/>
      <c r="BI32" s="603"/>
      <c r="BJ32" s="603"/>
      <c r="BK32" s="603"/>
      <c r="BL32" s="603"/>
      <c r="BM32" s="666">
        <v>93</v>
      </c>
      <c r="BN32" s="603"/>
      <c r="BO32" s="603"/>
      <c r="BP32" s="603"/>
      <c r="BQ32" s="660"/>
      <c r="BR32" s="681">
        <v>98.6</v>
      </c>
      <c r="BS32" s="603"/>
      <c r="BT32" s="603"/>
      <c r="BU32" s="603"/>
      <c r="BV32" s="603"/>
      <c r="BW32" s="603"/>
      <c r="BX32" s="666">
        <v>92.8</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6164300</v>
      </c>
      <c r="S33" s="619"/>
      <c r="T33" s="619"/>
      <c r="U33" s="619"/>
      <c r="V33" s="619"/>
      <c r="W33" s="619"/>
      <c r="X33" s="619"/>
      <c r="Y33" s="620"/>
      <c r="Z33" s="671">
        <v>9.9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24940396</v>
      </c>
      <c r="CS33" s="637"/>
      <c r="CT33" s="637"/>
      <c r="CU33" s="637"/>
      <c r="CV33" s="637"/>
      <c r="CW33" s="637"/>
      <c r="CX33" s="637"/>
      <c r="CY33" s="638"/>
      <c r="CZ33" s="621">
        <v>41.5</v>
      </c>
      <c r="DA33" s="639"/>
      <c r="DB33" s="639"/>
      <c r="DC33" s="640"/>
      <c r="DD33" s="624">
        <v>18880390</v>
      </c>
      <c r="DE33" s="637"/>
      <c r="DF33" s="637"/>
      <c r="DG33" s="637"/>
      <c r="DH33" s="637"/>
      <c r="DI33" s="637"/>
      <c r="DJ33" s="637"/>
      <c r="DK33" s="638"/>
      <c r="DL33" s="624">
        <v>13323702</v>
      </c>
      <c r="DM33" s="637"/>
      <c r="DN33" s="637"/>
      <c r="DO33" s="637"/>
      <c r="DP33" s="637"/>
      <c r="DQ33" s="637"/>
      <c r="DR33" s="637"/>
      <c r="DS33" s="637"/>
      <c r="DT33" s="637"/>
      <c r="DU33" s="637"/>
      <c r="DV33" s="638"/>
      <c r="DW33" s="641">
        <v>36.5</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7965263</v>
      </c>
      <c r="CS34" s="619"/>
      <c r="CT34" s="619"/>
      <c r="CU34" s="619"/>
      <c r="CV34" s="619"/>
      <c r="CW34" s="619"/>
      <c r="CX34" s="619"/>
      <c r="CY34" s="620"/>
      <c r="CZ34" s="621">
        <v>13.3</v>
      </c>
      <c r="DA34" s="639"/>
      <c r="DB34" s="639"/>
      <c r="DC34" s="640"/>
      <c r="DD34" s="624">
        <v>6240106</v>
      </c>
      <c r="DE34" s="619"/>
      <c r="DF34" s="619"/>
      <c r="DG34" s="619"/>
      <c r="DH34" s="619"/>
      <c r="DI34" s="619"/>
      <c r="DJ34" s="619"/>
      <c r="DK34" s="620"/>
      <c r="DL34" s="624">
        <v>5495911</v>
      </c>
      <c r="DM34" s="619"/>
      <c r="DN34" s="619"/>
      <c r="DO34" s="619"/>
      <c r="DP34" s="619"/>
      <c r="DQ34" s="619"/>
      <c r="DR34" s="619"/>
      <c r="DS34" s="619"/>
      <c r="DT34" s="619"/>
      <c r="DU34" s="619"/>
      <c r="DV34" s="620"/>
      <c r="DW34" s="641">
        <v>15</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2570000</v>
      </c>
      <c r="S35" s="619"/>
      <c r="T35" s="619"/>
      <c r="U35" s="619"/>
      <c r="V35" s="619"/>
      <c r="W35" s="619"/>
      <c r="X35" s="619"/>
      <c r="Y35" s="620"/>
      <c r="Z35" s="671">
        <v>4.0999999999999996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6781336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2266355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466754</v>
      </c>
      <c r="CS35" s="637"/>
      <c r="CT35" s="637"/>
      <c r="CU35" s="637"/>
      <c r="CV35" s="637"/>
      <c r="CW35" s="637"/>
      <c r="CX35" s="637"/>
      <c r="CY35" s="638"/>
      <c r="CZ35" s="621">
        <v>0.8</v>
      </c>
      <c r="DA35" s="639"/>
      <c r="DB35" s="639"/>
      <c r="DC35" s="640"/>
      <c r="DD35" s="624">
        <v>442865</v>
      </c>
      <c r="DE35" s="637"/>
      <c r="DF35" s="637"/>
      <c r="DG35" s="637"/>
      <c r="DH35" s="637"/>
      <c r="DI35" s="637"/>
      <c r="DJ35" s="637"/>
      <c r="DK35" s="638"/>
      <c r="DL35" s="624">
        <v>442865</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62428862</v>
      </c>
      <c r="S36" s="659"/>
      <c r="T36" s="659"/>
      <c r="U36" s="659"/>
      <c r="V36" s="659"/>
      <c r="W36" s="659"/>
      <c r="X36" s="659"/>
      <c r="Y36" s="662"/>
      <c r="Z36" s="663">
        <v>100</v>
      </c>
      <c r="AA36" s="663"/>
      <c r="AB36" s="663"/>
      <c r="AC36" s="663"/>
      <c r="AD36" s="664">
        <v>33962983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1654331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1902448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5971072</v>
      </c>
      <c r="CS36" s="619"/>
      <c r="CT36" s="619"/>
      <c r="CU36" s="619"/>
      <c r="CV36" s="619"/>
      <c r="CW36" s="619"/>
      <c r="CX36" s="619"/>
      <c r="CY36" s="620"/>
      <c r="CZ36" s="621">
        <v>9.9</v>
      </c>
      <c r="DA36" s="639"/>
      <c r="DB36" s="639"/>
      <c r="DC36" s="640"/>
      <c r="DD36" s="624">
        <v>5020040</v>
      </c>
      <c r="DE36" s="619"/>
      <c r="DF36" s="619"/>
      <c r="DG36" s="619"/>
      <c r="DH36" s="619"/>
      <c r="DI36" s="619"/>
      <c r="DJ36" s="619"/>
      <c r="DK36" s="620"/>
      <c r="DL36" s="624">
        <v>2869355</v>
      </c>
      <c r="DM36" s="619"/>
      <c r="DN36" s="619"/>
      <c r="DO36" s="619"/>
      <c r="DP36" s="619"/>
      <c r="DQ36" s="619"/>
      <c r="DR36" s="619"/>
      <c r="DS36" s="619"/>
      <c r="DT36" s="619"/>
      <c r="DU36" s="619"/>
      <c r="DV36" s="620"/>
      <c r="DW36" s="641">
        <v>7.9</v>
      </c>
      <c r="DX36" s="642"/>
      <c r="DY36" s="642"/>
      <c r="DZ36" s="642"/>
      <c r="EA36" s="642"/>
      <c r="EB36" s="642"/>
      <c r="EC36" s="643"/>
    </row>
    <row r="37" spans="2:133" ht="11.25" customHeight="1">
      <c r="AQ37" s="644" t="s">
        <v>311</v>
      </c>
      <c r="AR37" s="645"/>
      <c r="AS37" s="645"/>
      <c r="AT37" s="645"/>
      <c r="AU37" s="645"/>
      <c r="AV37" s="645"/>
      <c r="AW37" s="645"/>
      <c r="AX37" s="645"/>
      <c r="AY37" s="646"/>
      <c r="AZ37" s="618">
        <v>418482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22009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1851563</v>
      </c>
      <c r="CS37" s="637"/>
      <c r="CT37" s="637"/>
      <c r="CU37" s="637"/>
      <c r="CV37" s="637"/>
      <c r="CW37" s="637"/>
      <c r="CX37" s="637"/>
      <c r="CY37" s="638"/>
      <c r="CZ37" s="621">
        <v>3.1</v>
      </c>
      <c r="DA37" s="639"/>
      <c r="DB37" s="639"/>
      <c r="DC37" s="640"/>
      <c r="DD37" s="624">
        <v>1850940</v>
      </c>
      <c r="DE37" s="637"/>
      <c r="DF37" s="637"/>
      <c r="DG37" s="637"/>
      <c r="DH37" s="637"/>
      <c r="DI37" s="637"/>
      <c r="DJ37" s="637"/>
      <c r="DK37" s="638"/>
      <c r="DL37" s="624">
        <v>1582120</v>
      </c>
      <c r="DM37" s="637"/>
      <c r="DN37" s="637"/>
      <c r="DO37" s="637"/>
      <c r="DP37" s="637"/>
      <c r="DQ37" s="637"/>
      <c r="DR37" s="637"/>
      <c r="DS37" s="637"/>
      <c r="DT37" s="637"/>
      <c r="DU37" s="637"/>
      <c r="DV37" s="638"/>
      <c r="DW37" s="641">
        <v>4.3</v>
      </c>
      <c r="DX37" s="642"/>
      <c r="DY37" s="642"/>
      <c r="DZ37" s="642"/>
      <c r="EA37" s="642"/>
      <c r="EB37" s="642"/>
      <c r="EC37" s="643"/>
    </row>
    <row r="38" spans="2:133" ht="11.25" customHeight="1">
      <c r="AQ38" s="644" t="s">
        <v>314</v>
      </c>
      <c r="AR38" s="645"/>
      <c r="AS38" s="645"/>
      <c r="AT38" s="645"/>
      <c r="AU38" s="645"/>
      <c r="AV38" s="645"/>
      <c r="AW38" s="645"/>
      <c r="AX38" s="645"/>
      <c r="AY38" s="646"/>
      <c r="AZ38" s="618">
        <v>33690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37500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6347881</v>
      </c>
      <c r="CS38" s="619"/>
      <c r="CT38" s="619"/>
      <c r="CU38" s="619"/>
      <c r="CV38" s="619"/>
      <c r="CW38" s="619"/>
      <c r="CX38" s="619"/>
      <c r="CY38" s="620"/>
      <c r="CZ38" s="621">
        <v>10.6</v>
      </c>
      <c r="DA38" s="639"/>
      <c r="DB38" s="639"/>
      <c r="DC38" s="640"/>
      <c r="DD38" s="624">
        <v>5503971</v>
      </c>
      <c r="DE38" s="619"/>
      <c r="DF38" s="619"/>
      <c r="DG38" s="619"/>
      <c r="DH38" s="619"/>
      <c r="DI38" s="619"/>
      <c r="DJ38" s="619"/>
      <c r="DK38" s="620"/>
      <c r="DL38" s="624">
        <v>4515571</v>
      </c>
      <c r="DM38" s="619"/>
      <c r="DN38" s="619"/>
      <c r="DO38" s="619"/>
      <c r="DP38" s="619"/>
      <c r="DQ38" s="619"/>
      <c r="DR38" s="619"/>
      <c r="DS38" s="619"/>
      <c r="DT38" s="619"/>
      <c r="DU38" s="619"/>
      <c r="DV38" s="620"/>
      <c r="DW38" s="641">
        <v>12.4</v>
      </c>
      <c r="DX38" s="642"/>
      <c r="DY38" s="642"/>
      <c r="DZ38" s="642"/>
      <c r="EA38" s="642"/>
      <c r="EB38" s="642"/>
      <c r="EC38" s="643"/>
    </row>
    <row r="39" spans="2:133" ht="11.25" customHeight="1">
      <c r="AQ39" s="644" t="s">
        <v>317</v>
      </c>
      <c r="AR39" s="645"/>
      <c r="AS39" s="645"/>
      <c r="AT39" s="645"/>
      <c r="AU39" s="645"/>
      <c r="AV39" s="645"/>
      <c r="AW39" s="645"/>
      <c r="AX39" s="645"/>
      <c r="AY39" s="646"/>
      <c r="AZ39" s="618">
        <v>27967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102</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1637502</v>
      </c>
      <c r="CS39" s="637"/>
      <c r="CT39" s="637"/>
      <c r="CU39" s="637"/>
      <c r="CV39" s="637"/>
      <c r="CW39" s="637"/>
      <c r="CX39" s="637"/>
      <c r="CY39" s="638"/>
      <c r="CZ39" s="621">
        <v>2.7</v>
      </c>
      <c r="DA39" s="639"/>
      <c r="DB39" s="639"/>
      <c r="DC39" s="640"/>
      <c r="DD39" s="624">
        <v>1464512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1275936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2551924</v>
      </c>
      <c r="CS40" s="619"/>
      <c r="CT40" s="619"/>
      <c r="CU40" s="619"/>
      <c r="CV40" s="619"/>
      <c r="CW40" s="619"/>
      <c r="CX40" s="619"/>
      <c r="CY40" s="620"/>
      <c r="CZ40" s="621">
        <v>4.2</v>
      </c>
      <c r="DA40" s="639"/>
      <c r="DB40" s="639"/>
      <c r="DC40" s="640"/>
      <c r="DD40" s="624">
        <v>208896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3370930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8733793</v>
      </c>
      <c r="CS42" s="619"/>
      <c r="CT42" s="619"/>
      <c r="CU42" s="619"/>
      <c r="CV42" s="619"/>
      <c r="CW42" s="619"/>
      <c r="CX42" s="619"/>
      <c r="CY42" s="620"/>
      <c r="CZ42" s="621">
        <v>14.5</v>
      </c>
      <c r="DA42" s="622"/>
      <c r="DB42" s="622"/>
      <c r="DC42" s="623"/>
      <c r="DD42" s="624">
        <v>2987897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288103</v>
      </c>
      <c r="CS43" s="637"/>
      <c r="CT43" s="637"/>
      <c r="CU43" s="637"/>
      <c r="CV43" s="637"/>
      <c r="CW43" s="637"/>
      <c r="CX43" s="637"/>
      <c r="CY43" s="638"/>
      <c r="CZ43" s="621">
        <v>0.5</v>
      </c>
      <c r="DA43" s="639"/>
      <c r="DB43" s="639"/>
      <c r="DC43" s="640"/>
      <c r="DD43" s="624">
        <v>288103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8657633</v>
      </c>
      <c r="CS44" s="619"/>
      <c r="CT44" s="619"/>
      <c r="CU44" s="619"/>
      <c r="CV44" s="619"/>
      <c r="CW44" s="619"/>
      <c r="CX44" s="619"/>
      <c r="CY44" s="620"/>
      <c r="CZ44" s="621">
        <v>14.4</v>
      </c>
      <c r="DA44" s="622"/>
      <c r="DB44" s="622"/>
      <c r="DC44" s="623"/>
      <c r="DD44" s="624">
        <v>2987897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3538908</v>
      </c>
      <c r="CS45" s="637"/>
      <c r="CT45" s="637"/>
      <c r="CU45" s="637"/>
      <c r="CV45" s="637"/>
      <c r="CW45" s="637"/>
      <c r="CX45" s="637"/>
      <c r="CY45" s="638"/>
      <c r="CZ45" s="621">
        <v>5.9</v>
      </c>
      <c r="DA45" s="639"/>
      <c r="DB45" s="639"/>
      <c r="DC45" s="640"/>
      <c r="DD45" s="624">
        <v>325761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5036821</v>
      </c>
      <c r="CS46" s="619"/>
      <c r="CT46" s="619"/>
      <c r="CU46" s="619"/>
      <c r="CV46" s="619"/>
      <c r="CW46" s="619"/>
      <c r="CX46" s="619"/>
      <c r="CY46" s="620"/>
      <c r="CZ46" s="621">
        <v>8.4</v>
      </c>
      <c r="DA46" s="622"/>
      <c r="DB46" s="622"/>
      <c r="DC46" s="623"/>
      <c r="DD46" s="624">
        <v>2619759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76160</v>
      </c>
      <c r="CS47" s="637"/>
      <c r="CT47" s="637"/>
      <c r="CU47" s="637"/>
      <c r="CV47" s="637"/>
      <c r="CW47" s="637"/>
      <c r="CX47" s="637"/>
      <c r="CY47" s="638"/>
      <c r="CZ47" s="621">
        <v>0.1</v>
      </c>
      <c r="DA47" s="639"/>
      <c r="DB47" s="639"/>
      <c r="DC47" s="640"/>
      <c r="DD47" s="624" t="s">
        <v>108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60064112</v>
      </c>
      <c r="CS49" s="603"/>
      <c r="CT49" s="603"/>
      <c r="CU49" s="603"/>
      <c r="CV49" s="603"/>
      <c r="CW49" s="603"/>
      <c r="CX49" s="603"/>
      <c r="CY49" s="604"/>
      <c r="CZ49" s="605">
        <v>100</v>
      </c>
      <c r="DA49" s="606"/>
      <c r="DB49" s="606"/>
      <c r="DC49" s="607"/>
      <c r="DD49" s="608">
        <v>39845084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62085</v>
      </c>
      <c r="R7" s="1131"/>
      <c r="S7" s="1131"/>
      <c r="T7" s="1131"/>
      <c r="U7" s="1131"/>
      <c r="V7" s="1131">
        <v>59721</v>
      </c>
      <c r="W7" s="1131"/>
      <c r="X7" s="1131"/>
      <c r="Y7" s="1131"/>
      <c r="Z7" s="1131"/>
      <c r="AA7" s="1131">
        <v>2364</v>
      </c>
      <c r="AB7" s="1131"/>
      <c r="AC7" s="1131"/>
      <c r="AD7" s="1131"/>
      <c r="AE7" s="1132"/>
      <c r="AF7" s="1133">
        <v>2315</v>
      </c>
      <c r="AG7" s="1134"/>
      <c r="AH7" s="1134"/>
      <c r="AI7" s="1134"/>
      <c r="AJ7" s="1135"/>
      <c r="AK7" s="1117">
        <v>880</v>
      </c>
      <c r="AL7" s="1118"/>
      <c r="AM7" s="1118"/>
      <c r="AN7" s="1118"/>
      <c r="AO7" s="1118"/>
      <c r="AP7" s="1118">
        <v>62108</v>
      </c>
      <c r="AQ7" s="1118"/>
      <c r="AR7" s="1118"/>
      <c r="AS7" s="1118"/>
      <c r="AT7" s="1118"/>
      <c r="AU7" s="1119" t="s">
        <v>546</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564</v>
      </c>
      <c r="BT7" s="1122"/>
      <c r="BU7" s="1122"/>
      <c r="BV7" s="1122"/>
      <c r="BW7" s="1122"/>
      <c r="BX7" s="1122"/>
      <c r="BY7" s="1122"/>
      <c r="BZ7" s="1122"/>
      <c r="CA7" s="1122"/>
      <c r="CB7" s="1122"/>
      <c r="CC7" s="1122"/>
      <c r="CD7" s="1122"/>
      <c r="CE7" s="1122"/>
      <c r="CF7" s="1122"/>
      <c r="CG7" s="1123"/>
      <c r="CH7" s="1114">
        <v>5</v>
      </c>
      <c r="CI7" s="1115"/>
      <c r="CJ7" s="1115"/>
      <c r="CK7" s="1115"/>
      <c r="CL7" s="1116"/>
      <c r="CM7" s="1114">
        <v>60</v>
      </c>
      <c r="CN7" s="1115"/>
      <c r="CO7" s="1115"/>
      <c r="CP7" s="1115"/>
      <c r="CQ7" s="1116"/>
      <c r="CR7" s="1114">
        <v>10</v>
      </c>
      <c r="CS7" s="1115"/>
      <c r="CT7" s="1115"/>
      <c r="CU7" s="1115"/>
      <c r="CV7" s="1116"/>
      <c r="CW7" s="1114">
        <v>36</v>
      </c>
      <c r="CX7" s="1115"/>
      <c r="CY7" s="1115"/>
      <c r="CZ7" s="1115"/>
      <c r="DA7" s="1116"/>
      <c r="DB7" s="1114" t="s">
        <v>545</v>
      </c>
      <c r="DC7" s="1115"/>
      <c r="DD7" s="1115"/>
      <c r="DE7" s="1115"/>
      <c r="DF7" s="1116"/>
      <c r="DG7" s="1114" t="s">
        <v>545</v>
      </c>
      <c r="DH7" s="1115"/>
      <c r="DI7" s="1115"/>
      <c r="DJ7" s="1115"/>
      <c r="DK7" s="1116"/>
      <c r="DL7" s="1114" t="s">
        <v>545</v>
      </c>
      <c r="DM7" s="1115"/>
      <c r="DN7" s="1115"/>
      <c r="DO7" s="1115"/>
      <c r="DP7" s="1116"/>
      <c r="DQ7" s="1114" t="s">
        <v>545</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7</v>
      </c>
      <c r="R8" s="1070"/>
      <c r="S8" s="1070"/>
      <c r="T8" s="1070"/>
      <c r="U8" s="1070"/>
      <c r="V8" s="1070">
        <v>7</v>
      </c>
      <c r="W8" s="1070"/>
      <c r="X8" s="1070"/>
      <c r="Y8" s="1070"/>
      <c r="Z8" s="1070"/>
      <c r="AA8" s="1070">
        <v>1</v>
      </c>
      <c r="AB8" s="1070"/>
      <c r="AC8" s="1070"/>
      <c r="AD8" s="1070"/>
      <c r="AE8" s="1071"/>
      <c r="AF8" s="1045">
        <v>1</v>
      </c>
      <c r="AG8" s="1046"/>
      <c r="AH8" s="1046"/>
      <c r="AI8" s="1046"/>
      <c r="AJ8" s="1047"/>
      <c r="AK8" s="1112" t="s">
        <v>545</v>
      </c>
      <c r="AL8" s="1113"/>
      <c r="AM8" s="1113"/>
      <c r="AN8" s="1113"/>
      <c r="AO8" s="1113"/>
      <c r="AP8" s="1113" t="s">
        <v>545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565</v>
      </c>
      <c r="BT8" s="1041"/>
      <c r="BU8" s="1041"/>
      <c r="BV8" s="1041"/>
      <c r="BW8" s="1041"/>
      <c r="BX8" s="1041"/>
      <c r="BY8" s="1041"/>
      <c r="BZ8" s="1041"/>
      <c r="CA8" s="1041"/>
      <c r="CB8" s="1041"/>
      <c r="CC8" s="1041"/>
      <c r="CD8" s="1041"/>
      <c r="CE8" s="1041"/>
      <c r="CF8" s="1041"/>
      <c r="CG8" s="1042"/>
      <c r="CH8" s="1015">
        <v>11</v>
      </c>
      <c r="CI8" s="1016"/>
      <c r="CJ8" s="1016"/>
      <c r="CK8" s="1016"/>
      <c r="CL8" s="1017"/>
      <c r="CM8" s="1015">
        <v>293</v>
      </c>
      <c r="CN8" s="1016"/>
      <c r="CO8" s="1016"/>
      <c r="CP8" s="1016"/>
      <c r="CQ8" s="1017"/>
      <c r="CR8" s="1015">
        <v>100</v>
      </c>
      <c r="CS8" s="1016"/>
      <c r="CT8" s="1016"/>
      <c r="CU8" s="1016"/>
      <c r="CV8" s="1017"/>
      <c r="CW8" s="1015" t="s">
        <v>545</v>
      </c>
      <c r="CX8" s="1016"/>
      <c r="CY8" s="1016"/>
      <c r="CZ8" s="1016"/>
      <c r="DA8" s="1017"/>
      <c r="DB8" s="1015" t="s">
        <v>545</v>
      </c>
      <c r="DC8" s="1016"/>
      <c r="DD8" s="1016"/>
      <c r="DE8" s="1016"/>
      <c r="DF8" s="1017"/>
      <c r="DG8" s="1015" t="s">
        <v>545</v>
      </c>
      <c r="DH8" s="1016"/>
      <c r="DI8" s="1016"/>
      <c r="DJ8" s="1016"/>
      <c r="DK8" s="1017"/>
      <c r="DL8" s="1015" t="s">
        <v>545</v>
      </c>
      <c r="DM8" s="1016"/>
      <c r="DN8" s="1016"/>
      <c r="DO8" s="1016"/>
      <c r="DP8" s="1017"/>
      <c r="DQ8" s="1015" t="s">
        <v>545</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392</v>
      </c>
      <c r="R9" s="1070"/>
      <c r="S9" s="1070"/>
      <c r="T9" s="1070"/>
      <c r="U9" s="1070"/>
      <c r="V9" s="1070">
        <v>392</v>
      </c>
      <c r="W9" s="1070"/>
      <c r="X9" s="1070"/>
      <c r="Y9" s="1070"/>
      <c r="Z9" s="1070"/>
      <c r="AA9" s="1070" t="s">
        <v>545</v>
      </c>
      <c r="AB9" s="1070"/>
      <c r="AC9" s="1070"/>
      <c r="AD9" s="1070"/>
      <c r="AE9" s="1071"/>
      <c r="AF9" s="1045" t="s">
        <v>108</v>
      </c>
      <c r="AG9" s="1046"/>
      <c r="AH9" s="1046"/>
      <c r="AI9" s="1046"/>
      <c r="AJ9" s="1047"/>
      <c r="AK9" s="1112">
        <v>23</v>
      </c>
      <c r="AL9" s="1113"/>
      <c r="AM9" s="1113"/>
      <c r="AN9" s="1113"/>
      <c r="AO9" s="1113"/>
      <c r="AP9" s="1113">
        <v>769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566</v>
      </c>
      <c r="BT9" s="1041"/>
      <c r="BU9" s="1041"/>
      <c r="BV9" s="1041"/>
      <c r="BW9" s="1041"/>
      <c r="BX9" s="1041"/>
      <c r="BY9" s="1041"/>
      <c r="BZ9" s="1041"/>
      <c r="CA9" s="1041"/>
      <c r="CB9" s="1041"/>
      <c r="CC9" s="1041"/>
      <c r="CD9" s="1041"/>
      <c r="CE9" s="1041"/>
      <c r="CF9" s="1041"/>
      <c r="CG9" s="1042"/>
      <c r="CH9" s="1015">
        <v>0</v>
      </c>
      <c r="CI9" s="1016"/>
      <c r="CJ9" s="1016"/>
      <c r="CK9" s="1016"/>
      <c r="CL9" s="1017"/>
      <c r="CM9" s="1015">
        <v>-17</v>
      </c>
      <c r="CN9" s="1016"/>
      <c r="CO9" s="1016"/>
      <c r="CP9" s="1016"/>
      <c r="CQ9" s="1017"/>
      <c r="CR9" s="1015">
        <v>3</v>
      </c>
      <c r="CS9" s="1016"/>
      <c r="CT9" s="1016"/>
      <c r="CU9" s="1016"/>
      <c r="CV9" s="1017"/>
      <c r="CW9" s="1015" t="s">
        <v>545</v>
      </c>
      <c r="CX9" s="1016"/>
      <c r="CY9" s="1016"/>
      <c r="CZ9" s="1016"/>
      <c r="DA9" s="1017"/>
      <c r="DB9" s="1015" t="s">
        <v>545</v>
      </c>
      <c r="DC9" s="1016"/>
      <c r="DD9" s="1016"/>
      <c r="DE9" s="1016"/>
      <c r="DF9" s="1017"/>
      <c r="DG9" s="1015" t="s">
        <v>545</v>
      </c>
      <c r="DH9" s="1016"/>
      <c r="DI9" s="1016"/>
      <c r="DJ9" s="1016"/>
      <c r="DK9" s="1017"/>
      <c r="DL9" s="1015" t="s">
        <v>545</v>
      </c>
      <c r="DM9" s="1016"/>
      <c r="DN9" s="1016"/>
      <c r="DO9" s="1016"/>
      <c r="DP9" s="1017"/>
      <c r="DQ9" s="1015" t="s">
        <v>545</v>
      </c>
      <c r="DR9" s="1016"/>
      <c r="DS9" s="1016"/>
      <c r="DT9" s="1016"/>
      <c r="DU9" s="1017"/>
      <c r="DV9" s="1018"/>
      <c r="DW9" s="1019"/>
      <c r="DX9" s="1019"/>
      <c r="DY9" s="1019"/>
      <c r="DZ9" s="1020"/>
      <c r="EA9" s="205"/>
    </row>
    <row r="10" spans="1:131" s="206" customFormat="1" ht="26.25" customHeight="1">
      <c r="A10" s="212">
        <v>4</v>
      </c>
      <c r="B10" s="1063" t="s">
        <v>363</v>
      </c>
      <c r="C10" s="1064"/>
      <c r="D10" s="1064"/>
      <c r="E10" s="1064"/>
      <c r="F10" s="1064"/>
      <c r="G10" s="1064"/>
      <c r="H10" s="1064"/>
      <c r="I10" s="1064"/>
      <c r="J10" s="1064"/>
      <c r="K10" s="1064"/>
      <c r="L10" s="1064"/>
      <c r="M10" s="1064"/>
      <c r="N10" s="1064"/>
      <c r="O10" s="1064"/>
      <c r="P10" s="1065"/>
      <c r="Q10" s="1069">
        <v>55</v>
      </c>
      <c r="R10" s="1070"/>
      <c r="S10" s="1070"/>
      <c r="T10" s="1070"/>
      <c r="U10" s="1070"/>
      <c r="V10" s="1070">
        <v>55</v>
      </c>
      <c r="W10" s="1070"/>
      <c r="X10" s="1070"/>
      <c r="Y10" s="1070"/>
      <c r="Z10" s="1070"/>
      <c r="AA10" s="1070" t="s">
        <v>545</v>
      </c>
      <c r="AB10" s="1070"/>
      <c r="AC10" s="1070"/>
      <c r="AD10" s="1070"/>
      <c r="AE10" s="1071"/>
      <c r="AF10" s="1045" t="s">
        <v>108</v>
      </c>
      <c r="AG10" s="1046"/>
      <c r="AH10" s="1046"/>
      <c r="AI10" s="1046"/>
      <c r="AJ10" s="1047"/>
      <c r="AK10" s="1112">
        <v>30</v>
      </c>
      <c r="AL10" s="1113"/>
      <c r="AM10" s="1113"/>
      <c r="AN10" s="1113"/>
      <c r="AO10" s="1113"/>
      <c r="AP10" s="1113">
        <v>474</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570</v>
      </c>
      <c r="BS10" s="1040" t="s">
        <v>567</v>
      </c>
      <c r="BT10" s="1041"/>
      <c r="BU10" s="1041"/>
      <c r="BV10" s="1041"/>
      <c r="BW10" s="1041"/>
      <c r="BX10" s="1041"/>
      <c r="BY10" s="1041"/>
      <c r="BZ10" s="1041"/>
      <c r="CA10" s="1041"/>
      <c r="CB10" s="1041"/>
      <c r="CC10" s="1041"/>
      <c r="CD10" s="1041"/>
      <c r="CE10" s="1041"/>
      <c r="CF10" s="1041"/>
      <c r="CG10" s="1042"/>
      <c r="CH10" s="1015">
        <v>593</v>
      </c>
      <c r="CI10" s="1016"/>
      <c r="CJ10" s="1016"/>
      <c r="CK10" s="1016"/>
      <c r="CL10" s="1017"/>
      <c r="CM10" s="1015">
        <v>-2664</v>
      </c>
      <c r="CN10" s="1016"/>
      <c r="CO10" s="1016"/>
      <c r="CP10" s="1016"/>
      <c r="CQ10" s="1017"/>
      <c r="CR10" s="1015">
        <v>5</v>
      </c>
      <c r="CS10" s="1016"/>
      <c r="CT10" s="1016"/>
      <c r="CU10" s="1016"/>
      <c r="CV10" s="1017"/>
      <c r="CW10" s="1015">
        <v>500</v>
      </c>
      <c r="CX10" s="1016"/>
      <c r="CY10" s="1016"/>
      <c r="CZ10" s="1016"/>
      <c r="DA10" s="1017"/>
      <c r="DB10" s="1015" t="s">
        <v>545</v>
      </c>
      <c r="DC10" s="1016"/>
      <c r="DD10" s="1016"/>
      <c r="DE10" s="1016"/>
      <c r="DF10" s="1017"/>
      <c r="DG10" s="1015">
        <v>8945</v>
      </c>
      <c r="DH10" s="1016"/>
      <c r="DI10" s="1016"/>
      <c r="DJ10" s="1016"/>
      <c r="DK10" s="1017"/>
      <c r="DL10" s="1015" t="s">
        <v>545</v>
      </c>
      <c r="DM10" s="1016"/>
      <c r="DN10" s="1016"/>
      <c r="DO10" s="1016"/>
      <c r="DP10" s="1017"/>
      <c r="DQ10" s="1015">
        <v>3799</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568</v>
      </c>
      <c r="BT11" s="1041"/>
      <c r="BU11" s="1041"/>
      <c r="BV11" s="1041"/>
      <c r="BW11" s="1041"/>
      <c r="BX11" s="1041"/>
      <c r="BY11" s="1041"/>
      <c r="BZ11" s="1041"/>
      <c r="CA11" s="1041"/>
      <c r="CB11" s="1041"/>
      <c r="CC11" s="1041"/>
      <c r="CD11" s="1041"/>
      <c r="CE11" s="1041"/>
      <c r="CF11" s="1041"/>
      <c r="CG11" s="1042"/>
      <c r="CH11" s="1015">
        <v>-3</v>
      </c>
      <c r="CI11" s="1016"/>
      <c r="CJ11" s="1016"/>
      <c r="CK11" s="1016"/>
      <c r="CL11" s="1017"/>
      <c r="CM11" s="1015">
        <v>27</v>
      </c>
      <c r="CN11" s="1016"/>
      <c r="CO11" s="1016"/>
      <c r="CP11" s="1016"/>
      <c r="CQ11" s="1017"/>
      <c r="CR11" s="1015">
        <v>1</v>
      </c>
      <c r="CS11" s="1016"/>
      <c r="CT11" s="1016"/>
      <c r="CU11" s="1016"/>
      <c r="CV11" s="1017"/>
      <c r="CW11" s="1015" t="s">
        <v>545</v>
      </c>
      <c r="CX11" s="1016"/>
      <c r="CY11" s="1016"/>
      <c r="CZ11" s="1016"/>
      <c r="DA11" s="1017"/>
      <c r="DB11" s="1015" t="s">
        <v>545</v>
      </c>
      <c r="DC11" s="1016"/>
      <c r="DD11" s="1016"/>
      <c r="DE11" s="1016"/>
      <c r="DF11" s="1017"/>
      <c r="DG11" s="1015" t="s">
        <v>545</v>
      </c>
      <c r="DH11" s="1016"/>
      <c r="DI11" s="1016"/>
      <c r="DJ11" s="1016"/>
      <c r="DK11" s="1017"/>
      <c r="DL11" s="1015" t="s">
        <v>545</v>
      </c>
      <c r="DM11" s="1016"/>
      <c r="DN11" s="1016"/>
      <c r="DO11" s="1016"/>
      <c r="DP11" s="1017"/>
      <c r="DQ11" s="1015" t="s">
        <v>545</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569</v>
      </c>
      <c r="BT12" s="1041"/>
      <c r="BU12" s="1041"/>
      <c r="BV12" s="1041"/>
      <c r="BW12" s="1041"/>
      <c r="BX12" s="1041"/>
      <c r="BY12" s="1041"/>
      <c r="BZ12" s="1041"/>
      <c r="CA12" s="1041"/>
      <c r="CB12" s="1041"/>
      <c r="CC12" s="1041"/>
      <c r="CD12" s="1041"/>
      <c r="CE12" s="1041"/>
      <c r="CF12" s="1041"/>
      <c r="CG12" s="1042"/>
      <c r="CH12" s="1015">
        <v>-63</v>
      </c>
      <c r="CI12" s="1016"/>
      <c r="CJ12" s="1016"/>
      <c r="CK12" s="1016"/>
      <c r="CL12" s="1017"/>
      <c r="CM12" s="1015">
        <v>-38</v>
      </c>
      <c r="CN12" s="1016"/>
      <c r="CO12" s="1016"/>
      <c r="CP12" s="1016"/>
      <c r="CQ12" s="1017"/>
      <c r="CR12" s="1015">
        <v>11</v>
      </c>
      <c r="CS12" s="1016"/>
      <c r="CT12" s="1016"/>
      <c r="CU12" s="1016"/>
      <c r="CV12" s="1017"/>
      <c r="CW12" s="1015">
        <v>10</v>
      </c>
      <c r="CX12" s="1016"/>
      <c r="CY12" s="1016"/>
      <c r="CZ12" s="1016"/>
      <c r="DA12" s="1017"/>
      <c r="DB12" s="1015" t="s">
        <v>545</v>
      </c>
      <c r="DC12" s="1016"/>
      <c r="DD12" s="1016"/>
      <c r="DE12" s="1016"/>
      <c r="DF12" s="1017"/>
      <c r="DG12" s="1015" t="s">
        <v>545</v>
      </c>
      <c r="DH12" s="1016"/>
      <c r="DI12" s="1016"/>
      <c r="DJ12" s="1016"/>
      <c r="DK12" s="1017"/>
      <c r="DL12" s="1015" t="s">
        <v>545</v>
      </c>
      <c r="DM12" s="1016"/>
      <c r="DN12" s="1016"/>
      <c r="DO12" s="1016"/>
      <c r="DP12" s="1017"/>
      <c r="DQ12" s="1015" t="s">
        <v>545</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62482</v>
      </c>
      <c r="R23" s="1095"/>
      <c r="S23" s="1095"/>
      <c r="T23" s="1095"/>
      <c r="U23" s="1095"/>
      <c r="V23" s="1095">
        <v>60117</v>
      </c>
      <c r="W23" s="1095"/>
      <c r="X23" s="1095"/>
      <c r="Y23" s="1095"/>
      <c r="Z23" s="1095"/>
      <c r="AA23" s="1095">
        <v>2365</v>
      </c>
      <c r="AB23" s="1095"/>
      <c r="AC23" s="1095"/>
      <c r="AD23" s="1095"/>
      <c r="AE23" s="1096"/>
      <c r="AF23" s="1097">
        <v>2315</v>
      </c>
      <c r="AG23" s="1095"/>
      <c r="AH23" s="1095"/>
      <c r="AI23" s="1095"/>
      <c r="AJ23" s="1098"/>
      <c r="AK23" s="1099"/>
      <c r="AL23" s="1100"/>
      <c r="AM23" s="1100"/>
      <c r="AN23" s="1100"/>
      <c r="AO23" s="1100"/>
      <c r="AP23" s="1095">
        <v>63352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29</v>
      </c>
      <c r="R28" s="1080"/>
      <c r="S28" s="1080"/>
      <c r="T28" s="1080"/>
      <c r="U28" s="1080"/>
      <c r="V28" s="1080">
        <v>26</v>
      </c>
      <c r="W28" s="1080"/>
      <c r="X28" s="1080"/>
      <c r="Y28" s="1080"/>
      <c r="Z28" s="1080"/>
      <c r="AA28" s="1080">
        <v>2</v>
      </c>
      <c r="AB28" s="1080"/>
      <c r="AC28" s="1080"/>
      <c r="AD28" s="1080"/>
      <c r="AE28" s="1081"/>
      <c r="AF28" s="1082">
        <v>2</v>
      </c>
      <c r="AG28" s="1080"/>
      <c r="AH28" s="1080"/>
      <c r="AI28" s="1080"/>
      <c r="AJ28" s="1083"/>
      <c r="AK28" s="1084">
        <v>2</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20761</v>
      </c>
      <c r="R29" s="1070"/>
      <c r="S29" s="1070"/>
      <c r="T29" s="1070"/>
      <c r="U29" s="1070"/>
      <c r="V29" s="1070">
        <v>18494</v>
      </c>
      <c r="W29" s="1070"/>
      <c r="X29" s="1070"/>
      <c r="Y29" s="1070"/>
      <c r="Z29" s="1070"/>
      <c r="AA29" s="1070">
        <v>2266</v>
      </c>
      <c r="AB29" s="1070"/>
      <c r="AC29" s="1070"/>
      <c r="AD29" s="1070"/>
      <c r="AE29" s="1071"/>
      <c r="AF29" s="1045">
        <v>2266</v>
      </c>
      <c r="AG29" s="1046"/>
      <c r="AH29" s="1046"/>
      <c r="AI29" s="1046"/>
      <c r="AJ29" s="1047"/>
      <c r="AK29" s="1006">
        <v>1276</v>
      </c>
      <c r="AL29" s="997"/>
      <c r="AM29" s="997"/>
      <c r="AN29" s="997"/>
      <c r="AO29" s="997"/>
      <c r="AP29" s="997" t="s">
        <v>545</v>
      </c>
      <c r="AQ29" s="997"/>
      <c r="AR29" s="997"/>
      <c r="AS29" s="997"/>
      <c r="AT29" s="997"/>
      <c r="AU29" s="997" t="s">
        <v>545</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53</v>
      </c>
      <c r="R30" s="1070"/>
      <c r="S30" s="1070"/>
      <c r="T30" s="1070"/>
      <c r="U30" s="1070"/>
      <c r="V30" s="1070">
        <v>53</v>
      </c>
      <c r="W30" s="1070"/>
      <c r="X30" s="1070"/>
      <c r="Y30" s="1070"/>
      <c r="Z30" s="1070"/>
      <c r="AA30" s="1070" t="s">
        <v>545</v>
      </c>
      <c r="AB30" s="1070"/>
      <c r="AC30" s="1070"/>
      <c r="AD30" s="1070"/>
      <c r="AE30" s="1071"/>
      <c r="AF30" s="1045" t="s">
        <v>108</v>
      </c>
      <c r="AG30" s="1046"/>
      <c r="AH30" s="1046"/>
      <c r="AI30" s="1046"/>
      <c r="AJ30" s="1047"/>
      <c r="AK30" s="1006">
        <v>6</v>
      </c>
      <c r="AL30" s="997"/>
      <c r="AM30" s="997"/>
      <c r="AN30" s="997"/>
      <c r="AO30" s="997"/>
      <c r="AP30" s="997">
        <v>2</v>
      </c>
      <c r="AQ30" s="997"/>
      <c r="AR30" s="997"/>
      <c r="AS30" s="997"/>
      <c r="AT30" s="997"/>
      <c r="AU30" s="997">
        <v>0</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1758</v>
      </c>
      <c r="R31" s="1070"/>
      <c r="S31" s="1070"/>
      <c r="T31" s="1070"/>
      <c r="U31" s="1070"/>
      <c r="V31" s="1070">
        <v>1704</v>
      </c>
      <c r="W31" s="1070"/>
      <c r="X31" s="1070"/>
      <c r="Y31" s="1070"/>
      <c r="Z31" s="1070"/>
      <c r="AA31" s="1070">
        <v>54</v>
      </c>
      <c r="AB31" s="1070"/>
      <c r="AC31" s="1070"/>
      <c r="AD31" s="1070"/>
      <c r="AE31" s="1071"/>
      <c r="AF31" s="1045">
        <v>54</v>
      </c>
      <c r="AG31" s="1046"/>
      <c r="AH31" s="1046"/>
      <c r="AI31" s="1046"/>
      <c r="AJ31" s="1047"/>
      <c r="AK31" s="1006">
        <v>347</v>
      </c>
      <c r="AL31" s="997"/>
      <c r="AM31" s="997"/>
      <c r="AN31" s="997"/>
      <c r="AO31" s="997"/>
      <c r="AP31" s="997" t="s">
        <v>545</v>
      </c>
      <c r="AQ31" s="997"/>
      <c r="AR31" s="997"/>
      <c r="AS31" s="997"/>
      <c r="AT31" s="997"/>
      <c r="AU31" s="997" t="s">
        <v>545</v>
      </c>
      <c r="AV31" s="997"/>
      <c r="AW31" s="997"/>
      <c r="AX31" s="997"/>
      <c r="AY31" s="997"/>
      <c r="AZ31" s="1068" t="s">
        <v>545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12966</v>
      </c>
      <c r="R32" s="1070"/>
      <c r="S32" s="1070"/>
      <c r="T32" s="1070"/>
      <c r="U32" s="1070"/>
      <c r="V32" s="1070">
        <v>11825</v>
      </c>
      <c r="W32" s="1070"/>
      <c r="X32" s="1070"/>
      <c r="Y32" s="1070"/>
      <c r="Z32" s="1070"/>
      <c r="AA32" s="1070">
        <v>1141</v>
      </c>
      <c r="AB32" s="1070"/>
      <c r="AC32" s="1070"/>
      <c r="AD32" s="1070"/>
      <c r="AE32" s="1071"/>
      <c r="AF32" s="1045">
        <v>1141</v>
      </c>
      <c r="AG32" s="1046"/>
      <c r="AH32" s="1046"/>
      <c r="AI32" s="1046"/>
      <c r="AJ32" s="1047"/>
      <c r="AK32" s="1006">
        <v>1691</v>
      </c>
      <c r="AL32" s="997"/>
      <c r="AM32" s="997"/>
      <c r="AN32" s="997"/>
      <c r="AO32" s="997"/>
      <c r="AP32" s="997" t="s">
        <v>545</v>
      </c>
      <c r="AQ32" s="997"/>
      <c r="AR32" s="997"/>
      <c r="AS32" s="997"/>
      <c r="AT32" s="997"/>
      <c r="AU32" s="997" t="s">
        <v>545</v>
      </c>
      <c r="AV32" s="997"/>
      <c r="AW32" s="997"/>
      <c r="AX32" s="997"/>
      <c r="AY32" s="997"/>
      <c r="AZ32" s="1068" t="s">
        <v>545</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108</v>
      </c>
      <c r="R33" s="1070"/>
      <c r="S33" s="1070"/>
      <c r="T33" s="1070"/>
      <c r="U33" s="1070"/>
      <c r="V33" s="1070">
        <v>84</v>
      </c>
      <c r="W33" s="1070"/>
      <c r="X33" s="1070"/>
      <c r="Y33" s="1070"/>
      <c r="Z33" s="1070"/>
      <c r="AA33" s="1070">
        <v>23</v>
      </c>
      <c r="AB33" s="1070"/>
      <c r="AC33" s="1070"/>
      <c r="AD33" s="1070"/>
      <c r="AE33" s="1071"/>
      <c r="AF33" s="1045">
        <v>23</v>
      </c>
      <c r="AG33" s="1046"/>
      <c r="AH33" s="1046"/>
      <c r="AI33" s="1046"/>
      <c r="AJ33" s="1047"/>
      <c r="AK33" s="1006" t="s">
        <v>545</v>
      </c>
      <c r="AL33" s="997"/>
      <c r="AM33" s="997"/>
      <c r="AN33" s="997"/>
      <c r="AO33" s="997"/>
      <c r="AP33" s="997" t="s">
        <v>545</v>
      </c>
      <c r="AQ33" s="997"/>
      <c r="AR33" s="997"/>
      <c r="AS33" s="997"/>
      <c r="AT33" s="997"/>
      <c r="AU33" s="997" t="s">
        <v>545</v>
      </c>
      <c r="AV33" s="997"/>
      <c r="AW33" s="997"/>
      <c r="AX33" s="997"/>
      <c r="AY33" s="997"/>
      <c r="AZ33" s="1068" t="s">
        <v>545</v>
      </c>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13146</v>
      </c>
      <c r="R34" s="1070"/>
      <c r="S34" s="1070"/>
      <c r="T34" s="1070"/>
      <c r="U34" s="1070"/>
      <c r="V34" s="1070">
        <v>12001</v>
      </c>
      <c r="W34" s="1070"/>
      <c r="X34" s="1070"/>
      <c r="Y34" s="1070"/>
      <c r="Z34" s="1070"/>
      <c r="AA34" s="1070">
        <v>1145</v>
      </c>
      <c r="AB34" s="1070"/>
      <c r="AC34" s="1070"/>
      <c r="AD34" s="1070"/>
      <c r="AE34" s="1071"/>
      <c r="AF34" s="1045">
        <v>1145</v>
      </c>
      <c r="AG34" s="1046"/>
      <c r="AH34" s="1046"/>
      <c r="AI34" s="1046"/>
      <c r="AJ34" s="1047"/>
      <c r="AK34" s="1006" t="s">
        <v>545</v>
      </c>
      <c r="AL34" s="997"/>
      <c r="AM34" s="997"/>
      <c r="AN34" s="997"/>
      <c r="AO34" s="997"/>
      <c r="AP34" s="997" t="s">
        <v>545</v>
      </c>
      <c r="AQ34" s="997"/>
      <c r="AR34" s="997"/>
      <c r="AS34" s="997"/>
      <c r="AT34" s="997"/>
      <c r="AU34" s="997" t="s">
        <v>545</v>
      </c>
      <c r="AV34" s="997"/>
      <c r="AW34" s="997"/>
      <c r="AX34" s="997"/>
      <c r="AY34" s="997"/>
      <c r="AZ34" s="1068" t="s">
        <v>545</v>
      </c>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384</v>
      </c>
      <c r="C35" s="1064"/>
      <c r="D35" s="1064"/>
      <c r="E35" s="1064"/>
      <c r="F35" s="1064"/>
      <c r="G35" s="1064"/>
      <c r="H35" s="1064"/>
      <c r="I35" s="1064"/>
      <c r="J35" s="1064"/>
      <c r="K35" s="1064"/>
      <c r="L35" s="1064"/>
      <c r="M35" s="1064"/>
      <c r="N35" s="1064"/>
      <c r="O35" s="1064"/>
      <c r="P35" s="1065"/>
      <c r="Q35" s="1069">
        <v>33410</v>
      </c>
      <c r="R35" s="1070"/>
      <c r="S35" s="1070"/>
      <c r="T35" s="1070"/>
      <c r="U35" s="1070"/>
      <c r="V35" s="1070">
        <v>32286</v>
      </c>
      <c r="W35" s="1070"/>
      <c r="X35" s="1070"/>
      <c r="Y35" s="1070"/>
      <c r="Z35" s="1070"/>
      <c r="AA35" s="1070">
        <v>1124</v>
      </c>
      <c r="AB35" s="1070"/>
      <c r="AC35" s="1070"/>
      <c r="AD35" s="1070"/>
      <c r="AE35" s="1071"/>
      <c r="AF35" s="1045">
        <v>27210</v>
      </c>
      <c r="AG35" s="1046"/>
      <c r="AH35" s="1046"/>
      <c r="AI35" s="1046"/>
      <c r="AJ35" s="1047"/>
      <c r="AK35" s="1006">
        <v>420</v>
      </c>
      <c r="AL35" s="997"/>
      <c r="AM35" s="997"/>
      <c r="AN35" s="997"/>
      <c r="AO35" s="997"/>
      <c r="AP35" s="997">
        <v>5906</v>
      </c>
      <c r="AQ35" s="997"/>
      <c r="AR35" s="997"/>
      <c r="AS35" s="997"/>
      <c r="AT35" s="997"/>
      <c r="AU35" s="997">
        <v>1364</v>
      </c>
      <c r="AV35" s="997"/>
      <c r="AW35" s="997"/>
      <c r="AX35" s="997"/>
      <c r="AY35" s="997"/>
      <c r="AZ35" s="1068" t="s">
        <v>545</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2089</v>
      </c>
      <c r="R36" s="1070"/>
      <c r="S36" s="1070"/>
      <c r="T36" s="1070"/>
      <c r="U36" s="1070"/>
      <c r="V36" s="1070">
        <v>1690</v>
      </c>
      <c r="W36" s="1070"/>
      <c r="X36" s="1070"/>
      <c r="Y36" s="1070"/>
      <c r="Z36" s="1070"/>
      <c r="AA36" s="1070">
        <v>398</v>
      </c>
      <c r="AB36" s="1070"/>
      <c r="AC36" s="1070"/>
      <c r="AD36" s="1070"/>
      <c r="AE36" s="1071"/>
      <c r="AF36" s="1045">
        <v>2319</v>
      </c>
      <c r="AG36" s="1046"/>
      <c r="AH36" s="1046"/>
      <c r="AI36" s="1046"/>
      <c r="AJ36" s="1047"/>
      <c r="AK36" s="1006">
        <v>15</v>
      </c>
      <c r="AL36" s="997"/>
      <c r="AM36" s="997"/>
      <c r="AN36" s="997"/>
      <c r="AO36" s="997"/>
      <c r="AP36" s="997">
        <v>5794</v>
      </c>
      <c r="AQ36" s="997"/>
      <c r="AR36" s="997"/>
      <c r="AS36" s="997"/>
      <c r="AT36" s="997"/>
      <c r="AU36" s="997">
        <v>17</v>
      </c>
      <c r="AV36" s="997"/>
      <c r="AW36" s="997"/>
      <c r="AX36" s="997"/>
      <c r="AY36" s="997"/>
      <c r="AZ36" s="1068" t="s">
        <v>545</v>
      </c>
      <c r="BA36" s="1068"/>
      <c r="BB36" s="1068"/>
      <c r="BC36" s="1068"/>
      <c r="BD36" s="1068"/>
      <c r="BE36" s="1058" t="s">
        <v>385</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387</v>
      </c>
      <c r="C37" s="1064"/>
      <c r="D37" s="1064"/>
      <c r="E37" s="1064"/>
      <c r="F37" s="1064"/>
      <c r="G37" s="1064"/>
      <c r="H37" s="1064"/>
      <c r="I37" s="1064"/>
      <c r="J37" s="1064"/>
      <c r="K37" s="1064"/>
      <c r="L37" s="1064"/>
      <c r="M37" s="1064"/>
      <c r="N37" s="1064"/>
      <c r="O37" s="1064"/>
      <c r="P37" s="1065"/>
      <c r="Q37" s="1069">
        <v>185</v>
      </c>
      <c r="R37" s="1070"/>
      <c r="S37" s="1070"/>
      <c r="T37" s="1070"/>
      <c r="U37" s="1070"/>
      <c r="V37" s="1070">
        <v>185</v>
      </c>
      <c r="W37" s="1070"/>
      <c r="X37" s="1070"/>
      <c r="Y37" s="1070"/>
      <c r="Z37" s="1070"/>
      <c r="AA37" s="1070" t="s">
        <v>545</v>
      </c>
      <c r="AB37" s="1070"/>
      <c r="AC37" s="1070"/>
      <c r="AD37" s="1070"/>
      <c r="AE37" s="1071"/>
      <c r="AF37" s="1045" t="s">
        <v>108</v>
      </c>
      <c r="AG37" s="1046"/>
      <c r="AH37" s="1046"/>
      <c r="AI37" s="1046"/>
      <c r="AJ37" s="1047"/>
      <c r="AK37" s="1006">
        <v>25</v>
      </c>
      <c r="AL37" s="997"/>
      <c r="AM37" s="997"/>
      <c r="AN37" s="997"/>
      <c r="AO37" s="997"/>
      <c r="AP37" s="997">
        <v>659</v>
      </c>
      <c r="AQ37" s="997"/>
      <c r="AR37" s="997"/>
      <c r="AS37" s="997"/>
      <c r="AT37" s="997"/>
      <c r="AU37" s="997">
        <v>310</v>
      </c>
      <c r="AV37" s="997"/>
      <c r="AW37" s="997"/>
      <c r="AX37" s="997"/>
      <c r="AY37" s="997"/>
      <c r="AZ37" s="1068" t="s">
        <v>545</v>
      </c>
      <c r="BA37" s="1068"/>
      <c r="BB37" s="1068"/>
      <c r="BC37" s="1068"/>
      <c r="BD37" s="1068"/>
      <c r="BE37" s="1058" t="s">
        <v>388</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389</v>
      </c>
      <c r="C38" s="1064"/>
      <c r="D38" s="1064"/>
      <c r="E38" s="1064"/>
      <c r="F38" s="1064"/>
      <c r="G38" s="1064"/>
      <c r="H38" s="1064"/>
      <c r="I38" s="1064"/>
      <c r="J38" s="1064"/>
      <c r="K38" s="1064"/>
      <c r="L38" s="1064"/>
      <c r="M38" s="1064"/>
      <c r="N38" s="1064"/>
      <c r="O38" s="1064"/>
      <c r="P38" s="1065"/>
      <c r="Q38" s="1069">
        <v>98</v>
      </c>
      <c r="R38" s="1070"/>
      <c r="S38" s="1070"/>
      <c r="T38" s="1070"/>
      <c r="U38" s="1070"/>
      <c r="V38" s="1070">
        <v>98</v>
      </c>
      <c r="W38" s="1070"/>
      <c r="X38" s="1070"/>
      <c r="Y38" s="1070"/>
      <c r="Z38" s="1070"/>
      <c r="AA38" s="1070" t="s">
        <v>545</v>
      </c>
      <c r="AB38" s="1070"/>
      <c r="AC38" s="1070"/>
      <c r="AD38" s="1070"/>
      <c r="AE38" s="1071"/>
      <c r="AF38" s="1045" t="s">
        <v>108</v>
      </c>
      <c r="AG38" s="1046"/>
      <c r="AH38" s="1046"/>
      <c r="AI38" s="1046"/>
      <c r="AJ38" s="1047"/>
      <c r="AK38" s="1006">
        <v>34</v>
      </c>
      <c r="AL38" s="997"/>
      <c r="AM38" s="997"/>
      <c r="AN38" s="997"/>
      <c r="AO38" s="997"/>
      <c r="AP38" s="997">
        <v>112</v>
      </c>
      <c r="AQ38" s="997"/>
      <c r="AR38" s="997"/>
      <c r="AS38" s="997"/>
      <c r="AT38" s="997"/>
      <c r="AU38" s="997">
        <v>73</v>
      </c>
      <c r="AV38" s="997"/>
      <c r="AW38" s="997"/>
      <c r="AX38" s="997"/>
      <c r="AY38" s="997"/>
      <c r="AZ38" s="1068" t="s">
        <v>545</v>
      </c>
      <c r="BA38" s="1068"/>
      <c r="BB38" s="1068"/>
      <c r="BC38" s="1068"/>
      <c r="BD38" s="1068"/>
      <c r="BE38" s="1058" t="s">
        <v>388</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390</v>
      </c>
      <c r="C39" s="1064"/>
      <c r="D39" s="1064"/>
      <c r="E39" s="1064"/>
      <c r="F39" s="1064"/>
      <c r="G39" s="1064"/>
      <c r="H39" s="1064"/>
      <c r="I39" s="1064"/>
      <c r="J39" s="1064"/>
      <c r="K39" s="1064"/>
      <c r="L39" s="1064"/>
      <c r="M39" s="1064"/>
      <c r="N39" s="1064"/>
      <c r="O39" s="1064"/>
      <c r="P39" s="1065"/>
      <c r="Q39" s="1069">
        <v>5680</v>
      </c>
      <c r="R39" s="1070"/>
      <c r="S39" s="1070"/>
      <c r="T39" s="1070"/>
      <c r="U39" s="1070"/>
      <c r="V39" s="1070">
        <v>5667</v>
      </c>
      <c r="W39" s="1070"/>
      <c r="X39" s="1070"/>
      <c r="Y39" s="1070"/>
      <c r="Z39" s="1070"/>
      <c r="AA39" s="1070">
        <v>13</v>
      </c>
      <c r="AB39" s="1070"/>
      <c r="AC39" s="1070"/>
      <c r="AD39" s="1070"/>
      <c r="AE39" s="1071"/>
      <c r="AF39" s="1045" t="s">
        <v>108</v>
      </c>
      <c r="AG39" s="1046"/>
      <c r="AH39" s="1046"/>
      <c r="AI39" s="1046"/>
      <c r="AJ39" s="1047"/>
      <c r="AK39" s="1006">
        <v>1422</v>
      </c>
      <c r="AL39" s="997"/>
      <c r="AM39" s="997"/>
      <c r="AN39" s="997"/>
      <c r="AO39" s="997"/>
      <c r="AP39" s="997">
        <v>36341</v>
      </c>
      <c r="AQ39" s="997"/>
      <c r="AR39" s="997"/>
      <c r="AS39" s="997"/>
      <c r="AT39" s="997"/>
      <c r="AU39" s="997">
        <v>15990</v>
      </c>
      <c r="AV39" s="997"/>
      <c r="AW39" s="997"/>
      <c r="AX39" s="997"/>
      <c r="AY39" s="997"/>
      <c r="AZ39" s="1068" t="s">
        <v>545</v>
      </c>
      <c r="BA39" s="1068"/>
      <c r="BB39" s="1068"/>
      <c r="BC39" s="1068"/>
      <c r="BD39" s="1068"/>
      <c r="BE39" s="1058" t="s">
        <v>388</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t="s">
        <v>391</v>
      </c>
      <c r="C40" s="1064"/>
      <c r="D40" s="1064"/>
      <c r="E40" s="1064"/>
      <c r="F40" s="1064"/>
      <c r="G40" s="1064"/>
      <c r="H40" s="1064"/>
      <c r="I40" s="1064"/>
      <c r="J40" s="1064"/>
      <c r="K40" s="1064"/>
      <c r="L40" s="1064"/>
      <c r="M40" s="1064"/>
      <c r="N40" s="1064"/>
      <c r="O40" s="1064"/>
      <c r="P40" s="1065"/>
      <c r="Q40" s="1069">
        <v>249</v>
      </c>
      <c r="R40" s="1070"/>
      <c r="S40" s="1070"/>
      <c r="T40" s="1070"/>
      <c r="U40" s="1070"/>
      <c r="V40" s="1070">
        <v>249</v>
      </c>
      <c r="W40" s="1070"/>
      <c r="X40" s="1070"/>
      <c r="Y40" s="1070"/>
      <c r="Z40" s="1070"/>
      <c r="AA40" s="1070" t="s">
        <v>545</v>
      </c>
      <c r="AB40" s="1070"/>
      <c r="AC40" s="1070"/>
      <c r="AD40" s="1070"/>
      <c r="AE40" s="1071"/>
      <c r="AF40" s="1045" t="s">
        <v>108</v>
      </c>
      <c r="AG40" s="1046"/>
      <c r="AH40" s="1046"/>
      <c r="AI40" s="1046"/>
      <c r="AJ40" s="1047"/>
      <c r="AK40" s="1006">
        <v>180</v>
      </c>
      <c r="AL40" s="997"/>
      <c r="AM40" s="997"/>
      <c r="AN40" s="997"/>
      <c r="AO40" s="997"/>
      <c r="AP40" s="997">
        <v>1735</v>
      </c>
      <c r="AQ40" s="997"/>
      <c r="AR40" s="997"/>
      <c r="AS40" s="997"/>
      <c r="AT40" s="997"/>
      <c r="AU40" s="997">
        <v>1735</v>
      </c>
      <c r="AV40" s="997"/>
      <c r="AW40" s="997"/>
      <c r="AX40" s="997"/>
      <c r="AY40" s="997"/>
      <c r="AZ40" s="1068" t="s">
        <v>545</v>
      </c>
      <c r="BA40" s="1068"/>
      <c r="BB40" s="1068"/>
      <c r="BC40" s="1068"/>
      <c r="BD40" s="1068"/>
      <c r="BE40" s="1058" t="s">
        <v>388</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t="s">
        <v>392</v>
      </c>
      <c r="C41" s="1064"/>
      <c r="D41" s="1064"/>
      <c r="E41" s="1064"/>
      <c r="F41" s="1064"/>
      <c r="G41" s="1064"/>
      <c r="H41" s="1064"/>
      <c r="I41" s="1064"/>
      <c r="J41" s="1064"/>
      <c r="K41" s="1064"/>
      <c r="L41" s="1064"/>
      <c r="M41" s="1064"/>
      <c r="N41" s="1064"/>
      <c r="O41" s="1064"/>
      <c r="P41" s="1065"/>
      <c r="Q41" s="1069">
        <v>72</v>
      </c>
      <c r="R41" s="1070"/>
      <c r="S41" s="1070"/>
      <c r="T41" s="1070"/>
      <c r="U41" s="1070"/>
      <c r="V41" s="1070">
        <v>72</v>
      </c>
      <c r="W41" s="1070"/>
      <c r="X41" s="1070"/>
      <c r="Y41" s="1070"/>
      <c r="Z41" s="1070"/>
      <c r="AA41" s="1070" t="s">
        <v>545</v>
      </c>
      <c r="AB41" s="1070"/>
      <c r="AC41" s="1070"/>
      <c r="AD41" s="1070"/>
      <c r="AE41" s="1071"/>
      <c r="AF41" s="1045" t="s">
        <v>108</v>
      </c>
      <c r="AG41" s="1046"/>
      <c r="AH41" s="1046"/>
      <c r="AI41" s="1046"/>
      <c r="AJ41" s="1047"/>
      <c r="AK41" s="1006">
        <v>52</v>
      </c>
      <c r="AL41" s="997"/>
      <c r="AM41" s="997"/>
      <c r="AN41" s="997"/>
      <c r="AO41" s="997"/>
      <c r="AP41" s="997">
        <v>418</v>
      </c>
      <c r="AQ41" s="997"/>
      <c r="AR41" s="997"/>
      <c r="AS41" s="997"/>
      <c r="AT41" s="997"/>
      <c r="AU41" s="997">
        <v>418</v>
      </c>
      <c r="AV41" s="997"/>
      <c r="AW41" s="997"/>
      <c r="AX41" s="997"/>
      <c r="AY41" s="997"/>
      <c r="AZ41" s="1068" t="s">
        <v>545</v>
      </c>
      <c r="BA41" s="1068"/>
      <c r="BB41" s="1068"/>
      <c r="BC41" s="1068"/>
      <c r="BD41" s="1068"/>
      <c r="BE41" s="1058" t="s">
        <v>388</v>
      </c>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34162</v>
      </c>
      <c r="AG63" s="985"/>
      <c r="AH63" s="985"/>
      <c r="AI63" s="985"/>
      <c r="AJ63" s="1056"/>
      <c r="AK63" s="1057"/>
      <c r="AL63" s="989"/>
      <c r="AM63" s="989"/>
      <c r="AN63" s="989"/>
      <c r="AO63" s="989"/>
      <c r="AP63" s="985">
        <v>50969</v>
      </c>
      <c r="AQ63" s="985"/>
      <c r="AR63" s="985"/>
      <c r="AS63" s="985"/>
      <c r="AT63" s="985"/>
      <c r="AU63" s="985">
        <v>19909</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396</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547</v>
      </c>
      <c r="C68" s="1012"/>
      <c r="D68" s="1012"/>
      <c r="E68" s="1012"/>
      <c r="F68" s="1012"/>
      <c r="G68" s="1012"/>
      <c r="H68" s="1012"/>
      <c r="I68" s="1012"/>
      <c r="J68" s="1012"/>
      <c r="K68" s="1012"/>
      <c r="L68" s="1012"/>
      <c r="M68" s="1012"/>
      <c r="N68" s="1012"/>
      <c r="O68" s="1012"/>
      <c r="P68" s="1013"/>
      <c r="Q68" s="1014">
        <v>2579</v>
      </c>
      <c r="R68" s="1008"/>
      <c r="S68" s="1008"/>
      <c r="T68" s="1008"/>
      <c r="U68" s="1008"/>
      <c r="V68" s="1008">
        <v>2463</v>
      </c>
      <c r="W68" s="1008"/>
      <c r="X68" s="1008"/>
      <c r="Y68" s="1008"/>
      <c r="Z68" s="1008"/>
      <c r="AA68" s="1008">
        <v>116</v>
      </c>
      <c r="AB68" s="1008"/>
      <c r="AC68" s="1008"/>
      <c r="AD68" s="1008"/>
      <c r="AE68" s="1008"/>
      <c r="AF68" s="1008">
        <v>116</v>
      </c>
      <c r="AG68" s="1008"/>
      <c r="AH68" s="1008"/>
      <c r="AI68" s="1008"/>
      <c r="AJ68" s="1008"/>
      <c r="AK68" s="1008">
        <v>165</v>
      </c>
      <c r="AL68" s="1008"/>
      <c r="AM68" s="1008"/>
      <c r="AN68" s="1008"/>
      <c r="AO68" s="1008"/>
      <c r="AP68" s="1008">
        <v>966</v>
      </c>
      <c r="AQ68" s="1008"/>
      <c r="AR68" s="1008"/>
      <c r="AS68" s="1008"/>
      <c r="AT68" s="1008"/>
      <c r="AU68" s="1008">
        <v>630</v>
      </c>
      <c r="AV68" s="1008"/>
      <c r="AW68" s="1008"/>
      <c r="AX68" s="1008"/>
      <c r="AY68" s="1008"/>
      <c r="AZ68" s="1009" t="s">
        <v>559</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748</v>
      </c>
      <c r="R69" s="997"/>
      <c r="S69" s="997"/>
      <c r="T69" s="997"/>
      <c r="U69" s="997"/>
      <c r="V69" s="997">
        <v>643</v>
      </c>
      <c r="W69" s="997"/>
      <c r="X69" s="997"/>
      <c r="Y69" s="997"/>
      <c r="Z69" s="997"/>
      <c r="AA69" s="997">
        <v>104</v>
      </c>
      <c r="AB69" s="997"/>
      <c r="AC69" s="997"/>
      <c r="AD69" s="997"/>
      <c r="AE69" s="997"/>
      <c r="AF69" s="997">
        <v>104</v>
      </c>
      <c r="AG69" s="997"/>
      <c r="AH69" s="997"/>
      <c r="AI69" s="997"/>
      <c r="AJ69" s="997"/>
      <c r="AK69" s="997">
        <v>4</v>
      </c>
      <c r="AL69" s="997"/>
      <c r="AM69" s="997"/>
      <c r="AN69" s="997"/>
      <c r="AO69" s="997"/>
      <c r="AP69" s="997" t="s">
        <v>545</v>
      </c>
      <c r="AQ69" s="997"/>
      <c r="AR69" s="997"/>
      <c r="AS69" s="997"/>
      <c r="AT69" s="997"/>
      <c r="AU69" s="997" t="s">
        <v>545</v>
      </c>
      <c r="AV69" s="997"/>
      <c r="AW69" s="997"/>
      <c r="AX69" s="997"/>
      <c r="AY69" s="997"/>
      <c r="AZ69" s="998" t="s">
        <v>560</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553</v>
      </c>
      <c r="R70" s="997"/>
      <c r="S70" s="997"/>
      <c r="T70" s="997"/>
      <c r="U70" s="997"/>
      <c r="V70" s="997">
        <v>481</v>
      </c>
      <c r="W70" s="997"/>
      <c r="X70" s="997"/>
      <c r="Y70" s="997"/>
      <c r="Z70" s="997"/>
      <c r="AA70" s="997">
        <v>72</v>
      </c>
      <c r="AB70" s="997"/>
      <c r="AC70" s="997"/>
      <c r="AD70" s="997"/>
      <c r="AE70" s="997"/>
      <c r="AF70" s="997">
        <v>72</v>
      </c>
      <c r="AG70" s="997"/>
      <c r="AH70" s="997"/>
      <c r="AI70" s="997"/>
      <c r="AJ70" s="997"/>
      <c r="AK70" s="997" t="s">
        <v>545</v>
      </c>
      <c r="AL70" s="997"/>
      <c r="AM70" s="997"/>
      <c r="AN70" s="997"/>
      <c r="AO70" s="997"/>
      <c r="AP70" s="997">
        <v>57</v>
      </c>
      <c r="AQ70" s="997"/>
      <c r="AR70" s="997"/>
      <c r="AS70" s="997"/>
      <c r="AT70" s="997"/>
      <c r="AU70" s="997">
        <v>20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v>3040</v>
      </c>
      <c r="R71" s="997"/>
      <c r="S71" s="997"/>
      <c r="T71" s="997"/>
      <c r="U71" s="997"/>
      <c r="V71" s="997">
        <v>2967</v>
      </c>
      <c r="W71" s="997"/>
      <c r="X71" s="997"/>
      <c r="Y71" s="997"/>
      <c r="Z71" s="997"/>
      <c r="AA71" s="997">
        <v>74</v>
      </c>
      <c r="AB71" s="997"/>
      <c r="AC71" s="997"/>
      <c r="AD71" s="997"/>
      <c r="AE71" s="997"/>
      <c r="AF71" s="997">
        <v>74</v>
      </c>
      <c r="AG71" s="997"/>
      <c r="AH71" s="997"/>
      <c r="AI71" s="997"/>
      <c r="AJ71" s="997"/>
      <c r="AK71" s="997">
        <v>260</v>
      </c>
      <c r="AL71" s="997"/>
      <c r="AM71" s="997"/>
      <c r="AN71" s="997"/>
      <c r="AO71" s="997"/>
      <c r="AP71" s="997">
        <v>1672</v>
      </c>
      <c r="AQ71" s="997"/>
      <c r="AR71" s="997"/>
      <c r="AS71" s="997"/>
      <c r="AT71" s="997"/>
      <c r="AU71" s="997">
        <v>162</v>
      </c>
      <c r="AV71" s="997"/>
      <c r="AW71" s="997"/>
      <c r="AX71" s="997"/>
      <c r="AY71" s="997"/>
      <c r="AZ71" s="998" t="s">
        <v>561</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93</v>
      </c>
      <c r="R72" s="997"/>
      <c r="S72" s="997"/>
      <c r="T72" s="997"/>
      <c r="U72" s="997"/>
      <c r="V72" s="997">
        <v>75</v>
      </c>
      <c r="W72" s="997"/>
      <c r="X72" s="997"/>
      <c r="Y72" s="997"/>
      <c r="Z72" s="997"/>
      <c r="AA72" s="997">
        <v>18</v>
      </c>
      <c r="AB72" s="997"/>
      <c r="AC72" s="997"/>
      <c r="AD72" s="997"/>
      <c r="AE72" s="997"/>
      <c r="AF72" s="997">
        <v>18</v>
      </c>
      <c r="AG72" s="997"/>
      <c r="AH72" s="997"/>
      <c r="AI72" s="997"/>
      <c r="AJ72" s="997"/>
      <c r="AK72" s="997" t="s">
        <v>545</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392</v>
      </c>
      <c r="R73" s="997"/>
      <c r="S73" s="997"/>
      <c r="T73" s="997"/>
      <c r="U73" s="997"/>
      <c r="V73" s="997">
        <v>340</v>
      </c>
      <c r="W73" s="997"/>
      <c r="X73" s="997"/>
      <c r="Y73" s="997"/>
      <c r="Z73" s="997"/>
      <c r="AA73" s="997">
        <v>52</v>
      </c>
      <c r="AB73" s="997"/>
      <c r="AC73" s="997"/>
      <c r="AD73" s="997"/>
      <c r="AE73" s="997"/>
      <c r="AF73" s="997">
        <v>52</v>
      </c>
      <c r="AG73" s="997"/>
      <c r="AH73" s="997"/>
      <c r="AI73" s="997"/>
      <c r="AJ73" s="997"/>
      <c r="AK73" s="997">
        <v>81</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553</v>
      </c>
      <c r="C74" s="1001"/>
      <c r="D74" s="1001"/>
      <c r="E74" s="1001"/>
      <c r="F74" s="1001"/>
      <c r="G74" s="1001"/>
      <c r="H74" s="1001"/>
      <c r="I74" s="1001"/>
      <c r="J74" s="1001"/>
      <c r="K74" s="1001"/>
      <c r="L74" s="1001"/>
      <c r="M74" s="1001"/>
      <c r="N74" s="1001"/>
      <c r="O74" s="1001"/>
      <c r="P74" s="1002"/>
      <c r="Q74" s="1003">
        <v>133</v>
      </c>
      <c r="R74" s="997"/>
      <c r="S74" s="997"/>
      <c r="T74" s="997"/>
      <c r="U74" s="997"/>
      <c r="V74" s="997">
        <v>119</v>
      </c>
      <c r="W74" s="997"/>
      <c r="X74" s="997"/>
      <c r="Y74" s="997"/>
      <c r="Z74" s="997"/>
      <c r="AA74" s="997">
        <v>13</v>
      </c>
      <c r="AB74" s="997"/>
      <c r="AC74" s="997"/>
      <c r="AD74" s="997"/>
      <c r="AE74" s="997"/>
      <c r="AF74" s="997">
        <v>5</v>
      </c>
      <c r="AG74" s="997"/>
      <c r="AH74" s="997"/>
      <c r="AI74" s="997"/>
      <c r="AJ74" s="997"/>
      <c r="AK74" s="997" t="s">
        <v>545</v>
      </c>
      <c r="AL74" s="997"/>
      <c r="AM74" s="997"/>
      <c r="AN74" s="997"/>
      <c r="AO74" s="997"/>
      <c r="AP74" s="997">
        <v>88</v>
      </c>
      <c r="AQ74" s="997"/>
      <c r="AR74" s="997"/>
      <c r="AS74" s="997"/>
      <c r="AT74" s="997"/>
      <c r="AU74" s="997">
        <v>19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554</v>
      </c>
      <c r="C75" s="1001"/>
      <c r="D75" s="1001"/>
      <c r="E75" s="1001"/>
      <c r="F75" s="1001"/>
      <c r="G75" s="1001"/>
      <c r="H75" s="1001"/>
      <c r="I75" s="1001"/>
      <c r="J75" s="1001"/>
      <c r="K75" s="1001"/>
      <c r="L75" s="1001"/>
      <c r="M75" s="1001"/>
      <c r="N75" s="1001"/>
      <c r="O75" s="1001"/>
      <c r="P75" s="1002"/>
      <c r="Q75" s="1004">
        <v>250</v>
      </c>
      <c r="R75" s="1005"/>
      <c r="S75" s="1005"/>
      <c r="T75" s="1005"/>
      <c r="U75" s="1006"/>
      <c r="V75" s="1007">
        <v>225</v>
      </c>
      <c r="W75" s="1005"/>
      <c r="X75" s="1005"/>
      <c r="Y75" s="1005"/>
      <c r="Z75" s="1006"/>
      <c r="AA75" s="1007">
        <v>26</v>
      </c>
      <c r="AB75" s="1005"/>
      <c r="AC75" s="1005"/>
      <c r="AD75" s="1005"/>
      <c r="AE75" s="1006"/>
      <c r="AF75" s="1007">
        <v>26</v>
      </c>
      <c r="AG75" s="1005"/>
      <c r="AH75" s="1005"/>
      <c r="AI75" s="1005"/>
      <c r="AJ75" s="1006"/>
      <c r="AK75" s="1007" t="s">
        <v>545</v>
      </c>
      <c r="AL75" s="1005"/>
      <c r="AM75" s="1005"/>
      <c r="AN75" s="1005"/>
      <c r="AO75" s="1006"/>
      <c r="AP75" s="1007" t="s">
        <v>545</v>
      </c>
      <c r="AQ75" s="1005"/>
      <c r="AR75" s="1005"/>
      <c r="AS75" s="1005"/>
      <c r="AT75" s="1006"/>
      <c r="AU75" s="1007" t="s">
        <v>545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555</v>
      </c>
      <c r="C76" s="1001"/>
      <c r="D76" s="1001"/>
      <c r="E76" s="1001"/>
      <c r="F76" s="1001"/>
      <c r="G76" s="1001"/>
      <c r="H76" s="1001"/>
      <c r="I76" s="1001"/>
      <c r="J76" s="1001"/>
      <c r="K76" s="1001"/>
      <c r="L76" s="1001"/>
      <c r="M76" s="1001"/>
      <c r="N76" s="1001"/>
      <c r="O76" s="1001"/>
      <c r="P76" s="1002"/>
      <c r="Q76" s="1004">
        <v>242051</v>
      </c>
      <c r="R76" s="1005"/>
      <c r="S76" s="1005"/>
      <c r="T76" s="1005"/>
      <c r="U76" s="1006"/>
      <c r="V76" s="1007">
        <v>233409</v>
      </c>
      <c r="W76" s="1005"/>
      <c r="X76" s="1005"/>
      <c r="Y76" s="1005"/>
      <c r="Z76" s="1006"/>
      <c r="AA76" s="1007">
        <v>8642</v>
      </c>
      <c r="AB76" s="1005"/>
      <c r="AC76" s="1005"/>
      <c r="AD76" s="1005"/>
      <c r="AE76" s="1006"/>
      <c r="AF76" s="1007">
        <v>8642</v>
      </c>
      <c r="AG76" s="1005"/>
      <c r="AH76" s="1005"/>
      <c r="AI76" s="1005"/>
      <c r="AJ76" s="1006"/>
      <c r="AK76" s="1007">
        <v>287</v>
      </c>
      <c r="AL76" s="1005"/>
      <c r="AM76" s="1005"/>
      <c r="AN76" s="1005"/>
      <c r="AO76" s="1006"/>
      <c r="AP76" s="1007" t="s">
        <v>545</v>
      </c>
      <c r="AQ76" s="1005"/>
      <c r="AR76" s="1005"/>
      <c r="AS76" s="1005"/>
      <c r="AT76" s="1006"/>
      <c r="AU76" s="1007" t="s">
        <v>545</v>
      </c>
      <c r="AV76" s="1005"/>
      <c r="AW76" s="1005"/>
      <c r="AX76" s="1005"/>
      <c r="AY76" s="1006"/>
      <c r="AZ76" s="998" t="s">
        <v>562</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556</v>
      </c>
      <c r="C77" s="1001"/>
      <c r="D77" s="1001"/>
      <c r="E77" s="1001"/>
      <c r="F77" s="1001"/>
      <c r="G77" s="1001"/>
      <c r="H77" s="1001"/>
      <c r="I77" s="1001"/>
      <c r="J77" s="1001"/>
      <c r="K77" s="1001"/>
      <c r="L77" s="1001"/>
      <c r="M77" s="1001"/>
      <c r="N77" s="1001"/>
      <c r="O77" s="1001"/>
      <c r="P77" s="1002"/>
      <c r="Q77" s="1004">
        <v>176</v>
      </c>
      <c r="R77" s="1005"/>
      <c r="S77" s="1005"/>
      <c r="T77" s="1005"/>
      <c r="U77" s="1006"/>
      <c r="V77" s="1007">
        <v>73</v>
      </c>
      <c r="W77" s="1005"/>
      <c r="X77" s="1005"/>
      <c r="Y77" s="1005"/>
      <c r="Z77" s="1006"/>
      <c r="AA77" s="1007">
        <v>103</v>
      </c>
      <c r="AB77" s="1005"/>
      <c r="AC77" s="1005"/>
      <c r="AD77" s="1005"/>
      <c r="AE77" s="1006"/>
      <c r="AF77" s="1007">
        <v>1093</v>
      </c>
      <c r="AG77" s="1005"/>
      <c r="AH77" s="1005"/>
      <c r="AI77" s="1005"/>
      <c r="AJ77" s="1006"/>
      <c r="AK77" s="1007" t="s">
        <v>545</v>
      </c>
      <c r="AL77" s="1005"/>
      <c r="AM77" s="1005"/>
      <c r="AN77" s="1005"/>
      <c r="AO77" s="1006"/>
      <c r="AP77" s="1007">
        <v>630</v>
      </c>
      <c r="AQ77" s="1005"/>
      <c r="AR77" s="1005"/>
      <c r="AS77" s="1005"/>
      <c r="AT77" s="1006"/>
      <c r="AU77" s="1007" t="s">
        <v>545</v>
      </c>
      <c r="AV77" s="1005"/>
      <c r="AW77" s="1005"/>
      <c r="AX77" s="1005"/>
      <c r="AY77" s="1006"/>
      <c r="AZ77" s="998" t="s">
        <v>563</v>
      </c>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557</v>
      </c>
      <c r="C78" s="1001"/>
      <c r="D78" s="1001"/>
      <c r="E78" s="1001"/>
      <c r="F78" s="1001"/>
      <c r="G78" s="1001"/>
      <c r="H78" s="1001"/>
      <c r="I78" s="1001"/>
      <c r="J78" s="1001"/>
      <c r="K78" s="1001"/>
      <c r="L78" s="1001"/>
      <c r="M78" s="1001"/>
      <c r="N78" s="1001"/>
      <c r="O78" s="1001"/>
      <c r="P78" s="1002"/>
      <c r="Q78" s="1003">
        <v>55</v>
      </c>
      <c r="R78" s="997"/>
      <c r="S78" s="997"/>
      <c r="T78" s="997"/>
      <c r="U78" s="997"/>
      <c r="V78" s="997">
        <v>43</v>
      </c>
      <c r="W78" s="997"/>
      <c r="X78" s="997"/>
      <c r="Y78" s="997"/>
      <c r="Z78" s="997"/>
      <c r="AA78" s="997">
        <v>13</v>
      </c>
      <c r="AB78" s="997"/>
      <c r="AC78" s="997"/>
      <c r="AD78" s="997"/>
      <c r="AE78" s="997"/>
      <c r="AF78" s="997">
        <v>13</v>
      </c>
      <c r="AG78" s="997"/>
      <c r="AH78" s="997"/>
      <c r="AI78" s="997"/>
      <c r="AJ78" s="997"/>
      <c r="AK78" s="997" t="s">
        <v>545</v>
      </c>
      <c r="AL78" s="997"/>
      <c r="AM78" s="997"/>
      <c r="AN78" s="997"/>
      <c r="AO78" s="997"/>
      <c r="AP78" s="997" t="s">
        <v>545</v>
      </c>
      <c r="AQ78" s="997"/>
      <c r="AR78" s="997"/>
      <c r="AS78" s="997"/>
      <c r="AT78" s="997"/>
      <c r="AU78" s="997" t="s">
        <v>545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558</v>
      </c>
      <c r="C79" s="1001"/>
      <c r="D79" s="1001"/>
      <c r="E79" s="1001"/>
      <c r="F79" s="1001"/>
      <c r="G79" s="1001"/>
      <c r="H79" s="1001"/>
      <c r="I79" s="1001"/>
      <c r="J79" s="1001"/>
      <c r="K79" s="1001"/>
      <c r="L79" s="1001"/>
      <c r="M79" s="1001"/>
      <c r="N79" s="1001"/>
      <c r="O79" s="1001"/>
      <c r="P79" s="1002"/>
      <c r="Q79" s="1003">
        <v>73</v>
      </c>
      <c r="R79" s="997"/>
      <c r="S79" s="997"/>
      <c r="T79" s="997"/>
      <c r="U79" s="997"/>
      <c r="V79" s="997">
        <v>71</v>
      </c>
      <c r="W79" s="997"/>
      <c r="X79" s="997"/>
      <c r="Y79" s="997"/>
      <c r="Z79" s="997"/>
      <c r="AA79" s="997">
        <v>3</v>
      </c>
      <c r="AB79" s="997"/>
      <c r="AC79" s="997"/>
      <c r="AD79" s="997"/>
      <c r="AE79" s="997"/>
      <c r="AF79" s="997">
        <v>3</v>
      </c>
      <c r="AG79" s="997"/>
      <c r="AH79" s="997"/>
      <c r="AI79" s="997"/>
      <c r="AJ79" s="997"/>
      <c r="AK79" s="997" t="s">
        <v>545</v>
      </c>
      <c r="AL79" s="997"/>
      <c r="AM79" s="997"/>
      <c r="AN79" s="997"/>
      <c r="AO79" s="997"/>
      <c r="AP79" s="997" t="s">
        <v>545</v>
      </c>
      <c r="AQ79" s="997"/>
      <c r="AR79" s="997"/>
      <c r="AS79" s="997"/>
      <c r="AT79" s="997"/>
      <c r="AU79" s="997" t="s">
        <v>545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10268</v>
      </c>
      <c r="AG88" s="985"/>
      <c r="AH88" s="985"/>
      <c r="AI88" s="985"/>
      <c r="AJ88" s="985"/>
      <c r="AK88" s="989"/>
      <c r="AL88" s="989"/>
      <c r="AM88" s="989"/>
      <c r="AN88" s="989"/>
      <c r="AO88" s="989"/>
      <c r="AP88" s="985">
        <v>3412</v>
      </c>
      <c r="AQ88" s="985"/>
      <c r="AR88" s="985"/>
      <c r="AS88" s="985"/>
      <c r="AT88" s="985"/>
      <c r="AU88" s="985">
        <v>831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130</v>
      </c>
      <c r="CS102" s="977"/>
      <c r="CT102" s="977"/>
      <c r="CU102" s="977"/>
      <c r="CV102" s="978"/>
      <c r="CW102" s="976">
        <v>546</v>
      </c>
      <c r="CX102" s="977"/>
      <c r="CY102" s="977"/>
      <c r="CZ102" s="977"/>
      <c r="DA102" s="978"/>
      <c r="DB102" s="976" t="s">
        <v>571</v>
      </c>
      <c r="DC102" s="977"/>
      <c r="DD102" s="977"/>
      <c r="DE102" s="977"/>
      <c r="DF102" s="978"/>
      <c r="DG102" s="976">
        <v>8945</v>
      </c>
      <c r="DH102" s="977"/>
      <c r="DI102" s="977"/>
      <c r="DJ102" s="977"/>
      <c r="DK102" s="978"/>
      <c r="DL102" s="976" t="s">
        <v>545</v>
      </c>
      <c r="DM102" s="977"/>
      <c r="DN102" s="977"/>
      <c r="DO102" s="977"/>
      <c r="DP102" s="978"/>
      <c r="DQ102" s="976">
        <v>3799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283</v>
      </c>
      <c r="AG109" s="918"/>
      <c r="AH109" s="918"/>
      <c r="AI109" s="918"/>
      <c r="AJ109" s="919"/>
      <c r="AK109" s="920" t="s">
        <v>282</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283</v>
      </c>
      <c r="BW109" s="918"/>
      <c r="BX109" s="918"/>
      <c r="BY109" s="918"/>
      <c r="BZ109" s="919"/>
      <c r="CA109" s="920" t="s">
        <v>282</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283</v>
      </c>
      <c r="DM109" s="918"/>
      <c r="DN109" s="918"/>
      <c r="DO109" s="918"/>
      <c r="DP109" s="919"/>
      <c r="DQ109" s="920" t="s">
        <v>282</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4970135</v>
      </c>
      <c r="AB110" s="903"/>
      <c r="AC110" s="903"/>
      <c r="AD110" s="903"/>
      <c r="AE110" s="904"/>
      <c r="AF110" s="905">
        <v>4967119</v>
      </c>
      <c r="AG110" s="903"/>
      <c r="AH110" s="903"/>
      <c r="AI110" s="903"/>
      <c r="AJ110" s="904"/>
      <c r="AK110" s="905">
        <v>5099515</v>
      </c>
      <c r="AL110" s="903"/>
      <c r="AM110" s="903"/>
      <c r="AN110" s="903"/>
      <c r="AO110" s="904"/>
      <c r="AP110" s="906">
        <v>17.100000000000001</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59674777</v>
      </c>
      <c r="BR110" s="830"/>
      <c r="BS110" s="830"/>
      <c r="BT110" s="830"/>
      <c r="BU110" s="830"/>
      <c r="BV110" s="830">
        <v>61695187</v>
      </c>
      <c r="BW110" s="830"/>
      <c r="BX110" s="830"/>
      <c r="BY110" s="830"/>
      <c r="BZ110" s="830"/>
      <c r="CA110" s="830">
        <v>63351686</v>
      </c>
      <c r="CB110" s="830"/>
      <c r="CC110" s="830"/>
      <c r="CD110" s="830"/>
      <c r="CE110" s="830"/>
      <c r="CF110" s="891">
        <v>212.2</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1725075</v>
      </c>
      <c r="DH110" s="830"/>
      <c r="DI110" s="830"/>
      <c r="DJ110" s="830"/>
      <c r="DK110" s="830"/>
      <c r="DL110" s="830">
        <v>1583597</v>
      </c>
      <c r="DM110" s="830"/>
      <c r="DN110" s="830"/>
      <c r="DO110" s="830"/>
      <c r="DP110" s="830"/>
      <c r="DQ110" s="830">
        <v>1439233</v>
      </c>
      <c r="DR110" s="830"/>
      <c r="DS110" s="830"/>
      <c r="DT110" s="830"/>
      <c r="DU110" s="830"/>
      <c r="DV110" s="831">
        <v>4.8</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7597063</v>
      </c>
      <c r="BR111" s="801"/>
      <c r="BS111" s="801"/>
      <c r="BT111" s="801"/>
      <c r="BU111" s="801"/>
      <c r="BV111" s="801">
        <v>6849803</v>
      </c>
      <c r="BW111" s="801"/>
      <c r="BX111" s="801"/>
      <c r="BY111" s="801"/>
      <c r="BZ111" s="801"/>
      <c r="CA111" s="801">
        <v>6559479</v>
      </c>
      <c r="CB111" s="801"/>
      <c r="CC111" s="801"/>
      <c r="CD111" s="801"/>
      <c r="CE111" s="801"/>
      <c r="CF111" s="878">
        <v>22</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417</v>
      </c>
      <c r="DH111" s="801"/>
      <c r="DI111" s="801"/>
      <c r="DJ111" s="801"/>
      <c r="DK111" s="801"/>
      <c r="DL111" s="801" t="s">
        <v>417</v>
      </c>
      <c r="DM111" s="801"/>
      <c r="DN111" s="801"/>
      <c r="DO111" s="801"/>
      <c r="DP111" s="801"/>
      <c r="DQ111" s="801" t="s">
        <v>417</v>
      </c>
      <c r="DR111" s="801"/>
      <c r="DS111" s="801"/>
      <c r="DT111" s="801"/>
      <c r="DU111" s="801"/>
      <c r="DV111" s="853" t="s">
        <v>417</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417</v>
      </c>
      <c r="AB112" s="814"/>
      <c r="AC112" s="814"/>
      <c r="AD112" s="814"/>
      <c r="AE112" s="815"/>
      <c r="AF112" s="816" t="s">
        <v>417</v>
      </c>
      <c r="AG112" s="814"/>
      <c r="AH112" s="814"/>
      <c r="AI112" s="814"/>
      <c r="AJ112" s="815"/>
      <c r="AK112" s="816" t="s">
        <v>417</v>
      </c>
      <c r="AL112" s="814"/>
      <c r="AM112" s="814"/>
      <c r="AN112" s="814"/>
      <c r="AO112" s="815"/>
      <c r="AP112" s="784" t="s">
        <v>417</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19708530</v>
      </c>
      <c r="BR112" s="801"/>
      <c r="BS112" s="801"/>
      <c r="BT112" s="801"/>
      <c r="BU112" s="801"/>
      <c r="BV112" s="801">
        <v>19901242</v>
      </c>
      <c r="BW112" s="801"/>
      <c r="BX112" s="801"/>
      <c r="BY112" s="801"/>
      <c r="BZ112" s="801"/>
      <c r="CA112" s="801">
        <v>19908718</v>
      </c>
      <c r="CB112" s="801"/>
      <c r="CC112" s="801"/>
      <c r="CD112" s="801"/>
      <c r="CE112" s="801"/>
      <c r="CF112" s="878">
        <v>66.7</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417</v>
      </c>
      <c r="DH112" s="801"/>
      <c r="DI112" s="801"/>
      <c r="DJ112" s="801"/>
      <c r="DK112" s="801"/>
      <c r="DL112" s="801" t="s">
        <v>417</v>
      </c>
      <c r="DM112" s="801"/>
      <c r="DN112" s="801"/>
      <c r="DO112" s="801"/>
      <c r="DP112" s="801"/>
      <c r="DQ112" s="801" t="s">
        <v>417</v>
      </c>
      <c r="DR112" s="801"/>
      <c r="DS112" s="801"/>
      <c r="DT112" s="801"/>
      <c r="DU112" s="801"/>
      <c r="DV112" s="853" t="s">
        <v>417</v>
      </c>
      <c r="DW112" s="853"/>
      <c r="DX112" s="853"/>
      <c r="DY112" s="853"/>
      <c r="DZ112" s="854"/>
    </row>
    <row r="113" spans="1:130" s="197" customFormat="1" ht="26.25" customHeight="1">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1260244</v>
      </c>
      <c r="AB113" s="939"/>
      <c r="AC113" s="939"/>
      <c r="AD113" s="939"/>
      <c r="AE113" s="940"/>
      <c r="AF113" s="941">
        <v>1325191</v>
      </c>
      <c r="AG113" s="939"/>
      <c r="AH113" s="939"/>
      <c r="AI113" s="939"/>
      <c r="AJ113" s="940"/>
      <c r="AK113" s="941">
        <v>1298122</v>
      </c>
      <c r="AL113" s="939"/>
      <c r="AM113" s="939"/>
      <c r="AN113" s="939"/>
      <c r="AO113" s="940"/>
      <c r="AP113" s="942">
        <v>4.3</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728303</v>
      </c>
      <c r="BR113" s="801"/>
      <c r="BS113" s="801"/>
      <c r="BT113" s="801"/>
      <c r="BU113" s="801"/>
      <c r="BV113" s="801">
        <v>809175</v>
      </c>
      <c r="BW113" s="801"/>
      <c r="BX113" s="801"/>
      <c r="BY113" s="801"/>
      <c r="BZ113" s="801"/>
      <c r="CA113" s="801">
        <v>831115</v>
      </c>
      <c r="CB113" s="801"/>
      <c r="CC113" s="801"/>
      <c r="CD113" s="801"/>
      <c r="CE113" s="801"/>
      <c r="CF113" s="878">
        <v>2.8</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417</v>
      </c>
      <c r="DH113" s="814"/>
      <c r="DI113" s="814"/>
      <c r="DJ113" s="814"/>
      <c r="DK113" s="815"/>
      <c r="DL113" s="816" t="s">
        <v>417</v>
      </c>
      <c r="DM113" s="814"/>
      <c r="DN113" s="814"/>
      <c r="DO113" s="814"/>
      <c r="DP113" s="815"/>
      <c r="DQ113" s="816" t="s">
        <v>417</v>
      </c>
      <c r="DR113" s="814"/>
      <c r="DS113" s="814"/>
      <c r="DT113" s="814"/>
      <c r="DU113" s="815"/>
      <c r="DV113" s="784" t="s">
        <v>417</v>
      </c>
      <c r="DW113" s="785"/>
      <c r="DX113" s="785"/>
      <c r="DY113" s="785"/>
      <c r="DZ113" s="786"/>
    </row>
    <row r="114" spans="1:130" s="197" customFormat="1" ht="26.25" customHeight="1">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300513</v>
      </c>
      <c r="AB114" s="814"/>
      <c r="AC114" s="814"/>
      <c r="AD114" s="814"/>
      <c r="AE114" s="815"/>
      <c r="AF114" s="816">
        <v>240837</v>
      </c>
      <c r="AG114" s="814"/>
      <c r="AH114" s="814"/>
      <c r="AI114" s="814"/>
      <c r="AJ114" s="815"/>
      <c r="AK114" s="816">
        <v>129305</v>
      </c>
      <c r="AL114" s="814"/>
      <c r="AM114" s="814"/>
      <c r="AN114" s="814"/>
      <c r="AO114" s="815"/>
      <c r="AP114" s="784">
        <v>0.4</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8913742</v>
      </c>
      <c r="BR114" s="801"/>
      <c r="BS114" s="801"/>
      <c r="BT114" s="801"/>
      <c r="BU114" s="801"/>
      <c r="BV114" s="801">
        <v>8282743</v>
      </c>
      <c r="BW114" s="801"/>
      <c r="BX114" s="801"/>
      <c r="BY114" s="801"/>
      <c r="BZ114" s="801"/>
      <c r="CA114" s="801">
        <v>7859057</v>
      </c>
      <c r="CB114" s="801"/>
      <c r="CC114" s="801"/>
      <c r="CD114" s="801"/>
      <c r="CE114" s="801"/>
      <c r="CF114" s="878">
        <v>26.3</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417</v>
      </c>
      <c r="DH114" s="814"/>
      <c r="DI114" s="814"/>
      <c r="DJ114" s="814"/>
      <c r="DK114" s="815"/>
      <c r="DL114" s="816" t="s">
        <v>417</v>
      </c>
      <c r="DM114" s="814"/>
      <c r="DN114" s="814"/>
      <c r="DO114" s="814"/>
      <c r="DP114" s="815"/>
      <c r="DQ114" s="816" t="s">
        <v>417</v>
      </c>
      <c r="DR114" s="814"/>
      <c r="DS114" s="814"/>
      <c r="DT114" s="814"/>
      <c r="DU114" s="815"/>
      <c r="DV114" s="784" t="s">
        <v>417</v>
      </c>
      <c r="DW114" s="785"/>
      <c r="DX114" s="785"/>
      <c r="DY114" s="785"/>
      <c r="DZ114" s="786"/>
    </row>
    <row r="115" spans="1:130" s="197" customFormat="1" ht="26.25" customHeight="1">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212614</v>
      </c>
      <c r="AB115" s="939"/>
      <c r="AC115" s="939"/>
      <c r="AD115" s="939"/>
      <c r="AE115" s="940"/>
      <c r="AF115" s="941">
        <v>210594</v>
      </c>
      <c r="AG115" s="939"/>
      <c r="AH115" s="939"/>
      <c r="AI115" s="939"/>
      <c r="AJ115" s="940"/>
      <c r="AK115" s="941">
        <v>205470</v>
      </c>
      <c r="AL115" s="939"/>
      <c r="AM115" s="939"/>
      <c r="AN115" s="939"/>
      <c r="AO115" s="940"/>
      <c r="AP115" s="942">
        <v>0.7</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v>4652690</v>
      </c>
      <c r="BR115" s="801"/>
      <c r="BS115" s="801"/>
      <c r="BT115" s="801"/>
      <c r="BU115" s="801"/>
      <c r="BV115" s="801">
        <v>4402380</v>
      </c>
      <c r="BW115" s="801"/>
      <c r="BX115" s="801"/>
      <c r="BY115" s="801"/>
      <c r="BZ115" s="801"/>
      <c r="CA115" s="801">
        <v>3798989</v>
      </c>
      <c r="CB115" s="801"/>
      <c r="CC115" s="801"/>
      <c r="CD115" s="801"/>
      <c r="CE115" s="801"/>
      <c r="CF115" s="878">
        <v>12.7</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5704181</v>
      </c>
      <c r="DH115" s="814"/>
      <c r="DI115" s="814"/>
      <c r="DJ115" s="814"/>
      <c r="DK115" s="815"/>
      <c r="DL115" s="816">
        <v>5132854</v>
      </c>
      <c r="DM115" s="814"/>
      <c r="DN115" s="814"/>
      <c r="DO115" s="814"/>
      <c r="DP115" s="815"/>
      <c r="DQ115" s="816">
        <v>5019164</v>
      </c>
      <c r="DR115" s="814"/>
      <c r="DS115" s="814"/>
      <c r="DT115" s="814"/>
      <c r="DU115" s="815"/>
      <c r="DV115" s="784">
        <v>16.8</v>
      </c>
      <c r="DW115" s="785"/>
      <c r="DX115" s="785"/>
      <c r="DY115" s="785"/>
      <c r="DZ115" s="786"/>
    </row>
    <row r="116" spans="1:130" s="197" customFormat="1" ht="26.25" customHeight="1">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479</v>
      </c>
      <c r="AB116" s="814"/>
      <c r="AC116" s="814"/>
      <c r="AD116" s="814"/>
      <c r="AE116" s="815"/>
      <c r="AF116" s="816" t="s">
        <v>417</v>
      </c>
      <c r="AG116" s="814"/>
      <c r="AH116" s="814"/>
      <c r="AI116" s="814"/>
      <c r="AJ116" s="815"/>
      <c r="AK116" s="816" t="s">
        <v>417</v>
      </c>
      <c r="AL116" s="814"/>
      <c r="AM116" s="814"/>
      <c r="AN116" s="814"/>
      <c r="AO116" s="815"/>
      <c r="AP116" s="784" t="s">
        <v>417</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417</v>
      </c>
      <c r="BR116" s="801"/>
      <c r="BS116" s="801"/>
      <c r="BT116" s="801"/>
      <c r="BU116" s="801"/>
      <c r="BV116" s="801" t="s">
        <v>417</v>
      </c>
      <c r="BW116" s="801"/>
      <c r="BX116" s="801"/>
      <c r="BY116" s="801"/>
      <c r="BZ116" s="801"/>
      <c r="CA116" s="801" t="s">
        <v>417</v>
      </c>
      <c r="CB116" s="801"/>
      <c r="CC116" s="801"/>
      <c r="CD116" s="801"/>
      <c r="CE116" s="801"/>
      <c r="CF116" s="878" t="s">
        <v>417</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29029</v>
      </c>
      <c r="DH116" s="814"/>
      <c r="DI116" s="814"/>
      <c r="DJ116" s="814"/>
      <c r="DK116" s="815"/>
      <c r="DL116" s="816">
        <v>19353</v>
      </c>
      <c r="DM116" s="814"/>
      <c r="DN116" s="814"/>
      <c r="DO116" s="814"/>
      <c r="DP116" s="815"/>
      <c r="DQ116" s="816">
        <v>9676</v>
      </c>
      <c r="DR116" s="814"/>
      <c r="DS116" s="814"/>
      <c r="DT116" s="814"/>
      <c r="DU116" s="815"/>
      <c r="DV116" s="784">
        <v>0</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6743985</v>
      </c>
      <c r="AB117" s="925"/>
      <c r="AC117" s="925"/>
      <c r="AD117" s="925"/>
      <c r="AE117" s="926"/>
      <c r="AF117" s="928">
        <v>6743741</v>
      </c>
      <c r="AG117" s="925"/>
      <c r="AH117" s="925"/>
      <c r="AI117" s="925"/>
      <c r="AJ117" s="926"/>
      <c r="AK117" s="928">
        <v>6732412</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436</v>
      </c>
      <c r="BR117" s="888"/>
      <c r="BS117" s="888"/>
      <c r="BT117" s="888"/>
      <c r="BU117" s="888"/>
      <c r="BV117" s="888" t="s">
        <v>436</v>
      </c>
      <c r="BW117" s="888"/>
      <c r="BX117" s="888"/>
      <c r="BY117" s="888"/>
      <c r="BZ117" s="888"/>
      <c r="CA117" s="888" t="s">
        <v>436</v>
      </c>
      <c r="CB117" s="888"/>
      <c r="CC117" s="888"/>
      <c r="CD117" s="888"/>
      <c r="CE117" s="888"/>
      <c r="CF117" s="878" t="s">
        <v>436</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436</v>
      </c>
      <c r="DH117" s="814"/>
      <c r="DI117" s="814"/>
      <c r="DJ117" s="814"/>
      <c r="DK117" s="815"/>
      <c r="DL117" s="816" t="s">
        <v>436</v>
      </c>
      <c r="DM117" s="814"/>
      <c r="DN117" s="814"/>
      <c r="DO117" s="814"/>
      <c r="DP117" s="815"/>
      <c r="DQ117" s="816" t="s">
        <v>436</v>
      </c>
      <c r="DR117" s="814"/>
      <c r="DS117" s="814"/>
      <c r="DT117" s="814"/>
      <c r="DU117" s="815"/>
      <c r="DV117" s="784" t="s">
        <v>436</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283</v>
      </c>
      <c r="AG118" s="918"/>
      <c r="AH118" s="918"/>
      <c r="AI118" s="918"/>
      <c r="AJ118" s="919"/>
      <c r="AK118" s="920" t="s">
        <v>282</v>
      </c>
      <c r="AL118" s="918"/>
      <c r="AM118" s="918"/>
      <c r="AN118" s="918"/>
      <c r="AO118" s="919"/>
      <c r="AP118" s="921" t="s">
        <v>408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438</v>
      </c>
      <c r="BP118" s="868"/>
      <c r="BQ118" s="887">
        <v>101275105</v>
      </c>
      <c r="BR118" s="888"/>
      <c r="BS118" s="888"/>
      <c r="BT118" s="888"/>
      <c r="BU118" s="888"/>
      <c r="BV118" s="888">
        <v>101940530</v>
      </c>
      <c r="BW118" s="888"/>
      <c r="BX118" s="888"/>
      <c r="BY118" s="888"/>
      <c r="BZ118" s="888"/>
      <c r="CA118" s="888">
        <v>102309044</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173579</v>
      </c>
      <c r="AB119" s="903"/>
      <c r="AC119" s="903"/>
      <c r="AD119" s="903"/>
      <c r="AE119" s="904"/>
      <c r="AF119" s="905">
        <v>173713</v>
      </c>
      <c r="AG119" s="903"/>
      <c r="AH119" s="903"/>
      <c r="AI119" s="903"/>
      <c r="AJ119" s="904"/>
      <c r="AK119" s="905">
        <v>173851</v>
      </c>
      <c r="AL119" s="903"/>
      <c r="AM119" s="903"/>
      <c r="AN119" s="903"/>
      <c r="AO119" s="904"/>
      <c r="AP119" s="906">
        <v>0.6</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11410381</v>
      </c>
      <c r="BR119" s="830"/>
      <c r="BS119" s="830"/>
      <c r="BT119" s="830"/>
      <c r="BU119" s="830"/>
      <c r="BV119" s="830">
        <v>11141389</v>
      </c>
      <c r="BW119" s="830"/>
      <c r="BX119" s="830"/>
      <c r="BY119" s="830"/>
      <c r="BZ119" s="830"/>
      <c r="CA119" s="830">
        <v>12589809</v>
      </c>
      <c r="CB119" s="830"/>
      <c r="CC119" s="830"/>
      <c r="CD119" s="830"/>
      <c r="CE119" s="830"/>
      <c r="CF119" s="891">
        <v>42.2</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138778</v>
      </c>
      <c r="DH119" s="747"/>
      <c r="DI119" s="747"/>
      <c r="DJ119" s="747"/>
      <c r="DK119" s="748"/>
      <c r="DL119" s="749">
        <v>113999</v>
      </c>
      <c r="DM119" s="747"/>
      <c r="DN119" s="747"/>
      <c r="DO119" s="747"/>
      <c r="DP119" s="748"/>
      <c r="DQ119" s="749">
        <v>91406</v>
      </c>
      <c r="DR119" s="747"/>
      <c r="DS119" s="747"/>
      <c r="DT119" s="747"/>
      <c r="DU119" s="748"/>
      <c r="DV119" s="837">
        <v>0.3</v>
      </c>
      <c r="DW119" s="838"/>
      <c r="DX119" s="838"/>
      <c r="DY119" s="838"/>
      <c r="DZ119" s="839"/>
    </row>
    <row r="120" spans="1:130" s="197" customFormat="1" ht="26.25" customHeight="1">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21903939</v>
      </c>
      <c r="BR120" s="801"/>
      <c r="BS120" s="801"/>
      <c r="BT120" s="801"/>
      <c r="BU120" s="801"/>
      <c r="BV120" s="801">
        <v>22764613</v>
      </c>
      <c r="BW120" s="801"/>
      <c r="BX120" s="801"/>
      <c r="BY120" s="801"/>
      <c r="BZ120" s="801"/>
      <c r="CA120" s="801">
        <v>23170265</v>
      </c>
      <c r="CB120" s="801"/>
      <c r="CC120" s="801"/>
      <c r="CD120" s="801"/>
      <c r="CE120" s="801"/>
      <c r="CF120" s="878">
        <v>77.599999999999994</v>
      </c>
      <c r="CG120" s="879"/>
      <c r="CH120" s="879"/>
      <c r="CI120" s="879"/>
      <c r="CJ120" s="879"/>
      <c r="CK120" s="880" t="s">
        <v>444</v>
      </c>
      <c r="CL120" s="840"/>
      <c r="CM120" s="840"/>
      <c r="CN120" s="840"/>
      <c r="CO120" s="841"/>
      <c r="CP120" s="884" t="s">
        <v>390</v>
      </c>
      <c r="CQ120" s="885"/>
      <c r="CR120" s="885"/>
      <c r="CS120" s="885"/>
      <c r="CT120" s="885"/>
      <c r="CU120" s="885"/>
      <c r="CV120" s="885"/>
      <c r="CW120" s="885"/>
      <c r="CX120" s="885"/>
      <c r="CY120" s="885"/>
      <c r="CZ120" s="885"/>
      <c r="DA120" s="885"/>
      <c r="DB120" s="885"/>
      <c r="DC120" s="885"/>
      <c r="DD120" s="885"/>
      <c r="DE120" s="885"/>
      <c r="DF120" s="886"/>
      <c r="DG120" s="829">
        <v>15340686</v>
      </c>
      <c r="DH120" s="830"/>
      <c r="DI120" s="830"/>
      <c r="DJ120" s="830"/>
      <c r="DK120" s="830"/>
      <c r="DL120" s="830">
        <v>15776460</v>
      </c>
      <c r="DM120" s="830"/>
      <c r="DN120" s="830"/>
      <c r="DO120" s="830"/>
      <c r="DP120" s="830"/>
      <c r="DQ120" s="830">
        <v>15990131</v>
      </c>
      <c r="DR120" s="830"/>
      <c r="DS120" s="830"/>
      <c r="DT120" s="830"/>
      <c r="DU120" s="830"/>
      <c r="DV120" s="831">
        <v>53.6</v>
      </c>
      <c r="DW120" s="831"/>
      <c r="DX120" s="831"/>
      <c r="DY120" s="831"/>
      <c r="DZ120" s="832"/>
    </row>
    <row r="121" spans="1:130" s="197" customFormat="1" ht="26.25" customHeight="1">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62834871</v>
      </c>
      <c r="BR121" s="888"/>
      <c r="BS121" s="888"/>
      <c r="BT121" s="888"/>
      <c r="BU121" s="888"/>
      <c r="BV121" s="888">
        <v>62280224</v>
      </c>
      <c r="BW121" s="888"/>
      <c r="BX121" s="888"/>
      <c r="BY121" s="888"/>
      <c r="BZ121" s="888"/>
      <c r="CA121" s="888">
        <v>62557254</v>
      </c>
      <c r="CB121" s="888"/>
      <c r="CC121" s="888"/>
      <c r="CD121" s="888"/>
      <c r="CE121" s="888"/>
      <c r="CF121" s="889">
        <v>209.5</v>
      </c>
      <c r="CG121" s="890"/>
      <c r="CH121" s="890"/>
      <c r="CI121" s="890"/>
      <c r="CJ121" s="890"/>
      <c r="CK121" s="881"/>
      <c r="CL121" s="842"/>
      <c r="CM121" s="842"/>
      <c r="CN121" s="842"/>
      <c r="CO121" s="843"/>
      <c r="CP121" s="858" t="s">
        <v>391</v>
      </c>
      <c r="CQ121" s="859"/>
      <c r="CR121" s="859"/>
      <c r="CS121" s="859"/>
      <c r="CT121" s="859"/>
      <c r="CU121" s="859"/>
      <c r="CV121" s="859"/>
      <c r="CW121" s="859"/>
      <c r="CX121" s="859"/>
      <c r="CY121" s="859"/>
      <c r="CZ121" s="859"/>
      <c r="DA121" s="859"/>
      <c r="DB121" s="859"/>
      <c r="DC121" s="859"/>
      <c r="DD121" s="859"/>
      <c r="DE121" s="859"/>
      <c r="DF121" s="860"/>
      <c r="DG121" s="800">
        <v>1947483</v>
      </c>
      <c r="DH121" s="801"/>
      <c r="DI121" s="801"/>
      <c r="DJ121" s="801"/>
      <c r="DK121" s="801"/>
      <c r="DL121" s="801">
        <v>1842559</v>
      </c>
      <c r="DM121" s="801"/>
      <c r="DN121" s="801"/>
      <c r="DO121" s="801"/>
      <c r="DP121" s="801"/>
      <c r="DQ121" s="801">
        <v>1735427</v>
      </c>
      <c r="DR121" s="801"/>
      <c r="DS121" s="801"/>
      <c r="DT121" s="801"/>
      <c r="DU121" s="801"/>
      <c r="DV121" s="853">
        <v>5.8</v>
      </c>
      <c r="DW121" s="853"/>
      <c r="DX121" s="853"/>
      <c r="DY121" s="853"/>
      <c r="DZ121" s="854"/>
    </row>
    <row r="122" spans="1:130" s="197" customFormat="1" ht="26.25" customHeight="1">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447</v>
      </c>
      <c r="BP122" s="868"/>
      <c r="BQ122" s="869">
        <v>96149191</v>
      </c>
      <c r="BR122" s="870"/>
      <c r="BS122" s="870"/>
      <c r="BT122" s="870"/>
      <c r="BU122" s="870"/>
      <c r="BV122" s="870">
        <v>96186226</v>
      </c>
      <c r="BW122" s="870"/>
      <c r="BX122" s="870"/>
      <c r="BY122" s="870"/>
      <c r="BZ122" s="870"/>
      <c r="CA122" s="870">
        <v>98317328</v>
      </c>
      <c r="CB122" s="870"/>
      <c r="CC122" s="870"/>
      <c r="CD122" s="870"/>
      <c r="CE122" s="870"/>
      <c r="CF122" s="773"/>
      <c r="CG122" s="774"/>
      <c r="CH122" s="774"/>
      <c r="CI122" s="774"/>
      <c r="CJ122" s="871"/>
      <c r="CK122" s="881"/>
      <c r="CL122" s="842"/>
      <c r="CM122" s="842"/>
      <c r="CN122" s="842"/>
      <c r="CO122" s="843"/>
      <c r="CP122" s="858" t="s">
        <v>448</v>
      </c>
      <c r="CQ122" s="859"/>
      <c r="CR122" s="859"/>
      <c r="CS122" s="859"/>
      <c r="CT122" s="859"/>
      <c r="CU122" s="859"/>
      <c r="CV122" s="859"/>
      <c r="CW122" s="859"/>
      <c r="CX122" s="859"/>
      <c r="CY122" s="859"/>
      <c r="CZ122" s="859"/>
      <c r="DA122" s="859"/>
      <c r="DB122" s="859"/>
      <c r="DC122" s="859"/>
      <c r="DD122" s="859"/>
      <c r="DE122" s="859"/>
      <c r="DF122" s="860"/>
      <c r="DG122" s="800">
        <v>1679093</v>
      </c>
      <c r="DH122" s="801"/>
      <c r="DI122" s="801"/>
      <c r="DJ122" s="801"/>
      <c r="DK122" s="801"/>
      <c r="DL122" s="801">
        <v>1486259</v>
      </c>
      <c r="DM122" s="801"/>
      <c r="DN122" s="801"/>
      <c r="DO122" s="801"/>
      <c r="DP122" s="801"/>
      <c r="DQ122" s="801">
        <v>1364333</v>
      </c>
      <c r="DR122" s="801"/>
      <c r="DS122" s="801"/>
      <c r="DT122" s="801"/>
      <c r="DU122" s="801"/>
      <c r="DV122" s="853">
        <v>4.5999999999999996</v>
      </c>
      <c r="DW122" s="853"/>
      <c r="DX122" s="853"/>
      <c r="DY122" s="853"/>
      <c r="DZ122" s="854"/>
    </row>
    <row r="123" spans="1:130" s="197" customFormat="1" ht="26.25" customHeight="1" thickBot="1">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9526</v>
      </c>
      <c r="AB123" s="814"/>
      <c r="AC123" s="814"/>
      <c r="AD123" s="814"/>
      <c r="AE123" s="815"/>
      <c r="AF123" s="816">
        <v>9545</v>
      </c>
      <c r="AG123" s="814"/>
      <c r="AH123" s="814"/>
      <c r="AI123" s="814"/>
      <c r="AJ123" s="815"/>
      <c r="AK123" s="816">
        <v>7283</v>
      </c>
      <c r="AL123" s="814"/>
      <c r="AM123" s="814"/>
      <c r="AN123" s="814"/>
      <c r="AO123" s="815"/>
      <c r="AP123" s="784">
        <v>0</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v>
      </c>
      <c r="BR123" s="862"/>
      <c r="BS123" s="862"/>
      <c r="BT123" s="862"/>
      <c r="BU123" s="862"/>
      <c r="BV123" s="862">
        <v>19.3</v>
      </c>
      <c r="BW123" s="862"/>
      <c r="BX123" s="862"/>
      <c r="BY123" s="862"/>
      <c r="BZ123" s="862"/>
      <c r="CA123" s="862">
        <v>13.3</v>
      </c>
      <c r="CB123" s="862"/>
      <c r="CC123" s="862"/>
      <c r="CD123" s="862"/>
      <c r="CE123" s="862"/>
      <c r="CF123" s="760"/>
      <c r="CG123" s="761"/>
      <c r="CH123" s="761"/>
      <c r="CI123" s="761"/>
      <c r="CJ123" s="863"/>
      <c r="CK123" s="881"/>
      <c r="CL123" s="842"/>
      <c r="CM123" s="842"/>
      <c r="CN123" s="842"/>
      <c r="CO123" s="843"/>
      <c r="CP123" s="858" t="s">
        <v>450</v>
      </c>
      <c r="CQ123" s="859"/>
      <c r="CR123" s="859"/>
      <c r="CS123" s="859"/>
      <c r="CT123" s="859"/>
      <c r="CU123" s="859"/>
      <c r="CV123" s="859"/>
      <c r="CW123" s="859"/>
      <c r="CX123" s="859"/>
      <c r="CY123" s="859"/>
      <c r="CZ123" s="859"/>
      <c r="DA123" s="859"/>
      <c r="DB123" s="859"/>
      <c r="DC123" s="859"/>
      <c r="DD123" s="859"/>
      <c r="DE123" s="859"/>
      <c r="DF123" s="860"/>
      <c r="DG123" s="813">
        <v>466911</v>
      </c>
      <c r="DH123" s="814"/>
      <c r="DI123" s="814"/>
      <c r="DJ123" s="814"/>
      <c r="DK123" s="815"/>
      <c r="DL123" s="816">
        <v>442752</v>
      </c>
      <c r="DM123" s="814"/>
      <c r="DN123" s="814"/>
      <c r="DO123" s="814"/>
      <c r="DP123" s="815"/>
      <c r="DQ123" s="816">
        <v>418368</v>
      </c>
      <c r="DR123" s="814"/>
      <c r="DS123" s="814"/>
      <c r="DT123" s="814"/>
      <c r="DU123" s="815"/>
      <c r="DV123" s="784">
        <v>1.4</v>
      </c>
      <c r="DW123" s="785"/>
      <c r="DX123" s="785"/>
      <c r="DY123" s="785"/>
      <c r="DZ123" s="786"/>
    </row>
    <row r="124" spans="1:130" s="197" customFormat="1" ht="26.25" customHeight="1">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451</v>
      </c>
      <c r="AB124" s="814"/>
      <c r="AC124" s="814"/>
      <c r="AD124" s="814"/>
      <c r="AE124" s="815"/>
      <c r="AF124" s="816" t="s">
        <v>451</v>
      </c>
      <c r="AG124" s="814"/>
      <c r="AH124" s="814"/>
      <c r="AI124" s="814"/>
      <c r="AJ124" s="815"/>
      <c r="AK124" s="816" t="s">
        <v>451</v>
      </c>
      <c r="AL124" s="814"/>
      <c r="AM124" s="814"/>
      <c r="AN124" s="814"/>
      <c r="AO124" s="815"/>
      <c r="AP124" s="784" t="s">
        <v>451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v>274357</v>
      </c>
      <c r="DH124" s="747"/>
      <c r="DI124" s="747"/>
      <c r="DJ124" s="747"/>
      <c r="DK124" s="748"/>
      <c r="DL124" s="749">
        <v>353212</v>
      </c>
      <c r="DM124" s="747"/>
      <c r="DN124" s="747"/>
      <c r="DO124" s="747"/>
      <c r="DP124" s="748"/>
      <c r="DQ124" s="749">
        <v>400459</v>
      </c>
      <c r="DR124" s="747"/>
      <c r="DS124" s="747"/>
      <c r="DT124" s="747"/>
      <c r="DU124" s="748"/>
      <c r="DV124" s="837">
        <v>1.3</v>
      </c>
      <c r="DW124" s="838"/>
      <c r="DX124" s="838"/>
      <c r="DY124" s="838"/>
      <c r="DZ124" s="839"/>
    </row>
    <row r="125" spans="1:130" s="197" customFormat="1" ht="26.25" customHeight="1" thickBot="1">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451</v>
      </c>
      <c r="AB125" s="814"/>
      <c r="AC125" s="814"/>
      <c r="AD125" s="814"/>
      <c r="AE125" s="815"/>
      <c r="AF125" s="816" t="s">
        <v>451</v>
      </c>
      <c r="AG125" s="814"/>
      <c r="AH125" s="814"/>
      <c r="AI125" s="814"/>
      <c r="AJ125" s="815"/>
      <c r="AK125" s="816" t="s">
        <v>451</v>
      </c>
      <c r="AL125" s="814"/>
      <c r="AM125" s="814"/>
      <c r="AN125" s="814"/>
      <c r="AO125" s="815"/>
      <c r="AP125" s="784" t="s">
        <v>451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451</v>
      </c>
      <c r="DH125" s="830"/>
      <c r="DI125" s="830"/>
      <c r="DJ125" s="830"/>
      <c r="DK125" s="830"/>
      <c r="DL125" s="830" t="s">
        <v>451</v>
      </c>
      <c r="DM125" s="830"/>
      <c r="DN125" s="830"/>
      <c r="DO125" s="830"/>
      <c r="DP125" s="830"/>
      <c r="DQ125" s="830" t="s">
        <v>451</v>
      </c>
      <c r="DR125" s="830"/>
      <c r="DS125" s="830"/>
      <c r="DT125" s="830"/>
      <c r="DU125" s="830"/>
      <c r="DV125" s="831" t="s">
        <v>451</v>
      </c>
      <c r="DW125" s="831"/>
      <c r="DX125" s="831"/>
      <c r="DY125" s="831"/>
      <c r="DZ125" s="832"/>
    </row>
    <row r="126" spans="1:130" s="197" customFormat="1" ht="26.25" customHeight="1">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29449</v>
      </c>
      <c r="AB126" s="814"/>
      <c r="AC126" s="814"/>
      <c r="AD126" s="814"/>
      <c r="AE126" s="815"/>
      <c r="AF126" s="816">
        <v>27307</v>
      </c>
      <c r="AG126" s="814"/>
      <c r="AH126" s="814"/>
      <c r="AI126" s="814"/>
      <c r="AJ126" s="815"/>
      <c r="AK126" s="816">
        <v>24336</v>
      </c>
      <c r="AL126" s="814"/>
      <c r="AM126" s="814"/>
      <c r="AN126" s="814"/>
      <c r="AO126" s="815"/>
      <c r="AP126" s="784">
        <v>0.1</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v>4652690</v>
      </c>
      <c r="DH126" s="801"/>
      <c r="DI126" s="801"/>
      <c r="DJ126" s="801"/>
      <c r="DK126" s="801"/>
      <c r="DL126" s="801">
        <v>4402380</v>
      </c>
      <c r="DM126" s="801"/>
      <c r="DN126" s="801"/>
      <c r="DO126" s="801"/>
      <c r="DP126" s="801"/>
      <c r="DQ126" s="801">
        <v>3798989</v>
      </c>
      <c r="DR126" s="801"/>
      <c r="DS126" s="801"/>
      <c r="DT126" s="801"/>
      <c r="DU126" s="801"/>
      <c r="DV126" s="853">
        <v>12.7</v>
      </c>
      <c r="DW126" s="853"/>
      <c r="DX126" s="853"/>
      <c r="DY126" s="853"/>
      <c r="DZ126" s="854"/>
    </row>
    <row r="127" spans="1:130" s="197" customFormat="1" ht="26.25" customHeight="1" thickBot="1">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60</v>
      </c>
      <c r="AB127" s="814"/>
      <c r="AC127" s="814"/>
      <c r="AD127" s="814"/>
      <c r="AE127" s="815"/>
      <c r="AF127" s="816">
        <v>29</v>
      </c>
      <c r="AG127" s="814"/>
      <c r="AH127" s="814"/>
      <c r="AI127" s="814"/>
      <c r="AJ127" s="815"/>
      <c r="AK127" s="816" t="s">
        <v>451</v>
      </c>
      <c r="AL127" s="814"/>
      <c r="AM127" s="814"/>
      <c r="AN127" s="814"/>
      <c r="AO127" s="815"/>
      <c r="AP127" s="784" t="s">
        <v>451</v>
      </c>
      <c r="AQ127" s="785"/>
      <c r="AR127" s="785"/>
      <c r="AS127" s="785"/>
      <c r="AT127" s="786"/>
      <c r="AU127" s="233"/>
      <c r="AV127" s="233"/>
      <c r="AW127" s="233"/>
      <c r="AX127" s="787" t="s">
        <v>461</v>
      </c>
      <c r="AY127" s="788"/>
      <c r="AZ127" s="788"/>
      <c r="BA127" s="788"/>
      <c r="BB127" s="788"/>
      <c r="BC127" s="788"/>
      <c r="BD127" s="788"/>
      <c r="BE127" s="789"/>
      <c r="BF127" s="790" t="s">
        <v>451</v>
      </c>
      <c r="BG127" s="791"/>
      <c r="BH127" s="791"/>
      <c r="BI127" s="791"/>
      <c r="BJ127" s="791"/>
      <c r="BK127" s="791"/>
      <c r="BL127" s="792"/>
      <c r="BM127" s="790">
        <v>11.62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t="s">
        <v>463</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1772101</v>
      </c>
      <c r="AB128" s="754"/>
      <c r="AC128" s="754"/>
      <c r="AD128" s="754"/>
      <c r="AE128" s="755"/>
      <c r="AF128" s="756">
        <v>1789185</v>
      </c>
      <c r="AG128" s="754"/>
      <c r="AH128" s="754"/>
      <c r="AI128" s="754"/>
      <c r="AJ128" s="755"/>
      <c r="AK128" s="756">
        <v>1713309</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467</v>
      </c>
      <c r="BG128" s="821"/>
      <c r="BH128" s="821"/>
      <c r="BI128" s="821"/>
      <c r="BJ128" s="821"/>
      <c r="BK128" s="821"/>
      <c r="BL128" s="822"/>
      <c r="BM128" s="820">
        <v>16.62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468</v>
      </c>
      <c r="X129" s="811"/>
      <c r="Y129" s="811"/>
      <c r="Z129" s="812"/>
      <c r="AA129" s="813">
        <v>34311584</v>
      </c>
      <c r="AB129" s="814"/>
      <c r="AC129" s="814"/>
      <c r="AD129" s="814"/>
      <c r="AE129" s="815"/>
      <c r="AF129" s="816">
        <v>34562178</v>
      </c>
      <c r="AG129" s="814"/>
      <c r="AH129" s="814"/>
      <c r="AI129" s="814"/>
      <c r="AJ129" s="815"/>
      <c r="AK129" s="816">
        <v>34570678</v>
      </c>
      <c r="AL129" s="814"/>
      <c r="AM129" s="814"/>
      <c r="AN129" s="814"/>
      <c r="AO129" s="815"/>
      <c r="AP129" s="817"/>
      <c r="AQ129" s="818"/>
      <c r="AR129" s="818"/>
      <c r="AS129" s="818"/>
      <c r="AT129" s="819"/>
      <c r="AU129" s="235"/>
      <c r="AV129" s="235"/>
      <c r="AW129" s="235"/>
      <c r="AX129" s="802" t="s">
        <v>469</v>
      </c>
      <c r="AY129" s="798"/>
      <c r="AZ129" s="798"/>
      <c r="BA129" s="798"/>
      <c r="BB129" s="798"/>
      <c r="BC129" s="798"/>
      <c r="BD129" s="798"/>
      <c r="BE129" s="799"/>
      <c r="BF129" s="803">
        <v>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471</v>
      </c>
      <c r="X130" s="811"/>
      <c r="Y130" s="811"/>
      <c r="Z130" s="812"/>
      <c r="AA130" s="813">
        <v>4307465</v>
      </c>
      <c r="AB130" s="814"/>
      <c r="AC130" s="814"/>
      <c r="AD130" s="814"/>
      <c r="AE130" s="815"/>
      <c r="AF130" s="816">
        <v>4789476</v>
      </c>
      <c r="AG130" s="814"/>
      <c r="AH130" s="814"/>
      <c r="AI130" s="814"/>
      <c r="AJ130" s="815"/>
      <c r="AK130" s="816">
        <v>4717294</v>
      </c>
      <c r="AL130" s="814"/>
      <c r="AM130" s="814"/>
      <c r="AN130" s="814"/>
      <c r="AO130" s="815"/>
      <c r="AP130" s="817"/>
      <c r="AQ130" s="818"/>
      <c r="AR130" s="818"/>
      <c r="AS130" s="818"/>
      <c r="AT130" s="819"/>
      <c r="AU130" s="235"/>
      <c r="AV130" s="235"/>
      <c r="AW130" s="235"/>
      <c r="AX130" s="781" t="s">
        <v>472</v>
      </c>
      <c r="AY130" s="782"/>
      <c r="AZ130" s="782"/>
      <c r="BA130" s="782"/>
      <c r="BB130" s="782"/>
      <c r="BC130" s="782"/>
      <c r="BD130" s="782"/>
      <c r="BE130" s="783"/>
      <c r="BF130" s="735">
        <v>13.3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30004119</v>
      </c>
      <c r="AB131" s="747"/>
      <c r="AC131" s="747"/>
      <c r="AD131" s="747"/>
      <c r="AE131" s="748"/>
      <c r="AF131" s="749">
        <v>29772702</v>
      </c>
      <c r="AG131" s="747"/>
      <c r="AH131" s="747"/>
      <c r="AI131" s="747"/>
      <c r="AJ131" s="748"/>
      <c r="AK131" s="749">
        <v>29853384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2.2144259590000002</v>
      </c>
      <c r="AB132" s="770"/>
      <c r="AC132" s="770"/>
      <c r="AD132" s="770"/>
      <c r="AE132" s="771"/>
      <c r="AF132" s="772">
        <v>0.55446764599999998</v>
      </c>
      <c r="AG132" s="770"/>
      <c r="AH132" s="770"/>
      <c r="AI132" s="770"/>
      <c r="AJ132" s="771"/>
      <c r="AK132" s="772">
        <v>1.010970817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2.2999999999999998</v>
      </c>
      <c r="AB133" s="779"/>
      <c r="AC133" s="779"/>
      <c r="AD133" s="779"/>
      <c r="AE133" s="780"/>
      <c r="AF133" s="778">
        <v>1.7</v>
      </c>
      <c r="AG133" s="779"/>
      <c r="AH133" s="779"/>
      <c r="AI133" s="779"/>
      <c r="AJ133" s="780"/>
      <c r="AK133" s="778">
        <v>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9" t="s">
        <v>479</v>
      </c>
      <c r="L7" s="254"/>
      <c r="M7" s="255" t="s">
        <v>480</v>
      </c>
      <c r="N7" s="256"/>
    </row>
    <row r="8" spans="1:16">
      <c r="A8" s="248"/>
      <c r="B8" s="244"/>
      <c r="C8" s="244"/>
      <c r="D8" s="244"/>
      <c r="E8" s="244"/>
      <c r="F8" s="244"/>
      <c r="G8" s="257"/>
      <c r="H8" s="258"/>
      <c r="I8" s="258"/>
      <c r="J8" s="259"/>
      <c r="K8" s="1150"/>
      <c r="L8" s="260" t="s">
        <v>481</v>
      </c>
      <c r="M8" s="261" t="s">
        <v>482</v>
      </c>
      <c r="N8" s="262" t="s">
        <v>483</v>
      </c>
    </row>
    <row r="9" spans="1:16">
      <c r="A9" s="248"/>
      <c r="B9" s="244"/>
      <c r="C9" s="244"/>
      <c r="D9" s="244"/>
      <c r="E9" s="244"/>
      <c r="F9" s="244"/>
      <c r="G9" s="1163" t="s">
        <v>484</v>
      </c>
      <c r="H9" s="1164"/>
      <c r="I9" s="1164"/>
      <c r="J9" s="1165"/>
      <c r="K9" s="263">
        <v>9330568</v>
      </c>
      <c r="L9" s="264">
        <v>57456</v>
      </c>
      <c r="M9" s="265">
        <v>58488</v>
      </c>
      <c r="N9" s="266">
        <v>-1.8</v>
      </c>
    </row>
    <row r="10" spans="1:16">
      <c r="A10" s="248"/>
      <c r="B10" s="244"/>
      <c r="C10" s="244"/>
      <c r="D10" s="244"/>
      <c r="E10" s="244"/>
      <c r="F10" s="244"/>
      <c r="G10" s="1163" t="s">
        <v>485</v>
      </c>
      <c r="H10" s="1164"/>
      <c r="I10" s="1164"/>
      <c r="J10" s="1165"/>
      <c r="K10" s="267">
        <v>613443</v>
      </c>
      <c r="L10" s="268">
        <v>3777</v>
      </c>
      <c r="M10" s="269">
        <v>4220</v>
      </c>
      <c r="N10" s="270">
        <v>-10.5</v>
      </c>
    </row>
    <row r="11" spans="1:16" ht="13.5" customHeight="1">
      <c r="A11" s="248"/>
      <c r="B11" s="244"/>
      <c r="C11" s="244"/>
      <c r="D11" s="244"/>
      <c r="E11" s="244"/>
      <c r="F11" s="244"/>
      <c r="G11" s="1163" t="s">
        <v>486</v>
      </c>
      <c r="H11" s="1164"/>
      <c r="I11" s="1164"/>
      <c r="J11" s="1165"/>
      <c r="K11" s="267">
        <v>1133059</v>
      </c>
      <c r="L11" s="268">
        <v>6977</v>
      </c>
      <c r="M11" s="269">
        <v>3174</v>
      </c>
      <c r="N11" s="270">
        <v>119.8</v>
      </c>
    </row>
    <row r="12" spans="1:16" ht="13.5" customHeight="1">
      <c r="A12" s="248"/>
      <c r="B12" s="244"/>
      <c r="C12" s="244"/>
      <c r="D12" s="244"/>
      <c r="E12" s="244"/>
      <c r="F12" s="244"/>
      <c r="G12" s="1163" t="s">
        <v>487</v>
      </c>
      <c r="H12" s="1164"/>
      <c r="I12" s="1164"/>
      <c r="J12" s="1165"/>
      <c r="K12" s="267">
        <v>120300</v>
      </c>
      <c r="L12" s="268">
        <v>741</v>
      </c>
      <c r="M12" s="269">
        <v>596</v>
      </c>
      <c r="N12" s="270">
        <v>24.3</v>
      </c>
    </row>
    <row r="13" spans="1:16" ht="13.5" customHeight="1">
      <c r="A13" s="248"/>
      <c r="B13" s="244"/>
      <c r="C13" s="244"/>
      <c r="D13" s="244"/>
      <c r="E13" s="244"/>
      <c r="F13" s="244"/>
      <c r="G13" s="1163" t="s">
        <v>488</v>
      </c>
      <c r="H13" s="1164"/>
      <c r="I13" s="1164"/>
      <c r="J13" s="1165"/>
      <c r="K13" s="267" t="s">
        <v>489</v>
      </c>
      <c r="L13" s="268" t="s">
        <v>489</v>
      </c>
      <c r="M13" s="269" t="s">
        <v>489</v>
      </c>
      <c r="N13" s="270" t="s">
        <v>489</v>
      </c>
    </row>
    <row r="14" spans="1:16" ht="13.5" customHeight="1">
      <c r="A14" s="248"/>
      <c r="B14" s="244"/>
      <c r="C14" s="244"/>
      <c r="D14" s="244"/>
      <c r="E14" s="244"/>
      <c r="F14" s="244"/>
      <c r="G14" s="1163" t="s">
        <v>490</v>
      </c>
      <c r="H14" s="1164"/>
      <c r="I14" s="1164"/>
      <c r="J14" s="1165"/>
      <c r="K14" s="267">
        <v>237959</v>
      </c>
      <c r="L14" s="268">
        <v>1465</v>
      </c>
      <c r="M14" s="269">
        <v>2056</v>
      </c>
      <c r="N14" s="270">
        <v>-28.7</v>
      </c>
    </row>
    <row r="15" spans="1:16" ht="13.5" customHeight="1">
      <c r="A15" s="248"/>
      <c r="B15" s="244"/>
      <c r="C15" s="244"/>
      <c r="D15" s="244"/>
      <c r="E15" s="244"/>
      <c r="F15" s="244"/>
      <c r="G15" s="1163" t="s">
        <v>491</v>
      </c>
      <c r="H15" s="1164"/>
      <c r="I15" s="1164"/>
      <c r="J15" s="1165"/>
      <c r="K15" s="267">
        <v>288103</v>
      </c>
      <c r="L15" s="268">
        <v>1774</v>
      </c>
      <c r="M15" s="269">
        <v>1810</v>
      </c>
      <c r="N15" s="270">
        <v>-2</v>
      </c>
    </row>
    <row r="16" spans="1:16">
      <c r="A16" s="248"/>
      <c r="B16" s="244"/>
      <c r="C16" s="244"/>
      <c r="D16" s="244"/>
      <c r="E16" s="244"/>
      <c r="F16" s="244"/>
      <c r="G16" s="1166" t="s">
        <v>492</v>
      </c>
      <c r="H16" s="1167"/>
      <c r="I16" s="1167"/>
      <c r="J16" s="1168"/>
      <c r="K16" s="268">
        <v>-958831</v>
      </c>
      <c r="L16" s="268">
        <v>-5904</v>
      </c>
      <c r="M16" s="269">
        <v>-6230</v>
      </c>
      <c r="N16" s="270">
        <v>-5.2</v>
      </c>
    </row>
    <row r="17" spans="1:16">
      <c r="A17" s="248"/>
      <c r="B17" s="244"/>
      <c r="C17" s="244"/>
      <c r="D17" s="244"/>
      <c r="E17" s="244"/>
      <c r="F17" s="244"/>
      <c r="G17" s="1166" t="s">
        <v>166</v>
      </c>
      <c r="H17" s="1167"/>
      <c r="I17" s="1167"/>
      <c r="J17" s="1168"/>
      <c r="K17" s="268">
        <v>10764601</v>
      </c>
      <c r="L17" s="268">
        <v>66287</v>
      </c>
      <c r="M17" s="269">
        <v>64113</v>
      </c>
      <c r="N17" s="270">
        <v>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60" t="s">
        <v>497</v>
      </c>
      <c r="H21" s="1161"/>
      <c r="I21" s="1161"/>
      <c r="J21" s="1162"/>
      <c r="K21" s="280">
        <v>6.52</v>
      </c>
      <c r="L21" s="281">
        <v>6.48</v>
      </c>
      <c r="M21" s="282">
        <v>0.04</v>
      </c>
      <c r="N21" s="249"/>
      <c r="O21" s="283"/>
      <c r="P21" s="279"/>
    </row>
    <row r="22" spans="1:16" s="284" customFormat="1">
      <c r="A22" s="279"/>
      <c r="B22" s="249"/>
      <c r="C22" s="249"/>
      <c r="D22" s="249"/>
      <c r="E22" s="249"/>
      <c r="F22" s="249"/>
      <c r="G22" s="1160" t="s">
        <v>498</v>
      </c>
      <c r="H22" s="1161"/>
      <c r="I22" s="1161"/>
      <c r="J22" s="1162"/>
      <c r="K22" s="285">
        <v>100.3</v>
      </c>
      <c r="L22" s="286">
        <v>99.3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9" t="s">
        <v>479</v>
      </c>
      <c r="L30" s="254"/>
      <c r="M30" s="255" t="s">
        <v>480</v>
      </c>
      <c r="N30" s="256"/>
    </row>
    <row r="31" spans="1:16">
      <c r="A31" s="248"/>
      <c r="B31" s="244"/>
      <c r="C31" s="244"/>
      <c r="D31" s="244"/>
      <c r="E31" s="244"/>
      <c r="F31" s="244"/>
      <c r="G31" s="257"/>
      <c r="H31" s="258"/>
      <c r="I31" s="258"/>
      <c r="J31" s="259"/>
      <c r="K31" s="1150"/>
      <c r="L31" s="260" t="s">
        <v>481</v>
      </c>
      <c r="M31" s="261" t="s">
        <v>482</v>
      </c>
      <c r="N31" s="262" t="s">
        <v>483</v>
      </c>
    </row>
    <row r="32" spans="1:16" ht="27" customHeight="1">
      <c r="A32" s="248"/>
      <c r="B32" s="244"/>
      <c r="C32" s="244"/>
      <c r="D32" s="244"/>
      <c r="E32" s="244"/>
      <c r="F32" s="244"/>
      <c r="G32" s="1151" t="s">
        <v>502</v>
      </c>
      <c r="H32" s="1152"/>
      <c r="I32" s="1152"/>
      <c r="J32" s="1153"/>
      <c r="K32" s="294">
        <v>5099515</v>
      </c>
      <c r="L32" s="294">
        <v>31402</v>
      </c>
      <c r="M32" s="295">
        <v>36111</v>
      </c>
      <c r="N32" s="296">
        <v>-13</v>
      </c>
    </row>
    <row r="33" spans="1:16" ht="13.5" customHeight="1">
      <c r="A33" s="248"/>
      <c r="B33" s="244"/>
      <c r="C33" s="244"/>
      <c r="D33" s="244"/>
      <c r="E33" s="244"/>
      <c r="F33" s="244"/>
      <c r="G33" s="1151" t="s">
        <v>503</v>
      </c>
      <c r="H33" s="1152"/>
      <c r="I33" s="1152"/>
      <c r="J33" s="1153"/>
      <c r="K33" s="294" t="s">
        <v>489</v>
      </c>
      <c r="L33" s="294" t="s">
        <v>489</v>
      </c>
      <c r="M33" s="295" t="s">
        <v>489</v>
      </c>
      <c r="N33" s="296" t="s">
        <v>489</v>
      </c>
    </row>
    <row r="34" spans="1:16" ht="27" customHeight="1">
      <c r="A34" s="248"/>
      <c r="B34" s="244"/>
      <c r="C34" s="244"/>
      <c r="D34" s="244"/>
      <c r="E34" s="244"/>
      <c r="F34" s="244"/>
      <c r="G34" s="1151" t="s">
        <v>504</v>
      </c>
      <c r="H34" s="1152"/>
      <c r="I34" s="1152"/>
      <c r="J34" s="1153"/>
      <c r="K34" s="294" t="s">
        <v>489</v>
      </c>
      <c r="L34" s="294" t="s">
        <v>489</v>
      </c>
      <c r="M34" s="295">
        <v>30</v>
      </c>
      <c r="N34" s="296" t="s">
        <v>489</v>
      </c>
    </row>
    <row r="35" spans="1:16" ht="27" customHeight="1">
      <c r="A35" s="248"/>
      <c r="B35" s="244"/>
      <c r="C35" s="244"/>
      <c r="D35" s="244"/>
      <c r="E35" s="244"/>
      <c r="F35" s="244"/>
      <c r="G35" s="1151" t="s">
        <v>505</v>
      </c>
      <c r="H35" s="1152"/>
      <c r="I35" s="1152"/>
      <c r="J35" s="1153"/>
      <c r="K35" s="294">
        <v>1298122</v>
      </c>
      <c r="L35" s="294">
        <v>7994</v>
      </c>
      <c r="M35" s="295">
        <v>12609</v>
      </c>
      <c r="N35" s="296">
        <v>-36.6</v>
      </c>
    </row>
    <row r="36" spans="1:16" ht="27" customHeight="1">
      <c r="A36" s="248"/>
      <c r="B36" s="244"/>
      <c r="C36" s="244"/>
      <c r="D36" s="244"/>
      <c r="E36" s="244"/>
      <c r="F36" s="244"/>
      <c r="G36" s="1151" t="s">
        <v>506</v>
      </c>
      <c r="H36" s="1152"/>
      <c r="I36" s="1152"/>
      <c r="J36" s="1153"/>
      <c r="K36" s="294">
        <v>129305</v>
      </c>
      <c r="L36" s="294">
        <v>796</v>
      </c>
      <c r="M36" s="295">
        <v>815</v>
      </c>
      <c r="N36" s="296">
        <v>-2.2999999999999998</v>
      </c>
    </row>
    <row r="37" spans="1:16" ht="13.5" customHeight="1">
      <c r="A37" s="248"/>
      <c r="B37" s="244"/>
      <c r="C37" s="244"/>
      <c r="D37" s="244"/>
      <c r="E37" s="244"/>
      <c r="F37" s="244"/>
      <c r="G37" s="1151" t="s">
        <v>507</v>
      </c>
      <c r="H37" s="1152"/>
      <c r="I37" s="1152"/>
      <c r="J37" s="1153"/>
      <c r="K37" s="294">
        <v>205470</v>
      </c>
      <c r="L37" s="294">
        <v>1265</v>
      </c>
      <c r="M37" s="295">
        <v>1104</v>
      </c>
      <c r="N37" s="296">
        <v>14.6</v>
      </c>
    </row>
    <row r="38" spans="1:16" ht="27" customHeight="1">
      <c r="A38" s="248"/>
      <c r="B38" s="244"/>
      <c r="C38" s="244"/>
      <c r="D38" s="244"/>
      <c r="E38" s="244"/>
      <c r="F38" s="244"/>
      <c r="G38" s="1154" t="s">
        <v>508</v>
      </c>
      <c r="H38" s="1155"/>
      <c r="I38" s="1155"/>
      <c r="J38" s="1156"/>
      <c r="K38" s="297" t="s">
        <v>489</v>
      </c>
      <c r="L38" s="297" t="s">
        <v>489</v>
      </c>
      <c r="M38" s="298">
        <v>2</v>
      </c>
      <c r="N38" s="299" t="s">
        <v>489</v>
      </c>
      <c r="O38" s="293"/>
    </row>
    <row r="39" spans="1:16">
      <c r="A39" s="248"/>
      <c r="B39" s="244"/>
      <c r="C39" s="244"/>
      <c r="D39" s="244"/>
      <c r="E39" s="244"/>
      <c r="F39" s="244"/>
      <c r="G39" s="1154" t="s">
        <v>509</v>
      </c>
      <c r="H39" s="1155"/>
      <c r="I39" s="1155"/>
      <c r="J39" s="1156"/>
      <c r="K39" s="300">
        <v>-1713309</v>
      </c>
      <c r="L39" s="300">
        <v>-10550</v>
      </c>
      <c r="M39" s="301">
        <v>-7124</v>
      </c>
      <c r="N39" s="302">
        <v>48.1</v>
      </c>
      <c r="O39" s="293"/>
    </row>
    <row r="40" spans="1:16" ht="27" customHeight="1">
      <c r="A40" s="248"/>
      <c r="B40" s="244"/>
      <c r="C40" s="244"/>
      <c r="D40" s="244"/>
      <c r="E40" s="244"/>
      <c r="F40" s="244"/>
      <c r="G40" s="1151" t="s">
        <v>510</v>
      </c>
      <c r="H40" s="1152"/>
      <c r="I40" s="1152"/>
      <c r="J40" s="1153"/>
      <c r="K40" s="300">
        <v>-4717294</v>
      </c>
      <c r="L40" s="300">
        <v>-29048</v>
      </c>
      <c r="M40" s="301">
        <v>-32568</v>
      </c>
      <c r="N40" s="302">
        <v>-10.8</v>
      </c>
      <c r="O40" s="293"/>
    </row>
    <row r="41" spans="1:16">
      <c r="A41" s="248"/>
      <c r="B41" s="244"/>
      <c r="C41" s="244"/>
      <c r="D41" s="244"/>
      <c r="E41" s="244"/>
      <c r="F41" s="244"/>
      <c r="G41" s="1157" t="s">
        <v>277</v>
      </c>
      <c r="H41" s="1158"/>
      <c r="I41" s="1158"/>
      <c r="J41" s="1159"/>
      <c r="K41" s="294">
        <v>301809</v>
      </c>
      <c r="L41" s="300">
        <v>1858</v>
      </c>
      <c r="M41" s="301">
        <v>10979</v>
      </c>
      <c r="N41" s="302">
        <v>-83.1</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44" t="s">
        <v>479</v>
      </c>
      <c r="J49" s="1146" t="s">
        <v>514</v>
      </c>
      <c r="K49" s="1147"/>
      <c r="L49" s="1147"/>
      <c r="M49" s="1147"/>
      <c r="N49" s="1148"/>
    </row>
    <row r="50" spans="1:14">
      <c r="A50" s="248"/>
      <c r="B50" s="244"/>
      <c r="C50" s="244"/>
      <c r="D50" s="244"/>
      <c r="E50" s="244"/>
      <c r="F50" s="244"/>
      <c r="G50" s="312"/>
      <c r="H50" s="313"/>
      <c r="I50" s="1145"/>
      <c r="J50" s="314" t="s">
        <v>515</v>
      </c>
      <c r="K50" s="315" t="s">
        <v>516</v>
      </c>
      <c r="L50" s="316" t="s">
        <v>517</v>
      </c>
      <c r="M50" s="317" t="s">
        <v>518</v>
      </c>
      <c r="N50" s="318" t="s">
        <v>519</v>
      </c>
    </row>
    <row r="51" spans="1:14">
      <c r="A51" s="248"/>
      <c r="B51" s="244"/>
      <c r="C51" s="244"/>
      <c r="D51" s="244"/>
      <c r="E51" s="244"/>
      <c r="F51" s="244"/>
      <c r="G51" s="310" t="s">
        <v>520</v>
      </c>
      <c r="H51" s="311"/>
      <c r="I51" s="319">
        <v>11956089</v>
      </c>
      <c r="J51" s="320">
        <v>75185</v>
      </c>
      <c r="K51" s="321">
        <v>29.5</v>
      </c>
      <c r="L51" s="322">
        <v>38606</v>
      </c>
      <c r="M51" s="323">
        <v>-29.6</v>
      </c>
      <c r="N51" s="324">
        <v>59.1</v>
      </c>
    </row>
    <row r="52" spans="1:14">
      <c r="A52" s="248"/>
      <c r="B52" s="244"/>
      <c r="C52" s="244"/>
      <c r="D52" s="244"/>
      <c r="E52" s="244"/>
      <c r="F52" s="244"/>
      <c r="G52" s="325"/>
      <c r="H52" s="326" t="s">
        <v>521</v>
      </c>
      <c r="I52" s="327">
        <v>9042944</v>
      </c>
      <c r="J52" s="328">
        <v>56866</v>
      </c>
      <c r="K52" s="329">
        <v>38.700000000000003</v>
      </c>
      <c r="L52" s="330">
        <v>22435</v>
      </c>
      <c r="M52" s="331">
        <v>-24.1</v>
      </c>
      <c r="N52" s="332">
        <v>62.8</v>
      </c>
    </row>
    <row r="53" spans="1:14">
      <c r="A53" s="248"/>
      <c r="B53" s="244"/>
      <c r="C53" s="244"/>
      <c r="D53" s="244"/>
      <c r="E53" s="244"/>
      <c r="F53" s="244"/>
      <c r="G53" s="310" t="s">
        <v>522</v>
      </c>
      <c r="H53" s="311"/>
      <c r="I53" s="319">
        <v>8518047</v>
      </c>
      <c r="J53" s="320">
        <v>52215</v>
      </c>
      <c r="K53" s="321">
        <v>-30.6</v>
      </c>
      <c r="L53" s="322">
        <v>39425</v>
      </c>
      <c r="M53" s="323">
        <v>2.1</v>
      </c>
      <c r="N53" s="324">
        <v>-32.700000000000003</v>
      </c>
    </row>
    <row r="54" spans="1:14">
      <c r="A54" s="248"/>
      <c r="B54" s="244"/>
      <c r="C54" s="244"/>
      <c r="D54" s="244"/>
      <c r="E54" s="244"/>
      <c r="F54" s="244"/>
      <c r="G54" s="325"/>
      <c r="H54" s="326" t="s">
        <v>521</v>
      </c>
      <c r="I54" s="327">
        <v>6389013</v>
      </c>
      <c r="J54" s="328">
        <v>39164</v>
      </c>
      <c r="K54" s="329">
        <v>-31.1</v>
      </c>
      <c r="L54" s="330">
        <v>22414</v>
      </c>
      <c r="M54" s="331">
        <v>-0.1</v>
      </c>
      <c r="N54" s="332">
        <v>-31</v>
      </c>
    </row>
    <row r="55" spans="1:14">
      <c r="A55" s="248"/>
      <c r="B55" s="244"/>
      <c r="C55" s="244"/>
      <c r="D55" s="244"/>
      <c r="E55" s="244"/>
      <c r="F55" s="244"/>
      <c r="G55" s="310" t="s">
        <v>523</v>
      </c>
      <c r="H55" s="311"/>
      <c r="I55" s="319">
        <v>8245393</v>
      </c>
      <c r="J55" s="320">
        <v>50558</v>
      </c>
      <c r="K55" s="321">
        <v>-3.2</v>
      </c>
      <c r="L55" s="322">
        <v>43141</v>
      </c>
      <c r="M55" s="323">
        <v>9.4</v>
      </c>
      <c r="N55" s="324">
        <v>-12.6</v>
      </c>
    </row>
    <row r="56" spans="1:14">
      <c r="A56" s="248"/>
      <c r="B56" s="244"/>
      <c r="C56" s="244"/>
      <c r="D56" s="244"/>
      <c r="E56" s="244"/>
      <c r="F56" s="244"/>
      <c r="G56" s="325"/>
      <c r="H56" s="326" t="s">
        <v>521</v>
      </c>
      <c r="I56" s="327">
        <v>5593655</v>
      </c>
      <c r="J56" s="328">
        <v>34298</v>
      </c>
      <c r="K56" s="329">
        <v>-12.4</v>
      </c>
      <c r="L56" s="330">
        <v>21887</v>
      </c>
      <c r="M56" s="331">
        <v>-2.4</v>
      </c>
      <c r="N56" s="332">
        <v>-10</v>
      </c>
    </row>
    <row r="57" spans="1:14">
      <c r="A57" s="248"/>
      <c r="B57" s="244"/>
      <c r="C57" s="244"/>
      <c r="D57" s="244"/>
      <c r="E57" s="244"/>
      <c r="F57" s="244"/>
      <c r="G57" s="310" t="s">
        <v>524</v>
      </c>
      <c r="H57" s="311"/>
      <c r="I57" s="319">
        <v>8478567</v>
      </c>
      <c r="J57" s="320">
        <v>52065</v>
      </c>
      <c r="K57" s="321">
        <v>3</v>
      </c>
      <c r="L57" s="322">
        <v>45117</v>
      </c>
      <c r="M57" s="323">
        <v>4.5999999999999996</v>
      </c>
      <c r="N57" s="324">
        <v>-1.6</v>
      </c>
    </row>
    <row r="58" spans="1:14">
      <c r="A58" s="248"/>
      <c r="B58" s="244"/>
      <c r="C58" s="244"/>
      <c r="D58" s="244"/>
      <c r="E58" s="244"/>
      <c r="F58" s="244"/>
      <c r="G58" s="325"/>
      <c r="H58" s="326" t="s">
        <v>521</v>
      </c>
      <c r="I58" s="327">
        <v>5810679</v>
      </c>
      <c r="J58" s="328">
        <v>35682</v>
      </c>
      <c r="K58" s="329">
        <v>4</v>
      </c>
      <c r="L58" s="330">
        <v>25589</v>
      </c>
      <c r="M58" s="331">
        <v>16.899999999999999</v>
      </c>
      <c r="N58" s="332">
        <v>-12.9</v>
      </c>
    </row>
    <row r="59" spans="1:14">
      <c r="A59" s="248"/>
      <c r="B59" s="244"/>
      <c r="C59" s="244"/>
      <c r="D59" s="244"/>
      <c r="E59" s="244"/>
      <c r="F59" s="244"/>
      <c r="G59" s="310" t="s">
        <v>525</v>
      </c>
      <c r="H59" s="311"/>
      <c r="I59" s="319">
        <v>8657633</v>
      </c>
      <c r="J59" s="320">
        <v>53312</v>
      </c>
      <c r="K59" s="321">
        <v>2.4</v>
      </c>
      <c r="L59" s="322">
        <v>52496</v>
      </c>
      <c r="M59" s="323">
        <v>16.399999999999999</v>
      </c>
      <c r="N59" s="324">
        <v>-14</v>
      </c>
    </row>
    <row r="60" spans="1:14">
      <c r="A60" s="248"/>
      <c r="B60" s="244"/>
      <c r="C60" s="244"/>
      <c r="D60" s="244"/>
      <c r="E60" s="244"/>
      <c r="F60" s="244"/>
      <c r="G60" s="325"/>
      <c r="H60" s="326" t="s">
        <v>521</v>
      </c>
      <c r="I60" s="333">
        <v>5036821</v>
      </c>
      <c r="J60" s="328">
        <v>31016</v>
      </c>
      <c r="K60" s="329">
        <v>-13.1</v>
      </c>
      <c r="L60" s="330">
        <v>29467</v>
      </c>
      <c r="M60" s="331">
        <v>15.2</v>
      </c>
      <c r="N60" s="332">
        <v>-28.3</v>
      </c>
    </row>
    <row r="61" spans="1:14">
      <c r="A61" s="248"/>
      <c r="B61" s="244"/>
      <c r="C61" s="244"/>
      <c r="D61" s="244"/>
      <c r="E61" s="244"/>
      <c r="F61" s="244"/>
      <c r="G61" s="310" t="s">
        <v>526</v>
      </c>
      <c r="H61" s="334"/>
      <c r="I61" s="335">
        <v>9171146</v>
      </c>
      <c r="J61" s="336">
        <v>56667</v>
      </c>
      <c r="K61" s="337">
        <v>0.2</v>
      </c>
      <c r="L61" s="338">
        <v>43757</v>
      </c>
      <c r="M61" s="339">
        <v>0.6</v>
      </c>
      <c r="N61" s="324">
        <v>-0.4</v>
      </c>
    </row>
    <row r="62" spans="1:14">
      <c r="A62" s="248"/>
      <c r="B62" s="244"/>
      <c r="C62" s="244"/>
      <c r="D62" s="244"/>
      <c r="E62" s="244"/>
      <c r="F62" s="244"/>
      <c r="G62" s="325"/>
      <c r="H62" s="326" t="s">
        <v>521</v>
      </c>
      <c r="I62" s="327">
        <v>6374622</v>
      </c>
      <c r="J62" s="328">
        <v>39405</v>
      </c>
      <c r="K62" s="329">
        <v>-2.8</v>
      </c>
      <c r="L62" s="330">
        <v>24358</v>
      </c>
      <c r="M62" s="331">
        <v>1.1000000000000001</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14.78</v>
      </c>
      <c r="G47" s="12">
        <v>11.26</v>
      </c>
      <c r="H47" s="12">
        <v>13.37</v>
      </c>
      <c r="I47" s="12">
        <v>12.45</v>
      </c>
      <c r="J47" s="13">
        <v>13.06</v>
      </c>
    </row>
    <row r="48" spans="2:10" ht="57.75" customHeight="1">
      <c r="B48" s="14"/>
      <c r="C48" s="1171" t="s">
        <v>4</v>
      </c>
      <c r="D48" s="1171"/>
      <c r="E48" s="1172"/>
      <c r="F48" s="15">
        <v>5.32</v>
      </c>
      <c r="G48" s="16">
        <v>4.08</v>
      </c>
      <c r="H48" s="16">
        <v>5.27</v>
      </c>
      <c r="I48" s="16">
        <v>6.01</v>
      </c>
      <c r="J48" s="17">
        <v>6.7</v>
      </c>
    </row>
    <row r="49" spans="2:10" ht="57.75" customHeight="1" thickBot="1">
      <c r="B49" s="18"/>
      <c r="C49" s="1173" t="s">
        <v>5</v>
      </c>
      <c r="D49" s="1173"/>
      <c r="E49" s="1174"/>
      <c r="F49" s="19">
        <v>1.6</v>
      </c>
      <c r="G49" s="20" t="s">
        <v>533</v>
      </c>
      <c r="H49" s="20">
        <v>3.44</v>
      </c>
      <c r="I49" s="20" t="s">
        <v>534</v>
      </c>
      <c r="J49" s="21">
        <v>1.3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2017-03-06T05:50:27Z</cp:lastPrinted>
  <dcterms:created xsi:type="dcterms:W3CDTF">2017-02-15T19:14:17Z</dcterms:created>
  <dcterms:modified xsi:type="dcterms:W3CDTF">2017-05-22T06:48:43Z</dcterms:modified>
</cp:coreProperties>
</file>