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CR102" i="11"/>
  <c r="AF88" i="11" l="1"/>
  <c r="AU63" i="11"/>
  <c r="AP63" i="11"/>
  <c r="AP23" i="11"/>
  <c r="AA23" i="11"/>
  <c r="BG37" i="9" l="1"/>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C39" i="9"/>
  <c r="BW38" i="9"/>
  <c r="BE38" i="9"/>
  <c r="AM38" i="9"/>
  <c r="C38" i="9"/>
  <c r="BW37" i="9"/>
  <c r="AM37" i="9"/>
  <c r="C37" i="9"/>
  <c r="BW36" i="9"/>
  <c r="AM36" i="9"/>
  <c r="BW35" i="9"/>
  <c r="CO34" i="9"/>
  <c r="CO35" i="9" s="1"/>
  <c r="CO36" i="9" s="1"/>
  <c r="CO37" i="9" s="1"/>
  <c r="CO38" i="9" s="1"/>
  <c r="CO39" i="9" s="1"/>
  <c r="CO40" i="9" s="1"/>
  <c r="CO41" i="9" s="1"/>
  <c r="CO42" i="9" s="1"/>
  <c r="CO43" i="9" s="1"/>
  <c r="BW34" i="9"/>
  <c r="C34" i="9"/>
  <c r="C35" i="9" s="1"/>
  <c r="C36" i="9" l="1"/>
  <c r="U34" i="9"/>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 r="AM35" i="9" s="1"/>
</calcChain>
</file>

<file path=xl/sharedStrings.xml><?xml version="1.0" encoding="utf-8"?>
<sst xmlns="http://schemas.openxmlformats.org/spreadsheetml/2006/main" count="1090" uniqueCount="569">
  <si>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</si>
  <si>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</si>
  <si>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</si>
  <si>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</si>
  <si>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</si>
  <si>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</si>
  <si>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</si>
  <si>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</si>
  <si>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</si>
  <si>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</si>
  <si>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</si>
  <si>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</si>
  <si>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</si>
  <si>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</si>
  <si>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</si>
  <si>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</si>
  <si>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</si>
  <si>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</si>
  <si>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</si>
  <si>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</si>
  <si>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</si>
  <si>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</si>
  <si>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</si>
  <si>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</si>
  <si>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</si>
  <si>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</si>
  <si>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</si>
  <si>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</si>
  <si>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</si>
  <si>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</si>
  <si>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</si>
  <si>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</si>
  <si>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</si>
  <si>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</si>
  <si>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</si>
  <si>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</si>
  <si>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</si>
  <si>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</si>
  <si>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</si>
  <si>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</si>
  <si>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</si>
  <si>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</si>
  <si>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</si>
  <si>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</si>
  <si>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</si>
  <si>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</si>
  <si>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</si>
  <si>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</si>
  <si>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</si>
  <si>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</si>
  <si>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</si>
  <si>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</si>
  <si>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</si>
  <si>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</si>
  <si>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</si>
  <si>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</si>
  <si>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</si>
  <si>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</si>
  <si>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</si>
  <si>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</si>
  <si>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</si>
  <si>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</si>
  <si>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</si>
  <si>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</si>
  <si>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</si>
  <si>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</si>
  <si>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</si>
  <si>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</si>
  <si>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</si>
  <si>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</si>
  <si>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</si>
  <si>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</si>
  <si>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</si>
  <si>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</si>
  <si>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</si>
  <si>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</si>
  <si>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</si>
  <si>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</si>
  <si>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</si>
  <si>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</si>
  <si>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</si>
  <si>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</si>
  <si>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郡上市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</si>
  <si>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</si>
  <si>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</si>
  <si>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</si>
  <si>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</si>
  <si>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</si>
  <si>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</si>
  <si>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</si>
  <si>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</si>
  <si>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</si>
  <si>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</si>
  <si>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</si>
  <si>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</si>
  <si>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</si>
  <si>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</si>
  <si>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</si>
  <si>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</si>
  <si>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</si>
  <si>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</si>
  <si>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</si>
  <si>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</si>
  <si>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</si>
  <si>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</si>
  <si>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</si>
  <si>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</si>
  <si>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</si>
  <si>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</si>
  <si>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</si>
  <si>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</si>
  <si>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</si>
  <si>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</si>
  <si>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</si>
  <si>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</si>
  <si>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</si>
  <si>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</si>
  <si>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</si>
  <si>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</si>
  <si>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</si>
  <si>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</si>
  <si>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</si>
  <si>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</si>
  <si>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</si>
  <si>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</si>
  <si>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</si>
  <si>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</si>
  <si>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</si>
  <si>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</si>
  <si>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</si>
  <si>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</si>
  <si>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</si>
  <si>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</si>
  <si>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</si>
  <si>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</si>
  <si>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</si>
  <si>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</si>
  <si>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</si>
  <si>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</si>
  <si>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</si>
  <si>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</si>
  <si>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</si>
  <si>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</si>
  <si>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</si>
  <si>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</si>
  <si>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</si>
  <si>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</si>
  <si>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</si>
  <si>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</si>
  <si>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</si>
  <si>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</si>
  <si>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</si>
  <si>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</si>
  <si>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</si>
  <si>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</si>
  <si>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</si>
  <si>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</si>
  <si>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</si>
  <si>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</si>
  <si>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</si>
  <si>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</si>
  <si>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</si>
  <si>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</si>
  <si>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</si>
  <si>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</si>
  <si>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</si>
  <si>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</si>
  <si>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</si>
  <si>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</si>
  <si>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</si>
  <si>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</si>
  <si>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</si>
  <si>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</si>
  <si>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</si>
  <si>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</si>
  <si>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</si>
  <si>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</si>
  <si>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</si>
  <si>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</si>
  <si>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</si>
  <si>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</si>
  <si>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</si>
  <si>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</si>
  <si>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</si>
  <si>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</si>
  <si>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</si>
  <si>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</si>
  <si>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</si>
  <si>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</si>
  <si>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</si>
  <si>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</si>
  <si>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</si>
  <si>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</si>
  <si>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</si>
  <si>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</si>
  <si>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</si>
  <si>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岐阜県郡上市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</si>
  <si>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</si>
  <si>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</si>
  <si>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</si>
  <si>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</si>
  <si>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</si>
  <si>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</si>
  <si>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</si>
  <si>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</si>
  <si>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</si>
  <si>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</si>
  <si>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</si>
  <si>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</si>
  <si>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</si>
  <si>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</si>
  <si>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</si>
  <si>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</si>
  <si>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</si>
  <si>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</si>
  <si>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</si>
  <si>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</si>
  <si>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</si>
  <si>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</si>
  <si>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</si>
  <si>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</si>
  <si>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</si>
  <si>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</si>
  <si>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</si>
  <si>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</si>
  <si>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</si>
  <si>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</si>
  <si>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</si>
  <si>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</si>
  <si>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</si>
  <si>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</si>
  <si>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</si>
  <si>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</si>
  <si>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</si>
  <si>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</si>
  <si>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</si>
  <si>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</si>
  <si>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</si>
  <si>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</si>
  <si>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</si>
  <si>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</si>
  <si>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</si>
  <si>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</si>
  <si>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</si>
  <si>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</si>
  <si>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</si>
  <si>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</si>
  <si>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</si>
  <si>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</si>
  <si>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</si>
  <si>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</si>
  <si>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</si>
  <si>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</si>
  <si>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</si>
  <si>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</si>
  <si>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</si>
  <si>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</si>
  <si>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</si>
  <si>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</si>
  <si>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</si>
  <si>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</si>
  <si>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</si>
  <si>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</si>
  <si>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</si>
  <si>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</si>
  <si>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</si>
  <si>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</si>
  <si>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</si>
  <si>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</si>
  <si>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</si>
  <si>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</si>
  <si>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</si>
  <si>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</si>
  <si>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</si>
  <si>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</si>
  <si>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</si>
  <si>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</si>
  <si>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</si>
  <si>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</si>
  <si>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</si>
  <si>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</si>
  <si>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</si>
  <si>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</si>
  <si>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</si>
  <si>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</si>
  <si>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</si>
  <si>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</si>
  <si>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</si>
  <si>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</si>
  <si>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</si>
  <si>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</si>
  <si>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</si>
  <si>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</si>
  <si>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</si>
  <si>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</si>
  <si>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</si>
  <si>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</si>
  <si>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</si>
  <si>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</si>
  <si>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</si>
  <si>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</si>
  <si>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</si>
  <si>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</si>
  <si>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</si>
  <si>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</si>
  <si>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</si>
  <si>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</si>
  <si>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</si>
  <si>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</si>
  <si>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</si>
  <si>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</si>
  <si>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</si>
  <si>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</si>
  <si>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</si>
  <si>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</si>
  <si>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</si>
  <si>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</si>
  <si>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</si>
  <si>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</si>
  <si>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</si>
  <si>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</si>
  <si>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</si>
  <si>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</si>
  <si>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</si>
  <si>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</si>
  <si>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</si>
  <si>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</si>
  <si>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</si>
  <si>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</si>
  <si>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</si>
  <si>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</si>
  <si>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</si>
  <si>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</si>
  <si>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</si>
  <si>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</si>
  <si>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</si>
  <si>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</si>
  <si>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</si>
  <si>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</si>
  <si>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</si>
  <si>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</si>
  <si>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</si>
  <si>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</si>
  <si>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</si>
  <si>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</si>
  <si>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</si>
  <si>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岐阜県郡上市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</si>
  <si>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</si>
  <si>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</si>
  <si>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</si>
  <si>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</si>
  <si>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</si>
  <si>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</si>
  <si>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</si>
  <si>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</si>
  <si>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</si>
  <si>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</si>
  <si>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</si>
  <si>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</si>
  <si>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</si>
  <si>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</si>
  <si>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</si>
  <si>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</si>
  <si>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</si>
  <si>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</si>
  <si>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</si>
  <si>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</si>
  <si>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青少年育英奨学資金貸付特別会計</t>
    <phoneticPr fontId="5"/>
  </si>
  <si>
    <t>鉄道経営対策事業基金特別会計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</si>
  <si>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</si>
  <si>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</si>
  <si>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</si>
  <si>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</si>
  <si>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</si>
  <si>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</si>
  <si>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</si>
  <si>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</si>
  <si>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</si>
  <si>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</si>
  <si>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</si>
  <si>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</si>
  <si>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</si>
  <si>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</si>
  <si>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国民健康保険特別会計（直営診療施設勘定）</t>
    <phoneticPr fontId="5"/>
  </si>
  <si>
    <t>介護保険特別会計</t>
    <phoneticPr fontId="5"/>
  </si>
  <si>
    <t>後期高齢者医療特別会計</t>
    <phoneticPr fontId="5"/>
  </si>
  <si>
    <t>介護サービス事業特別会計</t>
    <phoneticPr fontId="5"/>
  </si>
  <si>
    <t>駐車場事業特別会計</t>
    <phoneticPr fontId="5"/>
  </si>
  <si>
    <t>水道事業会計</t>
    <phoneticPr fontId="5"/>
  </si>
  <si>
    <t>法適用企業</t>
    <phoneticPr fontId="5"/>
  </si>
  <si>
    <t>病院事業等会計</t>
    <phoneticPr fontId="5"/>
  </si>
  <si>
    <t>簡易水道事業特別会計</t>
    <phoneticPr fontId="5"/>
  </si>
  <si>
    <t>法非適用企業</t>
    <phoneticPr fontId="5"/>
  </si>
  <si>
    <t>下水道事業特別会計</t>
    <phoneticPr fontId="5"/>
  </si>
  <si>
    <t>ケーブルテレビ事業特別会計</t>
    <phoneticPr fontId="5"/>
  </si>
  <si>
    <t>宅地開発特別会計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</si>
  <si>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</si>
  <si>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</si>
  <si>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</si>
  <si>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</si>
  <si>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</si>
  <si>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</si>
  <si>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</si>
  <si>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</si>
  <si>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</si>
  <si>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</si>
  <si>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</si>
  <si>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</si>
  <si>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</si>
  <si>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</si>
  <si>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</si>
  <si>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</si>
  <si>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</si>
  <si>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</si>
  <si>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</si>
  <si>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</si>
  <si>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</si>
  <si>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</si>
  <si>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</si>
  <si>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</si>
  <si>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</si>
  <si>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</si>
  <si>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</si>
  <si>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</si>
  <si>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</si>
  <si>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</si>
  <si>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</si>
  <si>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</si>
  <si>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</si>
  <si>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</si>
  <si>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</si>
  <si>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</si>
  <si>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</si>
  <si>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</si>
  <si>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</si>
  <si>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</si>
  <si>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</si>
  <si>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</si>
  <si>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</si>
  <si>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</si>
  <si>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</si>
  <si>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</si>
  <si>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</si>
  <si>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</si>
  <si>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</si>
  <si>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</si>
  <si>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</si>
  <si>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</si>
  <si>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</si>
  <si>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</si>
  <si>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</si>
  <si>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</si>
  <si>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</si>
  <si>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</si>
  <si>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</si>
  <si>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</si>
  <si>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</si>
  <si>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</si>
  <si>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</si>
  <si>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</si>
  <si>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</si>
  <si>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</si>
  <si>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</si>
  <si>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</si>
  <si>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</si>
  <si>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</si>
  <si>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</si>
  <si>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</si>
  <si>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</si>
  <si>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</si>
  <si>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</si>
  <si>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</si>
  <si>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</si>
  <si>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</si>
  <si>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</si>
  <si>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</si>
  <si>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</si>
  <si>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</si>
  <si>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</si>
  <si>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</si>
  <si>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</si>
  <si>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</si>
  <si>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</si>
  <si>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</si>
  <si>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</si>
  <si>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</si>
  <si>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</si>
  <si>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</si>
  <si>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</si>
  <si>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</si>
  <si>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</si>
  <si>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</si>
  <si>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</si>
  <si>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</si>
  <si>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</si>
  <si>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</si>
  <si>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</si>
  <si>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</si>
  <si>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</si>
  <si>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</si>
  <si>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</si>
  <si>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</si>
  <si>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</si>
  <si>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</si>
  <si>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</si>
  <si>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</si>
  <si>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</si>
  <si>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</si>
  <si>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</si>
  <si>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</si>
  <si>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</si>
  <si>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</si>
  <si>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</si>
  <si>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</si>
  <si>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</si>
  <si>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</si>
  <si>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</si>
  <si>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</si>
  <si>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</si>
  <si>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</si>
  <si>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</si>
  <si>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</si>
  <si>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</si>
  <si>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</si>
  <si>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</si>
  <si>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</si>
  <si>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</si>
  <si>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</si>
  <si>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0.56</t>
  </si>
  <si>
    <t>水道事業会計</t>
  </si>
  <si>
    <t>病院事業等会計</t>
  </si>
  <si>
    <t>一般会計</t>
  </si>
  <si>
    <t>国民健康保険特別会計</t>
  </si>
  <si>
    <t>介護保険特別会計</t>
  </si>
  <si>
    <t>介護サービス事業特別会計</t>
  </si>
  <si>
    <t>宅地開発特別会計</t>
  </si>
  <si>
    <t>簡易水道事業特別会計</t>
  </si>
  <si>
    <t>その他会計（赤字）</t>
  </si>
  <si>
    <t>その他会計（黒字）</t>
  </si>
  <si>
    <t>-</t>
    <phoneticPr fontId="2"/>
  </si>
  <si>
    <t>-</t>
    <phoneticPr fontId="2"/>
  </si>
  <si>
    <t>-</t>
    <phoneticPr fontId="2"/>
  </si>
  <si>
    <t>岐阜県市町村職員退職手当組合</t>
    <rPh sb="0" eb="3">
      <t>ギフケン</t>
    </rPh>
    <rPh sb="3" eb="6">
      <t>シチョウソン</t>
    </rPh>
    <rPh sb="6" eb="8">
      <t>ショクイン</t>
    </rPh>
    <rPh sb="8" eb="10">
      <t>タイショク</t>
    </rPh>
    <rPh sb="10" eb="12">
      <t>テア</t>
    </rPh>
    <rPh sb="12" eb="14">
      <t>クミアイ</t>
    </rPh>
    <phoneticPr fontId="2"/>
  </si>
  <si>
    <t>岐阜県市町村会館組合</t>
    <rPh sb="0" eb="3">
      <t>ギフケン</t>
    </rPh>
    <rPh sb="3" eb="6">
      <t>シチョウソン</t>
    </rPh>
    <rPh sb="6" eb="8">
      <t>カイカン</t>
    </rPh>
    <rPh sb="8" eb="10">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</si>
  <si>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</si>
  <si>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</si>
  <si>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</si>
  <si>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t>
    <phoneticPr fontId="2"/>
  </si>
  <si>
    <t>-</t>
    <phoneticPr fontId="2"/>
  </si>
  <si>
    <t>法適用</t>
    <rPh sb="0" eb="1">
      <t>ホウ</t>
    </rPh>
    <rPh sb="1" eb="3">
      <t>テキヨウ</t>
    </rPh>
    <phoneticPr fontId="2"/>
  </si>
  <si>
    <t>郡上大和総合開発㈱</t>
    <rPh sb="0" eb="2">
      <t>グジョウ</t>
    </rPh>
    <rPh sb="2" eb="4">
      <t>ダイワ</t>
    </rPh>
    <rPh sb="4" eb="6">
      <t>ソウゴウ</t>
    </rPh>
    <rPh sb="6" eb="8">
      <t>カイハツ</t>
    </rPh>
    <phoneticPr fontId="2"/>
  </si>
  <si>
    <t>㈲阿弥陀ケ滝観光</t>
    <rPh sb="1" eb="4">
      <t>アミダ</t>
    </rPh>
    <rPh sb="5" eb="6">
      <t>タキ</t>
    </rPh>
    <rPh sb="6" eb="8">
      <t>カンコウ</t>
    </rPh>
    <phoneticPr fontId="2"/>
  </si>
  <si>
    <t>㈱伊野原の郷</t>
    <rPh sb="1" eb="2">
      <t>イ</t>
    </rPh>
    <rPh sb="2" eb="4">
      <t>ノハラ</t>
    </rPh>
    <rPh sb="5" eb="6">
      <t>ゴウ</t>
    </rPh>
    <phoneticPr fontId="2"/>
  </si>
  <si>
    <t>㈱イーグル</t>
    <phoneticPr fontId="2"/>
  </si>
  <si>
    <t>㈱ネーブルみなみ</t>
    <phoneticPr fontId="2"/>
  </si>
  <si>
    <t>㈱ジェイエムみなみ</t>
    <phoneticPr fontId="2"/>
  </si>
  <si>
    <t>めいほう高原開発㈱</t>
    <rPh sb="4" eb="6">
      <t>コウゲン</t>
    </rPh>
    <rPh sb="6" eb="8">
      <t>カイハツ</t>
    </rPh>
    <phoneticPr fontId="2"/>
  </si>
  <si>
    <t>奥濃飛白山観光㈱</t>
    <rPh sb="0" eb="1">
      <t>オク</t>
    </rPh>
    <rPh sb="1" eb="3">
      <t>ノウヒ</t>
    </rPh>
    <rPh sb="3" eb="5">
      <t>ハクサン</t>
    </rPh>
    <rPh sb="5" eb="7">
      <t>カンコウ</t>
    </rPh>
    <phoneticPr fontId="2"/>
  </si>
  <si>
    <t>㈱郡上ネット</t>
    <rPh sb="1" eb="3">
      <t>グジョウ</t>
    </rPh>
    <phoneticPr fontId="2"/>
  </si>
  <si>
    <t>長良川鉄道㈱</t>
    <rPh sb="0" eb="3">
      <t>ナガラガワ</t>
    </rPh>
    <rPh sb="3" eb="5">
      <t>テツドウ</t>
    </rPh>
    <phoneticPr fontId="2"/>
  </si>
  <si>
    <t>基金から331百万円、財産区から19百万円繰入</t>
    <phoneticPr fontId="2"/>
  </si>
  <si>
    <t>-</t>
    <phoneticPr fontId="2"/>
  </si>
  <si>
    <t>-</t>
    <phoneticPr fontId="2"/>
  </si>
  <si>
    <t>基金から75百万円繰入</t>
    <rPh sb="0" eb="2">
      <t>キキン</t>
    </rPh>
    <rPh sb="6" eb="7">
      <t>ヒャク</t>
    </rPh>
    <rPh sb="7" eb="9">
      <t>マンエン</t>
    </rPh>
    <rPh sb="9" eb="11">
      <t>クリイレ</t>
    </rPh>
    <phoneticPr fontId="2"/>
  </si>
  <si>
    <t>基金から45百万円繰入</t>
    <rPh sb="0" eb="2">
      <t>キキン</t>
    </rPh>
    <rPh sb="6" eb="7">
      <t>ヒャク</t>
    </rPh>
    <rPh sb="7" eb="9">
      <t>マンエン</t>
    </rPh>
    <rPh sb="9" eb="11">
      <t>クリイレ</t>
    </rPh>
    <phoneticPr fontId="2"/>
  </si>
  <si>
    <t>基金から1660百万円繰入</t>
    <rPh sb="0" eb="2">
      <t>キキン</t>
    </rPh>
    <rPh sb="8" eb="9">
      <t>ヒャク</t>
    </rPh>
    <rPh sb="9" eb="11">
      <t>マンエン</t>
    </rPh>
    <rPh sb="11" eb="13">
      <t>クリイレ</t>
    </rPh>
    <phoneticPr fontId="2"/>
  </si>
  <si>
    <t>基金から1464百万円繰入</t>
    <rPh sb="0" eb="2">
      <t>キキン</t>
    </rPh>
    <phoneticPr fontId="2"/>
  </si>
  <si>
    <t>㈱ハイウェイたかす</t>
    <phoneticPr fontId="2"/>
  </si>
  <si>
    <t>(一財)郡上八幡産業振興公社</t>
    <rPh sb="1" eb="2">
      <t>イチ</t>
    </rPh>
    <rPh sb="2" eb="3">
      <t>ザイ</t>
    </rPh>
    <rPh sb="4" eb="6">
      <t>グジョウ</t>
    </rPh>
    <rPh sb="6" eb="8">
      <t>ハチマン</t>
    </rPh>
    <rPh sb="8" eb="10">
      <t>サンギョウ</t>
    </rPh>
    <rPh sb="10" eb="12">
      <t>シンコウ</t>
    </rPh>
    <rPh sb="12" eb="14">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</si>
</sst>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119558</c:v>
                </c:pt>
                <c:pt idx="1">
                  <c:v>134740</c:v>
                </c:pt>
                <c:pt idx="2">
                  <c:v>109236</c:v>
                </c:pt>
                <c:pt idx="3">
                  <c:v>104682</c:v>
                </c:pt>
                <c:pt idx="4">
                  <c:v>118419</c:v>
                </c:pt>
              </c:numCache>
            </c:numRef>
          </c:val>
          <c:smooth val="0"/>
        </c:ser>
        <c:dLbls>
          <c:showLegendKey val="0"/>
          <c:showVal val="0"/>
          <c:showCatName val="0"/>
          <c:showSerName val="0"/>
          <c:showPercent val="0"/>
          <c:showBubbleSize val="0"/>
        </c:dLbls>
        <c:marker val="1"/>
        <c:smooth val="0"/>
        <c:axId val="99641984"/>
        <c:axId val="99644160"/>
      </c:lineChart>
      <c:catAx>
        <c:axId val="996419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44160"/>
        <c:crosses val="autoZero"/>
        <c:auto val="1"/>
        <c:lblAlgn val="ctr"/>
        <c:lblOffset val="100"/>
        <c:tickLblSkip val="1"/>
        <c:tickMarkSkip val="1"/>
        <c:noMultiLvlLbl val="0"/>
      </c:catAx>
      <c:valAx>
        <c:axId val="996441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4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4.3899999999999997</c:v>
                </c:pt>
                <c:pt idx="1">
                  <c:v>3.86</c:v>
                </c:pt>
                <c:pt idx="2">
                  <c:v>4.1900000000000004</c:v>
                </c:pt>
                <c:pt idx="3">
                  <c:v>4.0199999999999996</c:v>
                </c:pt>
                <c:pt idx="4">
                  <c:v>3.92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19.28</c:v>
                </c:pt>
                <c:pt idx="1">
                  <c:v>19.88</c:v>
                </c:pt>
                <c:pt idx="2">
                  <c:v>21.22</c:v>
                </c:pt>
                <c:pt idx="3">
                  <c:v>20.98</c:v>
                </c:pt>
                <c:pt idx="4">
                  <c:v>21.81</c:v>
                </c:pt>
              </c:numCache>
            </c:numRef>
          </c:val>
        </c:ser>
        <c:dLbls>
          <c:showLegendKey val="0"/>
          <c:showVal val="0"/>
          <c:showCatName val="0"/>
          <c:showSerName val="0"/>
          <c:showPercent val="0"/>
          <c:showBubbleSize val="0"/>
        </c:dLbls>
        <c:gapWidth val="250"/>
        <c:overlap val="100"/>
        <c:axId val="99846400"/>
        <c:axId val="9986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c:v>
                </c:pt>
                <c:pt idx="1">
                  <c:v>-0.56000000000000005</c:v>
                </c:pt>
                <c:pt idx="2">
                  <c:v>7.24</c:v>
                </c:pt>
                <c:pt idx="3">
                  <c:v>3.79</c:v>
                </c:pt>
                <c:pt idx="4">
                  <c:v>1.38</c:v>
                </c:pt>
              </c:numCache>
            </c:numRef>
          </c:val>
          <c:smooth val="0"/>
        </c:ser>
        <c:dLbls>
          <c:showLegendKey val="0"/>
          <c:showVal val="0"/>
          <c:showCatName val="0"/>
          <c:showSerName val="0"/>
          <c:showPercent val="0"/>
          <c:showBubbleSize val="0"/>
        </c:dLbls>
        <c:marker val="1"/>
        <c:smooth val="0"/>
        <c:axId val="99846400"/>
        <c:axId val="99860864"/>
      </c:lineChart>
      <c:catAx>
        <c:axId val="998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860864"/>
        <c:crosses val="autoZero"/>
        <c:auto val="1"/>
        <c:lblAlgn val="ctr"/>
        <c:lblOffset val="100"/>
        <c:tickLblSkip val="1"/>
        <c:tickMarkSkip val="1"/>
        <c:noMultiLvlLbl val="0"/>
      </c:catAx>
      <c:valAx>
        <c:axId val="9986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84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0.5</c:v>
                </c:pt>
                <c:pt idx="2">
                  <c:v>#N/A</c:v>
                </c:pt>
                <c:pt idx="3">
                  <c:v>0.44</c:v>
                </c:pt>
                <c:pt idx="4">
                  <c:v>#N/A</c:v>
                </c:pt>
                <c:pt idx="5">
                  <c:v>0.33</c:v>
                </c:pt>
                <c:pt idx="6">
                  <c:v>#N/A</c:v>
                </c:pt>
                <c:pt idx="7">
                  <c:v>0.21</c:v>
                </c:pt>
                <c:pt idx="8">
                  <c:v>#N/A</c:v>
                </c:pt>
                <c:pt idx="9">
                  <c:v>0.22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0.11</c:v>
                </c:pt>
                <c:pt idx="2">
                  <c:v>#N/A</c:v>
                </c:pt>
                <c:pt idx="3">
                  <c:v>0.1</c:v>
                </c:pt>
                <c:pt idx="4">
                  <c:v>#N/A</c:v>
                </c:pt>
                <c:pt idx="5">
                  <c:v>0.1</c:v>
                </c:pt>
                <c:pt idx="6">
                  <c:v>#N/A</c:v>
                </c:pt>
                <c:pt idx="7">
                  <c:v>0.1</c:v>
                </c:pt>
                <c:pt idx="8">
                  <c:v>#N/A</c:v>
                </c:pt>
                <c:pt idx="9">
                  <c:v>0.11</c:v>
                </c:pt>
              </c:numCache>
            </c:numRef>
          </c:val>
        </c:ser>
        <c:ser>
          <c:idx val="3"/>
          <c:order val="3"/>
          <c:tx>
            <c:strRef>
              <c:f>データシート!$A$30</c:f>
              <c:strCache>
                <c:ptCount val="1"/>
                <c:pt idx="0">
                  <c:v>宅地開発特別会計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0.12</c:v>
                </c:pt>
                <c:pt idx="6">
                  <c:v>#N/A</c:v>
                </c:pt>
                <c:pt idx="7">
                  <c:v>0.17</c:v>
                </c:pt>
                <c:pt idx="8">
                  <c:v>#N/A</c:v>
                </c:pt>
                <c:pt idx="9">
                  <c:v>0.15</c:v>
                </c:pt>
              </c:numCache>
            </c:numRef>
          </c:val>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0.08</c:v>
                </c:pt>
                <c:pt idx="4">
                  <c:v>#N/A</c:v>
                </c:pt>
                <c:pt idx="5">
                  <c:v>0.1</c:v>
                </c:pt>
                <c:pt idx="6">
                  <c:v>#N/A</c:v>
                </c:pt>
                <c:pt idx="7">
                  <c:v>0.09</c:v>
                </c:pt>
                <c:pt idx="8">
                  <c:v>#N/A</c:v>
                </c:pt>
                <c:pt idx="9">
                  <c:v>0.16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0.16</c:v>
                </c:pt>
                <c:pt idx="2">
                  <c:v>#N/A</c:v>
                </c:pt>
                <c:pt idx="3">
                  <c:v>0.23</c:v>
                </c:pt>
                <c:pt idx="4">
                  <c:v>#N/A</c:v>
                </c:pt>
                <c:pt idx="5">
                  <c:v>0.31</c:v>
                </c:pt>
                <c:pt idx="6">
                  <c:v>#N/A</c:v>
                </c:pt>
                <c:pt idx="7">
                  <c:v>0.11</c:v>
                </c:pt>
                <c:pt idx="8">
                  <c:v>#N/A</c:v>
                </c:pt>
                <c:pt idx="9">
                  <c:v>0.28000000000000003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1.21</c:v>
                </c:pt>
                <c:pt idx="2">
                  <c:v>#N/A</c:v>
                </c:pt>
                <c:pt idx="3">
                  <c:v>1.55</c:v>
                </c:pt>
                <c:pt idx="4">
                  <c:v>#N/A</c:v>
                </c:pt>
                <c:pt idx="5">
                  <c:v>0.22</c:v>
                </c:pt>
                <c:pt idx="6">
                  <c:v>#N/A</c:v>
                </c:pt>
                <c:pt idx="7">
                  <c:v>0.93</c:v>
                </c:pt>
                <c:pt idx="8">
                  <c:v>#N/A</c:v>
                </c:pt>
                <c:pt idx="9">
                  <c:v>1.29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4.34</c:v>
                </c:pt>
                <c:pt idx="2">
                  <c:v>#N/A</c:v>
                </c:pt>
                <c:pt idx="3">
                  <c:v>3.84</c:v>
                </c:pt>
                <c:pt idx="4">
                  <c:v>#N/A</c:v>
                </c:pt>
                <c:pt idx="5">
                  <c:v>4.17</c:v>
                </c:pt>
                <c:pt idx="6">
                  <c:v>#N/A</c:v>
                </c:pt>
                <c:pt idx="7">
                  <c:v>4.01</c:v>
                </c:pt>
                <c:pt idx="8">
                  <c:v>#N/A</c:v>
                </c:pt>
                <c:pt idx="9">
                  <c:v>3.9</c:v>
                </c:pt>
              </c:numCache>
            </c:numRef>
          </c:val>
        </c:ser>
        <c:ser>
          <c:idx val="8"/>
          <c:order val="8"/>
          <c:tx>
            <c:strRef>
              <c:f>データシート!$A$35</c:f>
              <c:strCache>
                <c:ptCount val="1"/>
                <c:pt idx="0">
                  <c:v>病院事業等会計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2.5</c:v>
                </c:pt>
                <c:pt idx="2">
                  <c:v>#N/A</c:v>
                </c:pt>
                <c:pt idx="3">
                  <c:v>3.55</c:v>
                </c:pt>
                <c:pt idx="4">
                  <c:v>#N/A</c:v>
                </c:pt>
                <c:pt idx="5">
                  <c:v>4.75</c:v>
                </c:pt>
                <c:pt idx="6">
                  <c:v>#N/A</c:v>
                </c:pt>
                <c:pt idx="7">
                  <c:v>5.85</c:v>
                </c:pt>
                <c:pt idx="8">
                  <c:v>#N/A</c:v>
                </c:pt>
                <c:pt idx="9">
                  <c:v>5.7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4.8</c:v>
                </c:pt>
                <c:pt idx="2">
                  <c:v>#N/A</c:v>
                </c:pt>
                <c:pt idx="3">
                  <c:v>5.18</c:v>
                </c:pt>
                <c:pt idx="4">
                  <c:v>#N/A</c:v>
                </c:pt>
                <c:pt idx="5">
                  <c:v>5.33</c:v>
                </c:pt>
                <c:pt idx="6">
                  <c:v>#N/A</c:v>
                </c:pt>
                <c:pt idx="7">
                  <c:v>5.75</c:v>
                </c:pt>
                <c:pt idx="8">
                  <c:v>#N/A</c:v>
                </c:pt>
                <c:pt idx="9">
                  <c:v>6.34</c:v>
                </c:pt>
              </c:numCache>
            </c:numRef>
          </c:val>
        </c:ser>
        <c:dLbls>
          <c:showLegendKey val="0"/>
          <c:showVal val="0"/>
          <c:showCatName val="0"/>
          <c:showSerName val="0"/>
          <c:showPercent val="0"/>
          <c:showBubbleSize val="0"/>
        </c:dLbls>
        <c:gapWidth val="150"/>
        <c:overlap val="100"/>
        <c:axId val="72950528"/>
        <c:axId val="72952064"/>
      </c:barChart>
      <c:catAx>
        <c:axId val="7295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952064"/>
        <c:crosses val="autoZero"/>
        <c:auto val="1"/>
        <c:lblAlgn val="ctr"/>
        <c:lblOffset val="100"/>
        <c:tickLblSkip val="1"/>
        <c:tickMarkSkip val="1"/>
        <c:noMultiLvlLbl val="0"/>
      </c:catAx>
      <c:valAx>
        <c:axId val="72952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9505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4993</c:v>
                </c:pt>
                <c:pt idx="5">
                  <c:v>4718</c:v>
                </c:pt>
                <c:pt idx="8">
                  <c:v>4780</c:v>
                </c:pt>
                <c:pt idx="11">
                  <c:v>4866</c:v>
                </c:pt>
                <c:pt idx="14">
                  <c:v>4989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c:v>
                </c:pt>
                <c:pt idx="3">
                  <c:v>6</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22</c:v>
                </c:pt>
                <c:pt idx="3">
                  <c:v>18</c:v>
                </c:pt>
                <c:pt idx="6">
                  <c:v>62</c:v>
                </c:pt>
                <c:pt idx="9">
                  <c:v>2</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2132</c:v>
                </c:pt>
                <c:pt idx="3">
                  <c:v>1660</c:v>
                </c:pt>
                <c:pt idx="6">
                  <c:v>1702</c:v>
                </c:pt>
                <c:pt idx="9">
                  <c:v>1798</c:v>
                </c:pt>
                <c:pt idx="12">
                  <c:v>1670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5966</c:v>
                </c:pt>
                <c:pt idx="3">
                  <c:v>5815</c:v>
                </c:pt>
                <c:pt idx="6">
                  <c:v>5631</c:v>
                </c:pt>
                <c:pt idx="9">
                  <c:v>5465</c:v>
                </c:pt>
                <c:pt idx="12">
                  <c:v>5241</c:v>
                </c:pt>
              </c:numCache>
            </c:numRef>
          </c:val>
        </c:ser>
        <c:dLbls>
          <c:showLegendKey val="0"/>
          <c:showVal val="0"/>
          <c:showCatName val="0"/>
          <c:showSerName val="0"/>
          <c:showPercent val="0"/>
          <c:showBubbleSize val="0"/>
        </c:dLbls>
        <c:gapWidth val="100"/>
        <c:overlap val="100"/>
        <c:axId val="99000320"/>
        <c:axId val="99002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3132</c:v>
                </c:pt>
                <c:pt idx="2">
                  <c:v>#N/A</c:v>
                </c:pt>
                <c:pt idx="3">
                  <c:v>#N/A</c:v>
                </c:pt>
                <c:pt idx="4">
                  <c:v>2781</c:v>
                </c:pt>
                <c:pt idx="5">
                  <c:v>#N/A</c:v>
                </c:pt>
                <c:pt idx="6">
                  <c:v>#N/A</c:v>
                </c:pt>
                <c:pt idx="7">
                  <c:v>2618</c:v>
                </c:pt>
                <c:pt idx="8">
                  <c:v>#N/A</c:v>
                </c:pt>
                <c:pt idx="9">
                  <c:v>#N/A</c:v>
                </c:pt>
                <c:pt idx="10">
                  <c:v>2401</c:v>
                </c:pt>
                <c:pt idx="11">
                  <c:v>#N/A</c:v>
                </c:pt>
                <c:pt idx="12">
                  <c:v>#N/A</c:v>
                </c:pt>
                <c:pt idx="13">
                  <c:v>1928</c:v>
                </c:pt>
                <c:pt idx="14">
                  <c:v>#N/A</c:v>
                </c:pt>
              </c:numCache>
            </c:numRef>
          </c:val>
          <c:smooth val="0"/>
        </c:ser>
        <c:dLbls>
          <c:showLegendKey val="0"/>
          <c:showVal val="0"/>
          <c:showCatName val="0"/>
          <c:showSerName val="0"/>
          <c:showPercent val="0"/>
          <c:showBubbleSize val="0"/>
        </c:dLbls>
        <c:marker val="1"/>
        <c:smooth val="0"/>
        <c:axId val="99000320"/>
        <c:axId val="99002240"/>
      </c:lineChart>
      <c:catAx>
        <c:axId val="99000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02240"/>
        <c:crosses val="autoZero"/>
        <c:auto val="1"/>
        <c:lblAlgn val="ctr"/>
        <c:lblOffset val="100"/>
        <c:tickLblSkip val="1"/>
        <c:tickMarkSkip val="1"/>
        <c:noMultiLvlLbl val="0"/>
      </c:catAx>
      <c:valAx>
        <c:axId val="99002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00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48150</c:v>
                </c:pt>
                <c:pt idx="5">
                  <c:v>48057</c:v>
                </c:pt>
                <c:pt idx="8">
                  <c:v>46826</c:v>
                </c:pt>
                <c:pt idx="11">
                  <c:v>45866</c:v>
                </c:pt>
                <c:pt idx="14">
                  <c:v>44837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841</c:v>
                </c:pt>
                <c:pt idx="5">
                  <c:v>780</c:v>
                </c:pt>
                <c:pt idx="8">
                  <c:v>706</c:v>
                </c:pt>
                <c:pt idx="11">
                  <c:v>630</c:v>
                </c:pt>
                <c:pt idx="14">
                  <c:v>552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9324</c:v>
                </c:pt>
                <c:pt idx="5">
                  <c:v>9498</c:v>
                </c:pt>
                <c:pt idx="8">
                  <c:v>9941</c:v>
                </c:pt>
                <c:pt idx="11">
                  <c:v>10090</c:v>
                </c:pt>
                <c:pt idx="14">
                  <c:v>10437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2078</c:v>
                </c:pt>
                <c:pt idx="3">
                  <c:v>1761</c:v>
                </c:pt>
                <c:pt idx="6">
                  <c:v>1572</c:v>
                </c:pt>
                <c:pt idx="9">
                  <c:v>1424</c:v>
                </c:pt>
                <c:pt idx="12">
                  <c:v>983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29360</c:v>
                </c:pt>
                <c:pt idx="3">
                  <c:v>28734</c:v>
                </c:pt>
                <c:pt idx="6">
                  <c:v>26062</c:v>
                </c:pt>
                <c:pt idx="9">
                  <c:v>23859</c:v>
                </c:pt>
                <c:pt idx="12">
                  <c:v>21866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95</c:v>
                </c:pt>
                <c:pt idx="3">
                  <c:v>77</c:v>
                </c:pt>
                <c:pt idx="6">
                  <c:v>10</c:v>
                </c:pt>
                <c:pt idx="9">
                  <c:v>29</c:v>
                </c:pt>
                <c:pt idx="12">
                  <c:v>26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47172</c:v>
                </c:pt>
                <c:pt idx="3">
                  <c:v>46292</c:v>
                </c:pt>
                <c:pt idx="6">
                  <c:v>43680</c:v>
                </c:pt>
                <c:pt idx="9">
                  <c:v>40839</c:v>
                </c:pt>
                <c:pt idx="12">
                  <c:v>38676</c:v>
                </c:pt>
              </c:numCache>
            </c:numRef>
          </c:val>
        </c:ser>
        <c:dLbls>
          <c:showLegendKey val="0"/>
          <c:showVal val="0"/>
          <c:showCatName val="0"/>
          <c:showSerName val="0"/>
          <c:showPercent val="0"/>
          <c:showBubbleSize val="0"/>
        </c:dLbls>
        <c:gapWidth val="100"/>
        <c:overlap val="100"/>
        <c:axId val="100001664"/>
        <c:axId val="99168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20389</c:v>
                </c:pt>
                <c:pt idx="2">
                  <c:v>#N/A</c:v>
                </c:pt>
                <c:pt idx="3">
                  <c:v>#N/A</c:v>
                </c:pt>
                <c:pt idx="4">
                  <c:v>18529</c:v>
                </c:pt>
                <c:pt idx="5">
                  <c:v>#N/A</c:v>
                </c:pt>
                <c:pt idx="6">
                  <c:v>#N/A</c:v>
                </c:pt>
                <c:pt idx="7">
                  <c:v>13850</c:v>
                </c:pt>
                <c:pt idx="8">
                  <c:v>#N/A</c:v>
                </c:pt>
                <c:pt idx="9">
                  <c:v>#N/A</c:v>
                </c:pt>
                <c:pt idx="10">
                  <c:v>9566</c:v>
                </c:pt>
                <c:pt idx="11">
                  <c:v>#N/A</c:v>
                </c:pt>
                <c:pt idx="12">
                  <c:v>#N/A</c:v>
                </c:pt>
                <c:pt idx="13">
                  <c:v>5724</c:v>
                </c:pt>
                <c:pt idx="14">
                  <c:v>#N/A</c:v>
                </c:pt>
              </c:numCache>
            </c:numRef>
          </c:val>
          <c:smooth val="0"/>
        </c:ser>
        <c:dLbls>
          <c:showLegendKey val="0"/>
          <c:showVal val="0"/>
          <c:showCatName val="0"/>
          <c:showSerName val="0"/>
          <c:showPercent val="0"/>
          <c:showBubbleSize val="0"/>
        </c:dLbls>
        <c:marker val="1"/>
        <c:smooth val="0"/>
        <c:axId val="100001664"/>
        <c:axId val="99168256"/>
      </c:lineChart>
      <c:catAx>
        <c:axId val="100001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68256"/>
        <c:crosses val="autoZero"/>
        <c:auto val="1"/>
        <c:lblAlgn val="ctr"/>
        <c:lblOffset val="100"/>
        <c:tickLblSkip val="1"/>
        <c:tickMarkSkip val="1"/>
        <c:noMultiLvlLbl val="0"/>
      </c:catAx>
      <c:valAx>
        <c:axId val="99168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01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44,499
44,111
1,030.75
30,427,598
29,313,388
774,729
19,749,313
38,675,937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38.5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農業と観光を重点とする産業振興施策を進めているが、基幹産業がなく財政基盤が弱いことなどから類似団体を下回っている。</a:t>
          </a:r>
          <a:endParaRPr kumimoji="1" lang="en-US" altLang="ja-JP" sz="1300" baseline="0">
            <a:latin typeface="ＭＳ Ｐゴシック"/>
          </a:endParaRPr>
        </a:p>
        <a:p>
          <a:r>
            <a:rPr kumimoji="1" lang="ja-JP" altLang="en-US" sz="1300" baseline="0">
              <a:latin typeface="ＭＳ Ｐゴシック"/>
            </a:rPr>
            <a:t>　こうした状況の中、第</a:t>
          </a:r>
          <a:r>
            <a:rPr kumimoji="1" lang="en-US" altLang="ja-JP" sz="1300" baseline="0">
              <a:latin typeface="ＭＳ Ｐゴシック"/>
            </a:rPr>
            <a:t>2</a:t>
          </a:r>
          <a:r>
            <a:rPr kumimoji="1" lang="ja-JP" altLang="en-US" sz="1300" baseline="0">
              <a:latin typeface="ＭＳ Ｐゴシック"/>
            </a:rPr>
            <a:t>次郡上市総合計画の重点課題である「地域資源を活かして産業を育てるまち」を推進することで財政基盤の強化を図る。</a:t>
          </a:r>
          <a:endParaRPr kumimoji="1" lang="en-US" altLang="ja-JP" sz="1300" baseline="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7" name="直線コネクタ 66"/>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44</xdr:row>
      <xdr:rowOff>4233</xdr:rowOff>
    </xdr:to>
    <xdr:cxnSp macro="">
      <xdr:nvCxnSpPr>
        <xdr:cNvPr id="70" name="直線コネクタ 69"/>
        <xdr:cNvCxnSpPr/>
      </xdr:nvCxnSpPr>
      <xdr:spPr>
        <a:xfrm flipV="1">
          <a:off x="3225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155575</xdr:rowOff>
    </xdr:from>
    <xdr:to>
      <xdr:col>4</xdr:col>
      <xdr:colOff>482600</xdr:colOff>
      <xdr:row>44</xdr:row>
      <xdr:rowOff>4233</xdr:rowOff>
    </xdr:to>
    <xdr:cxnSp macro="">
      <xdr:nvCxnSpPr>
        <xdr:cNvPr id="73" name="直線コネクタ 72"/>
        <xdr:cNvCxnSpPr/>
      </xdr:nvCxnSpPr>
      <xdr:spPr>
        <a:xfrm>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6" name="直線コネクタ 75"/>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8" name="円/楕円 87"/>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89" name="テキスト ボックス 88"/>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2" name="円/楕円 91"/>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3" name="テキスト ボックス 92"/>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a:t>
          </a:r>
          <a:r>
            <a:rPr kumimoji="1" lang="en-US" altLang="ja-JP" sz="1300">
              <a:latin typeface="ＭＳ Ｐゴシック"/>
            </a:rPr>
            <a:t>10</a:t>
          </a:r>
          <a:r>
            <a:rPr kumimoji="1" lang="ja-JP" altLang="en-US" sz="1300">
              <a:latin typeface="ＭＳ Ｐゴシック"/>
            </a:rPr>
            <a:t>名の職員削減により人件費は</a:t>
          </a:r>
          <a:r>
            <a:rPr kumimoji="1" lang="en-US" altLang="ja-JP" sz="1300">
              <a:latin typeface="ＭＳ Ｐゴシック"/>
            </a:rPr>
            <a:t>7</a:t>
          </a:r>
          <a:r>
            <a:rPr kumimoji="1" lang="ja-JP" altLang="en-US" sz="1300">
              <a:latin typeface="ＭＳ Ｐゴシック"/>
            </a:rPr>
            <a:t>千</a:t>
          </a:r>
          <a:r>
            <a:rPr kumimoji="1" lang="en-US" altLang="ja-JP" sz="1300">
              <a:latin typeface="ＭＳ Ｐゴシック"/>
            </a:rPr>
            <a:t>4</a:t>
          </a:r>
          <a:r>
            <a:rPr kumimoji="1" lang="ja-JP" altLang="en-US" sz="1300">
              <a:latin typeface="ＭＳ Ｐゴシック"/>
            </a:rPr>
            <a:t>百万円、公債費については繰上償還等を進めていることで</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2</a:t>
          </a:r>
          <a:r>
            <a:rPr kumimoji="1" lang="ja-JP" altLang="en-US" sz="1300">
              <a:latin typeface="ＭＳ Ｐゴシック"/>
            </a:rPr>
            <a:t>千</a:t>
          </a:r>
          <a:r>
            <a:rPr kumimoji="1" lang="en-US" altLang="ja-JP" sz="1300">
              <a:latin typeface="ＭＳ Ｐゴシック"/>
            </a:rPr>
            <a:t>3</a:t>
          </a:r>
          <a:r>
            <a:rPr kumimoji="1" lang="ja-JP" altLang="en-US" sz="1300">
              <a:latin typeface="ＭＳ Ｐゴシック"/>
            </a:rPr>
            <a:t>百万円それぞれ経常経費は減少した。このため昨年度より経常収支比率は</a:t>
          </a:r>
          <a:r>
            <a:rPr kumimoji="1" lang="en-US" altLang="ja-JP" sz="1300">
              <a:latin typeface="ＭＳ Ｐゴシック"/>
            </a:rPr>
            <a:t>1.5</a:t>
          </a:r>
          <a:r>
            <a:rPr kumimoji="1" lang="ja-JP" altLang="en-US" sz="1300">
              <a:latin typeface="ＭＳ Ｐゴシック"/>
            </a:rPr>
            <a:t>ポイント減少し、また、類似団体との比較では</a:t>
          </a:r>
          <a:r>
            <a:rPr kumimoji="1" lang="en-US" altLang="ja-JP" sz="1300">
              <a:latin typeface="ＭＳ Ｐゴシック"/>
            </a:rPr>
            <a:t>7.2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合併算定替による普通交付税は平成</a:t>
          </a:r>
          <a:r>
            <a:rPr kumimoji="1" lang="en-US" altLang="ja-JP" sz="1300">
              <a:latin typeface="ＭＳ Ｐゴシック"/>
            </a:rPr>
            <a:t>26</a:t>
          </a:r>
          <a:r>
            <a:rPr kumimoji="1" lang="ja-JP" altLang="en-US" sz="1300">
              <a:latin typeface="ＭＳ Ｐゴシック"/>
            </a:rPr>
            <a:t>年度から段階的縮減の期間となっており、今後は経常一般財源がさらに減少することが見込まれるため、定員管理の適正化や公の施設の見直し、公債費負担の適正化など行財政改革の取組により、財政の健全化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89081</xdr:rowOff>
    </xdr:from>
    <xdr:to>
      <xdr:col>7</xdr:col>
      <xdr:colOff>152400</xdr:colOff>
      <xdr:row>58</xdr:row>
      <xdr:rowOff>140788</xdr:rowOff>
    </xdr:to>
    <xdr:cxnSp macro="">
      <xdr:nvCxnSpPr>
        <xdr:cNvPr id="132" name="直線コネクタ 131"/>
        <xdr:cNvCxnSpPr/>
      </xdr:nvCxnSpPr>
      <xdr:spPr>
        <a:xfrm flipV="1">
          <a:off x="4114800" y="10033181"/>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47716</xdr:rowOff>
    </xdr:from>
    <xdr:to>
      <xdr:col>6</xdr:col>
      <xdr:colOff>0</xdr:colOff>
      <xdr:row>58</xdr:row>
      <xdr:rowOff>140788</xdr:rowOff>
    </xdr:to>
    <xdr:cxnSp macro="">
      <xdr:nvCxnSpPr>
        <xdr:cNvPr id="135" name="直線コネクタ 134"/>
        <xdr:cNvCxnSpPr/>
      </xdr:nvCxnSpPr>
      <xdr:spPr>
        <a:xfrm>
          <a:off x="3225800" y="999181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47716</xdr:rowOff>
    </xdr:from>
    <xdr:to>
      <xdr:col>4</xdr:col>
      <xdr:colOff>482600</xdr:colOff>
      <xdr:row>58</xdr:row>
      <xdr:rowOff>161472</xdr:rowOff>
    </xdr:to>
    <xdr:cxnSp macro="">
      <xdr:nvCxnSpPr>
        <xdr:cNvPr id="138" name="直線コネクタ 137"/>
        <xdr:cNvCxnSpPr/>
      </xdr:nvCxnSpPr>
      <xdr:spPr>
        <a:xfrm flipV="1">
          <a:off x="2336800" y="9991816"/>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161472</xdr:rowOff>
    </xdr:from>
    <xdr:to>
      <xdr:col>3</xdr:col>
      <xdr:colOff>279400</xdr:colOff>
      <xdr:row>58</xdr:row>
      <xdr:rowOff>161472</xdr:rowOff>
    </xdr:to>
    <xdr:cxnSp macro="">
      <xdr:nvCxnSpPr>
        <xdr:cNvPr id="141" name="直線コネクタ 140"/>
        <xdr:cNvCxnSpPr/>
      </xdr:nvCxnSpPr>
      <xdr:spPr>
        <a:xfrm>
          <a:off x="1447800" y="10105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38281</xdr:rowOff>
    </xdr:from>
    <xdr:to>
      <xdr:col>7</xdr:col>
      <xdr:colOff>203200</xdr:colOff>
      <xdr:row>58</xdr:row>
      <xdr:rowOff>139881</xdr:rowOff>
    </xdr:to>
    <xdr:sp macro="" textlink="">
      <xdr:nvSpPr>
        <xdr:cNvPr id="151" name="円/楕円 150"/>
        <xdr:cNvSpPr/>
      </xdr:nvSpPr>
      <xdr:spPr>
        <a:xfrm>
          <a:off x="49022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131008</xdr:rowOff>
    </xdr:from>
    <xdr:ext cx="762000" cy="259045"/>
    <xdr:sp macro="" textlink="">
      <xdr:nvSpPr>
        <xdr:cNvPr id="152" name="財政構造の弾力性該当値テキスト"/>
        <xdr:cNvSpPr txBox="1"/>
      </xdr:nvSpPr>
      <xdr:spPr>
        <a:xfrm>
          <a:off x="5041900" y="990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89988</xdr:rowOff>
    </xdr:from>
    <xdr:to>
      <xdr:col>6</xdr:col>
      <xdr:colOff>50800</xdr:colOff>
      <xdr:row>59</xdr:row>
      <xdr:rowOff>20138</xdr:rowOff>
    </xdr:to>
    <xdr:sp macro="" textlink="">
      <xdr:nvSpPr>
        <xdr:cNvPr id="153" name="円/楕円 152"/>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30315</xdr:rowOff>
    </xdr:from>
    <xdr:ext cx="736600" cy="259045"/>
    <xdr:sp macro="" textlink="">
      <xdr:nvSpPr>
        <xdr:cNvPr id="154" name="テキスト ボックス 153"/>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57</xdr:row>
      <xdr:rowOff>168366</xdr:rowOff>
    </xdr:from>
    <xdr:to>
      <xdr:col>4</xdr:col>
      <xdr:colOff>533400</xdr:colOff>
      <xdr:row>58</xdr:row>
      <xdr:rowOff>98516</xdr:rowOff>
    </xdr:to>
    <xdr:sp macro="" textlink="">
      <xdr:nvSpPr>
        <xdr:cNvPr id="155" name="円/楕円 154"/>
        <xdr:cNvSpPr/>
      </xdr:nvSpPr>
      <xdr:spPr>
        <a:xfrm>
          <a:off x="3175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56</xdr:row>
      <xdr:rowOff>108693</xdr:rowOff>
    </xdr:from>
    <xdr:ext cx="762000" cy="259045"/>
    <xdr:sp macro="" textlink="">
      <xdr:nvSpPr>
        <xdr:cNvPr id="156" name="テキスト ボックス 155"/>
        <xdr:cNvSpPr txBox="1"/>
      </xdr:nvSpPr>
      <xdr:spPr>
        <a:xfrm>
          <a:off x="2844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110672</xdr:rowOff>
    </xdr:from>
    <xdr:to>
      <xdr:col>3</xdr:col>
      <xdr:colOff>330200</xdr:colOff>
      <xdr:row>59</xdr:row>
      <xdr:rowOff>40822</xdr:rowOff>
    </xdr:to>
    <xdr:sp macro="" textlink="">
      <xdr:nvSpPr>
        <xdr:cNvPr id="157" name="円/楕円 156"/>
        <xdr:cNvSpPr/>
      </xdr:nvSpPr>
      <xdr:spPr>
        <a:xfrm>
          <a:off x="2286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50999</xdr:rowOff>
    </xdr:from>
    <xdr:ext cx="762000" cy="259045"/>
    <xdr:sp macro="" textlink="">
      <xdr:nvSpPr>
        <xdr:cNvPr id="158" name="テキスト ボックス 157"/>
        <xdr:cNvSpPr txBox="1"/>
      </xdr:nvSpPr>
      <xdr:spPr>
        <a:xfrm>
          <a:off x="1955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110672</xdr:rowOff>
    </xdr:from>
    <xdr:to>
      <xdr:col>2</xdr:col>
      <xdr:colOff>127000</xdr:colOff>
      <xdr:row>59</xdr:row>
      <xdr:rowOff>40822</xdr:rowOff>
    </xdr:to>
    <xdr:sp macro="" textlink="">
      <xdr:nvSpPr>
        <xdr:cNvPr id="159" name="円/楕円 158"/>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50999</xdr:rowOff>
    </xdr:from>
    <xdr:ext cx="762000" cy="259045"/>
    <xdr:sp macro="" textlink="">
      <xdr:nvSpPr>
        <xdr:cNvPr id="160" name="テキスト ボックス 159"/>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[189,229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119,135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等が上回っている要因は合併による職員数と類似施設経費等の増加が主な要因である。今後も定員管理適正化計画による退職者の補充の抑制や経常事務経費について削減を進める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68486</xdr:rowOff>
    </xdr:from>
    <xdr:to>
      <xdr:col>7</xdr:col>
      <xdr:colOff>152400</xdr:colOff>
      <xdr:row>83</xdr:row>
      <xdr:rowOff>107359</xdr:rowOff>
    </xdr:to>
    <xdr:cxnSp macro="">
      <xdr:nvCxnSpPr>
        <xdr:cNvPr id="192" name="直線コネクタ 191"/>
        <xdr:cNvCxnSpPr/>
      </xdr:nvCxnSpPr>
      <xdr:spPr>
        <a:xfrm>
          <a:off x="4114800" y="14298836"/>
          <a:ext cx="838200" cy="38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68486</xdr:rowOff>
    </xdr:from>
    <xdr:to>
      <xdr:col>6</xdr:col>
      <xdr:colOff>0</xdr:colOff>
      <xdr:row>83</xdr:row>
      <xdr:rowOff>79694</xdr:rowOff>
    </xdr:to>
    <xdr:cxnSp macro="">
      <xdr:nvCxnSpPr>
        <xdr:cNvPr id="195" name="直線コネクタ 194"/>
        <xdr:cNvCxnSpPr/>
      </xdr:nvCxnSpPr>
      <xdr:spPr>
        <a:xfrm flipV="1">
          <a:off x="3225800" y="14298836"/>
          <a:ext cx="889000" cy="1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79694</xdr:rowOff>
    </xdr:from>
    <xdr:to>
      <xdr:col>4</xdr:col>
      <xdr:colOff>482600</xdr:colOff>
      <xdr:row>83</xdr:row>
      <xdr:rowOff>84300</xdr:rowOff>
    </xdr:to>
    <xdr:cxnSp macro="">
      <xdr:nvCxnSpPr>
        <xdr:cNvPr id="198" name="直線コネクタ 197"/>
        <xdr:cNvCxnSpPr/>
      </xdr:nvCxnSpPr>
      <xdr:spPr>
        <a:xfrm flipV="1">
          <a:off x="2336800" y="14310044"/>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80835</xdr:rowOff>
    </xdr:from>
    <xdr:to>
      <xdr:col>3</xdr:col>
      <xdr:colOff>279400</xdr:colOff>
      <xdr:row>83</xdr:row>
      <xdr:rowOff>84300</xdr:rowOff>
    </xdr:to>
    <xdr:cxnSp macro="">
      <xdr:nvCxnSpPr>
        <xdr:cNvPr id="201" name="直線コネクタ 200"/>
        <xdr:cNvCxnSpPr/>
      </xdr:nvCxnSpPr>
      <xdr:spPr>
        <a:xfrm>
          <a:off x="1447800" y="14311185"/>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56559</xdr:rowOff>
    </xdr:from>
    <xdr:to>
      <xdr:col>7</xdr:col>
      <xdr:colOff>203200</xdr:colOff>
      <xdr:row>83</xdr:row>
      <xdr:rowOff>158159</xdr:rowOff>
    </xdr:to>
    <xdr:sp macro="" textlink="">
      <xdr:nvSpPr>
        <xdr:cNvPr id="211" name="円/楕円 210"/>
        <xdr:cNvSpPr/>
      </xdr:nvSpPr>
      <xdr:spPr>
        <a:xfrm>
          <a:off x="4902200" y="1428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28636</xdr:rowOff>
    </xdr:from>
    <xdr:ext cx="762000" cy="259045"/>
    <xdr:sp macro="" textlink="">
      <xdr:nvSpPr>
        <xdr:cNvPr id="212" name="人件費・物件費等の状況該当値テキスト"/>
        <xdr:cNvSpPr txBox="1"/>
      </xdr:nvSpPr>
      <xdr:spPr>
        <a:xfrm>
          <a:off x="5041900" y="1425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189,229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17686</xdr:rowOff>
    </xdr:from>
    <xdr:to>
      <xdr:col>6</xdr:col>
      <xdr:colOff>50800</xdr:colOff>
      <xdr:row>83</xdr:row>
      <xdr:rowOff>119286</xdr:rowOff>
    </xdr:to>
    <xdr:sp macro="" textlink="">
      <xdr:nvSpPr>
        <xdr:cNvPr id="213" name="円/楕円 212"/>
        <xdr:cNvSpPr/>
      </xdr:nvSpPr>
      <xdr:spPr>
        <a:xfrm>
          <a:off x="4064000" y="142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104063</xdr:rowOff>
    </xdr:from>
    <xdr:ext cx="736600" cy="259045"/>
    <xdr:sp macro="" textlink="">
      <xdr:nvSpPr>
        <xdr:cNvPr id="214" name="テキスト ボックス 213"/>
        <xdr:cNvSpPr txBox="1"/>
      </xdr:nvSpPr>
      <xdr:spPr>
        <a:xfrm>
          <a:off x="3733800" y="14334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173,119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28894</xdr:rowOff>
    </xdr:from>
    <xdr:to>
      <xdr:col>4</xdr:col>
      <xdr:colOff>533400</xdr:colOff>
      <xdr:row>83</xdr:row>
      <xdr:rowOff>130494</xdr:rowOff>
    </xdr:to>
    <xdr:sp macro="" textlink="">
      <xdr:nvSpPr>
        <xdr:cNvPr id="215" name="円/楕円 214"/>
        <xdr:cNvSpPr/>
      </xdr:nvSpPr>
      <xdr:spPr>
        <a:xfrm>
          <a:off x="3175000" y="1425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115271</xdr:rowOff>
    </xdr:from>
    <xdr:ext cx="762000" cy="259045"/>
    <xdr:sp macro="" textlink="">
      <xdr:nvSpPr>
        <xdr:cNvPr id="216" name="テキスト ボックス 215"/>
        <xdr:cNvSpPr txBox="1"/>
      </xdr:nvSpPr>
      <xdr:spPr>
        <a:xfrm>
          <a:off x="2844800" y="1434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177,764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33500</xdr:rowOff>
    </xdr:from>
    <xdr:to>
      <xdr:col>3</xdr:col>
      <xdr:colOff>330200</xdr:colOff>
      <xdr:row>83</xdr:row>
      <xdr:rowOff>135100</xdr:rowOff>
    </xdr:to>
    <xdr:sp macro="" textlink="">
      <xdr:nvSpPr>
        <xdr:cNvPr id="217" name="円/楕円 216"/>
        <xdr:cNvSpPr/>
      </xdr:nvSpPr>
      <xdr:spPr>
        <a:xfrm>
          <a:off x="2286000" y="1426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119877</xdr:rowOff>
    </xdr:from>
    <xdr:ext cx="762000" cy="259045"/>
    <xdr:sp macro="" textlink="">
      <xdr:nvSpPr>
        <xdr:cNvPr id="218" name="テキスト ボックス 217"/>
        <xdr:cNvSpPr txBox="1"/>
      </xdr:nvSpPr>
      <xdr:spPr>
        <a:xfrm>
          <a:off x="1955800" y="1435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179,673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30035</xdr:rowOff>
    </xdr:from>
    <xdr:to>
      <xdr:col>2</xdr:col>
      <xdr:colOff>127000</xdr:colOff>
      <xdr:row>83</xdr:row>
      <xdr:rowOff>131635</xdr:rowOff>
    </xdr:to>
    <xdr:sp macro="" textlink="">
      <xdr:nvSpPr>
        <xdr:cNvPr id="219" name="円/楕円 218"/>
        <xdr:cNvSpPr/>
      </xdr:nvSpPr>
      <xdr:spPr>
        <a:xfrm>
          <a:off x="1397000" y="1426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116412</xdr:rowOff>
    </xdr:from>
    <xdr:ext cx="762000" cy="259045"/>
    <xdr:sp macro="" textlink="">
      <xdr:nvSpPr>
        <xdr:cNvPr id="220" name="テキスト ボックス 219"/>
        <xdr:cNvSpPr txBox="1"/>
      </xdr:nvSpPr>
      <xdr:spPr>
        <a:xfrm>
          <a:off x="1066800" y="14346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178,237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類似団体より低い水準となっており、県内では</a:t>
          </a:r>
          <a:r>
            <a:rPr kumimoji="1" lang="en-US" altLang="ja-JP" sz="1300">
              <a:latin typeface="ＭＳ Ｐゴシック"/>
            </a:rPr>
            <a:t>21</a:t>
          </a:r>
          <a:r>
            <a:rPr kumimoji="1" lang="ja-JP" altLang="en-US" sz="1300">
              <a:latin typeface="ＭＳ Ｐゴシック"/>
            </a:rPr>
            <a:t>市中</a:t>
          </a:r>
          <a:r>
            <a:rPr kumimoji="1" lang="en-US" altLang="ja-JP" sz="1300">
              <a:latin typeface="ＭＳ Ｐゴシック"/>
            </a:rPr>
            <a:t>19</a:t>
          </a:r>
          <a:r>
            <a:rPr kumimoji="1" lang="ja-JP" altLang="en-US" sz="1300">
              <a:latin typeface="ＭＳ Ｐゴシック"/>
            </a:rPr>
            <a:t>番目の状況となっている。平成</a:t>
          </a:r>
          <a:r>
            <a:rPr kumimoji="1" lang="en-US" altLang="ja-JP" sz="1300">
              <a:latin typeface="ＭＳ Ｐゴシック"/>
            </a:rPr>
            <a:t>21</a:t>
          </a:r>
          <a:r>
            <a:rPr kumimoji="1" lang="ja-JP" altLang="en-US" sz="1300">
              <a:latin typeface="ＭＳ Ｐゴシック"/>
            </a:rPr>
            <a:t>年度から本格施行した人事評価制度などにより適正な給与水準の維持に努める。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72898</xdr:rowOff>
    </xdr:from>
    <xdr:to>
      <xdr:col>24</xdr:col>
      <xdr:colOff>558800</xdr:colOff>
      <xdr:row>84</xdr:row>
      <xdr:rowOff>77724</xdr:rowOff>
    </xdr:to>
    <xdr:cxnSp macro="">
      <xdr:nvCxnSpPr>
        <xdr:cNvPr id="252" name="直線コネクタ 251"/>
        <xdr:cNvCxnSpPr/>
      </xdr:nvCxnSpPr>
      <xdr:spPr>
        <a:xfrm>
          <a:off x="16179800" y="1447469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72898</xdr:rowOff>
    </xdr:from>
    <xdr:to>
      <xdr:col>23</xdr:col>
      <xdr:colOff>406400</xdr:colOff>
      <xdr:row>86</xdr:row>
      <xdr:rowOff>125730</xdr:rowOff>
    </xdr:to>
    <xdr:cxnSp macro="">
      <xdr:nvCxnSpPr>
        <xdr:cNvPr id="255" name="直線コネクタ 254"/>
        <xdr:cNvCxnSpPr/>
      </xdr:nvCxnSpPr>
      <xdr:spPr>
        <a:xfrm flipV="1">
          <a:off x="15290800" y="14474698"/>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91948</xdr:rowOff>
    </xdr:from>
    <xdr:to>
      <xdr:col>22</xdr:col>
      <xdr:colOff>203200</xdr:colOff>
      <xdr:row>86</xdr:row>
      <xdr:rowOff>125730</xdr:rowOff>
    </xdr:to>
    <xdr:cxnSp macro="">
      <xdr:nvCxnSpPr>
        <xdr:cNvPr id="258" name="直線コネクタ 257"/>
        <xdr:cNvCxnSpPr/>
      </xdr:nvCxnSpPr>
      <xdr:spPr>
        <a:xfrm>
          <a:off x="14401800" y="1483664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43942</xdr:rowOff>
    </xdr:from>
    <xdr:to>
      <xdr:col>21</xdr:col>
      <xdr:colOff>0</xdr:colOff>
      <xdr:row>86</xdr:row>
      <xdr:rowOff>91948</xdr:rowOff>
    </xdr:to>
    <xdr:cxnSp macro="">
      <xdr:nvCxnSpPr>
        <xdr:cNvPr id="261" name="直線コネクタ 260"/>
        <xdr:cNvCxnSpPr/>
      </xdr:nvCxnSpPr>
      <xdr:spPr>
        <a:xfrm>
          <a:off x="13512800" y="14445742"/>
          <a:ext cx="889000" cy="39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1" name="円/楕円 270"/>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43451</xdr:rowOff>
    </xdr:from>
    <xdr:ext cx="762000" cy="259045"/>
    <xdr:sp macro="" textlink="">
      <xdr:nvSpPr>
        <xdr:cNvPr id="272" name="給与水準   （国との比較）該当値テキスト"/>
        <xdr:cNvSpPr txBox="1"/>
      </xdr:nvSpPr>
      <xdr:spPr>
        <a:xfrm>
          <a:off x="17106900" y="1427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22098</xdr:rowOff>
    </xdr:from>
    <xdr:to>
      <xdr:col>23</xdr:col>
      <xdr:colOff>457200</xdr:colOff>
      <xdr:row>84</xdr:row>
      <xdr:rowOff>123698</xdr:rowOff>
    </xdr:to>
    <xdr:sp macro="" textlink="">
      <xdr:nvSpPr>
        <xdr:cNvPr id="273" name="円/楕円 272"/>
        <xdr:cNvSpPr/>
      </xdr:nvSpPr>
      <xdr:spPr>
        <a:xfrm>
          <a:off x="16129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133875</xdr:rowOff>
    </xdr:from>
    <xdr:ext cx="736600" cy="259045"/>
    <xdr:sp macro="" textlink="">
      <xdr:nvSpPr>
        <xdr:cNvPr id="274" name="テキスト ボックス 273"/>
        <xdr:cNvSpPr txBox="1"/>
      </xdr:nvSpPr>
      <xdr:spPr>
        <a:xfrm>
          <a:off x="15798800" y="1419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74930</xdr:rowOff>
    </xdr:from>
    <xdr:to>
      <xdr:col>22</xdr:col>
      <xdr:colOff>254000</xdr:colOff>
      <xdr:row>87</xdr:row>
      <xdr:rowOff>5080</xdr:rowOff>
    </xdr:to>
    <xdr:sp macro="" textlink="">
      <xdr:nvSpPr>
        <xdr:cNvPr id="275" name="円/楕円 274"/>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15257</xdr:rowOff>
    </xdr:from>
    <xdr:ext cx="762000" cy="259045"/>
    <xdr:sp macro="" textlink="">
      <xdr:nvSpPr>
        <xdr:cNvPr id="276" name="テキスト ボックス 275"/>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41148</xdr:rowOff>
    </xdr:from>
    <xdr:to>
      <xdr:col>21</xdr:col>
      <xdr:colOff>50800</xdr:colOff>
      <xdr:row>86</xdr:row>
      <xdr:rowOff>142748</xdr:rowOff>
    </xdr:to>
    <xdr:sp macro="" textlink="">
      <xdr:nvSpPr>
        <xdr:cNvPr id="277" name="円/楕円 276"/>
        <xdr:cNvSpPr/>
      </xdr:nvSpPr>
      <xdr:spPr>
        <a:xfrm>
          <a:off x="14351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152925</xdr:rowOff>
    </xdr:from>
    <xdr:ext cx="762000" cy="259045"/>
    <xdr:sp macro="" textlink="">
      <xdr:nvSpPr>
        <xdr:cNvPr id="278" name="テキスト ボックス 277"/>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164592</xdr:rowOff>
    </xdr:from>
    <xdr:to>
      <xdr:col>19</xdr:col>
      <xdr:colOff>533400</xdr:colOff>
      <xdr:row>84</xdr:row>
      <xdr:rowOff>94742</xdr:rowOff>
    </xdr:to>
    <xdr:sp macro="" textlink="">
      <xdr:nvSpPr>
        <xdr:cNvPr id="279" name="円/楕円 278"/>
        <xdr:cNvSpPr/>
      </xdr:nvSpPr>
      <xdr:spPr>
        <a:xfrm>
          <a:off x="13462000" y="143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104919</xdr:rowOff>
    </xdr:from>
    <xdr:ext cx="762000" cy="259045"/>
    <xdr:sp macro="" textlink="">
      <xdr:nvSpPr>
        <xdr:cNvPr id="280" name="テキスト ボックス 279"/>
        <xdr:cNvSpPr txBox="1"/>
      </xdr:nvSpPr>
      <xdr:spPr>
        <a:xfrm>
          <a:off x="13131800" y="141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類似団体との比較では</a:t>
          </a:r>
          <a:r>
            <a:rPr kumimoji="1" lang="en-US" altLang="ja-JP" sz="1300">
              <a:latin typeface="ＭＳ Ｐゴシック"/>
            </a:rPr>
            <a:t>2.23</a:t>
          </a:r>
          <a:r>
            <a:rPr kumimoji="1" lang="ja-JP" altLang="en-US" sz="1300">
              <a:latin typeface="ＭＳ Ｐゴシック"/>
            </a:rPr>
            <a:t>人多い状況となっているが、類似団体平均値との差は縮減してきている。合併による地理的な要因もあり大幅な縮減は困難な状況であるが、定員適正化計画による取組を実施しながら指標の改善に努める。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122344</xdr:rowOff>
    </xdr:from>
    <xdr:to>
      <xdr:col>24</xdr:col>
      <xdr:colOff>558800</xdr:colOff>
      <xdr:row>63</xdr:row>
      <xdr:rowOff>130387</xdr:rowOff>
    </xdr:to>
    <xdr:cxnSp macro="">
      <xdr:nvCxnSpPr>
        <xdr:cNvPr id="317" name="直線コネクタ 316"/>
        <xdr:cNvCxnSpPr/>
      </xdr:nvCxnSpPr>
      <xdr:spPr>
        <a:xfrm flipV="1">
          <a:off x="16179800" y="109236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130387</xdr:rowOff>
    </xdr:from>
    <xdr:to>
      <xdr:col>23</xdr:col>
      <xdr:colOff>406400</xdr:colOff>
      <xdr:row>64</xdr:row>
      <xdr:rowOff>4899</xdr:rowOff>
    </xdr:to>
    <xdr:cxnSp macro="">
      <xdr:nvCxnSpPr>
        <xdr:cNvPr id="320" name="直線コネクタ 319"/>
        <xdr:cNvCxnSpPr/>
      </xdr:nvCxnSpPr>
      <xdr:spPr>
        <a:xfrm flipV="1">
          <a:off x="15290800" y="10931737"/>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4899</xdr:rowOff>
    </xdr:from>
    <xdr:to>
      <xdr:col>22</xdr:col>
      <xdr:colOff>203200</xdr:colOff>
      <xdr:row>64</xdr:row>
      <xdr:rowOff>43966</xdr:rowOff>
    </xdr:to>
    <xdr:cxnSp macro="">
      <xdr:nvCxnSpPr>
        <xdr:cNvPr id="323" name="直線コネクタ 322"/>
        <xdr:cNvCxnSpPr/>
      </xdr:nvCxnSpPr>
      <xdr:spPr>
        <a:xfrm flipV="1">
          <a:off x="14401800" y="10977699"/>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43966</xdr:rowOff>
    </xdr:from>
    <xdr:to>
      <xdr:col>21</xdr:col>
      <xdr:colOff>0</xdr:colOff>
      <xdr:row>64</xdr:row>
      <xdr:rowOff>49712</xdr:rowOff>
    </xdr:to>
    <xdr:cxnSp macro="">
      <xdr:nvCxnSpPr>
        <xdr:cNvPr id="326" name="直線コネクタ 325"/>
        <xdr:cNvCxnSpPr/>
      </xdr:nvCxnSpPr>
      <xdr:spPr>
        <a:xfrm flipV="1">
          <a:off x="13512800" y="1101676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71544</xdr:rowOff>
    </xdr:from>
    <xdr:to>
      <xdr:col>24</xdr:col>
      <xdr:colOff>609600</xdr:colOff>
      <xdr:row>64</xdr:row>
      <xdr:rowOff>1694</xdr:rowOff>
    </xdr:to>
    <xdr:sp macro="" textlink="">
      <xdr:nvSpPr>
        <xdr:cNvPr id="336" name="円/楕円 335"/>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43621</xdr:rowOff>
    </xdr:from>
    <xdr:ext cx="762000" cy="259045"/>
    <xdr:sp macro="" textlink="">
      <xdr:nvSpPr>
        <xdr:cNvPr id="337" name="定員管理の状況該当値テキスト"/>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79587</xdr:rowOff>
    </xdr:from>
    <xdr:to>
      <xdr:col>23</xdr:col>
      <xdr:colOff>457200</xdr:colOff>
      <xdr:row>64</xdr:row>
      <xdr:rowOff>9737</xdr:rowOff>
    </xdr:to>
    <xdr:sp macro="" textlink="">
      <xdr:nvSpPr>
        <xdr:cNvPr id="338" name="円/楕円 337"/>
        <xdr:cNvSpPr/>
      </xdr:nvSpPr>
      <xdr:spPr>
        <a:xfrm>
          <a:off x="16129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165964</xdr:rowOff>
    </xdr:from>
    <xdr:ext cx="736600" cy="259045"/>
    <xdr:sp macro="" textlink="">
      <xdr:nvSpPr>
        <xdr:cNvPr id="339" name="テキスト ボックス 338"/>
        <xdr:cNvSpPr txBox="1"/>
      </xdr:nvSpPr>
      <xdr:spPr>
        <a:xfrm>
          <a:off x="15798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125549</xdr:rowOff>
    </xdr:from>
    <xdr:to>
      <xdr:col>22</xdr:col>
      <xdr:colOff>254000</xdr:colOff>
      <xdr:row>64</xdr:row>
      <xdr:rowOff>55699</xdr:rowOff>
    </xdr:to>
    <xdr:sp macro="" textlink="">
      <xdr:nvSpPr>
        <xdr:cNvPr id="340" name="円/楕円 339"/>
        <xdr:cNvSpPr/>
      </xdr:nvSpPr>
      <xdr:spPr>
        <a:xfrm>
          <a:off x="15240000" y="1092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40476</xdr:rowOff>
    </xdr:from>
    <xdr:ext cx="762000" cy="259045"/>
    <xdr:sp macro="" textlink="">
      <xdr:nvSpPr>
        <xdr:cNvPr id="341" name="テキスト ボックス 340"/>
        <xdr:cNvSpPr txBox="1"/>
      </xdr:nvSpPr>
      <xdr:spPr>
        <a:xfrm>
          <a:off x="14909800" y="110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164616</xdr:rowOff>
    </xdr:from>
    <xdr:to>
      <xdr:col>21</xdr:col>
      <xdr:colOff>50800</xdr:colOff>
      <xdr:row>64</xdr:row>
      <xdr:rowOff>94766</xdr:rowOff>
    </xdr:to>
    <xdr:sp macro="" textlink="">
      <xdr:nvSpPr>
        <xdr:cNvPr id="342" name="円/楕円 341"/>
        <xdr:cNvSpPr/>
      </xdr:nvSpPr>
      <xdr:spPr>
        <a:xfrm>
          <a:off x="14351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79543</xdr:rowOff>
    </xdr:from>
    <xdr:ext cx="762000" cy="259045"/>
    <xdr:sp macro="" textlink="">
      <xdr:nvSpPr>
        <xdr:cNvPr id="343" name="テキスト ボックス 342"/>
        <xdr:cNvSpPr txBox="1"/>
      </xdr:nvSpPr>
      <xdr:spPr>
        <a:xfrm>
          <a:off x="14020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170362</xdr:rowOff>
    </xdr:from>
    <xdr:to>
      <xdr:col>19</xdr:col>
      <xdr:colOff>533400</xdr:colOff>
      <xdr:row>64</xdr:row>
      <xdr:rowOff>100512</xdr:rowOff>
    </xdr:to>
    <xdr:sp macro="" textlink="">
      <xdr:nvSpPr>
        <xdr:cNvPr id="344" name="円/楕円 343"/>
        <xdr:cNvSpPr/>
      </xdr:nvSpPr>
      <xdr:spPr>
        <a:xfrm>
          <a:off x="13462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85289</xdr:rowOff>
    </xdr:from>
    <xdr:ext cx="762000" cy="259045"/>
    <xdr:sp macro="" textlink="">
      <xdr:nvSpPr>
        <xdr:cNvPr id="345" name="テキスト ボックス 344"/>
        <xdr:cNvSpPr txBox="1"/>
      </xdr:nvSpPr>
      <xdr:spPr>
        <a:xfrm>
          <a:off x="13131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年度決算から実質公債費比率は</a:t>
          </a:r>
          <a:r>
            <a:rPr kumimoji="1" lang="en-US" altLang="ja-JP" sz="1300">
              <a:latin typeface="ＭＳ Ｐゴシック"/>
            </a:rPr>
            <a:t>18%</a:t>
          </a:r>
          <a:r>
            <a:rPr kumimoji="1" lang="ja-JP" altLang="en-US" sz="1300">
              <a:latin typeface="ＭＳ Ｐゴシック"/>
            </a:rPr>
            <a:t>を下回り起債許可団体を脱却している。しかし、類似団体との比較では依然高い水準にあることから中期財政計画に基づいた新規地方債の発行や繰上償還を進めることで、公債費負担の軽減を図る。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107950</xdr:rowOff>
    </xdr:from>
    <xdr:to>
      <xdr:col>24</xdr:col>
      <xdr:colOff>558800</xdr:colOff>
      <xdr:row>38</xdr:row>
      <xdr:rowOff>151384</xdr:rowOff>
    </xdr:to>
    <xdr:cxnSp macro="">
      <xdr:nvCxnSpPr>
        <xdr:cNvPr id="377" name="直線コネクタ 376"/>
        <xdr:cNvCxnSpPr/>
      </xdr:nvCxnSpPr>
      <xdr:spPr>
        <a:xfrm flipV="1">
          <a:off x="16179800" y="662305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151020</xdr:rowOff>
    </xdr:from>
    <xdr:ext cx="762000" cy="259045"/>
    <xdr:sp macro="" textlink="">
      <xdr:nvSpPr>
        <xdr:cNvPr id="378" name="公債費負担の状況平均値テキスト"/>
        <xdr:cNvSpPr txBox="1"/>
      </xdr:nvSpPr>
      <xdr:spPr>
        <a:xfrm>
          <a:off x="17106900" y="6323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151384</xdr:rowOff>
    </xdr:from>
    <xdr:to>
      <xdr:col>23</xdr:col>
      <xdr:colOff>406400</xdr:colOff>
      <xdr:row>39</xdr:row>
      <xdr:rowOff>20955</xdr:rowOff>
    </xdr:to>
    <xdr:cxnSp macro="">
      <xdr:nvCxnSpPr>
        <xdr:cNvPr id="380" name="直線コネクタ 379"/>
        <xdr:cNvCxnSpPr/>
      </xdr:nvCxnSpPr>
      <xdr:spPr>
        <a:xfrm flipV="1">
          <a:off x="15290800" y="666648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96537</xdr:rowOff>
    </xdr:from>
    <xdr:ext cx="736600" cy="259045"/>
    <xdr:sp macro="" textlink="">
      <xdr:nvSpPr>
        <xdr:cNvPr id="382" name="テキスト ボックス 381"/>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20955</xdr:rowOff>
    </xdr:from>
    <xdr:to>
      <xdr:col>22</xdr:col>
      <xdr:colOff>203200</xdr:colOff>
      <xdr:row>39</xdr:row>
      <xdr:rowOff>57150</xdr:rowOff>
    </xdr:to>
    <xdr:cxnSp macro="">
      <xdr:nvCxnSpPr>
        <xdr:cNvPr id="383" name="直線コネクタ 382"/>
        <xdr:cNvCxnSpPr/>
      </xdr:nvCxnSpPr>
      <xdr:spPr>
        <a:xfrm flipV="1">
          <a:off x="14401800" y="670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115841</xdr:rowOff>
    </xdr:from>
    <xdr:ext cx="762000" cy="259045"/>
    <xdr:sp macro="" textlink="">
      <xdr:nvSpPr>
        <xdr:cNvPr id="385" name="テキスト ボックス 384"/>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57150</xdr:rowOff>
    </xdr:from>
    <xdr:to>
      <xdr:col>21</xdr:col>
      <xdr:colOff>0</xdr:colOff>
      <xdr:row>39</xdr:row>
      <xdr:rowOff>83693</xdr:rowOff>
    </xdr:to>
    <xdr:cxnSp macro="">
      <xdr:nvCxnSpPr>
        <xdr:cNvPr id="386" name="直線コネクタ 385"/>
        <xdr:cNvCxnSpPr/>
      </xdr:nvCxnSpPr>
      <xdr:spPr>
        <a:xfrm flipV="1">
          <a:off x="13512800" y="674370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139971</xdr:rowOff>
    </xdr:from>
    <xdr:ext cx="762000" cy="259045"/>
    <xdr:sp macro="" textlink="">
      <xdr:nvSpPr>
        <xdr:cNvPr id="388" name="テキスト ボックス 387"/>
        <xdr:cNvSpPr txBox="1"/>
      </xdr:nvSpPr>
      <xdr:spPr>
        <a:xfrm>
          <a:off x="140208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161688</xdr:rowOff>
    </xdr:from>
    <xdr:ext cx="762000" cy="259045"/>
    <xdr:sp macro="" textlink="">
      <xdr:nvSpPr>
        <xdr:cNvPr id="390" name="テキスト ボックス 389"/>
        <xdr:cNvSpPr txBox="1"/>
      </xdr:nvSpPr>
      <xdr:spPr>
        <a:xfrm>
          <a:off x="13131800" y="633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57150</xdr:rowOff>
    </xdr:from>
    <xdr:to>
      <xdr:col>24</xdr:col>
      <xdr:colOff>609600</xdr:colOff>
      <xdr:row>38</xdr:row>
      <xdr:rowOff>158750</xdr:rowOff>
    </xdr:to>
    <xdr:sp macro="" textlink="">
      <xdr:nvSpPr>
        <xdr:cNvPr id="396" name="円/楕円 39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29227</xdr:rowOff>
    </xdr:from>
    <xdr:ext cx="762000" cy="259045"/>
    <xdr:sp macro="" textlink="">
      <xdr:nvSpPr>
        <xdr:cNvPr id="397" name="公債費負担の状況該当値テキスト"/>
        <xdr:cNvSpPr txBox="1"/>
      </xdr:nvSpPr>
      <xdr:spPr>
        <a:xfrm>
          <a:off x="17106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100584</xdr:rowOff>
    </xdr:from>
    <xdr:to>
      <xdr:col>23</xdr:col>
      <xdr:colOff>457200</xdr:colOff>
      <xdr:row>39</xdr:row>
      <xdr:rowOff>30734</xdr:rowOff>
    </xdr:to>
    <xdr:sp macro="" textlink="">
      <xdr:nvSpPr>
        <xdr:cNvPr id="398" name="円/楕円 397"/>
        <xdr:cNvSpPr/>
      </xdr:nvSpPr>
      <xdr:spPr>
        <a:xfrm>
          <a:off x="16129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15511</xdr:rowOff>
    </xdr:from>
    <xdr:ext cx="736600" cy="259045"/>
    <xdr:sp macro="" textlink="">
      <xdr:nvSpPr>
        <xdr:cNvPr id="399" name="テキスト ボックス 398"/>
        <xdr:cNvSpPr txBox="1"/>
      </xdr:nvSpPr>
      <xdr:spPr>
        <a:xfrm>
          <a:off x="15798800" y="670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141605</xdr:rowOff>
    </xdr:from>
    <xdr:to>
      <xdr:col>22</xdr:col>
      <xdr:colOff>254000</xdr:colOff>
      <xdr:row>39</xdr:row>
      <xdr:rowOff>71755</xdr:rowOff>
    </xdr:to>
    <xdr:sp macro="" textlink="">
      <xdr:nvSpPr>
        <xdr:cNvPr id="400" name="円/楕円 399"/>
        <xdr:cNvSpPr/>
      </xdr:nvSpPr>
      <xdr:spPr>
        <a:xfrm>
          <a:off x="152400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56532</xdr:rowOff>
    </xdr:from>
    <xdr:ext cx="762000" cy="259045"/>
    <xdr:sp macro="" textlink="">
      <xdr:nvSpPr>
        <xdr:cNvPr id="401" name="テキスト ボックス 400"/>
        <xdr:cNvSpPr txBox="1"/>
      </xdr:nvSpPr>
      <xdr:spPr>
        <a:xfrm>
          <a:off x="14909800" y="674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6350</xdr:rowOff>
    </xdr:from>
    <xdr:to>
      <xdr:col>21</xdr:col>
      <xdr:colOff>50800</xdr:colOff>
      <xdr:row>39</xdr:row>
      <xdr:rowOff>107950</xdr:rowOff>
    </xdr:to>
    <xdr:sp macro="" textlink="">
      <xdr:nvSpPr>
        <xdr:cNvPr id="402" name="円/楕円 401"/>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92727</xdr:rowOff>
    </xdr:from>
    <xdr:ext cx="762000" cy="259045"/>
    <xdr:sp macro="" textlink="">
      <xdr:nvSpPr>
        <xdr:cNvPr id="403" name="テキスト ボックス 402"/>
        <xdr:cNvSpPr txBox="1"/>
      </xdr:nvSpPr>
      <xdr:spPr>
        <a:xfrm>
          <a:off x="14020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32893</xdr:rowOff>
    </xdr:from>
    <xdr:to>
      <xdr:col>19</xdr:col>
      <xdr:colOff>533400</xdr:colOff>
      <xdr:row>39</xdr:row>
      <xdr:rowOff>134493</xdr:rowOff>
    </xdr:to>
    <xdr:sp macro="" textlink="">
      <xdr:nvSpPr>
        <xdr:cNvPr id="404" name="円/楕円 403"/>
        <xdr:cNvSpPr/>
      </xdr:nvSpPr>
      <xdr:spPr>
        <a:xfrm>
          <a:off x="13462000" y="671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119270</xdr:rowOff>
    </xdr:from>
    <xdr:ext cx="762000" cy="259045"/>
    <xdr:sp macro="" textlink="">
      <xdr:nvSpPr>
        <xdr:cNvPr id="405" name="テキスト ボックス 404"/>
        <xdr:cNvSpPr txBox="1"/>
      </xdr:nvSpPr>
      <xdr:spPr>
        <a:xfrm>
          <a:off x="13131800" y="680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類似団体平均を下回っており、主な要因としては職員数の減による退職手当負担見込額の減少や繰上償還等による地方債現在高の減少があげられる。</a:t>
          </a:r>
          <a:endParaRPr kumimoji="1" lang="en-US" altLang="ja-JP" sz="1300">
            <a:latin typeface="ＭＳ Ｐゴシック"/>
          </a:endParaRPr>
        </a:p>
        <a:p>
          <a:r>
            <a:rPr kumimoji="1" lang="ja-JP" altLang="en-US" sz="1300">
              <a:latin typeface="ＭＳ Ｐゴシック"/>
            </a:rPr>
            <a:t>　</a:t>
          </a:r>
          <a:r>
            <a:rPr kumimoji="1" lang="ja-JP" altLang="en-US" sz="1300" baseline="0">
              <a:latin typeface="ＭＳ Ｐゴシック"/>
            </a:rPr>
            <a:t> 比率については低下傾向となっているが、投資事業は交付税算入の有利な起債を選択しながら計画的に進めるとともに、繰上償還の実施により財政の健全化に努める。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47784</xdr:rowOff>
    </xdr:from>
    <xdr:to>
      <xdr:col>24</xdr:col>
      <xdr:colOff>558800</xdr:colOff>
      <xdr:row>14</xdr:row>
      <xdr:rowOff>93027</xdr:rowOff>
    </xdr:to>
    <xdr:cxnSp macro="">
      <xdr:nvCxnSpPr>
        <xdr:cNvPr id="439" name="直線コネクタ 438"/>
        <xdr:cNvCxnSpPr/>
      </xdr:nvCxnSpPr>
      <xdr:spPr>
        <a:xfrm flipV="1">
          <a:off x="16179800" y="2448084"/>
          <a:ext cx="8382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32560</xdr:rowOff>
    </xdr:from>
    <xdr:ext cx="762000" cy="259045"/>
    <xdr:sp macro="" textlink="">
      <xdr:nvSpPr>
        <xdr:cNvPr id="440" name="将来負担の状況平均値テキスト"/>
        <xdr:cNvSpPr txBox="1"/>
      </xdr:nvSpPr>
      <xdr:spPr>
        <a:xfrm>
          <a:off x="17106900" y="2432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93027</xdr:rowOff>
    </xdr:from>
    <xdr:to>
      <xdr:col>23</xdr:col>
      <xdr:colOff>406400</xdr:colOff>
      <xdr:row>14</xdr:row>
      <xdr:rowOff>149934</xdr:rowOff>
    </xdr:to>
    <xdr:cxnSp macro="">
      <xdr:nvCxnSpPr>
        <xdr:cNvPr id="442" name="直線コネクタ 441"/>
        <xdr:cNvCxnSpPr/>
      </xdr:nvCxnSpPr>
      <xdr:spPr>
        <a:xfrm flipV="1">
          <a:off x="15290800" y="2493327"/>
          <a:ext cx="889000" cy="5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149934</xdr:rowOff>
    </xdr:from>
    <xdr:to>
      <xdr:col>22</xdr:col>
      <xdr:colOff>203200</xdr:colOff>
      <xdr:row>15</xdr:row>
      <xdr:rowOff>44439</xdr:rowOff>
    </xdr:to>
    <xdr:cxnSp macro="">
      <xdr:nvCxnSpPr>
        <xdr:cNvPr id="445" name="直線コネクタ 444"/>
        <xdr:cNvCxnSpPr/>
      </xdr:nvCxnSpPr>
      <xdr:spPr>
        <a:xfrm flipV="1">
          <a:off x="14401800" y="2550234"/>
          <a:ext cx="889000" cy="6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7" name="テキスト ボックス 446"/>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44439</xdr:rowOff>
    </xdr:from>
    <xdr:to>
      <xdr:col>21</xdr:col>
      <xdr:colOff>0</xdr:colOff>
      <xdr:row>15</xdr:row>
      <xdr:rowOff>64548</xdr:rowOff>
    </xdr:to>
    <xdr:cxnSp macro="">
      <xdr:nvCxnSpPr>
        <xdr:cNvPr id="448" name="直線コネクタ 447"/>
        <xdr:cNvCxnSpPr/>
      </xdr:nvCxnSpPr>
      <xdr:spPr>
        <a:xfrm flipV="1">
          <a:off x="13512800" y="261618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63390</xdr:rowOff>
    </xdr:from>
    <xdr:ext cx="762000" cy="259045"/>
    <xdr:sp macro="" textlink="">
      <xdr:nvSpPr>
        <xdr:cNvPr id="452" name="テキスト ボックス 451"/>
        <xdr:cNvSpPr txBox="1"/>
      </xdr:nvSpPr>
      <xdr:spPr>
        <a:xfrm>
          <a:off x="13131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168434</xdr:rowOff>
    </xdr:from>
    <xdr:to>
      <xdr:col>24</xdr:col>
      <xdr:colOff>609600</xdr:colOff>
      <xdr:row>14</xdr:row>
      <xdr:rowOff>98584</xdr:rowOff>
    </xdr:to>
    <xdr:sp macro="" textlink="">
      <xdr:nvSpPr>
        <xdr:cNvPr id="458" name="円/楕円 457"/>
        <xdr:cNvSpPr/>
      </xdr:nvSpPr>
      <xdr:spPr>
        <a:xfrm>
          <a:off x="16967200" y="23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89711</xdr:rowOff>
    </xdr:from>
    <xdr:ext cx="762000" cy="259045"/>
    <xdr:sp macro="" textlink="">
      <xdr:nvSpPr>
        <xdr:cNvPr id="459" name="将来負担の状況該当値テキスト"/>
        <xdr:cNvSpPr txBox="1"/>
      </xdr:nvSpPr>
      <xdr:spPr>
        <a:xfrm>
          <a:off x="17106900" y="231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42227</xdr:rowOff>
    </xdr:from>
    <xdr:to>
      <xdr:col>23</xdr:col>
      <xdr:colOff>457200</xdr:colOff>
      <xdr:row>14</xdr:row>
      <xdr:rowOff>143827</xdr:rowOff>
    </xdr:to>
    <xdr:sp macro="" textlink="">
      <xdr:nvSpPr>
        <xdr:cNvPr id="460" name="円/楕円 459"/>
        <xdr:cNvSpPr/>
      </xdr:nvSpPr>
      <xdr:spPr>
        <a:xfrm>
          <a:off x="16129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154004</xdr:rowOff>
    </xdr:from>
    <xdr:ext cx="736600" cy="259045"/>
    <xdr:sp macro="" textlink="">
      <xdr:nvSpPr>
        <xdr:cNvPr id="461" name="テキスト ボックス 460"/>
        <xdr:cNvSpPr txBox="1"/>
      </xdr:nvSpPr>
      <xdr:spPr>
        <a:xfrm>
          <a:off x="15798800" y="2211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99134</xdr:rowOff>
    </xdr:from>
    <xdr:to>
      <xdr:col>22</xdr:col>
      <xdr:colOff>254000</xdr:colOff>
      <xdr:row>15</xdr:row>
      <xdr:rowOff>29284</xdr:rowOff>
    </xdr:to>
    <xdr:sp macro="" textlink="">
      <xdr:nvSpPr>
        <xdr:cNvPr id="462" name="円/楕円 461"/>
        <xdr:cNvSpPr/>
      </xdr:nvSpPr>
      <xdr:spPr>
        <a:xfrm>
          <a:off x="15240000" y="24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14061</xdr:rowOff>
    </xdr:from>
    <xdr:ext cx="762000" cy="259045"/>
    <xdr:sp macro="" textlink="">
      <xdr:nvSpPr>
        <xdr:cNvPr id="463" name="テキスト ボックス 462"/>
        <xdr:cNvSpPr txBox="1"/>
      </xdr:nvSpPr>
      <xdr:spPr>
        <a:xfrm>
          <a:off x="14909800" y="258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165089</xdr:rowOff>
    </xdr:from>
    <xdr:to>
      <xdr:col>21</xdr:col>
      <xdr:colOff>50800</xdr:colOff>
      <xdr:row>15</xdr:row>
      <xdr:rowOff>95239</xdr:rowOff>
    </xdr:to>
    <xdr:sp macro="" textlink="">
      <xdr:nvSpPr>
        <xdr:cNvPr id="464" name="円/楕円 463"/>
        <xdr:cNvSpPr/>
      </xdr:nvSpPr>
      <xdr:spPr>
        <a:xfrm>
          <a:off x="14351000" y="256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80016</xdr:rowOff>
    </xdr:from>
    <xdr:ext cx="762000" cy="259045"/>
    <xdr:sp macro="" textlink="">
      <xdr:nvSpPr>
        <xdr:cNvPr id="465" name="テキスト ボックス 464"/>
        <xdr:cNvSpPr txBox="1"/>
      </xdr:nvSpPr>
      <xdr:spPr>
        <a:xfrm>
          <a:off x="14020800" y="265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13748</xdr:rowOff>
    </xdr:from>
    <xdr:to>
      <xdr:col>19</xdr:col>
      <xdr:colOff>533400</xdr:colOff>
      <xdr:row>15</xdr:row>
      <xdr:rowOff>115348</xdr:rowOff>
    </xdr:to>
    <xdr:sp macro="" textlink="">
      <xdr:nvSpPr>
        <xdr:cNvPr id="466" name="円/楕円 465"/>
        <xdr:cNvSpPr/>
      </xdr:nvSpPr>
      <xdr:spPr>
        <a:xfrm>
          <a:off x="13462000" y="258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100125</xdr:rowOff>
    </xdr:from>
    <xdr:ext cx="762000" cy="259045"/>
    <xdr:sp macro="" textlink="">
      <xdr:nvSpPr>
        <xdr:cNvPr id="467" name="テキスト ボックス 466"/>
        <xdr:cNvSpPr txBox="1"/>
      </xdr:nvSpPr>
      <xdr:spPr>
        <a:xfrm>
          <a:off x="13131800" y="26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岐阜県郡上市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44,499
44,111
1,030.75
30,427,598
29,313,388
774,729
19,749,313
38,675,937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38.5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人件費の経常収支比率は</a:t>
          </a:r>
          <a:r>
            <a:rPr kumimoji="1" lang="en-US" altLang="ja-JP" sz="1300">
              <a:latin typeface="ＭＳ Ｐゴシック"/>
            </a:rPr>
            <a:t>20%</a:t>
          </a:r>
          <a:r>
            <a:rPr kumimoji="1" lang="ja-JP" altLang="en-US" sz="1300">
              <a:latin typeface="ＭＳ Ｐゴシック"/>
            </a:rPr>
            <a:t>前後を推移しており類似団体平均を下回っている。平成</a:t>
          </a:r>
          <a:r>
            <a:rPr kumimoji="1" lang="en-US" altLang="ja-JP" sz="1300">
              <a:latin typeface="ＭＳ Ｐゴシック"/>
            </a:rPr>
            <a:t>17</a:t>
          </a:r>
          <a:r>
            <a:rPr kumimoji="1" lang="ja-JP" altLang="en-US" sz="1300">
              <a:latin typeface="ＭＳ Ｐゴシック"/>
            </a:rPr>
            <a:t>年度から進めている定員管理適正化計画により、職員数は減少しているが大幅な縮減は困難な状況であるため適正な指標の維持に努める。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31750</xdr:rowOff>
    </xdr:from>
    <xdr:to>
      <xdr:col>7</xdr:col>
      <xdr:colOff>15875</xdr:colOff>
      <xdr:row>35</xdr:row>
      <xdr:rowOff>46990</xdr:rowOff>
    </xdr:to>
    <xdr:cxnSp macro="">
      <xdr:nvCxnSpPr>
        <xdr:cNvPr id="64" name="直線コネクタ 63"/>
        <xdr:cNvCxnSpPr/>
      </xdr:nvCxnSpPr>
      <xdr:spPr>
        <a:xfrm flipV="1">
          <a:off x="3987800" y="603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46990</xdr:rowOff>
    </xdr:to>
    <xdr:cxnSp macro="">
      <xdr:nvCxnSpPr>
        <xdr:cNvPr id="67" name="直線コネクタ 66"/>
        <xdr:cNvCxnSpPr/>
      </xdr:nvCxnSpPr>
      <xdr:spPr>
        <a:xfrm>
          <a:off x="3098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35</xdr:row>
      <xdr:rowOff>107950</xdr:rowOff>
    </xdr:to>
    <xdr:cxnSp macro="">
      <xdr:nvCxnSpPr>
        <xdr:cNvPr id="70" name="直線コネクタ 69"/>
        <xdr:cNvCxnSpPr/>
      </xdr:nvCxnSpPr>
      <xdr:spPr>
        <a:xfrm flipV="1">
          <a:off x="2209800" y="602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107950</xdr:rowOff>
    </xdr:to>
    <xdr:cxnSp macro="">
      <xdr:nvCxnSpPr>
        <xdr:cNvPr id="73" name="直線コネクタ 72"/>
        <xdr:cNvCxnSpPr/>
      </xdr:nvCxnSpPr>
      <xdr:spPr>
        <a:xfrm>
          <a:off x="1320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3" name="円/楕円 82"/>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4"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5" name="円/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6" name="テキスト ボックス 85"/>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89" name="円/楕円 88"/>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0" name="テキスト ボックス 89"/>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1" name="円/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2" name="テキスト ボックス 91"/>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物件費は類似団体平均に近づいてきている。今後も経常事務経費の削減や公の施設の見直し等で維持管理の効率化や経費削減を図る。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110671</xdr:rowOff>
    </xdr:from>
    <xdr:to>
      <xdr:col>24</xdr:col>
      <xdr:colOff>31750</xdr:colOff>
      <xdr:row>16</xdr:row>
      <xdr:rowOff>143329</xdr:rowOff>
    </xdr:to>
    <xdr:cxnSp macro="">
      <xdr:nvCxnSpPr>
        <xdr:cNvPr id="127" name="直線コネクタ 126"/>
        <xdr:cNvCxnSpPr/>
      </xdr:nvCxnSpPr>
      <xdr:spPr>
        <a:xfrm>
          <a:off x="15671800" y="28538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23586</xdr:rowOff>
    </xdr:from>
    <xdr:to>
      <xdr:col>22</xdr:col>
      <xdr:colOff>565150</xdr:colOff>
      <xdr:row>16</xdr:row>
      <xdr:rowOff>110671</xdr:rowOff>
    </xdr:to>
    <xdr:cxnSp macro="">
      <xdr:nvCxnSpPr>
        <xdr:cNvPr id="130" name="直線コネクタ 129"/>
        <xdr:cNvCxnSpPr/>
      </xdr:nvCxnSpPr>
      <xdr:spPr>
        <a:xfrm>
          <a:off x="14782800" y="27667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23586</xdr:rowOff>
    </xdr:from>
    <xdr:to>
      <xdr:col>21</xdr:col>
      <xdr:colOff>361950</xdr:colOff>
      <xdr:row>16</xdr:row>
      <xdr:rowOff>88900</xdr:rowOff>
    </xdr:to>
    <xdr:cxnSp macro="">
      <xdr:nvCxnSpPr>
        <xdr:cNvPr id="133" name="直線コネクタ 132"/>
        <xdr:cNvCxnSpPr/>
      </xdr:nvCxnSpPr>
      <xdr:spPr>
        <a:xfrm flipV="1">
          <a:off x="13893800" y="2766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23586</xdr:rowOff>
    </xdr:from>
    <xdr:to>
      <xdr:col>20</xdr:col>
      <xdr:colOff>158750</xdr:colOff>
      <xdr:row>16</xdr:row>
      <xdr:rowOff>88900</xdr:rowOff>
    </xdr:to>
    <xdr:cxnSp macro="">
      <xdr:nvCxnSpPr>
        <xdr:cNvPr id="136" name="直線コネクタ 135"/>
        <xdr:cNvCxnSpPr/>
      </xdr:nvCxnSpPr>
      <xdr:spPr>
        <a:xfrm>
          <a:off x="13004800" y="2766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59871</xdr:rowOff>
    </xdr:from>
    <xdr:to>
      <xdr:col>22</xdr:col>
      <xdr:colOff>615950</xdr:colOff>
      <xdr:row>16</xdr:row>
      <xdr:rowOff>161471</xdr:rowOff>
    </xdr:to>
    <xdr:sp macro="" textlink="">
      <xdr:nvSpPr>
        <xdr:cNvPr id="148" name="円/楕円 147"/>
        <xdr:cNvSpPr/>
      </xdr:nvSpPr>
      <xdr:spPr>
        <a:xfrm>
          <a:off x="15621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49" name="テキスト ボックス 148"/>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144236</xdr:rowOff>
    </xdr:from>
    <xdr:to>
      <xdr:col>21</xdr:col>
      <xdr:colOff>412750</xdr:colOff>
      <xdr:row>16</xdr:row>
      <xdr:rowOff>74386</xdr:rowOff>
    </xdr:to>
    <xdr:sp macro="" textlink="">
      <xdr:nvSpPr>
        <xdr:cNvPr id="150" name="円/楕円 149"/>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51" name="テキスト ボックス 150"/>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4" name="円/楕円 153"/>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5" name="テキスト ボックス 154"/>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からほぼ横ばいで推移しており、類似団体平均値を大きく下回っている。今後も引き続き、事業の点検評価を実施しながら、新たに取り組む必要がある事業、規模を縮小する事業等を見極めながら財政を圧迫しないよう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156935</xdr:rowOff>
    </xdr:from>
    <xdr:to>
      <xdr:col>7</xdr:col>
      <xdr:colOff>15875</xdr:colOff>
      <xdr:row>54</xdr:row>
      <xdr:rowOff>7257</xdr:rowOff>
    </xdr:to>
    <xdr:cxnSp macro="">
      <xdr:nvCxnSpPr>
        <xdr:cNvPr id="190" name="直線コネクタ 189"/>
        <xdr:cNvCxnSpPr/>
      </xdr:nvCxnSpPr>
      <xdr:spPr>
        <a:xfrm flipV="1">
          <a:off x="3987800" y="92437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54</xdr:row>
      <xdr:rowOff>7257</xdr:rowOff>
    </xdr:to>
    <xdr:cxnSp macro="">
      <xdr:nvCxnSpPr>
        <xdr:cNvPr id="193" name="直線コネクタ 192"/>
        <xdr:cNvCxnSpPr/>
      </xdr:nvCxnSpPr>
      <xdr:spPr>
        <a:xfrm>
          <a:off x="3098800" y="9222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124278</xdr:rowOff>
    </xdr:from>
    <xdr:to>
      <xdr:col>4</xdr:col>
      <xdr:colOff>346075</xdr:colOff>
      <xdr:row>53</xdr:row>
      <xdr:rowOff>135165</xdr:rowOff>
    </xdr:to>
    <xdr:cxnSp macro="">
      <xdr:nvCxnSpPr>
        <xdr:cNvPr id="196" name="直線コネクタ 195"/>
        <xdr:cNvCxnSpPr/>
      </xdr:nvCxnSpPr>
      <xdr:spPr>
        <a:xfrm>
          <a:off x="2209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124278</xdr:rowOff>
    </xdr:from>
    <xdr:to>
      <xdr:col>3</xdr:col>
      <xdr:colOff>142875</xdr:colOff>
      <xdr:row>53</xdr:row>
      <xdr:rowOff>135165</xdr:rowOff>
    </xdr:to>
    <xdr:cxnSp macro="">
      <xdr:nvCxnSpPr>
        <xdr:cNvPr id="199" name="直線コネクタ 198"/>
        <xdr:cNvCxnSpPr/>
      </xdr:nvCxnSpPr>
      <xdr:spPr>
        <a:xfrm flipV="1">
          <a:off x="1320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106135</xdr:rowOff>
    </xdr:from>
    <xdr:to>
      <xdr:col>7</xdr:col>
      <xdr:colOff>66675</xdr:colOff>
      <xdr:row>54</xdr:row>
      <xdr:rowOff>36285</xdr:rowOff>
    </xdr:to>
    <xdr:sp macro="" textlink="">
      <xdr:nvSpPr>
        <xdr:cNvPr id="209" name="円/楕円 208"/>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122662</xdr:rowOff>
    </xdr:from>
    <xdr:ext cx="762000" cy="259045"/>
    <xdr:sp macro="" textlink="">
      <xdr:nvSpPr>
        <xdr:cNvPr id="210"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127907</xdr:rowOff>
    </xdr:from>
    <xdr:to>
      <xdr:col>5</xdr:col>
      <xdr:colOff>600075</xdr:colOff>
      <xdr:row>54</xdr:row>
      <xdr:rowOff>58057</xdr:rowOff>
    </xdr:to>
    <xdr:sp macro="" textlink="">
      <xdr:nvSpPr>
        <xdr:cNvPr id="211" name="円/楕円 210"/>
        <xdr:cNvSpPr/>
      </xdr:nvSpPr>
      <xdr:spPr>
        <a:xfrm>
          <a:off x="39370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68234</xdr:rowOff>
    </xdr:from>
    <xdr:ext cx="736600" cy="259045"/>
    <xdr:sp macro="" textlink="">
      <xdr:nvSpPr>
        <xdr:cNvPr id="212" name="テキスト ボックス 211"/>
        <xdr:cNvSpPr txBox="1"/>
      </xdr:nvSpPr>
      <xdr:spPr>
        <a:xfrm>
          <a:off x="3606800" y="898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3" name="円/楕円 212"/>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4" name="テキスト ボックス 213"/>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73478</xdr:rowOff>
    </xdr:from>
    <xdr:to>
      <xdr:col>3</xdr:col>
      <xdr:colOff>193675</xdr:colOff>
      <xdr:row>54</xdr:row>
      <xdr:rowOff>3628</xdr:rowOff>
    </xdr:to>
    <xdr:sp macro="" textlink="">
      <xdr:nvSpPr>
        <xdr:cNvPr id="215" name="円/楕円 214"/>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13805</xdr:rowOff>
    </xdr:from>
    <xdr:ext cx="762000" cy="259045"/>
    <xdr:sp macro="" textlink="">
      <xdr:nvSpPr>
        <xdr:cNvPr id="216" name="テキスト ボックス 215"/>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7" name="円/楕円 216"/>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8" name="テキスト ボックス 217"/>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繰出金については昨年度より</a:t>
          </a:r>
          <a:r>
            <a:rPr kumimoji="1" lang="en-US" altLang="ja-JP" sz="1300">
              <a:latin typeface="ＭＳ Ｐゴシック"/>
            </a:rPr>
            <a:t>2</a:t>
          </a:r>
          <a:r>
            <a:rPr kumimoji="1" lang="ja-JP" altLang="en-US" sz="1300">
              <a:latin typeface="ＭＳ Ｐゴシック"/>
            </a:rPr>
            <a:t>千</a:t>
          </a:r>
          <a:r>
            <a:rPr kumimoji="1" lang="en-US" altLang="ja-JP" sz="1300">
              <a:latin typeface="ＭＳ Ｐゴシック"/>
            </a:rPr>
            <a:t>5</a:t>
          </a:r>
          <a:r>
            <a:rPr kumimoji="1" lang="ja-JP" altLang="en-US" sz="1300">
              <a:latin typeface="ＭＳ Ｐゴシック"/>
            </a:rPr>
            <a:t>百万円減少し、比率は前年比較で</a:t>
          </a:r>
          <a:r>
            <a:rPr kumimoji="1" lang="en-US" altLang="ja-JP" sz="1300">
              <a:latin typeface="ＭＳ Ｐゴシック"/>
            </a:rPr>
            <a:t>0.3</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特別会計への繰出金は経常経費の中でも割合が多いことから、施設経費の節減や事務事業の効率化による支出の抑制や収入の確保により繰出金の削減を図る。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54610</xdr:rowOff>
    </xdr:to>
    <xdr:cxnSp macro="">
      <xdr:nvCxnSpPr>
        <xdr:cNvPr id="251" name="直線コネクタ 250"/>
        <xdr:cNvCxnSpPr/>
      </xdr:nvCxnSpPr>
      <xdr:spPr>
        <a:xfrm flipV="1">
          <a:off x="15671800" y="9804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54610</xdr:rowOff>
    </xdr:to>
    <xdr:cxnSp macro="">
      <xdr:nvCxnSpPr>
        <xdr:cNvPr id="254" name="直線コネクタ 253"/>
        <xdr:cNvCxnSpPr/>
      </xdr:nvCxnSpPr>
      <xdr:spPr>
        <a:xfrm>
          <a:off x="14782800" y="97510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92727</xdr:rowOff>
    </xdr:from>
    <xdr:ext cx="736600" cy="259045"/>
    <xdr:sp macro="" textlink="">
      <xdr:nvSpPr>
        <xdr:cNvPr id="256" name="テキスト ボックス 255"/>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56</xdr:row>
      <xdr:rowOff>149860</xdr:rowOff>
    </xdr:to>
    <xdr:cxnSp macro="">
      <xdr:nvCxnSpPr>
        <xdr:cNvPr id="257" name="直線コネクタ 256"/>
        <xdr:cNvCxnSpPr/>
      </xdr:nvCxnSpPr>
      <xdr:spPr>
        <a:xfrm>
          <a:off x="13893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57</xdr:row>
      <xdr:rowOff>39370</xdr:rowOff>
    </xdr:to>
    <xdr:cxnSp macro="">
      <xdr:nvCxnSpPr>
        <xdr:cNvPr id="260" name="直線コネクタ 259"/>
        <xdr:cNvCxnSpPr/>
      </xdr:nvCxnSpPr>
      <xdr:spPr>
        <a:xfrm flipV="1">
          <a:off x="13004800" y="9728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4" name="テキスト ボックス 263"/>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168927</xdr:rowOff>
    </xdr:from>
    <xdr:ext cx="762000" cy="259045"/>
    <xdr:sp macro="" textlink="">
      <xdr:nvSpPr>
        <xdr:cNvPr id="271" name="その他該当値テキスト"/>
        <xdr:cNvSpPr txBox="1"/>
      </xdr:nvSpPr>
      <xdr:spPr>
        <a:xfrm>
          <a:off x="165989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160020</xdr:rowOff>
    </xdr:from>
    <xdr:to>
      <xdr:col>19</xdr:col>
      <xdr:colOff>6350</xdr:colOff>
      <xdr:row>57</xdr:row>
      <xdr:rowOff>90170</xdr:rowOff>
    </xdr:to>
    <xdr:sp macro="" textlink="">
      <xdr:nvSpPr>
        <xdr:cNvPr id="278" name="円/楕円 277"/>
        <xdr:cNvSpPr/>
      </xdr:nvSpPr>
      <xdr:spPr>
        <a:xfrm>
          <a:off x="12954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74947</xdr:rowOff>
    </xdr:from>
    <xdr:ext cx="762000" cy="259045"/>
    <xdr:sp macro="" textlink="">
      <xdr:nvSpPr>
        <xdr:cNvPr id="279" name="テキスト ボックス 27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市単独事業の見直しや廃止を実施した結果、類似団体平均を大きく下回る水準で推移している。今後も、負担金及び補助金の必要性や適切性の検証により、経費の節減に努める。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168910</xdr:rowOff>
    </xdr:from>
    <xdr:to>
      <xdr:col>24</xdr:col>
      <xdr:colOff>31750</xdr:colOff>
      <xdr:row>33</xdr:row>
      <xdr:rowOff>168910</xdr:rowOff>
    </xdr:to>
    <xdr:cxnSp macro="">
      <xdr:nvCxnSpPr>
        <xdr:cNvPr id="311" name="直線コネクタ 310"/>
        <xdr:cNvCxnSpPr/>
      </xdr:nvCxnSpPr>
      <xdr:spPr>
        <a:xfrm>
          <a:off x="15671800" y="5826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168910</xdr:rowOff>
    </xdr:from>
    <xdr:to>
      <xdr:col>22</xdr:col>
      <xdr:colOff>565150</xdr:colOff>
      <xdr:row>34</xdr:row>
      <xdr:rowOff>12700</xdr:rowOff>
    </xdr:to>
    <xdr:cxnSp macro="">
      <xdr:nvCxnSpPr>
        <xdr:cNvPr id="314" name="直線コネクタ 313"/>
        <xdr:cNvCxnSpPr/>
      </xdr:nvCxnSpPr>
      <xdr:spPr>
        <a:xfrm flipV="1">
          <a:off x="14782800" y="582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8890</xdr:rowOff>
    </xdr:from>
    <xdr:to>
      <xdr:col>21</xdr:col>
      <xdr:colOff>361950</xdr:colOff>
      <xdr:row>34</xdr:row>
      <xdr:rowOff>12700</xdr:rowOff>
    </xdr:to>
    <xdr:cxnSp macro="">
      <xdr:nvCxnSpPr>
        <xdr:cNvPr id="317" name="直線コネクタ 316"/>
        <xdr:cNvCxnSpPr/>
      </xdr:nvCxnSpPr>
      <xdr:spPr>
        <a:xfrm>
          <a:off x="13893800" y="5838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168910</xdr:rowOff>
    </xdr:from>
    <xdr:to>
      <xdr:col>20</xdr:col>
      <xdr:colOff>158750</xdr:colOff>
      <xdr:row>34</xdr:row>
      <xdr:rowOff>8890</xdr:rowOff>
    </xdr:to>
    <xdr:cxnSp macro="">
      <xdr:nvCxnSpPr>
        <xdr:cNvPr id="320" name="直線コネクタ 319"/>
        <xdr:cNvCxnSpPr/>
      </xdr:nvCxnSpPr>
      <xdr:spPr>
        <a:xfrm>
          <a:off x="13004800" y="5826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118110</xdr:rowOff>
    </xdr:from>
    <xdr:to>
      <xdr:col>24</xdr:col>
      <xdr:colOff>82550</xdr:colOff>
      <xdr:row>34</xdr:row>
      <xdr:rowOff>48260</xdr:rowOff>
    </xdr:to>
    <xdr:sp macro="" textlink="">
      <xdr:nvSpPr>
        <xdr:cNvPr id="330" name="円/楕円 329"/>
        <xdr:cNvSpPr/>
      </xdr:nvSpPr>
      <xdr:spPr>
        <a:xfrm>
          <a:off x="164592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134637</xdr:rowOff>
    </xdr:from>
    <xdr:ext cx="762000" cy="259045"/>
    <xdr:sp macro="" textlink="">
      <xdr:nvSpPr>
        <xdr:cNvPr id="331" name="補助費等該当値テキスト"/>
        <xdr:cNvSpPr txBox="1"/>
      </xdr:nvSpPr>
      <xdr:spPr>
        <a:xfrm>
          <a:off x="165989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118110</xdr:rowOff>
    </xdr:from>
    <xdr:to>
      <xdr:col>22</xdr:col>
      <xdr:colOff>615950</xdr:colOff>
      <xdr:row>34</xdr:row>
      <xdr:rowOff>48260</xdr:rowOff>
    </xdr:to>
    <xdr:sp macro="" textlink="">
      <xdr:nvSpPr>
        <xdr:cNvPr id="332" name="円/楕円 331"/>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58437</xdr:rowOff>
    </xdr:from>
    <xdr:ext cx="736600" cy="259045"/>
    <xdr:sp macro="" textlink="">
      <xdr:nvSpPr>
        <xdr:cNvPr id="333" name="テキスト ボックス 332"/>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133350</xdr:rowOff>
    </xdr:from>
    <xdr:to>
      <xdr:col>21</xdr:col>
      <xdr:colOff>412750</xdr:colOff>
      <xdr:row>34</xdr:row>
      <xdr:rowOff>63500</xdr:rowOff>
    </xdr:to>
    <xdr:sp macro="" textlink="">
      <xdr:nvSpPr>
        <xdr:cNvPr id="334" name="円/楕円 333"/>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73677</xdr:rowOff>
    </xdr:from>
    <xdr:ext cx="762000" cy="259045"/>
    <xdr:sp macro="" textlink="">
      <xdr:nvSpPr>
        <xdr:cNvPr id="335" name="テキスト ボックス 334"/>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129540</xdr:rowOff>
    </xdr:from>
    <xdr:to>
      <xdr:col>20</xdr:col>
      <xdr:colOff>209550</xdr:colOff>
      <xdr:row>34</xdr:row>
      <xdr:rowOff>59690</xdr:rowOff>
    </xdr:to>
    <xdr:sp macro="" textlink="">
      <xdr:nvSpPr>
        <xdr:cNvPr id="336" name="円/楕円 335"/>
        <xdr:cNvSpPr/>
      </xdr:nvSpPr>
      <xdr:spPr>
        <a:xfrm>
          <a:off x="138430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69867</xdr:rowOff>
    </xdr:from>
    <xdr:ext cx="762000" cy="259045"/>
    <xdr:sp macro="" textlink="">
      <xdr:nvSpPr>
        <xdr:cNvPr id="337" name="テキスト ボックス 336"/>
        <xdr:cNvSpPr txBox="1"/>
      </xdr:nvSpPr>
      <xdr:spPr>
        <a:xfrm>
          <a:off x="13512800" y="555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118110</xdr:rowOff>
    </xdr:from>
    <xdr:to>
      <xdr:col>19</xdr:col>
      <xdr:colOff>6350</xdr:colOff>
      <xdr:row>34</xdr:row>
      <xdr:rowOff>48260</xdr:rowOff>
    </xdr:to>
    <xdr:sp macro="" textlink="">
      <xdr:nvSpPr>
        <xdr:cNvPr id="338" name="円/楕円 337"/>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58437</xdr:rowOff>
    </xdr:from>
    <xdr:ext cx="762000" cy="259045"/>
    <xdr:sp macro="" textlink="">
      <xdr:nvSpPr>
        <xdr:cNvPr id="339" name="テキスト ボックス 338"/>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投資財源としている合併特例債の償還などにより類似団体を大きく上回っているが減少傾向にある。平成</a:t>
          </a:r>
          <a:r>
            <a:rPr kumimoji="1" lang="en-US" altLang="ja-JP" sz="1300">
              <a:latin typeface="ＭＳ Ｐゴシック"/>
            </a:rPr>
            <a:t>19</a:t>
          </a:r>
          <a:r>
            <a:rPr kumimoji="1" lang="ja-JP" altLang="en-US" sz="1300">
              <a:latin typeface="ＭＳ Ｐゴシック"/>
            </a:rPr>
            <a:t>年度から平成</a:t>
          </a:r>
          <a:r>
            <a:rPr kumimoji="1" lang="en-US" altLang="ja-JP" sz="1300">
              <a:latin typeface="ＭＳ Ｐゴシック"/>
            </a:rPr>
            <a:t>25</a:t>
          </a:r>
          <a:r>
            <a:rPr kumimoji="1" lang="ja-JP" altLang="en-US" sz="1300">
              <a:latin typeface="ＭＳ Ｐゴシック"/>
            </a:rPr>
            <a:t>年度は公債費負担適正化計画により、繰上償還を実施しながら新規地方債発行額に上限を設け公債費の負担軽減を図った。また、平成</a:t>
          </a:r>
          <a:r>
            <a:rPr kumimoji="1" lang="en-US" altLang="ja-JP" sz="1300">
              <a:latin typeface="ＭＳ Ｐゴシック"/>
            </a:rPr>
            <a:t>26</a:t>
          </a:r>
          <a:r>
            <a:rPr kumimoji="1" lang="ja-JP" altLang="en-US" sz="1300">
              <a:latin typeface="ＭＳ Ｐゴシック"/>
            </a:rPr>
            <a:t>年度からは中期財政計画により公債費の適正化に努めている。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75</xdr:row>
      <xdr:rowOff>170814</xdr:rowOff>
    </xdr:to>
    <xdr:cxnSp macro="">
      <xdr:nvCxnSpPr>
        <xdr:cNvPr id="371" name="直線コネクタ 370"/>
        <xdr:cNvCxnSpPr/>
      </xdr:nvCxnSpPr>
      <xdr:spPr>
        <a:xfrm flipV="1">
          <a:off x="3987800" y="13008611"/>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159386</xdr:rowOff>
    </xdr:from>
    <xdr:to>
      <xdr:col>5</xdr:col>
      <xdr:colOff>549275</xdr:colOff>
      <xdr:row>75</xdr:row>
      <xdr:rowOff>170814</xdr:rowOff>
    </xdr:to>
    <xdr:cxnSp macro="">
      <xdr:nvCxnSpPr>
        <xdr:cNvPr id="374" name="直線コネクタ 373"/>
        <xdr:cNvCxnSpPr/>
      </xdr:nvCxnSpPr>
      <xdr:spPr>
        <a:xfrm>
          <a:off x="3098800" y="130181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159386</xdr:rowOff>
    </xdr:from>
    <xdr:to>
      <xdr:col>4</xdr:col>
      <xdr:colOff>346075</xdr:colOff>
      <xdr:row>76</xdr:row>
      <xdr:rowOff>27939</xdr:rowOff>
    </xdr:to>
    <xdr:cxnSp macro="">
      <xdr:nvCxnSpPr>
        <xdr:cNvPr id="377" name="直線コネクタ 376"/>
        <xdr:cNvCxnSpPr/>
      </xdr:nvCxnSpPr>
      <xdr:spPr>
        <a:xfrm flipV="1">
          <a:off x="2209800" y="130181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26036</xdr:rowOff>
    </xdr:from>
    <xdr:to>
      <xdr:col>3</xdr:col>
      <xdr:colOff>142875</xdr:colOff>
      <xdr:row>76</xdr:row>
      <xdr:rowOff>27939</xdr:rowOff>
    </xdr:to>
    <xdr:cxnSp macro="">
      <xdr:nvCxnSpPr>
        <xdr:cNvPr id="380" name="直線コネクタ 379"/>
        <xdr:cNvCxnSpPr/>
      </xdr:nvCxnSpPr>
      <xdr:spPr>
        <a:xfrm>
          <a:off x="1320800" y="130562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90" name="円/楕円 389"/>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71137</xdr:rowOff>
    </xdr:from>
    <xdr:ext cx="762000" cy="259045"/>
    <xdr:sp macro="" textlink="">
      <xdr:nvSpPr>
        <xdr:cNvPr id="391" name="公債費該当値テキスト"/>
        <xdr:cNvSpPr txBox="1"/>
      </xdr:nvSpPr>
      <xdr:spPr>
        <a:xfrm>
          <a:off x="49149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120015</xdr:rowOff>
    </xdr:from>
    <xdr:to>
      <xdr:col>5</xdr:col>
      <xdr:colOff>600075</xdr:colOff>
      <xdr:row>76</xdr:row>
      <xdr:rowOff>50164</xdr:rowOff>
    </xdr:to>
    <xdr:sp macro="" textlink="">
      <xdr:nvSpPr>
        <xdr:cNvPr id="392" name="円/楕円 391"/>
        <xdr:cNvSpPr/>
      </xdr:nvSpPr>
      <xdr:spPr>
        <a:xfrm>
          <a:off x="3937000" y="129787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34941</xdr:rowOff>
    </xdr:from>
    <xdr:ext cx="736600" cy="259045"/>
    <xdr:sp macro="" textlink="">
      <xdr:nvSpPr>
        <xdr:cNvPr id="393" name="テキスト ボックス 392"/>
        <xdr:cNvSpPr txBox="1"/>
      </xdr:nvSpPr>
      <xdr:spPr>
        <a:xfrm>
          <a:off x="3606800" y="1306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108585</xdr:rowOff>
    </xdr:from>
    <xdr:to>
      <xdr:col>4</xdr:col>
      <xdr:colOff>396875</xdr:colOff>
      <xdr:row>76</xdr:row>
      <xdr:rowOff>38736</xdr:rowOff>
    </xdr:to>
    <xdr:sp macro="" textlink="">
      <xdr:nvSpPr>
        <xdr:cNvPr id="394" name="円/楕円 393"/>
        <xdr:cNvSpPr/>
      </xdr:nvSpPr>
      <xdr:spPr>
        <a:xfrm>
          <a:off x="3048000" y="129673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23513</xdr:rowOff>
    </xdr:from>
    <xdr:ext cx="762000" cy="259045"/>
    <xdr:sp macro="" textlink="">
      <xdr:nvSpPr>
        <xdr:cNvPr id="395" name="テキスト ボックス 394"/>
        <xdr:cNvSpPr txBox="1"/>
      </xdr:nvSpPr>
      <xdr:spPr>
        <a:xfrm>
          <a:off x="2717800" y="1305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148589</xdr:rowOff>
    </xdr:from>
    <xdr:to>
      <xdr:col>3</xdr:col>
      <xdr:colOff>193675</xdr:colOff>
      <xdr:row>76</xdr:row>
      <xdr:rowOff>78739</xdr:rowOff>
    </xdr:to>
    <xdr:sp macro="" textlink="">
      <xdr:nvSpPr>
        <xdr:cNvPr id="396" name="円/楕円 395"/>
        <xdr:cNvSpPr/>
      </xdr:nvSpPr>
      <xdr:spPr>
        <a:xfrm>
          <a:off x="2159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63516</xdr:rowOff>
    </xdr:from>
    <xdr:ext cx="762000" cy="259045"/>
    <xdr:sp macro="" textlink="">
      <xdr:nvSpPr>
        <xdr:cNvPr id="397" name="テキスト ボックス 396"/>
        <xdr:cNvSpPr txBox="1"/>
      </xdr:nvSpPr>
      <xdr:spPr>
        <a:xfrm>
          <a:off x="1828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146686</xdr:rowOff>
    </xdr:from>
    <xdr:to>
      <xdr:col>1</xdr:col>
      <xdr:colOff>676275</xdr:colOff>
      <xdr:row>76</xdr:row>
      <xdr:rowOff>76836</xdr:rowOff>
    </xdr:to>
    <xdr:sp macro="" textlink="">
      <xdr:nvSpPr>
        <xdr:cNvPr id="398" name="円/楕円 397"/>
        <xdr:cNvSpPr/>
      </xdr:nvSpPr>
      <xdr:spPr>
        <a:xfrm>
          <a:off x="1270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61613</xdr:rowOff>
    </xdr:from>
    <xdr:ext cx="762000" cy="259045"/>
    <xdr:sp macro="" textlink="">
      <xdr:nvSpPr>
        <xdr:cNvPr id="399" name="テキスト ボックス 398"/>
        <xdr:cNvSpPr txBox="1"/>
      </xdr:nvSpPr>
      <xdr:spPr>
        <a:xfrm>
          <a:off x="939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扶助費、補助費等、人件費が類似団体平均値を大きく下回っていることから、公債費以外の合計においても類似団体平均値を大きく下回っている。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77470</xdr:rowOff>
    </xdr:from>
    <xdr:to>
      <xdr:col>24</xdr:col>
      <xdr:colOff>31750</xdr:colOff>
      <xdr:row>74</xdr:row>
      <xdr:rowOff>92710</xdr:rowOff>
    </xdr:to>
    <xdr:cxnSp macro="">
      <xdr:nvCxnSpPr>
        <xdr:cNvPr id="432" name="直線コネクタ 431"/>
        <xdr:cNvCxnSpPr/>
      </xdr:nvCxnSpPr>
      <xdr:spPr>
        <a:xfrm flipV="1">
          <a:off x="15671800" y="12764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xdr:rowOff>
    </xdr:from>
    <xdr:to>
      <xdr:col>22</xdr:col>
      <xdr:colOff>565150</xdr:colOff>
      <xdr:row>74</xdr:row>
      <xdr:rowOff>92710</xdr:rowOff>
    </xdr:to>
    <xdr:cxnSp macro="">
      <xdr:nvCxnSpPr>
        <xdr:cNvPr id="435" name="直線コネクタ 434"/>
        <xdr:cNvCxnSpPr/>
      </xdr:nvCxnSpPr>
      <xdr:spPr>
        <a:xfrm>
          <a:off x="14782800" y="1270000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58420</xdr:rowOff>
    </xdr:to>
    <xdr:cxnSp macro="">
      <xdr:nvCxnSpPr>
        <xdr:cNvPr id="438" name="直線コネクタ 437"/>
        <xdr:cNvCxnSpPr/>
      </xdr:nvCxnSpPr>
      <xdr:spPr>
        <a:xfrm flipV="1">
          <a:off x="13893800" y="12700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62230</xdr:rowOff>
    </xdr:to>
    <xdr:cxnSp macro="">
      <xdr:nvCxnSpPr>
        <xdr:cNvPr id="441" name="直線コネクタ 440"/>
        <xdr:cNvCxnSpPr/>
      </xdr:nvCxnSpPr>
      <xdr:spPr>
        <a:xfrm flipV="1">
          <a:off x="13004800" y="12745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26670</xdr:rowOff>
    </xdr:from>
    <xdr:to>
      <xdr:col>24</xdr:col>
      <xdr:colOff>82550</xdr:colOff>
      <xdr:row>74</xdr:row>
      <xdr:rowOff>128270</xdr:rowOff>
    </xdr:to>
    <xdr:sp macro="" textlink="">
      <xdr:nvSpPr>
        <xdr:cNvPr id="451" name="円/楕円 450"/>
        <xdr:cNvSpPr/>
      </xdr:nvSpPr>
      <xdr:spPr>
        <a:xfrm>
          <a:off x="164592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43197</xdr:rowOff>
    </xdr:from>
    <xdr:ext cx="762000" cy="259045"/>
    <xdr:sp macro="" textlink="">
      <xdr:nvSpPr>
        <xdr:cNvPr id="452" name="公債費以外該当値テキスト"/>
        <xdr:cNvSpPr txBox="1"/>
      </xdr:nvSpPr>
      <xdr:spPr>
        <a:xfrm>
          <a:off x="165989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41910</xdr:rowOff>
    </xdr:from>
    <xdr:to>
      <xdr:col>22</xdr:col>
      <xdr:colOff>615950</xdr:colOff>
      <xdr:row>74</xdr:row>
      <xdr:rowOff>143510</xdr:rowOff>
    </xdr:to>
    <xdr:sp macro="" textlink="">
      <xdr:nvSpPr>
        <xdr:cNvPr id="453" name="円/楕円 452"/>
        <xdr:cNvSpPr/>
      </xdr:nvSpPr>
      <xdr:spPr>
        <a:xfrm>
          <a:off x="15621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153687</xdr:rowOff>
    </xdr:from>
    <xdr:ext cx="736600" cy="259045"/>
    <xdr:sp macro="" textlink="">
      <xdr:nvSpPr>
        <xdr:cNvPr id="454" name="テキスト ボックス 453"/>
        <xdr:cNvSpPr txBox="1"/>
      </xdr:nvSpPr>
      <xdr:spPr>
        <a:xfrm>
          <a:off x="15290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133350</xdr:rowOff>
    </xdr:from>
    <xdr:to>
      <xdr:col>21</xdr:col>
      <xdr:colOff>412750</xdr:colOff>
      <xdr:row>74</xdr:row>
      <xdr:rowOff>63500</xdr:rowOff>
    </xdr:to>
    <xdr:sp macro="" textlink="">
      <xdr:nvSpPr>
        <xdr:cNvPr id="455" name="円/楕円 454"/>
        <xdr:cNvSpPr/>
      </xdr:nvSpPr>
      <xdr:spPr>
        <a:xfrm>
          <a:off x="14732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73677</xdr:rowOff>
    </xdr:from>
    <xdr:ext cx="762000" cy="259045"/>
    <xdr:sp macro="" textlink="">
      <xdr:nvSpPr>
        <xdr:cNvPr id="456" name="テキスト ボックス 455"/>
        <xdr:cNvSpPr txBox="1"/>
      </xdr:nvSpPr>
      <xdr:spPr>
        <a:xfrm>
          <a:off x="14401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7" name="円/楕円 456"/>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8" name="テキスト ボックス 457"/>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11430</xdr:rowOff>
    </xdr:from>
    <xdr:to>
      <xdr:col>19</xdr:col>
      <xdr:colOff>6350</xdr:colOff>
      <xdr:row>74</xdr:row>
      <xdr:rowOff>113030</xdr:rowOff>
    </xdr:to>
    <xdr:sp macro="" textlink="">
      <xdr:nvSpPr>
        <xdr:cNvPr id="459" name="円/楕円 458"/>
        <xdr:cNvSpPr/>
      </xdr:nvSpPr>
      <xdr:spPr>
        <a:xfrm>
          <a:off x="12954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123207</xdr:rowOff>
    </xdr:from>
    <xdr:ext cx="762000" cy="259045"/>
    <xdr:sp macro="" textlink="">
      <xdr:nvSpPr>
        <xdr:cNvPr id="460" name="テキスト ボックス 459"/>
        <xdr:cNvSpPr txBox="1"/>
      </xdr:nvSpPr>
      <xdr:spPr>
        <a:xfrm>
          <a:off x="12623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岐阜県郡上市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29426</xdr:rowOff>
    </xdr:from>
    <xdr:to>
      <xdr:col>4</xdr:col>
      <xdr:colOff>1117600</xdr:colOff>
      <xdr:row>17</xdr:row>
      <xdr:rowOff>29616</xdr:rowOff>
    </xdr:to>
    <xdr:cxnSp macro="">
      <xdr:nvCxnSpPr>
        <xdr:cNvPr id="50" name="直線コネクタ 49"/>
        <xdr:cNvCxnSpPr/>
      </xdr:nvCxnSpPr>
      <xdr:spPr bwMode="auto">
        <a:xfrm>
          <a:off x="5003800" y="2991701"/>
          <a:ext cx="647700" cy="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163271</xdr:rowOff>
    </xdr:from>
    <xdr:to>
      <xdr:col>4</xdr:col>
      <xdr:colOff>469900</xdr:colOff>
      <xdr:row>17</xdr:row>
      <xdr:rowOff>29426</xdr:rowOff>
    </xdr:to>
    <xdr:cxnSp macro="">
      <xdr:nvCxnSpPr>
        <xdr:cNvPr id="53" name="直線コネクタ 52"/>
        <xdr:cNvCxnSpPr/>
      </xdr:nvCxnSpPr>
      <xdr:spPr bwMode="auto">
        <a:xfrm>
          <a:off x="4305300" y="2954096"/>
          <a:ext cx="698500" cy="37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163271</xdr:rowOff>
    </xdr:from>
    <xdr:to>
      <xdr:col>3</xdr:col>
      <xdr:colOff>904875</xdr:colOff>
      <xdr:row>17</xdr:row>
      <xdr:rowOff>26949</xdr:rowOff>
    </xdr:to>
    <xdr:cxnSp macro="">
      <xdr:nvCxnSpPr>
        <xdr:cNvPr id="56" name="直線コネクタ 55"/>
        <xdr:cNvCxnSpPr/>
      </xdr:nvCxnSpPr>
      <xdr:spPr bwMode="auto">
        <a:xfrm flipV="1">
          <a:off x="3606800" y="2954096"/>
          <a:ext cx="698500" cy="35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26949</xdr:rowOff>
    </xdr:from>
    <xdr:to>
      <xdr:col>3</xdr:col>
      <xdr:colOff>206375</xdr:colOff>
      <xdr:row>17</xdr:row>
      <xdr:rowOff>38494</xdr:rowOff>
    </xdr:to>
    <xdr:cxnSp macro="">
      <xdr:nvCxnSpPr>
        <xdr:cNvPr id="59" name="直線コネクタ 58"/>
        <xdr:cNvCxnSpPr/>
      </xdr:nvCxnSpPr>
      <xdr:spPr bwMode="auto">
        <a:xfrm flipV="1">
          <a:off x="2908300" y="2989224"/>
          <a:ext cx="698500" cy="11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150266</xdr:rowOff>
    </xdr:from>
    <xdr:to>
      <xdr:col>5</xdr:col>
      <xdr:colOff>34925</xdr:colOff>
      <xdr:row>17</xdr:row>
      <xdr:rowOff>80416</xdr:rowOff>
    </xdr:to>
    <xdr:sp macro="" textlink="">
      <xdr:nvSpPr>
        <xdr:cNvPr id="69" name="円/楕円 68"/>
        <xdr:cNvSpPr/>
      </xdr:nvSpPr>
      <xdr:spPr bwMode="auto">
        <a:xfrm>
          <a:off x="5600700" y="2941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166793</xdr:rowOff>
    </xdr:from>
    <xdr:ext cx="762000" cy="259045"/>
    <xdr:sp macro="" textlink="">
      <xdr:nvSpPr>
        <xdr:cNvPr id="70" name="人口1人当たり決算額の推移該当値テキスト130"/>
        <xdr:cNvSpPr txBox="1"/>
      </xdr:nvSpPr>
      <xdr:spPr>
        <a:xfrm>
          <a:off x="5740400" y="27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104,418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150076</xdr:rowOff>
    </xdr:from>
    <xdr:to>
      <xdr:col>4</xdr:col>
      <xdr:colOff>520700</xdr:colOff>
      <xdr:row>17</xdr:row>
      <xdr:rowOff>80226</xdr:rowOff>
    </xdr:to>
    <xdr:sp macro="" textlink="">
      <xdr:nvSpPr>
        <xdr:cNvPr id="71" name="円/楕円 70"/>
        <xdr:cNvSpPr/>
      </xdr:nvSpPr>
      <xdr:spPr bwMode="auto">
        <a:xfrm>
          <a:off x="4953000" y="2940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90403</xdr:rowOff>
    </xdr:from>
    <xdr:ext cx="736600" cy="259045"/>
    <xdr:sp macro="" textlink="">
      <xdr:nvSpPr>
        <xdr:cNvPr id="72" name="テキスト ボックス 71"/>
        <xdr:cNvSpPr txBox="1"/>
      </xdr:nvSpPr>
      <xdr:spPr>
        <a:xfrm>
          <a:off x="4622800" y="2709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104,433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112471</xdr:rowOff>
    </xdr:from>
    <xdr:to>
      <xdr:col>3</xdr:col>
      <xdr:colOff>955675</xdr:colOff>
      <xdr:row>17</xdr:row>
      <xdr:rowOff>42621</xdr:rowOff>
    </xdr:to>
    <xdr:sp macro="" textlink="">
      <xdr:nvSpPr>
        <xdr:cNvPr id="73" name="円/楕円 72"/>
        <xdr:cNvSpPr/>
      </xdr:nvSpPr>
      <xdr:spPr bwMode="auto">
        <a:xfrm>
          <a:off x="4254500" y="290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52798</xdr:rowOff>
    </xdr:from>
    <xdr:ext cx="762000" cy="259045"/>
    <xdr:sp macro="" textlink="">
      <xdr:nvSpPr>
        <xdr:cNvPr id="74" name="テキスト ボックス 73"/>
        <xdr:cNvSpPr txBox="1"/>
      </xdr:nvSpPr>
      <xdr:spPr>
        <a:xfrm>
          <a:off x="3924300" y="26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107,394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147599</xdr:rowOff>
    </xdr:from>
    <xdr:to>
      <xdr:col>3</xdr:col>
      <xdr:colOff>257175</xdr:colOff>
      <xdr:row>17</xdr:row>
      <xdr:rowOff>77749</xdr:rowOff>
    </xdr:to>
    <xdr:sp macro="" textlink="">
      <xdr:nvSpPr>
        <xdr:cNvPr id="75" name="円/楕円 74"/>
        <xdr:cNvSpPr/>
      </xdr:nvSpPr>
      <xdr:spPr bwMode="auto">
        <a:xfrm>
          <a:off x="3556000" y="2938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87926</xdr:rowOff>
    </xdr:from>
    <xdr:ext cx="762000" cy="259045"/>
    <xdr:sp macro="" textlink="">
      <xdr:nvSpPr>
        <xdr:cNvPr id="76" name="テキスト ボックス 75"/>
        <xdr:cNvSpPr txBox="1"/>
      </xdr:nvSpPr>
      <xdr:spPr>
        <a:xfrm>
          <a:off x="3225800" y="27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104,628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159144</xdr:rowOff>
    </xdr:from>
    <xdr:to>
      <xdr:col>2</xdr:col>
      <xdr:colOff>692150</xdr:colOff>
      <xdr:row>17</xdr:row>
      <xdr:rowOff>89294</xdr:rowOff>
    </xdr:to>
    <xdr:sp macro="" textlink="">
      <xdr:nvSpPr>
        <xdr:cNvPr id="77" name="円/楕円 76"/>
        <xdr:cNvSpPr/>
      </xdr:nvSpPr>
      <xdr:spPr bwMode="auto">
        <a:xfrm>
          <a:off x="2857500" y="2949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99471</xdr:rowOff>
    </xdr:from>
    <xdr:ext cx="762000" cy="259045"/>
    <xdr:sp macro="" textlink="">
      <xdr:nvSpPr>
        <xdr:cNvPr id="78" name="テキスト ボックス 77"/>
        <xdr:cNvSpPr txBox="1"/>
      </xdr:nvSpPr>
      <xdr:spPr>
        <a:xfrm>
          <a:off x="2527300" y="271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228898</xdr:rowOff>
    </xdr:from>
    <xdr:to>
      <xdr:col>4</xdr:col>
      <xdr:colOff>1117600</xdr:colOff>
      <xdr:row>37</xdr:row>
      <xdr:rowOff>266785</xdr:rowOff>
    </xdr:to>
    <xdr:cxnSp macro="">
      <xdr:nvCxnSpPr>
        <xdr:cNvPr id="112" name="直線コネクタ 111"/>
        <xdr:cNvCxnSpPr/>
      </xdr:nvCxnSpPr>
      <xdr:spPr bwMode="auto">
        <a:xfrm>
          <a:off x="5003800" y="7353598"/>
          <a:ext cx="647700" cy="3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212279</xdr:rowOff>
    </xdr:from>
    <xdr:to>
      <xdr:col>4</xdr:col>
      <xdr:colOff>469900</xdr:colOff>
      <xdr:row>37</xdr:row>
      <xdr:rowOff>228898</xdr:rowOff>
    </xdr:to>
    <xdr:cxnSp macro="">
      <xdr:nvCxnSpPr>
        <xdr:cNvPr id="115" name="直線コネクタ 114"/>
        <xdr:cNvCxnSpPr/>
      </xdr:nvCxnSpPr>
      <xdr:spPr bwMode="auto">
        <a:xfrm>
          <a:off x="4305300" y="7336979"/>
          <a:ext cx="698500" cy="16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199261</xdr:rowOff>
    </xdr:from>
    <xdr:to>
      <xdr:col>3</xdr:col>
      <xdr:colOff>904875</xdr:colOff>
      <xdr:row>37</xdr:row>
      <xdr:rowOff>212279</xdr:rowOff>
    </xdr:to>
    <xdr:cxnSp macro="">
      <xdr:nvCxnSpPr>
        <xdr:cNvPr id="118" name="直線コネクタ 117"/>
        <xdr:cNvCxnSpPr/>
      </xdr:nvCxnSpPr>
      <xdr:spPr bwMode="auto">
        <a:xfrm>
          <a:off x="3606800" y="7323961"/>
          <a:ext cx="698500" cy="13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173257</xdr:rowOff>
    </xdr:from>
    <xdr:to>
      <xdr:col>3</xdr:col>
      <xdr:colOff>206375</xdr:colOff>
      <xdr:row>37</xdr:row>
      <xdr:rowOff>199261</xdr:rowOff>
    </xdr:to>
    <xdr:cxnSp macro="">
      <xdr:nvCxnSpPr>
        <xdr:cNvPr id="121" name="直線コネクタ 120"/>
        <xdr:cNvCxnSpPr/>
      </xdr:nvCxnSpPr>
      <xdr:spPr bwMode="auto">
        <a:xfrm>
          <a:off x="2908300" y="7297957"/>
          <a:ext cx="698500" cy="26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215985</xdr:rowOff>
    </xdr:from>
    <xdr:to>
      <xdr:col>5</xdr:col>
      <xdr:colOff>34925</xdr:colOff>
      <xdr:row>37</xdr:row>
      <xdr:rowOff>317585</xdr:rowOff>
    </xdr:to>
    <xdr:sp macro="" textlink="">
      <xdr:nvSpPr>
        <xdr:cNvPr id="131" name="円/楕円 130"/>
        <xdr:cNvSpPr/>
      </xdr:nvSpPr>
      <xdr:spPr bwMode="auto">
        <a:xfrm>
          <a:off x="5600700" y="734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61062</xdr:rowOff>
    </xdr:from>
    <xdr:ext cx="762000" cy="259045"/>
    <xdr:sp macro="" textlink="">
      <xdr:nvSpPr>
        <xdr:cNvPr id="132" name="人口1人当たり決算額の推移該当値テキスト445"/>
        <xdr:cNvSpPr txBox="1"/>
      </xdr:nvSpPr>
      <xdr:spPr>
        <a:xfrm>
          <a:off x="5740400" y="71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43,311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178098</xdr:rowOff>
    </xdr:from>
    <xdr:to>
      <xdr:col>4</xdr:col>
      <xdr:colOff>520700</xdr:colOff>
      <xdr:row>37</xdr:row>
      <xdr:rowOff>279698</xdr:rowOff>
    </xdr:to>
    <xdr:sp macro="" textlink="">
      <xdr:nvSpPr>
        <xdr:cNvPr id="133" name="円/楕円 132"/>
        <xdr:cNvSpPr/>
      </xdr:nvSpPr>
      <xdr:spPr bwMode="auto">
        <a:xfrm>
          <a:off x="49530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118425</xdr:rowOff>
    </xdr:from>
    <xdr:ext cx="736600" cy="259045"/>
    <xdr:sp macro="" textlink="">
      <xdr:nvSpPr>
        <xdr:cNvPr id="134" name="テキスト ボックス 133"/>
        <xdr:cNvSpPr txBox="1"/>
      </xdr:nvSpPr>
      <xdr:spPr>
        <a:xfrm>
          <a:off x="4622800" y="707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53,255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161479</xdr:rowOff>
    </xdr:from>
    <xdr:to>
      <xdr:col>3</xdr:col>
      <xdr:colOff>955675</xdr:colOff>
      <xdr:row>37</xdr:row>
      <xdr:rowOff>263079</xdr:rowOff>
    </xdr:to>
    <xdr:sp macro="" textlink="">
      <xdr:nvSpPr>
        <xdr:cNvPr id="135" name="円/楕円 134"/>
        <xdr:cNvSpPr/>
      </xdr:nvSpPr>
      <xdr:spPr bwMode="auto">
        <a:xfrm>
          <a:off x="4254500" y="7286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101806</xdr:rowOff>
    </xdr:from>
    <xdr:ext cx="762000" cy="259045"/>
    <xdr:sp macro="" textlink="">
      <xdr:nvSpPr>
        <xdr:cNvPr id="136" name="テキスト ボックス 135"/>
        <xdr:cNvSpPr txBox="1"/>
      </xdr:nvSpPr>
      <xdr:spPr>
        <a:xfrm>
          <a:off x="3924300" y="7055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57,617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148461</xdr:rowOff>
    </xdr:from>
    <xdr:to>
      <xdr:col>3</xdr:col>
      <xdr:colOff>257175</xdr:colOff>
      <xdr:row>37</xdr:row>
      <xdr:rowOff>250061</xdr:rowOff>
    </xdr:to>
    <xdr:sp macro="" textlink="">
      <xdr:nvSpPr>
        <xdr:cNvPr id="137" name="円/楕円 136"/>
        <xdr:cNvSpPr/>
      </xdr:nvSpPr>
      <xdr:spPr bwMode="auto">
        <a:xfrm>
          <a:off x="3556000" y="7273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88788</xdr:rowOff>
    </xdr:from>
    <xdr:ext cx="762000" cy="259045"/>
    <xdr:sp macro="" textlink="">
      <xdr:nvSpPr>
        <xdr:cNvPr id="138" name="テキスト ボックス 137"/>
        <xdr:cNvSpPr txBox="1"/>
      </xdr:nvSpPr>
      <xdr:spPr>
        <a:xfrm>
          <a:off x="3225800" y="70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61,034</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122457</xdr:rowOff>
    </xdr:from>
    <xdr:to>
      <xdr:col>2</xdr:col>
      <xdr:colOff>692150</xdr:colOff>
      <xdr:row>37</xdr:row>
      <xdr:rowOff>224057</xdr:rowOff>
    </xdr:to>
    <xdr:sp macro="" textlink="">
      <xdr:nvSpPr>
        <xdr:cNvPr id="139" name="円/楕円 138"/>
        <xdr:cNvSpPr/>
      </xdr:nvSpPr>
      <xdr:spPr bwMode="auto">
        <a:xfrm>
          <a:off x="2857500" y="724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62784</xdr:rowOff>
    </xdr:from>
    <xdr:ext cx="762000" cy="259045"/>
    <xdr:sp macro="" textlink="">
      <xdr:nvSpPr>
        <xdr:cNvPr id="140" name="テキスト ボックス 139"/>
        <xdr:cNvSpPr txBox="1"/>
      </xdr:nvSpPr>
      <xdr:spPr>
        <a:xfrm>
          <a:off x="2527300" y="701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67,859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財政調整基金については、合併算定替が終了する平成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年度以降に財源不足を防ぐことを目的として積み立てているため、標準財政規模比は上昇傾向である。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に近い水準で推移しているが、標準財政規模の増減により比率は若干の増減がある。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実質単年度収支の比率については、実質収支額の調整などにより基本的には黒字で推移している。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一般会計だけでなく、特別会計や企業会計においても経費節減に努めているため、全ての会計において黒字であり赤字となっている事業はない。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については、療養給付費の給付見込を立てることが難しく、多くの繰越金が発生することが多い。一方、介護保険については主な支出である介護サービス給付費の見込みが立てやすく、繰越額が少ないことから黒字額の標準財政規模比に差が出る場合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については、予算規模が他の特別会計と比べて大きい面もあるが、地域医療を守り育てる郡上市ビジョンなどに基づき経営の効率化を進めていることもあり黒字額の標準財政規模比は大きく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年度以降の元利償還金は、地方債の新規発行額に上限を設けた平成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年度以降借入分の償還が始まったことなどの要因により減少している。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また、算入公債費等については、新規発行する際に交付税算入の高い地方債を優先していることから、実質公債費比率の分子は減少傾向となっている。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今後も計画的な地方債の借入や交付税算入の有利な地方債により実質公債費比率の抑制を図る。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岐阜県郡上市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職員数減により退職手当負担見込額は減少している。また、公営企業も含めた地方債発行の抑制などにより、地方債現在高や公営企業債算入等繰入見込額についても減少している。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これにより、基準財政需要額算入見込額も減少しているが基金への積立を増やすことで充当可能財源等の減少が抑えられ、将来負担比率の分子は減少傾向となっている。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今後も地方債発行の抑制や繰上償還などにより、比率の改善に努める。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30427598</v>
      </c>
      <c r="BO4" s="349"/>
      <c r="BP4" s="349"/>
      <c r="BQ4" s="349"/>
      <c r="BR4" s="349"/>
      <c r="BS4" s="349"/>
      <c r="BT4" s="349"/>
      <c r="BU4" s="350"/>
      <c r="BV4" s="348">
        <v>29947184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3.9</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29313388</v>
      </c>
      <c r="BO5" s="386"/>
      <c r="BP5" s="386"/>
      <c r="BQ5" s="386"/>
      <c r="BR5" s="386"/>
      <c r="BS5" s="386"/>
      <c r="BT5" s="386"/>
      <c r="BU5" s="387"/>
      <c r="BV5" s="385">
        <v>28843690</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82.9</v>
      </c>
      <c r="CU5" s="383"/>
      <c r="CV5" s="383"/>
      <c r="CW5" s="383"/>
      <c r="CX5" s="383"/>
      <c r="CY5" s="383"/>
      <c r="CZ5" s="383"/>
      <c r="DA5" s="384"/>
      <c r="DB5" s="382">
        <v>84.4</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1114210</v>
      </c>
      <c r="BO6" s="386"/>
      <c r="BP6" s="386"/>
      <c r="BQ6" s="386"/>
      <c r="BR6" s="386"/>
      <c r="BS6" s="386"/>
      <c r="BT6" s="386"/>
      <c r="BU6" s="387"/>
      <c r="BV6" s="385">
        <v>1103494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v>
      </c>
      <c r="CU6" s="423"/>
      <c r="CV6" s="423"/>
      <c r="CW6" s="423"/>
      <c r="CX6" s="423"/>
      <c r="CY6" s="423"/>
      <c r="CZ6" s="423"/>
      <c r="DA6" s="424"/>
      <c r="DB6" s="422">
        <v>89.4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339481</v>
      </c>
      <c r="BO7" s="386"/>
      <c r="BP7" s="386"/>
      <c r="BQ7" s="386"/>
      <c r="BR7" s="386"/>
      <c r="BS7" s="386"/>
      <c r="BT7" s="386"/>
      <c r="BU7" s="387"/>
      <c r="BV7" s="385">
        <v>280872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19749313</v>
      </c>
      <c r="CU7" s="386"/>
      <c r="CV7" s="386"/>
      <c r="CW7" s="386"/>
      <c r="CX7" s="386"/>
      <c r="CY7" s="386"/>
      <c r="CZ7" s="386"/>
      <c r="DA7" s="387"/>
      <c r="DB7" s="385">
        <v>20453318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774729</v>
      </c>
      <c r="BO8" s="386"/>
      <c r="BP8" s="386"/>
      <c r="BQ8" s="386"/>
      <c r="BR8" s="386"/>
      <c r="BS8" s="386"/>
      <c r="BT8" s="386"/>
      <c r="BU8" s="387"/>
      <c r="BV8" s="385">
        <v>822622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44491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-47893</v>
      </c>
      <c r="BO9" s="386"/>
      <c r="BP9" s="386"/>
      <c r="BQ9" s="386"/>
      <c r="BR9" s="386"/>
      <c r="BS9" s="386"/>
      <c r="BT9" s="386"/>
      <c r="BU9" s="387"/>
      <c r="BV9" s="385">
        <v>-22426</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24.4</v>
      </c>
      <c r="CU9" s="383"/>
      <c r="CV9" s="383"/>
      <c r="CW9" s="383"/>
      <c r="CX9" s="383"/>
      <c r="CY9" s="383"/>
      <c r="CZ9" s="383"/>
      <c r="DA9" s="384"/>
      <c r="DB9" s="382">
        <v>27.2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47495</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17515</v>
      </c>
      <c r="BO10" s="386"/>
      <c r="BP10" s="386"/>
      <c r="BQ10" s="386"/>
      <c r="BR10" s="386"/>
      <c r="BS10" s="386"/>
      <c r="BT10" s="386"/>
      <c r="BU10" s="387"/>
      <c r="BV10" s="385">
        <v>6701</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v>303597</v>
      </c>
      <c r="BO11" s="386"/>
      <c r="BP11" s="386"/>
      <c r="BQ11" s="386"/>
      <c r="BR11" s="386"/>
      <c r="BS11" s="386"/>
      <c r="BT11" s="386"/>
      <c r="BU11" s="387"/>
      <c r="BV11" s="385">
        <v>790700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114</v>
      </c>
      <c r="CU11" s="426"/>
      <c r="CV11" s="426"/>
      <c r="CW11" s="426"/>
      <c r="CX11" s="426"/>
      <c r="CY11" s="426"/>
      <c r="CZ11" s="426"/>
      <c r="DA11" s="427"/>
      <c r="DB11" s="425" t="s">
        <v>114</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44499</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t="s">
        <v>122</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44111</v>
      </c>
      <c r="S13" s="467"/>
      <c r="T13" s="467"/>
      <c r="U13" s="467"/>
      <c r="V13" s="468"/>
      <c r="W13" s="401" t="s">
        <v>125</v>
      </c>
      <c r="X13" s="402"/>
      <c r="Y13" s="402"/>
      <c r="Z13" s="402"/>
      <c r="AA13" s="402"/>
      <c r="AB13" s="392"/>
      <c r="AC13" s="436">
        <v>1440</v>
      </c>
      <c r="AD13" s="437"/>
      <c r="AE13" s="437"/>
      <c r="AF13" s="437"/>
      <c r="AG13" s="476"/>
      <c r="AH13" s="436">
        <v>1383</v>
      </c>
      <c r="AI13" s="437"/>
      <c r="AJ13" s="437"/>
      <c r="AK13" s="437"/>
      <c r="AL13" s="438"/>
      <c r="AM13" s="414" t="s">
        <v>126</v>
      </c>
      <c r="AN13" s="415"/>
      <c r="AO13" s="415"/>
      <c r="AP13" s="415"/>
      <c r="AQ13" s="415"/>
      <c r="AR13" s="415"/>
      <c r="AS13" s="415"/>
      <c r="AT13" s="416"/>
      <c r="AU13" s="417" t="s">
        <v>127</v>
      </c>
      <c r="AV13" s="418"/>
      <c r="AW13" s="418"/>
      <c r="AX13" s="418"/>
      <c r="AY13" s="419" t="s">
        <v>128</v>
      </c>
      <c r="AZ13" s="420"/>
      <c r="BA13" s="420"/>
      <c r="BB13" s="420"/>
      <c r="BC13" s="420"/>
      <c r="BD13" s="420"/>
      <c r="BE13" s="420"/>
      <c r="BF13" s="420"/>
      <c r="BG13" s="420"/>
      <c r="BH13" s="420"/>
      <c r="BI13" s="420"/>
      <c r="BJ13" s="420"/>
      <c r="BK13" s="420"/>
      <c r="BL13" s="420"/>
      <c r="BM13" s="421"/>
      <c r="BN13" s="385">
        <v>273219</v>
      </c>
      <c r="BO13" s="386"/>
      <c r="BP13" s="386"/>
      <c r="BQ13" s="386"/>
      <c r="BR13" s="386"/>
      <c r="BS13" s="386"/>
      <c r="BT13" s="386"/>
      <c r="BU13" s="387"/>
      <c r="BV13" s="385">
        <v>774975</v>
      </c>
      <c r="BW13" s="386"/>
      <c r="BX13" s="386"/>
      <c r="BY13" s="386"/>
      <c r="BZ13" s="386"/>
      <c r="CA13" s="386"/>
      <c r="CB13" s="386"/>
      <c r="CC13" s="387"/>
      <c r="CD13" s="388" t="s">
        <v>129</v>
      </c>
      <c r="CE13" s="389"/>
      <c r="CF13" s="389"/>
      <c r="CG13" s="389"/>
      <c r="CH13" s="389"/>
      <c r="CI13" s="389"/>
      <c r="CJ13" s="389"/>
      <c r="CK13" s="389"/>
      <c r="CL13" s="389"/>
      <c r="CM13" s="389"/>
      <c r="CN13" s="389"/>
      <c r="CO13" s="389"/>
      <c r="CP13" s="389"/>
      <c r="CQ13" s="389"/>
      <c r="CR13" s="389"/>
      <c r="CS13" s="390"/>
      <c r="CT13" s="382">
        <v>15</v>
      </c>
      <c r="CU13" s="383"/>
      <c r="CV13" s="383"/>
      <c r="CW13" s="383"/>
      <c r="CX13" s="383"/>
      <c r="CY13" s="383"/>
      <c r="CZ13" s="383"/>
      <c r="DA13" s="384"/>
      <c r="DB13" s="382">
        <v>16.8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130</v>
      </c>
      <c r="M14" s="464"/>
      <c r="N14" s="464"/>
      <c r="O14" s="464"/>
      <c r="P14" s="464"/>
      <c r="Q14" s="465"/>
      <c r="R14" s="466">
        <v>45092</v>
      </c>
      <c r="S14" s="467"/>
      <c r="T14" s="467"/>
      <c r="U14" s="467"/>
      <c r="V14" s="468"/>
      <c r="W14" s="375"/>
      <c r="X14" s="376"/>
      <c r="Y14" s="376"/>
      <c r="Z14" s="376"/>
      <c r="AA14" s="376"/>
      <c r="AB14" s="365"/>
      <c r="AC14" s="469">
        <v>6.8</v>
      </c>
      <c r="AD14" s="470"/>
      <c r="AE14" s="470"/>
      <c r="AF14" s="470"/>
      <c r="AG14" s="471"/>
      <c r="AH14" s="469">
        <v>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131</v>
      </c>
      <c r="CE14" s="478"/>
      <c r="CF14" s="478"/>
      <c r="CG14" s="478"/>
      <c r="CH14" s="478"/>
      <c r="CI14" s="478"/>
      <c r="CJ14" s="478"/>
      <c r="CK14" s="478"/>
      <c r="CL14" s="478"/>
      <c r="CM14" s="478"/>
      <c r="CN14" s="478"/>
      <c r="CO14" s="478"/>
      <c r="CP14" s="478"/>
      <c r="CQ14" s="478"/>
      <c r="CR14" s="478"/>
      <c r="CS14" s="479"/>
      <c r="CT14" s="480">
        <v>38.5</v>
      </c>
      <c r="CU14" s="481"/>
      <c r="CV14" s="481"/>
      <c r="CW14" s="481"/>
      <c r="CX14" s="481"/>
      <c r="CY14" s="481"/>
      <c r="CZ14" s="481"/>
      <c r="DA14" s="482"/>
      <c r="DB14" s="480">
        <v>61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44695</v>
      </c>
      <c r="S15" s="467"/>
      <c r="T15" s="467"/>
      <c r="U15" s="467"/>
      <c r="V15" s="468"/>
      <c r="W15" s="401" t="s">
        <v>132</v>
      </c>
      <c r="X15" s="402"/>
      <c r="Y15" s="402"/>
      <c r="Z15" s="402"/>
      <c r="AA15" s="402"/>
      <c r="AB15" s="392"/>
      <c r="AC15" s="436">
        <v>7267</v>
      </c>
      <c r="AD15" s="437"/>
      <c r="AE15" s="437"/>
      <c r="AF15" s="437"/>
      <c r="AG15" s="476"/>
      <c r="AH15" s="436">
        <v>8603</v>
      </c>
      <c r="AI15" s="437"/>
      <c r="AJ15" s="437"/>
      <c r="AK15" s="437"/>
      <c r="AL15" s="438"/>
      <c r="AM15" s="414"/>
      <c r="AN15" s="415"/>
      <c r="AO15" s="415"/>
      <c r="AP15" s="415"/>
      <c r="AQ15" s="415"/>
      <c r="AR15" s="415"/>
      <c r="AS15" s="415"/>
      <c r="AT15" s="416"/>
      <c r="AU15" s="417"/>
      <c r="AV15" s="418"/>
      <c r="AW15" s="418"/>
      <c r="AX15" s="418"/>
      <c r="AY15" s="345" t="s">
        <v>133</v>
      </c>
      <c r="AZ15" s="346"/>
      <c r="BA15" s="346"/>
      <c r="BB15" s="346"/>
      <c r="BC15" s="346"/>
      <c r="BD15" s="346"/>
      <c r="BE15" s="346"/>
      <c r="BF15" s="346"/>
      <c r="BG15" s="346"/>
      <c r="BH15" s="346"/>
      <c r="BI15" s="346"/>
      <c r="BJ15" s="346"/>
      <c r="BK15" s="346"/>
      <c r="BL15" s="346"/>
      <c r="BM15" s="347"/>
      <c r="BN15" s="348">
        <v>4644925</v>
      </c>
      <c r="BO15" s="349"/>
      <c r="BP15" s="349"/>
      <c r="BQ15" s="349"/>
      <c r="BR15" s="349"/>
      <c r="BS15" s="349"/>
      <c r="BT15" s="349"/>
      <c r="BU15" s="350"/>
      <c r="BV15" s="348">
        <v>5172876</v>
      </c>
      <c r="BW15" s="349"/>
      <c r="BX15" s="349"/>
      <c r="BY15" s="349"/>
      <c r="BZ15" s="349"/>
      <c r="CA15" s="349"/>
      <c r="CB15" s="349"/>
      <c r="CC15" s="350"/>
      <c r="CD15" s="483" t="s">
        <v>134</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135</v>
      </c>
      <c r="M16" s="494"/>
      <c r="N16" s="494"/>
      <c r="O16" s="494"/>
      <c r="P16" s="494"/>
      <c r="Q16" s="495"/>
      <c r="R16" s="486" t="s">
        <v>136</v>
      </c>
      <c r="S16" s="487"/>
      <c r="T16" s="487"/>
      <c r="U16" s="487"/>
      <c r="V16" s="488"/>
      <c r="W16" s="375"/>
      <c r="X16" s="376"/>
      <c r="Y16" s="376"/>
      <c r="Z16" s="376"/>
      <c r="AA16" s="376"/>
      <c r="AB16" s="365"/>
      <c r="AC16" s="469">
        <v>34.1</v>
      </c>
      <c r="AD16" s="470"/>
      <c r="AE16" s="470"/>
      <c r="AF16" s="470"/>
      <c r="AG16" s="471"/>
      <c r="AH16" s="469">
        <v>37.1</v>
      </c>
      <c r="AI16" s="470"/>
      <c r="AJ16" s="470"/>
      <c r="AK16" s="470"/>
      <c r="AL16" s="472"/>
      <c r="AM16" s="414"/>
      <c r="AN16" s="415"/>
      <c r="AO16" s="415"/>
      <c r="AP16" s="415"/>
      <c r="AQ16" s="415"/>
      <c r="AR16" s="415"/>
      <c r="AS16" s="415"/>
      <c r="AT16" s="416"/>
      <c r="AU16" s="417"/>
      <c r="AV16" s="418"/>
      <c r="AW16" s="418"/>
      <c r="AX16" s="418"/>
      <c r="AY16" s="419" t="s">
        <v>137</v>
      </c>
      <c r="AZ16" s="420"/>
      <c r="BA16" s="420"/>
      <c r="BB16" s="420"/>
      <c r="BC16" s="420"/>
      <c r="BD16" s="420"/>
      <c r="BE16" s="420"/>
      <c r="BF16" s="420"/>
      <c r="BG16" s="420"/>
      <c r="BH16" s="420"/>
      <c r="BI16" s="420"/>
      <c r="BJ16" s="420"/>
      <c r="BK16" s="420"/>
      <c r="BL16" s="420"/>
      <c r="BM16" s="421"/>
      <c r="BN16" s="385">
        <v>14394897</v>
      </c>
      <c r="BO16" s="386"/>
      <c r="BP16" s="386"/>
      <c r="BQ16" s="386"/>
      <c r="BR16" s="386"/>
      <c r="BS16" s="386"/>
      <c r="BT16" s="386"/>
      <c r="BU16" s="387"/>
      <c r="BV16" s="385">
        <v>14169045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138</v>
      </c>
      <c r="N17" s="490"/>
      <c r="O17" s="490"/>
      <c r="P17" s="490"/>
      <c r="Q17" s="491"/>
      <c r="R17" s="486" t="s">
        <v>136</v>
      </c>
      <c r="S17" s="487"/>
      <c r="T17" s="487"/>
      <c r="U17" s="487"/>
      <c r="V17" s="488"/>
      <c r="W17" s="401" t="s">
        <v>139</v>
      </c>
      <c r="X17" s="402"/>
      <c r="Y17" s="402"/>
      <c r="Z17" s="402"/>
      <c r="AA17" s="402"/>
      <c r="AB17" s="392"/>
      <c r="AC17" s="436">
        <v>12621</v>
      </c>
      <c r="AD17" s="437"/>
      <c r="AE17" s="437"/>
      <c r="AF17" s="437"/>
      <c r="AG17" s="476"/>
      <c r="AH17" s="436">
        <v>13116</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5923846</v>
      </c>
      <c r="BO17" s="386"/>
      <c r="BP17" s="386"/>
      <c r="BQ17" s="386"/>
      <c r="BR17" s="386"/>
      <c r="BS17" s="386"/>
      <c r="BT17" s="386"/>
      <c r="BU17" s="387"/>
      <c r="BV17" s="385">
        <v>6667900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1030.75</v>
      </c>
      <c r="M18" s="498"/>
      <c r="N18" s="498"/>
      <c r="O18" s="498"/>
      <c r="P18" s="498"/>
      <c r="Q18" s="498"/>
      <c r="R18" s="499"/>
      <c r="S18" s="499"/>
      <c r="T18" s="499"/>
      <c r="U18" s="499"/>
      <c r="V18" s="500"/>
      <c r="W18" s="403"/>
      <c r="X18" s="404"/>
      <c r="Y18" s="404"/>
      <c r="Z18" s="404"/>
      <c r="AA18" s="404"/>
      <c r="AB18" s="395"/>
      <c r="AC18" s="501">
        <v>59.2</v>
      </c>
      <c r="AD18" s="502"/>
      <c r="AE18" s="502"/>
      <c r="AF18" s="502"/>
      <c r="AG18" s="503"/>
      <c r="AH18" s="501">
        <v>56.6</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16312974</v>
      </c>
      <c r="BO18" s="386"/>
      <c r="BP18" s="386"/>
      <c r="BQ18" s="386"/>
      <c r="BR18" s="386"/>
      <c r="BS18" s="386"/>
      <c r="BT18" s="386"/>
      <c r="BU18" s="387"/>
      <c r="BV18" s="385">
        <v>16645940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22369630</v>
      </c>
      <c r="BO19" s="386"/>
      <c r="BP19" s="386"/>
      <c r="BQ19" s="386"/>
      <c r="BR19" s="386"/>
      <c r="BS19" s="386"/>
      <c r="BT19" s="386"/>
      <c r="BU19" s="387"/>
      <c r="BV19" s="385">
        <v>22644424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14622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38675937</v>
      </c>
      <c r="BO23" s="386"/>
      <c r="BP23" s="386"/>
      <c r="BQ23" s="386"/>
      <c r="BR23" s="386"/>
      <c r="BS23" s="386"/>
      <c r="BT23" s="386"/>
      <c r="BU23" s="387"/>
      <c r="BV23" s="385">
        <v>40838987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7353</v>
      </c>
      <c r="R24" s="437"/>
      <c r="S24" s="437"/>
      <c r="T24" s="437"/>
      <c r="U24" s="437"/>
      <c r="V24" s="476"/>
      <c r="W24" s="531"/>
      <c r="X24" s="519"/>
      <c r="Y24" s="520"/>
      <c r="Z24" s="435" t="s">
        <v>155</v>
      </c>
      <c r="AA24" s="415"/>
      <c r="AB24" s="415"/>
      <c r="AC24" s="415"/>
      <c r="AD24" s="415"/>
      <c r="AE24" s="415"/>
      <c r="AF24" s="415"/>
      <c r="AG24" s="416"/>
      <c r="AH24" s="436">
        <v>505</v>
      </c>
      <c r="AI24" s="437"/>
      <c r="AJ24" s="437"/>
      <c r="AK24" s="437"/>
      <c r="AL24" s="476"/>
      <c r="AM24" s="436">
        <v>1570550</v>
      </c>
      <c r="AN24" s="437"/>
      <c r="AO24" s="437"/>
      <c r="AP24" s="437"/>
      <c r="AQ24" s="437"/>
      <c r="AR24" s="476"/>
      <c r="AS24" s="436">
        <v>3110</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11957084</v>
      </c>
      <c r="BO24" s="386"/>
      <c r="BP24" s="386"/>
      <c r="BQ24" s="386"/>
      <c r="BR24" s="386"/>
      <c r="BS24" s="386"/>
      <c r="BT24" s="386"/>
      <c r="BU24" s="387"/>
      <c r="BV24" s="385">
        <v>13534243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6213</v>
      </c>
      <c r="R25" s="437"/>
      <c r="S25" s="437"/>
      <c r="T25" s="437"/>
      <c r="U25" s="437"/>
      <c r="V25" s="476"/>
      <c r="W25" s="531"/>
      <c r="X25" s="519"/>
      <c r="Y25" s="520"/>
      <c r="Z25" s="435" t="s">
        <v>158</v>
      </c>
      <c r="AA25" s="415"/>
      <c r="AB25" s="415"/>
      <c r="AC25" s="415"/>
      <c r="AD25" s="415"/>
      <c r="AE25" s="415"/>
      <c r="AF25" s="415"/>
      <c r="AG25" s="416"/>
      <c r="AH25" s="436">
        <v>81</v>
      </c>
      <c r="AI25" s="437"/>
      <c r="AJ25" s="437"/>
      <c r="AK25" s="437"/>
      <c r="AL25" s="476"/>
      <c r="AM25" s="436">
        <v>246969</v>
      </c>
      <c r="AN25" s="437"/>
      <c r="AO25" s="437"/>
      <c r="AP25" s="437"/>
      <c r="AQ25" s="437"/>
      <c r="AR25" s="476"/>
      <c r="AS25" s="436">
        <v>3049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227126</v>
      </c>
      <c r="BO25" s="349"/>
      <c r="BP25" s="349"/>
      <c r="BQ25" s="349"/>
      <c r="BR25" s="349"/>
      <c r="BS25" s="349"/>
      <c r="BT25" s="349"/>
      <c r="BU25" s="350"/>
      <c r="BV25" s="348">
        <v>52712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5301</v>
      </c>
      <c r="R26" s="437"/>
      <c r="S26" s="437"/>
      <c r="T26" s="437"/>
      <c r="U26" s="437"/>
      <c r="V26" s="476"/>
      <c r="W26" s="531"/>
      <c r="X26" s="519"/>
      <c r="Y26" s="520"/>
      <c r="Z26" s="435" t="s">
        <v>161</v>
      </c>
      <c r="AA26" s="541"/>
      <c r="AB26" s="541"/>
      <c r="AC26" s="541"/>
      <c r="AD26" s="541"/>
      <c r="AE26" s="541"/>
      <c r="AF26" s="541"/>
      <c r="AG26" s="542"/>
      <c r="AH26" s="436">
        <v>21</v>
      </c>
      <c r="AI26" s="437"/>
      <c r="AJ26" s="437"/>
      <c r="AK26" s="437"/>
      <c r="AL26" s="476"/>
      <c r="AM26" s="436">
        <v>57477</v>
      </c>
      <c r="AN26" s="437"/>
      <c r="AO26" s="437"/>
      <c r="AP26" s="437"/>
      <c r="AQ26" s="437"/>
      <c r="AR26" s="476"/>
      <c r="AS26" s="436">
        <v>2737</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3900</v>
      </c>
      <c r="R27" s="437"/>
      <c r="S27" s="437"/>
      <c r="T27" s="437"/>
      <c r="U27" s="437"/>
      <c r="V27" s="476"/>
      <c r="W27" s="531"/>
      <c r="X27" s="519"/>
      <c r="Y27" s="520"/>
      <c r="Z27" s="435" t="s">
        <v>164</v>
      </c>
      <c r="AA27" s="415"/>
      <c r="AB27" s="415"/>
      <c r="AC27" s="415"/>
      <c r="AD27" s="415"/>
      <c r="AE27" s="415"/>
      <c r="AF27" s="415"/>
      <c r="AG27" s="416"/>
      <c r="AH27" s="436">
        <v>12</v>
      </c>
      <c r="AI27" s="437"/>
      <c r="AJ27" s="437"/>
      <c r="AK27" s="437"/>
      <c r="AL27" s="476"/>
      <c r="AM27" s="436">
        <v>33780</v>
      </c>
      <c r="AN27" s="437"/>
      <c r="AO27" s="437"/>
      <c r="AP27" s="437"/>
      <c r="AQ27" s="437"/>
      <c r="AR27" s="476"/>
      <c r="AS27" s="436">
        <v>2815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1051381</v>
      </c>
      <c r="BO27" s="555"/>
      <c r="BP27" s="555"/>
      <c r="BQ27" s="555"/>
      <c r="BR27" s="555"/>
      <c r="BS27" s="555"/>
      <c r="BT27" s="555"/>
      <c r="BU27" s="556"/>
      <c r="BV27" s="554">
        <v>1050885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3400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4308070</v>
      </c>
      <c r="BO28" s="349"/>
      <c r="BP28" s="349"/>
      <c r="BQ28" s="349"/>
      <c r="BR28" s="349"/>
      <c r="BS28" s="349"/>
      <c r="BT28" s="349"/>
      <c r="BU28" s="350"/>
      <c r="BV28" s="348">
        <v>4290555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16</v>
      </c>
      <c r="M29" s="437"/>
      <c r="N29" s="437"/>
      <c r="O29" s="437"/>
      <c r="P29" s="476"/>
      <c r="Q29" s="436">
        <v>3100</v>
      </c>
      <c r="R29" s="437"/>
      <c r="S29" s="437"/>
      <c r="T29" s="437"/>
      <c r="U29" s="437"/>
      <c r="V29" s="476"/>
      <c r="W29" s="532"/>
      <c r="X29" s="533"/>
      <c r="Y29" s="534"/>
      <c r="Z29" s="435" t="s">
        <v>171</v>
      </c>
      <c r="AA29" s="415"/>
      <c r="AB29" s="415"/>
      <c r="AC29" s="415"/>
      <c r="AD29" s="415"/>
      <c r="AE29" s="415"/>
      <c r="AF29" s="415"/>
      <c r="AG29" s="416"/>
      <c r="AH29" s="436">
        <v>517</v>
      </c>
      <c r="AI29" s="437"/>
      <c r="AJ29" s="437"/>
      <c r="AK29" s="437"/>
      <c r="AL29" s="476"/>
      <c r="AM29" s="436">
        <v>1604330</v>
      </c>
      <c r="AN29" s="437"/>
      <c r="AO29" s="437"/>
      <c r="AP29" s="437"/>
      <c r="AQ29" s="437"/>
      <c r="AR29" s="476"/>
      <c r="AS29" s="436">
        <v>3103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991382</v>
      </c>
      <c r="BO29" s="386"/>
      <c r="BP29" s="386"/>
      <c r="BQ29" s="386"/>
      <c r="BR29" s="386"/>
      <c r="BS29" s="386"/>
      <c r="BT29" s="386"/>
      <c r="BU29" s="387"/>
      <c r="BV29" s="385">
        <v>989067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4809564</v>
      </c>
      <c r="BO30" s="555"/>
      <c r="BP30" s="555"/>
      <c r="BQ30" s="555"/>
      <c r="BR30" s="555"/>
      <c r="BS30" s="555"/>
      <c r="BT30" s="555"/>
      <c r="BU30" s="556"/>
      <c r="BV30" s="554">
        <v>4396304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岐阜県市町村職員退職手当組合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(一財)郡上八幡産業振興公社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青少年育英奨学資金貸付特別会計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国民健康保険特別会計（直営診療施設勘定）</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病院事業等会計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岐阜県市町村会館組合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郡上大和総合開発㈱</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鉄道経営対策事業基金特別会計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ケーブルテレビ事業特別会計</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岐阜県後期高齢者医療広域連合（一般会計）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㈲阿弥陀ケ滝観光</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宅地開発特別会計</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岐阜県後期高齢者医療広域連合（特別会計）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㈱伊野原の郷</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介護サービス事業特別会計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中濃地域農業共済事務組合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㈱ハイウェイたかす</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駐車場事業特別会計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㈱イーグル</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27</v>
      </c>
      <c r="CP40" s="566"/>
      <c r="CQ40" s="567" t="str">
        <f>IF('各会計、関係団体の財政状況及び健全化判断比率'!BS13="","",'各会計、関係団体の財政状況及び健全化判断比率'!BS13)</f>
        <v>㈱ネーブルみなみ</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28</v>
      </c>
      <c r="CP41" s="566"/>
      <c r="CQ41" s="567" t="str">
        <f>IF('各会計、関係団体の財政状況及び健全化判断比率'!BS14="","",'各会計、関係団体の財政状況及び健全化判断比率'!BS14)</f>
        <v>㈱ジェイエムみなみ</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29</v>
      </c>
      <c r="CP42" s="566"/>
      <c r="CQ42" s="567" t="str">
        <f>IF('各会計、関係団体の財政状況及び健全化判断比率'!BS15="","",'各会計、関係団体の財政状況及び健全化判断比率'!BS15)</f>
        <v>めいほう高原開発㈱</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f t="shared" si="3"/>
        <v>30</v>
      </c>
      <c r="CP43" s="566"/>
      <c r="CQ43" s="567" t="str">
        <f>IF('各会計、関係団体の財政状況及び健全化判断比率'!BS16="","",'各会計、関係団体の財政状況及び健全化判断比率'!BS16)</f>
        <v>奥濃飛白山観光㈱</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6" t="s">
        <v>24</v>
      </c>
      <c r="C41" s="1167"/>
      <c r="D41" s="81"/>
      <c r="E41" s="1172" t="s">
        <v>25</v>
      </c>
      <c r="F41" s="1172"/>
      <c r="G41" s="1172"/>
      <c r="H41" s="1173"/>
      <c r="I41" s="82">
        <v>47172</v>
      </c>
      <c r="J41" s="83">
        <v>46292</v>
      </c>
      <c r="K41" s="83">
        <v>43680</v>
      </c>
      <c r="L41" s="83">
        <v>40839</v>
      </c>
      <c r="M41" s="84">
        <v>38676</v>
      </c>
    </row>
    <row r="42" spans="2:13" ht="27.75" customHeight="1">
      <c r="B42" s="1168"/>
      <c r="C42" s="1169"/>
      <c r="D42" s="85"/>
      <c r="E42" s="1174" t="s">
        <v>26</v>
      </c>
      <c r="F42" s="1174"/>
      <c r="G42" s="1174"/>
      <c r="H42" s="1175"/>
      <c r="I42" s="86">
        <v>95</v>
      </c>
      <c r="J42" s="87">
        <v>77</v>
      </c>
      <c r="K42" s="87">
        <v>10</v>
      </c>
      <c r="L42" s="87">
        <v>29</v>
      </c>
      <c r="M42" s="88">
        <v>26</v>
      </c>
    </row>
    <row r="43" spans="2:13" ht="27.75" customHeight="1">
      <c r="B43" s="1168"/>
      <c r="C43" s="1169"/>
      <c r="D43" s="85"/>
      <c r="E43" s="1174" t="s">
        <v>27</v>
      </c>
      <c r="F43" s="1174"/>
      <c r="G43" s="1174"/>
      <c r="H43" s="1175"/>
      <c r="I43" s="86">
        <v>29360</v>
      </c>
      <c r="J43" s="87">
        <v>28734</v>
      </c>
      <c r="K43" s="87">
        <v>26062</v>
      </c>
      <c r="L43" s="87">
        <v>23859</v>
      </c>
      <c r="M43" s="88">
        <v>21866</v>
      </c>
    </row>
    <row r="44" spans="2:13" ht="27.75" customHeight="1">
      <c r="B44" s="1168"/>
      <c r="C44" s="1169"/>
      <c r="D44" s="85"/>
      <c r="E44" s="1174" t="s">
        <v>28</v>
      </c>
      <c r="F44" s="1174"/>
      <c r="G44" s="1174"/>
      <c r="H44" s="1175"/>
      <c r="I44" s="86" t="s">
        <v>485</v>
      </c>
      <c r="J44" s="87" t="s">
        <v>485</v>
      </c>
      <c r="K44" s="87" t="s">
        <v>485</v>
      </c>
      <c r="L44" s="87" t="s">
        <v>485</v>
      </c>
      <c r="M44" s="88" t="s">
        <v>485</v>
      </c>
    </row>
    <row r="45" spans="2:13" ht="27.75" customHeight="1">
      <c r="B45" s="1168"/>
      <c r="C45" s="1169"/>
      <c r="D45" s="85"/>
      <c r="E45" s="1174" t="s">
        <v>29</v>
      </c>
      <c r="F45" s="1174"/>
      <c r="G45" s="1174"/>
      <c r="H45" s="1175"/>
      <c r="I45" s="86">
        <v>2078</v>
      </c>
      <c r="J45" s="87">
        <v>1761</v>
      </c>
      <c r="K45" s="87">
        <v>1572</v>
      </c>
      <c r="L45" s="87">
        <v>1424</v>
      </c>
      <c r="M45" s="88">
        <v>983</v>
      </c>
    </row>
    <row r="46" spans="2:13" ht="27.75" customHeight="1">
      <c r="B46" s="1168"/>
      <c r="C46" s="1169"/>
      <c r="D46" s="85"/>
      <c r="E46" s="1174" t="s">
        <v>30</v>
      </c>
      <c r="F46" s="1174"/>
      <c r="G46" s="1174"/>
      <c r="H46" s="1175"/>
      <c r="I46" s="86" t="s">
        <v>485</v>
      </c>
      <c r="J46" s="87" t="s">
        <v>485</v>
      </c>
      <c r="K46" s="87" t="s">
        <v>485</v>
      </c>
      <c r="L46" s="87" t="s">
        <v>485</v>
      </c>
      <c r="M46" s="88" t="s">
        <v>485</v>
      </c>
    </row>
    <row r="47" spans="2:13" ht="27.75" customHeight="1">
      <c r="B47" s="1168"/>
      <c r="C47" s="1169"/>
      <c r="D47" s="85"/>
      <c r="E47" s="1174" t="s">
        <v>31</v>
      </c>
      <c r="F47" s="1174"/>
      <c r="G47" s="1174"/>
      <c r="H47" s="1175"/>
      <c r="I47" s="86" t="s">
        <v>485</v>
      </c>
      <c r="J47" s="87" t="s">
        <v>485</v>
      </c>
      <c r="K47" s="87" t="s">
        <v>485</v>
      </c>
      <c r="L47" s="87" t="s">
        <v>485</v>
      </c>
      <c r="M47" s="88" t="s">
        <v>485</v>
      </c>
    </row>
    <row r="48" spans="2:13" ht="27.75" customHeight="1">
      <c r="B48" s="1170"/>
      <c r="C48" s="1171"/>
      <c r="D48" s="85"/>
      <c r="E48" s="1174" t="s">
        <v>32</v>
      </c>
      <c r="F48" s="1174"/>
      <c r="G48" s="1174"/>
      <c r="H48" s="1175"/>
      <c r="I48" s="86" t="s">
        <v>485</v>
      </c>
      <c r="J48" s="87" t="s">
        <v>485</v>
      </c>
      <c r="K48" s="87" t="s">
        <v>485</v>
      </c>
      <c r="L48" s="87" t="s">
        <v>485</v>
      </c>
      <c r="M48" s="88" t="s">
        <v>485</v>
      </c>
    </row>
    <row r="49" spans="2:13" ht="27.75" customHeight="1">
      <c r="B49" s="1176" t="s">
        <v>33</v>
      </c>
      <c r="C49" s="1177"/>
      <c r="D49" s="89"/>
      <c r="E49" s="1174" t="s">
        <v>34</v>
      </c>
      <c r="F49" s="1174"/>
      <c r="G49" s="1174"/>
      <c r="H49" s="1175"/>
      <c r="I49" s="86">
        <v>9324</v>
      </c>
      <c r="J49" s="87">
        <v>9498</v>
      </c>
      <c r="K49" s="87">
        <v>9941</v>
      </c>
      <c r="L49" s="87">
        <v>10090</v>
      </c>
      <c r="M49" s="88">
        <v>10437</v>
      </c>
    </row>
    <row r="50" spans="2:13" ht="27.75" customHeight="1">
      <c r="B50" s="1168"/>
      <c r="C50" s="1169"/>
      <c r="D50" s="85"/>
      <c r="E50" s="1174" t="s">
        <v>35</v>
      </c>
      <c r="F50" s="1174"/>
      <c r="G50" s="1174"/>
      <c r="H50" s="1175"/>
      <c r="I50" s="86">
        <v>841</v>
      </c>
      <c r="J50" s="87">
        <v>780</v>
      </c>
      <c r="K50" s="87">
        <v>706</v>
      </c>
      <c r="L50" s="87">
        <v>630</v>
      </c>
      <c r="M50" s="88">
        <v>552</v>
      </c>
    </row>
    <row r="51" spans="2:13" ht="27.75" customHeight="1">
      <c r="B51" s="1170"/>
      <c r="C51" s="1171"/>
      <c r="D51" s="85"/>
      <c r="E51" s="1174" t="s">
        <v>36</v>
      </c>
      <c r="F51" s="1174"/>
      <c r="G51" s="1174"/>
      <c r="H51" s="1175"/>
      <c r="I51" s="86">
        <v>48150</v>
      </c>
      <c r="J51" s="87">
        <v>48057</v>
      </c>
      <c r="K51" s="87">
        <v>46826</v>
      </c>
      <c r="L51" s="87">
        <v>45866</v>
      </c>
      <c r="M51" s="88">
        <v>44837</v>
      </c>
    </row>
    <row r="52" spans="2:13" ht="27.75" customHeight="1" thickBot="1">
      <c r="B52" s="1178" t="s">
        <v>37</v>
      </c>
      <c r="C52" s="1179"/>
      <c r="D52" s="90"/>
      <c r="E52" s="1180" t="s">
        <v>38</v>
      </c>
      <c r="F52" s="1180"/>
      <c r="G52" s="1180"/>
      <c r="H52" s="1181"/>
      <c r="I52" s="91">
        <v>20389</v>
      </c>
      <c r="J52" s="92">
        <v>18529</v>
      </c>
      <c r="K52" s="92">
        <v>13850</v>
      </c>
      <c r="L52" s="92">
        <v>9566</v>
      </c>
      <c r="M52" s="93">
        <v>5724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119558</v>
      </c>
      <c r="E3" s="116"/>
      <c r="F3" s="117">
        <v>78670</v>
      </c>
      <c r="G3" s="118"/>
      <c r="H3" s="119"/>
    </row>
    <row r="4" spans="1:8">
      <c r="A4" s="120"/>
      <c r="B4" s="121"/>
      <c r="C4" s="122"/>
      <c r="D4" s="123">
        <v>61446</v>
      </c>
      <c r="E4" s="124"/>
      <c r="F4" s="125">
        <v>38094</v>
      </c>
      <c r="G4" s="126"/>
      <c r="H4" s="127"/>
    </row>
    <row r="5" spans="1:8">
      <c r="A5" s="108" t="s">
        <v>517</v>
      </c>
      <c r="B5" s="113"/>
      <c r="C5" s="114"/>
      <c r="D5" s="115">
        <v>134740</v>
      </c>
      <c r="E5" s="116"/>
      <c r="F5" s="117">
        <v>67201</v>
      </c>
      <c r="G5" s="118"/>
      <c r="H5" s="119"/>
    </row>
    <row r="6" spans="1:8">
      <c r="A6" s="120"/>
      <c r="B6" s="121"/>
      <c r="C6" s="122"/>
      <c r="D6" s="123">
        <v>85104</v>
      </c>
      <c r="E6" s="124"/>
      <c r="F6" s="125">
        <v>35210</v>
      </c>
      <c r="G6" s="126"/>
      <c r="H6" s="127"/>
    </row>
    <row r="7" spans="1:8">
      <c r="A7" s="108" t="s">
        <v>518</v>
      </c>
      <c r="B7" s="113"/>
      <c r="C7" s="114"/>
      <c r="D7" s="115">
        <v>109236</v>
      </c>
      <c r="E7" s="116"/>
      <c r="F7" s="117">
        <v>75709</v>
      </c>
      <c r="G7" s="118"/>
      <c r="H7" s="119"/>
    </row>
    <row r="8" spans="1:8">
      <c r="A8" s="120"/>
      <c r="B8" s="121"/>
      <c r="C8" s="122"/>
      <c r="D8" s="123">
        <v>51175</v>
      </c>
      <c r="E8" s="124"/>
      <c r="F8" s="125">
        <v>35212</v>
      </c>
      <c r="G8" s="126"/>
      <c r="H8" s="127"/>
    </row>
    <row r="9" spans="1:8">
      <c r="A9" s="108" t="s">
        <v>519</v>
      </c>
      <c r="B9" s="113"/>
      <c r="C9" s="114"/>
      <c r="D9" s="115">
        <v>104682</v>
      </c>
      <c r="E9" s="116"/>
      <c r="F9" s="117">
        <v>90961</v>
      </c>
      <c r="G9" s="118"/>
      <c r="H9" s="119"/>
    </row>
    <row r="10" spans="1:8">
      <c r="A10" s="120"/>
      <c r="B10" s="121"/>
      <c r="C10" s="122"/>
      <c r="D10" s="123">
        <v>62717</v>
      </c>
      <c r="E10" s="124"/>
      <c r="F10" s="125">
        <v>37720</v>
      </c>
      <c r="G10" s="126"/>
      <c r="H10" s="127"/>
    </row>
    <row r="11" spans="1:8">
      <c r="A11" s="108" t="s">
        <v>520</v>
      </c>
      <c r="B11" s="113"/>
      <c r="C11" s="114"/>
      <c r="D11" s="115">
        <v>118419</v>
      </c>
      <c r="E11" s="116"/>
      <c r="F11" s="117">
        <v>106614</v>
      </c>
      <c r="G11" s="118"/>
      <c r="H11" s="119"/>
    </row>
    <row r="12" spans="1:8">
      <c r="A12" s="120"/>
      <c r="B12" s="121"/>
      <c r="C12" s="128"/>
      <c r="D12" s="123">
        <v>61919</v>
      </c>
      <c r="E12" s="124"/>
      <c r="F12" s="125">
        <v>45545</v>
      </c>
      <c r="G12" s="126"/>
      <c r="H12" s="127"/>
    </row>
    <row r="13" spans="1:8">
      <c r="A13" s="108"/>
      <c r="B13" s="113"/>
      <c r="C13" s="129"/>
      <c r="D13" s="130">
        <v>117327</v>
      </c>
      <c r="E13" s="131"/>
      <c r="F13" s="132">
        <v>83831</v>
      </c>
      <c r="G13" s="133"/>
      <c r="H13" s="119"/>
    </row>
    <row r="14" spans="1:8">
      <c r="A14" s="120"/>
      <c r="B14" s="121"/>
      <c r="C14" s="122"/>
      <c r="D14" s="123">
        <v>64472</v>
      </c>
      <c r="E14" s="124"/>
      <c r="F14" s="125">
        <v>38356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4.3899999999999997</v>
      </c>
      <c r="C19" s="134">
        <f>ROUND(VALUE(SUBSTITUTE(実質収支比率等に係る経年分析!G$48,"▲","-")),2)</f>
        <v>3.86</v>
      </c>
      <c r="D19" s="134">
        <f>ROUND(VALUE(SUBSTITUTE(実質収支比率等に係る経年分析!H$48,"▲","-")),2)</f>
        <v>4.1900000000000004</v>
      </c>
      <c r="E19" s="134">
        <f>ROUND(VALUE(SUBSTITUTE(実質収支比率等に係る経年分析!I$48,"▲","-")),2)</f>
        <v>4.0199999999999996</v>
      </c>
      <c r="F19" s="134">
        <f>ROUND(VALUE(SUBSTITUTE(実質収支比率等に係る経年分析!J$48,"▲","-")),2)</f>
        <v>3.92</v>
      </c>
    </row>
    <row r="20" spans="1:11">
      <c r="A20" s="134" t="s">
        <v>43</v>
      </c>
      <c r="B20" s="134">
        <f>ROUND(VALUE(SUBSTITUTE(実質収支比率等に係る経年分析!F$47,"▲","-")),2)</f>
        <v>19.28</v>
      </c>
      <c r="C20" s="134">
        <f>ROUND(VALUE(SUBSTITUTE(実質収支比率等に係る経年分析!G$47,"▲","-")),2)</f>
        <v>19.88</v>
      </c>
      <c r="D20" s="134">
        <f>ROUND(VALUE(SUBSTITUTE(実質収支比率等に係る経年分析!H$47,"▲","-")),2)</f>
        <v>21.22</v>
      </c>
      <c r="E20" s="134">
        <f>ROUND(VALUE(SUBSTITUTE(実質収支比率等に係る経年分析!I$47,"▲","-")),2)</f>
        <v>20.98</v>
      </c>
      <c r="F20" s="134">
        <f>ROUND(VALUE(SUBSTITUTE(実質収支比率等に係る経年分析!J$47,"▲","-")),2)</f>
        <v>21.81</v>
      </c>
    </row>
    <row r="21" spans="1:11">
      <c r="A21" s="134" t="s">
        <v>44</v>
      </c>
      <c r="B21" s="134">
        <f>IF(ISNUMBER(VALUE(SUBSTITUTE(実質収支比率等に係る経年分析!F$49,"▲","-"))),ROUND(VALUE(SUBSTITUTE(実質収支比率等に係る経年分析!F$49,"▲","-")),2),NA())</f>
        <v>3.1</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7.24</v>
      </c>
      <c r="E21" s="134">
        <f>IF(ISNUMBER(VALUE(SUBSTITUTE(実質収支比率等に係る経年分析!I$49,"▲","-"))),ROUND(VALUE(SUBSTITUTE(実質収支比率等に係る経年分析!I$49,"▲","-")),2),NA())</f>
        <v>3.79</v>
      </c>
      <c r="F21" s="134">
        <f>IF(ISNUMBER(VALUE(SUBSTITUTE(実質収支比率等に係る経年分析!J$49,"▲","-"))),ROUND(VALUE(SUBSTITUTE(実質収支比率等に係る経年分析!J$49,"▲","-")),2),NA())</f>
        <v>1.38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0.44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c r="A30" s="135" t="str">
        <f>IF(連結実質赤字比率に係る赤字・黒字の構成分析!C$40="",NA(),連結実質赤字比率に係る赤字・黒字の構成分析!C$40)</f>
        <v>宅地開発特別会計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0.15</v>
      </c>
    </row>
    <row r="31" spans="1:11">
      <c r="A31" s="135" t="str">
        <f>IF(連結実質赤字比率に係る赤字・黒字の構成分析!C$39="",NA(),連結実質赤字比率に係る赤字・黒字の構成分析!C$39)</f>
        <v>介護サービス事業特別会計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0.28000000000000003</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1.29</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4.34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3.9</v>
      </c>
    </row>
    <row r="35" spans="1:16">
      <c r="A35" s="135" t="str">
        <f>IF(連結実質赤字比率に係る赤字・黒字の構成分析!C$35="",NA(),連結実質赤字比率に係る赤字・黒字の構成分析!C$35)</f>
        <v>病院事業等会計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3.55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6.34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4993</v>
      </c>
      <c r="E42" s="136"/>
      <c r="F42" s="136"/>
      <c r="G42" s="136">
        <f>'実質公債費比率（分子）の構造'!L$52</f>
        <v>4718</v>
      </c>
      <c r="H42" s="136"/>
      <c r="I42" s="136"/>
      <c r="J42" s="136">
        <f>'実質公債費比率（分子）の構造'!M$52</f>
        <v>4780</v>
      </c>
      <c r="K42" s="136"/>
      <c r="L42" s="136"/>
      <c r="M42" s="136">
        <f>'実質公債費比率（分子）の構造'!N$52</f>
        <v>4866</v>
      </c>
      <c r="N42" s="136"/>
      <c r="O42" s="136"/>
      <c r="P42" s="136">
        <f>'実質公債費比率（分子）の構造'!O$52</f>
        <v>4989</v>
      </c>
    </row>
    <row r="43" spans="1:16">
      <c r="A43" s="136" t="s">
        <v>52</v>
      </c>
      <c r="B43" s="136">
        <f>'実質公債費比率（分子）の構造'!K$51</f>
        <v>5</v>
      </c>
      <c r="C43" s="136"/>
      <c r="D43" s="136"/>
      <c r="E43" s="136">
        <f>'実質公債費比率（分子）の構造'!L$51</f>
        <v>6</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22</v>
      </c>
      <c r="C44" s="136"/>
      <c r="D44" s="136"/>
      <c r="E44" s="136">
        <f>'実質公債費比率（分子）の構造'!L$50</f>
        <v>18</v>
      </c>
      <c r="F44" s="136"/>
      <c r="G44" s="136"/>
      <c r="H44" s="136">
        <f>'実質公債費比率（分子）の構造'!M$50</f>
        <v>62</v>
      </c>
      <c r="I44" s="136"/>
      <c r="J44" s="136"/>
      <c r="K44" s="136">
        <f>'実質公債費比率（分子）の構造'!N$50</f>
        <v>2</v>
      </c>
      <c r="L44" s="136"/>
      <c r="M44" s="136"/>
      <c r="N44" s="136">
        <f>'実質公債費比率（分子）の構造'!O$50</f>
        <v>4</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2132</v>
      </c>
      <c r="C46" s="136"/>
      <c r="D46" s="136"/>
      <c r="E46" s="136">
        <f>'実質公債費比率（分子）の構造'!L$48</f>
        <v>1660</v>
      </c>
      <c r="F46" s="136"/>
      <c r="G46" s="136"/>
      <c r="H46" s="136">
        <f>'実質公債費比率（分子）の構造'!M$48</f>
        <v>1702</v>
      </c>
      <c r="I46" s="136"/>
      <c r="J46" s="136"/>
      <c r="K46" s="136">
        <f>'実質公債費比率（分子）の構造'!N$48</f>
        <v>1798</v>
      </c>
      <c r="L46" s="136"/>
      <c r="M46" s="136"/>
      <c r="N46" s="136">
        <f>'実質公債費比率（分子）の構造'!O$48</f>
        <v>1670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5966</v>
      </c>
      <c r="C49" s="136"/>
      <c r="D49" s="136"/>
      <c r="E49" s="136">
        <f>'実質公債費比率（分子）の構造'!L$45</f>
        <v>5815</v>
      </c>
      <c r="F49" s="136"/>
      <c r="G49" s="136"/>
      <c r="H49" s="136">
        <f>'実質公債費比率（分子）の構造'!M$45</f>
        <v>5631</v>
      </c>
      <c r="I49" s="136"/>
      <c r="J49" s="136"/>
      <c r="K49" s="136">
        <f>'実質公債費比率（分子）の構造'!N$45</f>
        <v>5465</v>
      </c>
      <c r="L49" s="136"/>
      <c r="M49" s="136"/>
      <c r="N49" s="136">
        <f>'実質公債費比率（分子）の構造'!O$45</f>
        <v>5241</v>
      </c>
      <c r="O49" s="136"/>
      <c r="P49" s="136"/>
    </row>
    <row r="50" spans="1:16">
      <c r="A50" s="136" t="s">
        <v>59</v>
      </c>
      <c r="B50" s="136" t="e">
        <f>NA()</f>
        <v>#N/A</v>
      </c>
      <c r="C50" s="136">
        <f>IF(ISNUMBER('実質公債費比率（分子）の構造'!K$53),'実質公債費比率（分子）の構造'!K$53,NA())</f>
        <v>3132</v>
      </c>
      <c r="D50" s="136" t="e">
        <f>NA()</f>
        <v>#N/A</v>
      </c>
      <c r="E50" s="136" t="e">
        <f>NA()</f>
        <v>#N/A</v>
      </c>
      <c r="F50" s="136">
        <f>IF(ISNUMBER('実質公債費比率（分子）の構造'!L$53),'実質公債費比率（分子）の構造'!L$53,NA())</f>
        <v>2781</v>
      </c>
      <c r="G50" s="136" t="e">
        <f>NA()</f>
        <v>#N/A</v>
      </c>
      <c r="H50" s="136" t="e">
        <f>NA()</f>
        <v>#N/A</v>
      </c>
      <c r="I50" s="136">
        <f>IF(ISNUMBER('実質公債費比率（分子）の構造'!M$53),'実質公債費比率（分子）の構造'!M$53,NA())</f>
        <v>2618</v>
      </c>
      <c r="J50" s="136" t="e">
        <f>NA()</f>
        <v>#N/A</v>
      </c>
      <c r="K50" s="136" t="e">
        <f>NA()</f>
        <v>#N/A</v>
      </c>
      <c r="L50" s="136">
        <f>IF(ISNUMBER('実質公債費比率（分子）の構造'!N$53),'実質公債費比率（分子）の構造'!N$53,NA())</f>
        <v>2401</v>
      </c>
      <c r="M50" s="136" t="e">
        <f>NA()</f>
        <v>#N/A</v>
      </c>
      <c r="N50" s="136" t="e">
        <f>NA()</f>
        <v>#N/A</v>
      </c>
      <c r="O50" s="136">
        <f>IF(ISNUMBER('実質公債費比率（分子）の構造'!O$53),'実質公債費比率（分子）の構造'!O$53,NA())</f>
        <v>1928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48150</v>
      </c>
      <c r="E56" s="135"/>
      <c r="F56" s="135"/>
      <c r="G56" s="135">
        <f>'将来負担比率（分子）の構造'!J$51</f>
        <v>48057</v>
      </c>
      <c r="H56" s="135"/>
      <c r="I56" s="135"/>
      <c r="J56" s="135">
        <f>'将来負担比率（分子）の構造'!K$51</f>
        <v>46826</v>
      </c>
      <c r="K56" s="135"/>
      <c r="L56" s="135"/>
      <c r="M56" s="135">
        <f>'将来負担比率（分子）の構造'!L$51</f>
        <v>45866</v>
      </c>
      <c r="N56" s="135"/>
      <c r="O56" s="135"/>
      <c r="P56" s="135">
        <f>'将来負担比率（分子）の構造'!M$51</f>
        <v>44837</v>
      </c>
    </row>
    <row r="57" spans="1:16">
      <c r="A57" s="135" t="s">
        <v>35</v>
      </c>
      <c r="B57" s="135"/>
      <c r="C57" s="135"/>
      <c r="D57" s="135">
        <f>'将来負担比率（分子）の構造'!I$50</f>
        <v>841</v>
      </c>
      <c r="E57" s="135"/>
      <c r="F57" s="135"/>
      <c r="G57" s="135">
        <f>'将来負担比率（分子）の構造'!J$50</f>
        <v>780</v>
      </c>
      <c r="H57" s="135"/>
      <c r="I57" s="135"/>
      <c r="J57" s="135">
        <f>'将来負担比率（分子）の構造'!K$50</f>
        <v>706</v>
      </c>
      <c r="K57" s="135"/>
      <c r="L57" s="135"/>
      <c r="M57" s="135">
        <f>'将来負担比率（分子）の構造'!L$50</f>
        <v>630</v>
      </c>
      <c r="N57" s="135"/>
      <c r="O57" s="135"/>
      <c r="P57" s="135">
        <f>'将来負担比率（分子）の構造'!M$50</f>
        <v>552</v>
      </c>
    </row>
    <row r="58" spans="1:16">
      <c r="A58" s="135" t="s">
        <v>34</v>
      </c>
      <c r="B58" s="135"/>
      <c r="C58" s="135"/>
      <c r="D58" s="135">
        <f>'将来負担比率（分子）の構造'!I$49</f>
        <v>9324</v>
      </c>
      <c r="E58" s="135"/>
      <c r="F58" s="135"/>
      <c r="G58" s="135">
        <f>'将来負担比率（分子）の構造'!J$49</f>
        <v>9498</v>
      </c>
      <c r="H58" s="135"/>
      <c r="I58" s="135"/>
      <c r="J58" s="135">
        <f>'将来負担比率（分子）の構造'!K$49</f>
        <v>9941</v>
      </c>
      <c r="K58" s="135"/>
      <c r="L58" s="135"/>
      <c r="M58" s="135">
        <f>'将来負担比率（分子）の構造'!L$49</f>
        <v>10090</v>
      </c>
      <c r="N58" s="135"/>
      <c r="O58" s="135"/>
      <c r="P58" s="135">
        <f>'将来負担比率（分子）の構造'!M$49</f>
        <v>10437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2078</v>
      </c>
      <c r="C62" s="135"/>
      <c r="D62" s="135"/>
      <c r="E62" s="135">
        <f>'将来負担比率（分子）の構造'!J$45</f>
        <v>1761</v>
      </c>
      <c r="F62" s="135"/>
      <c r="G62" s="135"/>
      <c r="H62" s="135">
        <f>'将来負担比率（分子）の構造'!K$45</f>
        <v>1572</v>
      </c>
      <c r="I62" s="135"/>
      <c r="J62" s="135"/>
      <c r="K62" s="135">
        <f>'将来負担比率（分子）の構造'!L$45</f>
        <v>1424</v>
      </c>
      <c r="L62" s="135"/>
      <c r="M62" s="135"/>
      <c r="N62" s="135">
        <f>'将来負担比率（分子）の構造'!M$45</f>
        <v>983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29360</v>
      </c>
      <c r="C64" s="135"/>
      <c r="D64" s="135"/>
      <c r="E64" s="135">
        <f>'将来負担比率（分子）の構造'!J$43</f>
        <v>28734</v>
      </c>
      <c r="F64" s="135"/>
      <c r="G64" s="135"/>
      <c r="H64" s="135">
        <f>'将来負担比率（分子）の構造'!K$43</f>
        <v>26062</v>
      </c>
      <c r="I64" s="135"/>
      <c r="J64" s="135"/>
      <c r="K64" s="135">
        <f>'将来負担比率（分子）の構造'!L$43</f>
        <v>23859</v>
      </c>
      <c r="L64" s="135"/>
      <c r="M64" s="135"/>
      <c r="N64" s="135">
        <f>'将来負担比率（分子）の構造'!M$43</f>
        <v>21866</v>
      </c>
      <c r="O64" s="135"/>
      <c r="P64" s="135"/>
    </row>
    <row r="65" spans="1:16">
      <c r="A65" s="135" t="s">
        <v>26</v>
      </c>
      <c r="B65" s="135">
        <f>'将来負担比率（分子）の構造'!I$42</f>
        <v>95</v>
      </c>
      <c r="C65" s="135"/>
      <c r="D65" s="135"/>
      <c r="E65" s="135">
        <f>'将来負担比率（分子）の構造'!J$42</f>
        <v>77</v>
      </c>
      <c r="F65" s="135"/>
      <c r="G65" s="135"/>
      <c r="H65" s="135">
        <f>'将来負担比率（分子）の構造'!K$42</f>
        <v>10</v>
      </c>
      <c r="I65" s="135"/>
      <c r="J65" s="135"/>
      <c r="K65" s="135">
        <f>'将来負担比率（分子）の構造'!L$42</f>
        <v>29</v>
      </c>
      <c r="L65" s="135"/>
      <c r="M65" s="135"/>
      <c r="N65" s="135">
        <f>'将来負担比率（分子）の構造'!M$42</f>
        <v>26</v>
      </c>
      <c r="O65" s="135"/>
      <c r="P65" s="135"/>
    </row>
    <row r="66" spans="1:16">
      <c r="A66" s="135" t="s">
        <v>25</v>
      </c>
      <c r="B66" s="135">
        <f>'将来負担比率（分子）の構造'!I$41</f>
        <v>47172</v>
      </c>
      <c r="C66" s="135"/>
      <c r="D66" s="135"/>
      <c r="E66" s="135">
        <f>'将来負担比率（分子）の構造'!J$41</f>
        <v>46292</v>
      </c>
      <c r="F66" s="135"/>
      <c r="G66" s="135"/>
      <c r="H66" s="135">
        <f>'将来負担比率（分子）の構造'!K$41</f>
        <v>43680</v>
      </c>
      <c r="I66" s="135"/>
      <c r="J66" s="135"/>
      <c r="K66" s="135">
        <f>'将来負担比率（分子）の構造'!L$41</f>
        <v>40839</v>
      </c>
      <c r="L66" s="135"/>
      <c r="M66" s="135"/>
      <c r="N66" s="135">
        <f>'将来負担比率（分子）の構造'!M$41</f>
        <v>38676</v>
      </c>
      <c r="O66" s="135"/>
      <c r="P66" s="135"/>
    </row>
    <row r="67" spans="1:16">
      <c r="A67" s="135" t="s">
        <v>63</v>
      </c>
      <c r="B67" s="135" t="e">
        <f>NA()</f>
        <v>#N/A</v>
      </c>
      <c r="C67" s="135">
        <f>IF(ISNUMBER('将来負担比率（分子）の構造'!I$52), IF('将来負担比率（分子）の構造'!I$52 &lt; 0, 0, '将来負担比率（分子）の構造'!I$52), NA())</f>
        <v>20389</v>
      </c>
      <c r="D67" s="135" t="e">
        <f>NA()</f>
        <v>#N/A</v>
      </c>
      <c r="E67" s="135" t="e">
        <f>NA()</f>
        <v>#N/A</v>
      </c>
      <c r="F67" s="135">
        <f>IF(ISNUMBER('将来負担比率（分子）の構造'!J$52), IF('将来負担比率（分子）の構造'!J$52 &lt; 0, 0, '将来負担比率（分子）の構造'!J$52), NA())</f>
        <v>18529</v>
      </c>
      <c r="G67" s="135" t="e">
        <f>NA()</f>
        <v>#N/A</v>
      </c>
      <c r="H67" s="135" t="e">
        <f>NA()</f>
        <v>#N/A</v>
      </c>
      <c r="I67" s="135">
        <f>IF(ISNUMBER('将来負担比率（分子）の構造'!K$52), IF('将来負担比率（分子）の構造'!K$52 &lt; 0, 0, '将来負担比率（分子）の構造'!K$52), NA())</f>
        <v>13850</v>
      </c>
      <c r="J67" s="135" t="e">
        <f>NA()</f>
        <v>#N/A</v>
      </c>
      <c r="K67" s="135" t="e">
        <f>NA()</f>
        <v>#N/A</v>
      </c>
      <c r="L67" s="135">
        <f>IF(ISNUMBER('将来負担比率（分子）の構造'!L$52), IF('将来負担比率（分子）の構造'!L$52 &lt; 0, 0, '将来負担比率（分子）の構造'!L$52), NA())</f>
        <v>9566</v>
      </c>
      <c r="M67" s="135" t="e">
        <f>NA()</f>
        <v>#N/A</v>
      </c>
      <c r="N67" s="135" t="e">
        <f>NA()</f>
        <v>#N/A</v>
      </c>
      <c r="O67" s="135">
        <f>IF(ISNUMBER('将来負担比率（分子）の構造'!M$52), IF('将来負担比率（分子）の構造'!M$52 &lt; 0, 0, '将来負担比率（分子）の構造'!M$52), NA())</f>
        <v>5724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5094892</v>
      </c>
      <c r="S5" s="583"/>
      <c r="T5" s="583"/>
      <c r="U5" s="583"/>
      <c r="V5" s="583"/>
      <c r="W5" s="583"/>
      <c r="X5" s="583"/>
      <c r="Y5" s="584"/>
      <c r="Z5" s="585">
        <v>16.7</v>
      </c>
      <c r="AA5" s="585"/>
      <c r="AB5" s="585"/>
      <c r="AC5" s="585"/>
      <c r="AD5" s="586">
        <v>5094892</v>
      </c>
      <c r="AE5" s="586"/>
      <c r="AF5" s="586"/>
      <c r="AG5" s="586"/>
      <c r="AH5" s="586"/>
      <c r="AI5" s="586"/>
      <c r="AJ5" s="586"/>
      <c r="AK5" s="586"/>
      <c r="AL5" s="587">
        <v>27.2</v>
      </c>
      <c r="AM5" s="588"/>
      <c r="AN5" s="588"/>
      <c r="AO5" s="589"/>
      <c r="AP5" s="579" t="s">
        <v>209</v>
      </c>
      <c r="AQ5" s="580"/>
      <c r="AR5" s="580"/>
      <c r="AS5" s="580"/>
      <c r="AT5" s="580"/>
      <c r="AU5" s="580"/>
      <c r="AV5" s="580"/>
      <c r="AW5" s="580"/>
      <c r="AX5" s="580"/>
      <c r="AY5" s="580"/>
      <c r="AZ5" s="580"/>
      <c r="BA5" s="580"/>
      <c r="BB5" s="580"/>
      <c r="BC5" s="580"/>
      <c r="BD5" s="580"/>
      <c r="BE5" s="580"/>
      <c r="BF5" s="581"/>
      <c r="BG5" s="593">
        <v>5053921</v>
      </c>
      <c r="BH5" s="594"/>
      <c r="BI5" s="594"/>
      <c r="BJ5" s="594"/>
      <c r="BK5" s="594"/>
      <c r="BL5" s="594"/>
      <c r="BM5" s="594"/>
      <c r="BN5" s="595"/>
      <c r="BO5" s="596">
        <v>99.2</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264081</v>
      </c>
      <c r="S6" s="594"/>
      <c r="T6" s="594"/>
      <c r="U6" s="594"/>
      <c r="V6" s="594"/>
      <c r="W6" s="594"/>
      <c r="X6" s="594"/>
      <c r="Y6" s="595"/>
      <c r="Z6" s="596">
        <v>0.9</v>
      </c>
      <c r="AA6" s="596"/>
      <c r="AB6" s="596"/>
      <c r="AC6" s="596"/>
      <c r="AD6" s="597">
        <v>264081</v>
      </c>
      <c r="AE6" s="597"/>
      <c r="AF6" s="597"/>
      <c r="AG6" s="597"/>
      <c r="AH6" s="597"/>
      <c r="AI6" s="597"/>
      <c r="AJ6" s="597"/>
      <c r="AK6" s="597"/>
      <c r="AL6" s="598">
        <v>1.4</v>
      </c>
      <c r="AM6" s="599"/>
      <c r="AN6" s="599"/>
      <c r="AO6" s="600"/>
      <c r="AP6" s="590" t="s">
        <v>215</v>
      </c>
      <c r="AQ6" s="591"/>
      <c r="AR6" s="591"/>
      <c r="AS6" s="591"/>
      <c r="AT6" s="591"/>
      <c r="AU6" s="591"/>
      <c r="AV6" s="591"/>
      <c r="AW6" s="591"/>
      <c r="AX6" s="591"/>
      <c r="AY6" s="591"/>
      <c r="AZ6" s="591"/>
      <c r="BA6" s="591"/>
      <c r="BB6" s="591"/>
      <c r="BC6" s="591"/>
      <c r="BD6" s="591"/>
      <c r="BE6" s="591"/>
      <c r="BF6" s="592"/>
      <c r="BG6" s="593">
        <v>5053921</v>
      </c>
      <c r="BH6" s="594"/>
      <c r="BI6" s="594"/>
      <c r="BJ6" s="594"/>
      <c r="BK6" s="594"/>
      <c r="BL6" s="594"/>
      <c r="BM6" s="594"/>
      <c r="BN6" s="595"/>
      <c r="BO6" s="596">
        <v>99.2</v>
      </c>
      <c r="BP6" s="596"/>
      <c r="BQ6" s="596"/>
      <c r="BR6" s="596"/>
      <c r="BS6" s="597" t="s">
        <v>210</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171802</v>
      </c>
      <c r="CS6" s="594"/>
      <c r="CT6" s="594"/>
      <c r="CU6" s="594"/>
      <c r="CV6" s="594"/>
      <c r="CW6" s="594"/>
      <c r="CX6" s="594"/>
      <c r="CY6" s="595"/>
      <c r="CZ6" s="596">
        <v>0.6</v>
      </c>
      <c r="DA6" s="596"/>
      <c r="DB6" s="596"/>
      <c r="DC6" s="596"/>
      <c r="DD6" s="602" t="s">
        <v>210</v>
      </c>
      <c r="DE6" s="594"/>
      <c r="DF6" s="594"/>
      <c r="DG6" s="594"/>
      <c r="DH6" s="594"/>
      <c r="DI6" s="594"/>
      <c r="DJ6" s="594"/>
      <c r="DK6" s="594"/>
      <c r="DL6" s="594"/>
      <c r="DM6" s="594"/>
      <c r="DN6" s="594"/>
      <c r="DO6" s="594"/>
      <c r="DP6" s="595"/>
      <c r="DQ6" s="602">
        <v>171802</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9747</v>
      </c>
      <c r="S7" s="594"/>
      <c r="T7" s="594"/>
      <c r="U7" s="594"/>
      <c r="V7" s="594"/>
      <c r="W7" s="594"/>
      <c r="X7" s="594"/>
      <c r="Y7" s="595"/>
      <c r="Z7" s="596">
        <v>0</v>
      </c>
      <c r="AA7" s="596"/>
      <c r="AB7" s="596"/>
      <c r="AC7" s="596"/>
      <c r="AD7" s="597">
        <v>9747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1983484</v>
      </c>
      <c r="BH7" s="594"/>
      <c r="BI7" s="594"/>
      <c r="BJ7" s="594"/>
      <c r="BK7" s="594"/>
      <c r="BL7" s="594"/>
      <c r="BM7" s="594"/>
      <c r="BN7" s="595"/>
      <c r="BO7" s="596">
        <v>38.9</v>
      </c>
      <c r="BP7" s="596"/>
      <c r="BQ7" s="596"/>
      <c r="BR7" s="596"/>
      <c r="BS7" s="597" t="s">
        <v>210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3450444</v>
      </c>
      <c r="CS7" s="594"/>
      <c r="CT7" s="594"/>
      <c r="CU7" s="594"/>
      <c r="CV7" s="594"/>
      <c r="CW7" s="594"/>
      <c r="CX7" s="594"/>
      <c r="CY7" s="595"/>
      <c r="CZ7" s="596">
        <v>11.8</v>
      </c>
      <c r="DA7" s="596"/>
      <c r="DB7" s="596"/>
      <c r="DC7" s="596"/>
      <c r="DD7" s="602">
        <v>334563</v>
      </c>
      <c r="DE7" s="594"/>
      <c r="DF7" s="594"/>
      <c r="DG7" s="594"/>
      <c r="DH7" s="594"/>
      <c r="DI7" s="594"/>
      <c r="DJ7" s="594"/>
      <c r="DK7" s="594"/>
      <c r="DL7" s="594"/>
      <c r="DM7" s="594"/>
      <c r="DN7" s="594"/>
      <c r="DO7" s="594"/>
      <c r="DP7" s="595"/>
      <c r="DQ7" s="602">
        <v>3036438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29528</v>
      </c>
      <c r="S8" s="594"/>
      <c r="T8" s="594"/>
      <c r="U8" s="594"/>
      <c r="V8" s="594"/>
      <c r="W8" s="594"/>
      <c r="X8" s="594"/>
      <c r="Y8" s="595"/>
      <c r="Z8" s="596">
        <v>0.1</v>
      </c>
      <c r="AA8" s="596"/>
      <c r="AB8" s="596"/>
      <c r="AC8" s="596"/>
      <c r="AD8" s="597">
        <v>29528</v>
      </c>
      <c r="AE8" s="597"/>
      <c r="AF8" s="597"/>
      <c r="AG8" s="597"/>
      <c r="AH8" s="597"/>
      <c r="AI8" s="597"/>
      <c r="AJ8" s="597"/>
      <c r="AK8" s="597"/>
      <c r="AL8" s="598">
        <v>0.2</v>
      </c>
      <c r="AM8" s="599"/>
      <c r="AN8" s="599"/>
      <c r="AO8" s="600"/>
      <c r="AP8" s="590" t="s">
        <v>221</v>
      </c>
      <c r="AQ8" s="591"/>
      <c r="AR8" s="591"/>
      <c r="AS8" s="591"/>
      <c r="AT8" s="591"/>
      <c r="AU8" s="591"/>
      <c r="AV8" s="591"/>
      <c r="AW8" s="591"/>
      <c r="AX8" s="591"/>
      <c r="AY8" s="591"/>
      <c r="AZ8" s="591"/>
      <c r="BA8" s="591"/>
      <c r="BB8" s="591"/>
      <c r="BC8" s="591"/>
      <c r="BD8" s="591"/>
      <c r="BE8" s="591"/>
      <c r="BF8" s="592"/>
      <c r="BG8" s="593">
        <v>81674</v>
      </c>
      <c r="BH8" s="594"/>
      <c r="BI8" s="594"/>
      <c r="BJ8" s="594"/>
      <c r="BK8" s="594"/>
      <c r="BL8" s="594"/>
      <c r="BM8" s="594"/>
      <c r="BN8" s="595"/>
      <c r="BO8" s="596">
        <v>1.6</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6009013</v>
      </c>
      <c r="CS8" s="594"/>
      <c r="CT8" s="594"/>
      <c r="CU8" s="594"/>
      <c r="CV8" s="594"/>
      <c r="CW8" s="594"/>
      <c r="CX8" s="594"/>
      <c r="CY8" s="595"/>
      <c r="CZ8" s="596">
        <v>20.5</v>
      </c>
      <c r="DA8" s="596"/>
      <c r="DB8" s="596"/>
      <c r="DC8" s="596"/>
      <c r="DD8" s="602">
        <v>73718</v>
      </c>
      <c r="DE8" s="594"/>
      <c r="DF8" s="594"/>
      <c r="DG8" s="594"/>
      <c r="DH8" s="594"/>
      <c r="DI8" s="594"/>
      <c r="DJ8" s="594"/>
      <c r="DK8" s="594"/>
      <c r="DL8" s="594"/>
      <c r="DM8" s="594"/>
      <c r="DN8" s="594"/>
      <c r="DO8" s="594"/>
      <c r="DP8" s="595"/>
      <c r="DQ8" s="602">
        <v>3345828</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14314</v>
      </c>
      <c r="S9" s="594"/>
      <c r="T9" s="594"/>
      <c r="U9" s="594"/>
      <c r="V9" s="594"/>
      <c r="W9" s="594"/>
      <c r="X9" s="594"/>
      <c r="Y9" s="595"/>
      <c r="Z9" s="596">
        <v>0</v>
      </c>
      <c r="AA9" s="596"/>
      <c r="AB9" s="596"/>
      <c r="AC9" s="596"/>
      <c r="AD9" s="597">
        <v>14314</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1548703</v>
      </c>
      <c r="BH9" s="594"/>
      <c r="BI9" s="594"/>
      <c r="BJ9" s="594"/>
      <c r="BK9" s="594"/>
      <c r="BL9" s="594"/>
      <c r="BM9" s="594"/>
      <c r="BN9" s="595"/>
      <c r="BO9" s="596">
        <v>30.4</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2619981</v>
      </c>
      <c r="CS9" s="594"/>
      <c r="CT9" s="594"/>
      <c r="CU9" s="594"/>
      <c r="CV9" s="594"/>
      <c r="CW9" s="594"/>
      <c r="CX9" s="594"/>
      <c r="CY9" s="595"/>
      <c r="CZ9" s="596">
        <v>8.9</v>
      </c>
      <c r="DA9" s="596"/>
      <c r="DB9" s="596"/>
      <c r="DC9" s="596"/>
      <c r="DD9" s="602">
        <v>225577</v>
      </c>
      <c r="DE9" s="594"/>
      <c r="DF9" s="594"/>
      <c r="DG9" s="594"/>
      <c r="DH9" s="594"/>
      <c r="DI9" s="594"/>
      <c r="DJ9" s="594"/>
      <c r="DK9" s="594"/>
      <c r="DL9" s="594"/>
      <c r="DM9" s="594"/>
      <c r="DN9" s="594"/>
      <c r="DO9" s="594"/>
      <c r="DP9" s="595"/>
      <c r="DQ9" s="602">
        <v>2434105</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513812</v>
      </c>
      <c r="S10" s="594"/>
      <c r="T10" s="594"/>
      <c r="U10" s="594"/>
      <c r="V10" s="594"/>
      <c r="W10" s="594"/>
      <c r="X10" s="594"/>
      <c r="Y10" s="595"/>
      <c r="Z10" s="596">
        <v>1.7</v>
      </c>
      <c r="AA10" s="596"/>
      <c r="AB10" s="596"/>
      <c r="AC10" s="596"/>
      <c r="AD10" s="597">
        <v>513812</v>
      </c>
      <c r="AE10" s="597"/>
      <c r="AF10" s="597"/>
      <c r="AG10" s="597"/>
      <c r="AH10" s="597"/>
      <c r="AI10" s="597"/>
      <c r="AJ10" s="597"/>
      <c r="AK10" s="597"/>
      <c r="AL10" s="598">
        <v>2.7</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124404</v>
      </c>
      <c r="BH10" s="594"/>
      <c r="BI10" s="594"/>
      <c r="BJ10" s="594"/>
      <c r="BK10" s="594"/>
      <c r="BL10" s="594"/>
      <c r="BM10" s="594"/>
      <c r="BN10" s="595"/>
      <c r="BO10" s="596">
        <v>2.4</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15941</v>
      </c>
      <c r="CS10" s="594"/>
      <c r="CT10" s="594"/>
      <c r="CU10" s="594"/>
      <c r="CV10" s="594"/>
      <c r="CW10" s="594"/>
      <c r="CX10" s="594"/>
      <c r="CY10" s="595"/>
      <c r="CZ10" s="596">
        <v>0.1</v>
      </c>
      <c r="DA10" s="596"/>
      <c r="DB10" s="596"/>
      <c r="DC10" s="596"/>
      <c r="DD10" s="602" t="s">
        <v>222</v>
      </c>
      <c r="DE10" s="594"/>
      <c r="DF10" s="594"/>
      <c r="DG10" s="594"/>
      <c r="DH10" s="594"/>
      <c r="DI10" s="594"/>
      <c r="DJ10" s="594"/>
      <c r="DK10" s="594"/>
      <c r="DL10" s="594"/>
      <c r="DM10" s="594"/>
      <c r="DN10" s="594"/>
      <c r="DO10" s="594"/>
      <c r="DP10" s="595"/>
      <c r="DQ10" s="602">
        <v>6</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21338</v>
      </c>
      <c r="S11" s="594"/>
      <c r="T11" s="594"/>
      <c r="U11" s="594"/>
      <c r="V11" s="594"/>
      <c r="W11" s="594"/>
      <c r="X11" s="594"/>
      <c r="Y11" s="595"/>
      <c r="Z11" s="596">
        <v>0.1</v>
      </c>
      <c r="AA11" s="596"/>
      <c r="AB11" s="596"/>
      <c r="AC11" s="596"/>
      <c r="AD11" s="597">
        <v>21338</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228703</v>
      </c>
      <c r="BH11" s="594"/>
      <c r="BI11" s="594"/>
      <c r="BJ11" s="594"/>
      <c r="BK11" s="594"/>
      <c r="BL11" s="594"/>
      <c r="BM11" s="594"/>
      <c r="BN11" s="595"/>
      <c r="BO11" s="596">
        <v>4.5</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2285663</v>
      </c>
      <c r="CS11" s="594"/>
      <c r="CT11" s="594"/>
      <c r="CU11" s="594"/>
      <c r="CV11" s="594"/>
      <c r="CW11" s="594"/>
      <c r="CX11" s="594"/>
      <c r="CY11" s="595"/>
      <c r="CZ11" s="596">
        <v>7.8</v>
      </c>
      <c r="DA11" s="596"/>
      <c r="DB11" s="596"/>
      <c r="DC11" s="596"/>
      <c r="DD11" s="602">
        <v>973872</v>
      </c>
      <c r="DE11" s="594"/>
      <c r="DF11" s="594"/>
      <c r="DG11" s="594"/>
      <c r="DH11" s="594"/>
      <c r="DI11" s="594"/>
      <c r="DJ11" s="594"/>
      <c r="DK11" s="594"/>
      <c r="DL11" s="594"/>
      <c r="DM11" s="594"/>
      <c r="DN11" s="594"/>
      <c r="DO11" s="594"/>
      <c r="DP11" s="595"/>
      <c r="DQ11" s="602">
        <v>1220241</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2661581</v>
      </c>
      <c r="BH12" s="594"/>
      <c r="BI12" s="594"/>
      <c r="BJ12" s="594"/>
      <c r="BK12" s="594"/>
      <c r="BL12" s="594"/>
      <c r="BM12" s="594"/>
      <c r="BN12" s="595"/>
      <c r="BO12" s="596">
        <v>52.2</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571220</v>
      </c>
      <c r="CS12" s="594"/>
      <c r="CT12" s="594"/>
      <c r="CU12" s="594"/>
      <c r="CV12" s="594"/>
      <c r="CW12" s="594"/>
      <c r="CX12" s="594"/>
      <c r="CY12" s="595"/>
      <c r="CZ12" s="596">
        <v>1.9</v>
      </c>
      <c r="DA12" s="596"/>
      <c r="DB12" s="596"/>
      <c r="DC12" s="596"/>
      <c r="DD12" s="602">
        <v>59456</v>
      </c>
      <c r="DE12" s="594"/>
      <c r="DF12" s="594"/>
      <c r="DG12" s="594"/>
      <c r="DH12" s="594"/>
      <c r="DI12" s="594"/>
      <c r="DJ12" s="594"/>
      <c r="DK12" s="594"/>
      <c r="DL12" s="594"/>
      <c r="DM12" s="594"/>
      <c r="DN12" s="594"/>
      <c r="DO12" s="594"/>
      <c r="DP12" s="595"/>
      <c r="DQ12" s="602">
        <v>488593</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31017</v>
      </c>
      <c r="S13" s="594"/>
      <c r="T13" s="594"/>
      <c r="U13" s="594"/>
      <c r="V13" s="594"/>
      <c r="W13" s="594"/>
      <c r="X13" s="594"/>
      <c r="Y13" s="595"/>
      <c r="Z13" s="596">
        <v>0.1</v>
      </c>
      <c r="AA13" s="596"/>
      <c r="AB13" s="596"/>
      <c r="AC13" s="596"/>
      <c r="AD13" s="597">
        <v>31017</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2658729</v>
      </c>
      <c r="BH13" s="594"/>
      <c r="BI13" s="594"/>
      <c r="BJ13" s="594"/>
      <c r="BK13" s="594"/>
      <c r="BL13" s="594"/>
      <c r="BM13" s="594"/>
      <c r="BN13" s="595"/>
      <c r="BO13" s="596">
        <v>52.2</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3519967</v>
      </c>
      <c r="CS13" s="594"/>
      <c r="CT13" s="594"/>
      <c r="CU13" s="594"/>
      <c r="CV13" s="594"/>
      <c r="CW13" s="594"/>
      <c r="CX13" s="594"/>
      <c r="CY13" s="595"/>
      <c r="CZ13" s="596">
        <v>12</v>
      </c>
      <c r="DA13" s="596"/>
      <c r="DB13" s="596"/>
      <c r="DC13" s="596"/>
      <c r="DD13" s="602">
        <v>1578080</v>
      </c>
      <c r="DE13" s="594"/>
      <c r="DF13" s="594"/>
      <c r="DG13" s="594"/>
      <c r="DH13" s="594"/>
      <c r="DI13" s="594"/>
      <c r="DJ13" s="594"/>
      <c r="DK13" s="594"/>
      <c r="DL13" s="594"/>
      <c r="DM13" s="594"/>
      <c r="DN13" s="594"/>
      <c r="DO13" s="594"/>
      <c r="DP13" s="595"/>
      <c r="DQ13" s="602">
        <v>2183834</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111529</v>
      </c>
      <c r="BH14" s="594"/>
      <c r="BI14" s="594"/>
      <c r="BJ14" s="594"/>
      <c r="BK14" s="594"/>
      <c r="BL14" s="594"/>
      <c r="BM14" s="594"/>
      <c r="BN14" s="595"/>
      <c r="BO14" s="596">
        <v>2.2000000000000002</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984826</v>
      </c>
      <c r="CS14" s="594"/>
      <c r="CT14" s="594"/>
      <c r="CU14" s="594"/>
      <c r="CV14" s="594"/>
      <c r="CW14" s="594"/>
      <c r="CX14" s="594"/>
      <c r="CY14" s="595"/>
      <c r="CZ14" s="596">
        <v>3.4</v>
      </c>
      <c r="DA14" s="596"/>
      <c r="DB14" s="596"/>
      <c r="DC14" s="596"/>
      <c r="DD14" s="602">
        <v>159104</v>
      </c>
      <c r="DE14" s="594"/>
      <c r="DF14" s="594"/>
      <c r="DG14" s="594"/>
      <c r="DH14" s="594"/>
      <c r="DI14" s="594"/>
      <c r="DJ14" s="594"/>
      <c r="DK14" s="594"/>
      <c r="DL14" s="594"/>
      <c r="DM14" s="594"/>
      <c r="DN14" s="594"/>
      <c r="DO14" s="594"/>
      <c r="DP14" s="595"/>
      <c r="DQ14" s="602">
        <v>829825</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14751</v>
      </c>
      <c r="S15" s="594"/>
      <c r="T15" s="594"/>
      <c r="U15" s="594"/>
      <c r="V15" s="594"/>
      <c r="W15" s="594"/>
      <c r="X15" s="594"/>
      <c r="Y15" s="595"/>
      <c r="Z15" s="596">
        <v>0</v>
      </c>
      <c r="AA15" s="596"/>
      <c r="AB15" s="596"/>
      <c r="AC15" s="596"/>
      <c r="AD15" s="597">
        <v>14751</v>
      </c>
      <c r="AE15" s="597"/>
      <c r="AF15" s="597"/>
      <c r="AG15" s="597"/>
      <c r="AH15" s="597"/>
      <c r="AI15" s="597"/>
      <c r="AJ15" s="597"/>
      <c r="AK15" s="597"/>
      <c r="AL15" s="598">
        <v>0.1</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297327</v>
      </c>
      <c r="BH15" s="594"/>
      <c r="BI15" s="594"/>
      <c r="BJ15" s="594"/>
      <c r="BK15" s="594"/>
      <c r="BL15" s="594"/>
      <c r="BM15" s="594"/>
      <c r="BN15" s="595"/>
      <c r="BO15" s="596">
        <v>5.8</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3768500</v>
      </c>
      <c r="CS15" s="594"/>
      <c r="CT15" s="594"/>
      <c r="CU15" s="594"/>
      <c r="CV15" s="594"/>
      <c r="CW15" s="594"/>
      <c r="CX15" s="594"/>
      <c r="CY15" s="595"/>
      <c r="CZ15" s="596">
        <v>12.9</v>
      </c>
      <c r="DA15" s="596"/>
      <c r="DB15" s="596"/>
      <c r="DC15" s="596"/>
      <c r="DD15" s="602">
        <v>1865176</v>
      </c>
      <c r="DE15" s="594"/>
      <c r="DF15" s="594"/>
      <c r="DG15" s="594"/>
      <c r="DH15" s="594"/>
      <c r="DI15" s="594"/>
      <c r="DJ15" s="594"/>
      <c r="DK15" s="594"/>
      <c r="DL15" s="594"/>
      <c r="DM15" s="594"/>
      <c r="DN15" s="594"/>
      <c r="DO15" s="594"/>
      <c r="DP15" s="595"/>
      <c r="DQ15" s="602">
        <v>1961331</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13854313</v>
      </c>
      <c r="S16" s="594"/>
      <c r="T16" s="594"/>
      <c r="U16" s="594"/>
      <c r="V16" s="594"/>
      <c r="W16" s="594"/>
      <c r="X16" s="594"/>
      <c r="Y16" s="595"/>
      <c r="Z16" s="596">
        <v>45.5</v>
      </c>
      <c r="AA16" s="596"/>
      <c r="AB16" s="596"/>
      <c r="AC16" s="596"/>
      <c r="AD16" s="597">
        <v>12689960</v>
      </c>
      <c r="AE16" s="597"/>
      <c r="AF16" s="597"/>
      <c r="AG16" s="597"/>
      <c r="AH16" s="597"/>
      <c r="AI16" s="597"/>
      <c r="AJ16" s="597"/>
      <c r="AK16" s="597"/>
      <c r="AL16" s="598">
        <v>67.7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369075</v>
      </c>
      <c r="CS16" s="594"/>
      <c r="CT16" s="594"/>
      <c r="CU16" s="594"/>
      <c r="CV16" s="594"/>
      <c r="CW16" s="594"/>
      <c r="CX16" s="594"/>
      <c r="CY16" s="595"/>
      <c r="CZ16" s="596">
        <v>1.3</v>
      </c>
      <c r="DA16" s="596"/>
      <c r="DB16" s="596"/>
      <c r="DC16" s="596"/>
      <c r="DD16" s="602" t="s">
        <v>222</v>
      </c>
      <c r="DE16" s="594"/>
      <c r="DF16" s="594"/>
      <c r="DG16" s="594"/>
      <c r="DH16" s="594"/>
      <c r="DI16" s="594"/>
      <c r="DJ16" s="594"/>
      <c r="DK16" s="594"/>
      <c r="DL16" s="594"/>
      <c r="DM16" s="594"/>
      <c r="DN16" s="594"/>
      <c r="DO16" s="594"/>
      <c r="DP16" s="595"/>
      <c r="DQ16" s="602">
        <v>130226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12689960</v>
      </c>
      <c r="S17" s="594"/>
      <c r="T17" s="594"/>
      <c r="U17" s="594"/>
      <c r="V17" s="594"/>
      <c r="W17" s="594"/>
      <c r="X17" s="594"/>
      <c r="Y17" s="595"/>
      <c r="Z17" s="596">
        <v>41.7</v>
      </c>
      <c r="AA17" s="596"/>
      <c r="AB17" s="596"/>
      <c r="AC17" s="596"/>
      <c r="AD17" s="597">
        <v>12689960</v>
      </c>
      <c r="AE17" s="597"/>
      <c r="AF17" s="597"/>
      <c r="AG17" s="597"/>
      <c r="AH17" s="597"/>
      <c r="AI17" s="597"/>
      <c r="AJ17" s="597"/>
      <c r="AK17" s="597"/>
      <c r="AL17" s="598">
        <v>67.7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5546956</v>
      </c>
      <c r="CS17" s="594"/>
      <c r="CT17" s="594"/>
      <c r="CU17" s="594"/>
      <c r="CV17" s="594"/>
      <c r="CW17" s="594"/>
      <c r="CX17" s="594"/>
      <c r="CY17" s="595"/>
      <c r="CZ17" s="596">
        <v>18.899999999999999</v>
      </c>
      <c r="DA17" s="596"/>
      <c r="DB17" s="596"/>
      <c r="DC17" s="596"/>
      <c r="DD17" s="602" t="s">
        <v>222</v>
      </c>
      <c r="DE17" s="594"/>
      <c r="DF17" s="594"/>
      <c r="DG17" s="594"/>
      <c r="DH17" s="594"/>
      <c r="DI17" s="594"/>
      <c r="DJ17" s="594"/>
      <c r="DK17" s="594"/>
      <c r="DL17" s="594"/>
      <c r="DM17" s="594"/>
      <c r="DN17" s="594"/>
      <c r="DO17" s="594"/>
      <c r="DP17" s="595"/>
      <c r="DQ17" s="602">
        <v>5459129</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1164353</v>
      </c>
      <c r="S18" s="594"/>
      <c r="T18" s="594"/>
      <c r="U18" s="594"/>
      <c r="V18" s="594"/>
      <c r="W18" s="594"/>
      <c r="X18" s="594"/>
      <c r="Y18" s="595"/>
      <c r="Z18" s="596">
        <v>3.8</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40971</v>
      </c>
      <c r="BH19" s="594"/>
      <c r="BI19" s="594"/>
      <c r="BJ19" s="594"/>
      <c r="BK19" s="594"/>
      <c r="BL19" s="594"/>
      <c r="BM19" s="594"/>
      <c r="BN19" s="595"/>
      <c r="BO19" s="596">
        <v>0.8</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19847793</v>
      </c>
      <c r="S20" s="594"/>
      <c r="T20" s="594"/>
      <c r="U20" s="594"/>
      <c r="V20" s="594"/>
      <c r="W20" s="594"/>
      <c r="X20" s="594"/>
      <c r="Y20" s="595"/>
      <c r="Z20" s="596">
        <v>65.2</v>
      </c>
      <c r="AA20" s="596"/>
      <c r="AB20" s="596"/>
      <c r="AC20" s="596"/>
      <c r="AD20" s="597">
        <v>18683440</v>
      </c>
      <c r="AE20" s="597"/>
      <c r="AF20" s="597"/>
      <c r="AG20" s="597"/>
      <c r="AH20" s="597"/>
      <c r="AI20" s="597"/>
      <c r="AJ20" s="597"/>
      <c r="AK20" s="597"/>
      <c r="AL20" s="598">
        <v>99.7</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40971</v>
      </c>
      <c r="BH20" s="594"/>
      <c r="BI20" s="594"/>
      <c r="BJ20" s="594"/>
      <c r="BK20" s="594"/>
      <c r="BL20" s="594"/>
      <c r="BM20" s="594"/>
      <c r="BN20" s="595"/>
      <c r="BO20" s="596">
        <v>0.8</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29313388</v>
      </c>
      <c r="CS20" s="594"/>
      <c r="CT20" s="594"/>
      <c r="CU20" s="594"/>
      <c r="CV20" s="594"/>
      <c r="CW20" s="594"/>
      <c r="CX20" s="594"/>
      <c r="CY20" s="595"/>
      <c r="CZ20" s="596">
        <v>100</v>
      </c>
      <c r="DA20" s="596"/>
      <c r="DB20" s="596"/>
      <c r="DC20" s="596"/>
      <c r="DD20" s="602">
        <v>5269546</v>
      </c>
      <c r="DE20" s="594"/>
      <c r="DF20" s="594"/>
      <c r="DG20" s="594"/>
      <c r="DH20" s="594"/>
      <c r="DI20" s="594"/>
      <c r="DJ20" s="594"/>
      <c r="DK20" s="594"/>
      <c r="DL20" s="594"/>
      <c r="DM20" s="594"/>
      <c r="DN20" s="594"/>
      <c r="DO20" s="594"/>
      <c r="DP20" s="595"/>
      <c r="DQ20" s="602">
        <v>21261358</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5869</v>
      </c>
      <c r="S21" s="594"/>
      <c r="T21" s="594"/>
      <c r="U21" s="594"/>
      <c r="V21" s="594"/>
      <c r="W21" s="594"/>
      <c r="X21" s="594"/>
      <c r="Y21" s="595"/>
      <c r="Z21" s="596">
        <v>0</v>
      </c>
      <c r="AA21" s="596"/>
      <c r="AB21" s="596"/>
      <c r="AC21" s="596"/>
      <c r="AD21" s="597">
        <v>5869</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40971</v>
      </c>
      <c r="BH21" s="594"/>
      <c r="BI21" s="594"/>
      <c r="BJ21" s="594"/>
      <c r="BK21" s="594"/>
      <c r="BL21" s="594"/>
      <c r="BM21" s="594"/>
      <c r="BN21" s="595"/>
      <c r="BO21" s="596">
        <v>0.8</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171030</v>
      </c>
      <c r="S22" s="594"/>
      <c r="T22" s="594"/>
      <c r="U22" s="594"/>
      <c r="V22" s="594"/>
      <c r="W22" s="594"/>
      <c r="X22" s="594"/>
      <c r="Y22" s="595"/>
      <c r="Z22" s="596">
        <v>0.6</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339422</v>
      </c>
      <c r="S23" s="594"/>
      <c r="T23" s="594"/>
      <c r="U23" s="594"/>
      <c r="V23" s="594"/>
      <c r="W23" s="594"/>
      <c r="X23" s="594"/>
      <c r="Y23" s="595"/>
      <c r="Z23" s="596">
        <v>1.1000000000000001</v>
      </c>
      <c r="AA23" s="596"/>
      <c r="AB23" s="596"/>
      <c r="AC23" s="596"/>
      <c r="AD23" s="597" t="s">
        <v>222</v>
      </c>
      <c r="AE23" s="597"/>
      <c r="AF23" s="597"/>
      <c r="AG23" s="597"/>
      <c r="AH23" s="597"/>
      <c r="AI23" s="597"/>
      <c r="AJ23" s="597"/>
      <c r="AK23" s="597"/>
      <c r="AL23" s="598" t="s">
        <v>222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198734</v>
      </c>
      <c r="S24" s="594"/>
      <c r="T24" s="594"/>
      <c r="U24" s="594"/>
      <c r="V24" s="594"/>
      <c r="W24" s="594"/>
      <c r="X24" s="594"/>
      <c r="Y24" s="595"/>
      <c r="Z24" s="596">
        <v>0.7</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12856484</v>
      </c>
      <c r="CS24" s="583"/>
      <c r="CT24" s="583"/>
      <c r="CU24" s="583"/>
      <c r="CV24" s="583"/>
      <c r="CW24" s="583"/>
      <c r="CX24" s="583"/>
      <c r="CY24" s="584"/>
      <c r="CZ24" s="620">
        <v>43.9</v>
      </c>
      <c r="DA24" s="621"/>
      <c r="DB24" s="621"/>
      <c r="DC24" s="622"/>
      <c r="DD24" s="619">
        <v>10386036</v>
      </c>
      <c r="DE24" s="583"/>
      <c r="DF24" s="583"/>
      <c r="DG24" s="583"/>
      <c r="DH24" s="583"/>
      <c r="DI24" s="583"/>
      <c r="DJ24" s="583"/>
      <c r="DK24" s="584"/>
      <c r="DL24" s="619">
        <v>10078054</v>
      </c>
      <c r="DM24" s="583"/>
      <c r="DN24" s="583"/>
      <c r="DO24" s="583"/>
      <c r="DP24" s="583"/>
      <c r="DQ24" s="583"/>
      <c r="DR24" s="583"/>
      <c r="DS24" s="583"/>
      <c r="DT24" s="583"/>
      <c r="DU24" s="583"/>
      <c r="DV24" s="584"/>
      <c r="DW24" s="587">
        <v>51.2</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2934084</v>
      </c>
      <c r="S25" s="594"/>
      <c r="T25" s="594"/>
      <c r="U25" s="594"/>
      <c r="V25" s="594"/>
      <c r="W25" s="594"/>
      <c r="X25" s="594"/>
      <c r="Y25" s="595"/>
      <c r="Z25" s="596">
        <v>9.6</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4205472</v>
      </c>
      <c r="CS25" s="625"/>
      <c r="CT25" s="625"/>
      <c r="CU25" s="625"/>
      <c r="CV25" s="625"/>
      <c r="CW25" s="625"/>
      <c r="CX25" s="625"/>
      <c r="CY25" s="626"/>
      <c r="CZ25" s="627">
        <v>14.3</v>
      </c>
      <c r="DA25" s="628"/>
      <c r="DB25" s="628"/>
      <c r="DC25" s="629"/>
      <c r="DD25" s="602">
        <v>3937812</v>
      </c>
      <c r="DE25" s="625"/>
      <c r="DF25" s="625"/>
      <c r="DG25" s="625"/>
      <c r="DH25" s="625"/>
      <c r="DI25" s="625"/>
      <c r="DJ25" s="625"/>
      <c r="DK25" s="626"/>
      <c r="DL25" s="602">
        <v>3937744</v>
      </c>
      <c r="DM25" s="625"/>
      <c r="DN25" s="625"/>
      <c r="DO25" s="625"/>
      <c r="DP25" s="625"/>
      <c r="DQ25" s="625"/>
      <c r="DR25" s="625"/>
      <c r="DS25" s="625"/>
      <c r="DT25" s="625"/>
      <c r="DU25" s="625"/>
      <c r="DV25" s="626"/>
      <c r="DW25" s="598">
        <v>20</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t="s">
        <v>222</v>
      </c>
      <c r="S26" s="594"/>
      <c r="T26" s="594"/>
      <c r="U26" s="594"/>
      <c r="V26" s="594"/>
      <c r="W26" s="594"/>
      <c r="X26" s="594"/>
      <c r="Y26" s="595"/>
      <c r="Z26" s="596" t="s">
        <v>222</v>
      </c>
      <c r="AA26" s="596"/>
      <c r="AB26" s="596"/>
      <c r="AC26" s="596"/>
      <c r="AD26" s="597" t="s">
        <v>222</v>
      </c>
      <c r="AE26" s="597"/>
      <c r="AF26" s="597"/>
      <c r="AG26" s="597"/>
      <c r="AH26" s="597"/>
      <c r="AI26" s="597"/>
      <c r="AJ26" s="597"/>
      <c r="AK26" s="597"/>
      <c r="AL26" s="598" t="s">
        <v>222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2904439</v>
      </c>
      <c r="CS26" s="594"/>
      <c r="CT26" s="594"/>
      <c r="CU26" s="594"/>
      <c r="CV26" s="594"/>
      <c r="CW26" s="594"/>
      <c r="CX26" s="594"/>
      <c r="CY26" s="595"/>
      <c r="CZ26" s="627">
        <v>9.9</v>
      </c>
      <c r="DA26" s="628"/>
      <c r="DB26" s="628"/>
      <c r="DC26" s="629"/>
      <c r="DD26" s="602">
        <v>2685195</v>
      </c>
      <c r="DE26" s="594"/>
      <c r="DF26" s="594"/>
      <c r="DG26" s="594"/>
      <c r="DH26" s="594"/>
      <c r="DI26" s="594"/>
      <c r="DJ26" s="594"/>
      <c r="DK26" s="595"/>
      <c r="DL26" s="602" t="s">
        <v>210</v>
      </c>
      <c r="DM26" s="594"/>
      <c r="DN26" s="594"/>
      <c r="DO26" s="594"/>
      <c r="DP26" s="594"/>
      <c r="DQ26" s="594"/>
      <c r="DR26" s="594"/>
      <c r="DS26" s="594"/>
      <c r="DT26" s="594"/>
      <c r="DU26" s="594"/>
      <c r="DV26" s="595"/>
      <c r="DW26" s="598" t="s">
        <v>210</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1680037</v>
      </c>
      <c r="S27" s="594"/>
      <c r="T27" s="594"/>
      <c r="U27" s="594"/>
      <c r="V27" s="594"/>
      <c r="W27" s="594"/>
      <c r="X27" s="594"/>
      <c r="Y27" s="595"/>
      <c r="Z27" s="596">
        <v>5.5</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5094892</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3104056</v>
      </c>
      <c r="CS27" s="625"/>
      <c r="CT27" s="625"/>
      <c r="CU27" s="625"/>
      <c r="CV27" s="625"/>
      <c r="CW27" s="625"/>
      <c r="CX27" s="625"/>
      <c r="CY27" s="626"/>
      <c r="CZ27" s="627">
        <v>10.6</v>
      </c>
      <c r="DA27" s="628"/>
      <c r="DB27" s="628"/>
      <c r="DC27" s="629"/>
      <c r="DD27" s="602">
        <v>989095</v>
      </c>
      <c r="DE27" s="625"/>
      <c r="DF27" s="625"/>
      <c r="DG27" s="625"/>
      <c r="DH27" s="625"/>
      <c r="DI27" s="625"/>
      <c r="DJ27" s="625"/>
      <c r="DK27" s="626"/>
      <c r="DL27" s="602">
        <v>984778</v>
      </c>
      <c r="DM27" s="625"/>
      <c r="DN27" s="625"/>
      <c r="DO27" s="625"/>
      <c r="DP27" s="625"/>
      <c r="DQ27" s="625"/>
      <c r="DR27" s="625"/>
      <c r="DS27" s="625"/>
      <c r="DT27" s="625"/>
      <c r="DU27" s="625"/>
      <c r="DV27" s="626"/>
      <c r="DW27" s="598">
        <v>5</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231901</v>
      </c>
      <c r="S28" s="594"/>
      <c r="T28" s="594"/>
      <c r="U28" s="594"/>
      <c r="V28" s="594"/>
      <c r="W28" s="594"/>
      <c r="X28" s="594"/>
      <c r="Y28" s="595"/>
      <c r="Z28" s="596">
        <v>0.8</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5546956</v>
      </c>
      <c r="CS28" s="594"/>
      <c r="CT28" s="594"/>
      <c r="CU28" s="594"/>
      <c r="CV28" s="594"/>
      <c r="CW28" s="594"/>
      <c r="CX28" s="594"/>
      <c r="CY28" s="595"/>
      <c r="CZ28" s="627">
        <v>18.899999999999999</v>
      </c>
      <c r="DA28" s="628"/>
      <c r="DB28" s="628"/>
      <c r="DC28" s="629"/>
      <c r="DD28" s="602">
        <v>5459129</v>
      </c>
      <c r="DE28" s="594"/>
      <c r="DF28" s="594"/>
      <c r="DG28" s="594"/>
      <c r="DH28" s="594"/>
      <c r="DI28" s="594"/>
      <c r="DJ28" s="594"/>
      <c r="DK28" s="595"/>
      <c r="DL28" s="602">
        <v>5155532</v>
      </c>
      <c r="DM28" s="594"/>
      <c r="DN28" s="594"/>
      <c r="DO28" s="594"/>
      <c r="DP28" s="594"/>
      <c r="DQ28" s="594"/>
      <c r="DR28" s="594"/>
      <c r="DS28" s="594"/>
      <c r="DT28" s="594"/>
      <c r="DU28" s="594"/>
      <c r="DV28" s="595"/>
      <c r="DW28" s="598">
        <v>26.2</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23062</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5546956</v>
      </c>
      <c r="CS29" s="625"/>
      <c r="CT29" s="625"/>
      <c r="CU29" s="625"/>
      <c r="CV29" s="625"/>
      <c r="CW29" s="625"/>
      <c r="CX29" s="625"/>
      <c r="CY29" s="626"/>
      <c r="CZ29" s="627">
        <v>18.899999999999999</v>
      </c>
      <c r="DA29" s="628"/>
      <c r="DB29" s="628"/>
      <c r="DC29" s="629"/>
      <c r="DD29" s="602">
        <v>5459129</v>
      </c>
      <c r="DE29" s="625"/>
      <c r="DF29" s="625"/>
      <c r="DG29" s="625"/>
      <c r="DH29" s="625"/>
      <c r="DI29" s="625"/>
      <c r="DJ29" s="625"/>
      <c r="DK29" s="626"/>
      <c r="DL29" s="602">
        <v>5155532</v>
      </c>
      <c r="DM29" s="625"/>
      <c r="DN29" s="625"/>
      <c r="DO29" s="625"/>
      <c r="DP29" s="625"/>
      <c r="DQ29" s="625"/>
      <c r="DR29" s="625"/>
      <c r="DS29" s="625"/>
      <c r="DT29" s="625"/>
      <c r="DU29" s="625"/>
      <c r="DV29" s="626"/>
      <c r="DW29" s="598">
        <v>26.2</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416075</v>
      </c>
      <c r="S30" s="594"/>
      <c r="T30" s="594"/>
      <c r="U30" s="594"/>
      <c r="V30" s="594"/>
      <c r="W30" s="594"/>
      <c r="X30" s="594"/>
      <c r="Y30" s="595"/>
      <c r="Z30" s="596">
        <v>1.4</v>
      </c>
      <c r="AA30" s="596"/>
      <c r="AB30" s="596"/>
      <c r="AC30" s="596"/>
      <c r="AD30" s="597">
        <v>54242</v>
      </c>
      <c r="AE30" s="597"/>
      <c r="AF30" s="597"/>
      <c r="AG30" s="597"/>
      <c r="AH30" s="597"/>
      <c r="AI30" s="597"/>
      <c r="AJ30" s="597"/>
      <c r="AK30" s="597"/>
      <c r="AL30" s="598">
        <v>0.3</v>
      </c>
      <c r="AM30" s="599"/>
      <c r="AN30" s="599"/>
      <c r="AO30" s="600"/>
      <c r="AP30" s="639" t="s">
        <v>292</v>
      </c>
      <c r="AQ30" s="640"/>
      <c r="AR30" s="640"/>
      <c r="AS30" s="640"/>
      <c r="AT30" s="645" t="s">
        <v>293</v>
      </c>
      <c r="AU30" s="182"/>
      <c r="AV30" s="182"/>
      <c r="AW30" s="182"/>
      <c r="AX30" s="579" t="s">
        <v>171</v>
      </c>
      <c r="AY30" s="580"/>
      <c r="AZ30" s="580"/>
      <c r="BA30" s="580"/>
      <c r="BB30" s="580"/>
      <c r="BC30" s="580"/>
      <c r="BD30" s="580"/>
      <c r="BE30" s="580"/>
      <c r="BF30" s="581"/>
      <c r="BG30" s="651">
        <v>98.1</v>
      </c>
      <c r="BH30" s="652"/>
      <c r="BI30" s="652"/>
      <c r="BJ30" s="652"/>
      <c r="BK30" s="652"/>
      <c r="BL30" s="652"/>
      <c r="BM30" s="588">
        <v>92.1</v>
      </c>
      <c r="BN30" s="652"/>
      <c r="BO30" s="652"/>
      <c r="BP30" s="652"/>
      <c r="BQ30" s="653"/>
      <c r="BR30" s="651">
        <v>98.1</v>
      </c>
      <c r="BS30" s="652"/>
      <c r="BT30" s="652"/>
      <c r="BU30" s="652"/>
      <c r="BV30" s="652"/>
      <c r="BW30" s="652"/>
      <c r="BX30" s="588">
        <v>91.7</v>
      </c>
      <c r="BY30" s="652"/>
      <c r="BZ30" s="652"/>
      <c r="CA30" s="652"/>
      <c r="CB30" s="653"/>
      <c r="CD30" s="656"/>
      <c r="CE30" s="657"/>
      <c r="CF30" s="607" t="s">
        <v>294</v>
      </c>
      <c r="CG30" s="608"/>
      <c r="CH30" s="608"/>
      <c r="CI30" s="608"/>
      <c r="CJ30" s="608"/>
      <c r="CK30" s="608"/>
      <c r="CL30" s="608"/>
      <c r="CM30" s="608"/>
      <c r="CN30" s="608"/>
      <c r="CO30" s="608"/>
      <c r="CP30" s="608"/>
      <c r="CQ30" s="609"/>
      <c r="CR30" s="593">
        <v>5048850</v>
      </c>
      <c r="CS30" s="594"/>
      <c r="CT30" s="594"/>
      <c r="CU30" s="594"/>
      <c r="CV30" s="594"/>
      <c r="CW30" s="594"/>
      <c r="CX30" s="594"/>
      <c r="CY30" s="595"/>
      <c r="CZ30" s="627">
        <v>17.2</v>
      </c>
      <c r="DA30" s="628"/>
      <c r="DB30" s="628"/>
      <c r="DC30" s="629"/>
      <c r="DD30" s="602">
        <v>4972450</v>
      </c>
      <c r="DE30" s="594"/>
      <c r="DF30" s="594"/>
      <c r="DG30" s="594"/>
      <c r="DH30" s="594"/>
      <c r="DI30" s="594"/>
      <c r="DJ30" s="594"/>
      <c r="DK30" s="595"/>
      <c r="DL30" s="602">
        <v>4668853</v>
      </c>
      <c r="DM30" s="594"/>
      <c r="DN30" s="594"/>
      <c r="DO30" s="594"/>
      <c r="DP30" s="594"/>
      <c r="DQ30" s="594"/>
      <c r="DR30" s="594"/>
      <c r="DS30" s="594"/>
      <c r="DT30" s="594"/>
      <c r="DU30" s="594"/>
      <c r="DV30" s="595"/>
      <c r="DW30" s="598">
        <v>23.7</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1103494</v>
      </c>
      <c r="S31" s="594"/>
      <c r="T31" s="594"/>
      <c r="U31" s="594"/>
      <c r="V31" s="594"/>
      <c r="W31" s="594"/>
      <c r="X31" s="594"/>
      <c r="Y31" s="595"/>
      <c r="Z31" s="596">
        <v>3.6</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98.6</v>
      </c>
      <c r="BH31" s="625"/>
      <c r="BI31" s="625"/>
      <c r="BJ31" s="625"/>
      <c r="BK31" s="625"/>
      <c r="BL31" s="625"/>
      <c r="BM31" s="599">
        <v>96.1</v>
      </c>
      <c r="BN31" s="649"/>
      <c r="BO31" s="649"/>
      <c r="BP31" s="649"/>
      <c r="BQ31" s="650"/>
      <c r="BR31" s="648">
        <v>98.6</v>
      </c>
      <c r="BS31" s="625"/>
      <c r="BT31" s="625"/>
      <c r="BU31" s="625"/>
      <c r="BV31" s="625"/>
      <c r="BW31" s="625"/>
      <c r="BX31" s="599">
        <v>95.6</v>
      </c>
      <c r="BY31" s="649"/>
      <c r="BZ31" s="649"/>
      <c r="CA31" s="649"/>
      <c r="CB31" s="650"/>
      <c r="CD31" s="656"/>
      <c r="CE31" s="657"/>
      <c r="CF31" s="607" t="s">
        <v>298</v>
      </c>
      <c r="CG31" s="608"/>
      <c r="CH31" s="608"/>
      <c r="CI31" s="608"/>
      <c r="CJ31" s="608"/>
      <c r="CK31" s="608"/>
      <c r="CL31" s="608"/>
      <c r="CM31" s="608"/>
      <c r="CN31" s="608"/>
      <c r="CO31" s="608"/>
      <c r="CP31" s="608"/>
      <c r="CQ31" s="609"/>
      <c r="CR31" s="593">
        <v>498106</v>
      </c>
      <c r="CS31" s="625"/>
      <c r="CT31" s="625"/>
      <c r="CU31" s="625"/>
      <c r="CV31" s="625"/>
      <c r="CW31" s="625"/>
      <c r="CX31" s="625"/>
      <c r="CY31" s="626"/>
      <c r="CZ31" s="627">
        <v>1.7</v>
      </c>
      <c r="DA31" s="628"/>
      <c r="DB31" s="628"/>
      <c r="DC31" s="629"/>
      <c r="DD31" s="602">
        <v>486679</v>
      </c>
      <c r="DE31" s="625"/>
      <c r="DF31" s="625"/>
      <c r="DG31" s="625"/>
      <c r="DH31" s="625"/>
      <c r="DI31" s="625"/>
      <c r="DJ31" s="625"/>
      <c r="DK31" s="626"/>
      <c r="DL31" s="602">
        <v>486679</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590297</v>
      </c>
      <c r="S32" s="594"/>
      <c r="T32" s="594"/>
      <c r="U32" s="594"/>
      <c r="V32" s="594"/>
      <c r="W32" s="594"/>
      <c r="X32" s="594"/>
      <c r="Y32" s="595"/>
      <c r="Z32" s="596">
        <v>1.9</v>
      </c>
      <c r="AA32" s="596"/>
      <c r="AB32" s="596"/>
      <c r="AC32" s="596"/>
      <c r="AD32" s="597">
        <v>4313</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97.6</v>
      </c>
      <c r="BH32" s="661"/>
      <c r="BI32" s="661"/>
      <c r="BJ32" s="661"/>
      <c r="BK32" s="661"/>
      <c r="BL32" s="661"/>
      <c r="BM32" s="662">
        <v>88.4</v>
      </c>
      <c r="BN32" s="661"/>
      <c r="BO32" s="661"/>
      <c r="BP32" s="661"/>
      <c r="BQ32" s="663"/>
      <c r="BR32" s="660">
        <v>97.4</v>
      </c>
      <c r="BS32" s="661"/>
      <c r="BT32" s="661"/>
      <c r="BU32" s="661"/>
      <c r="BV32" s="661"/>
      <c r="BW32" s="661"/>
      <c r="BX32" s="662">
        <v>88</v>
      </c>
      <c r="BY32" s="661"/>
      <c r="BZ32" s="661"/>
      <c r="CA32" s="661"/>
      <c r="CB32" s="663"/>
      <c r="CD32" s="658"/>
      <c r="CE32" s="659"/>
      <c r="CF32" s="607" t="s">
        <v>301</v>
      </c>
      <c r="CG32" s="608"/>
      <c r="CH32" s="608"/>
      <c r="CI32" s="608"/>
      <c r="CJ32" s="608"/>
      <c r="CK32" s="608"/>
      <c r="CL32" s="608"/>
      <c r="CM32" s="608"/>
      <c r="CN32" s="608"/>
      <c r="CO32" s="608"/>
      <c r="CP32" s="608"/>
      <c r="CQ32" s="609"/>
      <c r="CR32" s="593" t="s">
        <v>222</v>
      </c>
      <c r="CS32" s="594"/>
      <c r="CT32" s="594"/>
      <c r="CU32" s="594"/>
      <c r="CV32" s="594"/>
      <c r="CW32" s="594"/>
      <c r="CX32" s="594"/>
      <c r="CY32" s="595"/>
      <c r="CZ32" s="627" t="s">
        <v>222</v>
      </c>
      <c r="DA32" s="628"/>
      <c r="DB32" s="628"/>
      <c r="DC32" s="629"/>
      <c r="DD32" s="602" t="s">
        <v>222</v>
      </c>
      <c r="DE32" s="594"/>
      <c r="DF32" s="594"/>
      <c r="DG32" s="594"/>
      <c r="DH32" s="594"/>
      <c r="DI32" s="594"/>
      <c r="DJ32" s="594"/>
      <c r="DK32" s="595"/>
      <c r="DL32" s="602" t="s">
        <v>222</v>
      </c>
      <c r="DM32" s="594"/>
      <c r="DN32" s="594"/>
      <c r="DO32" s="594"/>
      <c r="DP32" s="594"/>
      <c r="DQ32" s="594"/>
      <c r="DR32" s="594"/>
      <c r="DS32" s="594"/>
      <c r="DT32" s="594"/>
      <c r="DU32" s="594"/>
      <c r="DV32" s="595"/>
      <c r="DW32" s="598" t="s">
        <v>222</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2885800</v>
      </c>
      <c r="S33" s="594"/>
      <c r="T33" s="594"/>
      <c r="U33" s="594"/>
      <c r="V33" s="594"/>
      <c r="W33" s="594"/>
      <c r="X33" s="594"/>
      <c r="Y33" s="595"/>
      <c r="Z33" s="596">
        <v>9.5</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10818283</v>
      </c>
      <c r="CS33" s="625"/>
      <c r="CT33" s="625"/>
      <c r="CU33" s="625"/>
      <c r="CV33" s="625"/>
      <c r="CW33" s="625"/>
      <c r="CX33" s="625"/>
      <c r="CY33" s="626"/>
      <c r="CZ33" s="627">
        <v>36.9</v>
      </c>
      <c r="DA33" s="628"/>
      <c r="DB33" s="628"/>
      <c r="DC33" s="629"/>
      <c r="DD33" s="602">
        <v>9043063</v>
      </c>
      <c r="DE33" s="625"/>
      <c r="DF33" s="625"/>
      <c r="DG33" s="625"/>
      <c r="DH33" s="625"/>
      <c r="DI33" s="625"/>
      <c r="DJ33" s="625"/>
      <c r="DK33" s="626"/>
      <c r="DL33" s="602">
        <v>6234920</v>
      </c>
      <c r="DM33" s="625"/>
      <c r="DN33" s="625"/>
      <c r="DO33" s="625"/>
      <c r="DP33" s="625"/>
      <c r="DQ33" s="625"/>
      <c r="DR33" s="625"/>
      <c r="DS33" s="625"/>
      <c r="DT33" s="625"/>
      <c r="DU33" s="625"/>
      <c r="DV33" s="626"/>
      <c r="DW33" s="598">
        <v>31.7</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3458394</v>
      </c>
      <c r="CS34" s="594"/>
      <c r="CT34" s="594"/>
      <c r="CU34" s="594"/>
      <c r="CV34" s="594"/>
      <c r="CW34" s="594"/>
      <c r="CX34" s="594"/>
      <c r="CY34" s="595"/>
      <c r="CZ34" s="627">
        <v>11.8</v>
      </c>
      <c r="DA34" s="628"/>
      <c r="DB34" s="628"/>
      <c r="DC34" s="629"/>
      <c r="DD34" s="602">
        <v>2641418</v>
      </c>
      <c r="DE34" s="594"/>
      <c r="DF34" s="594"/>
      <c r="DG34" s="594"/>
      <c r="DH34" s="594"/>
      <c r="DI34" s="594"/>
      <c r="DJ34" s="594"/>
      <c r="DK34" s="595"/>
      <c r="DL34" s="602">
        <v>2482080</v>
      </c>
      <c r="DM34" s="594"/>
      <c r="DN34" s="594"/>
      <c r="DO34" s="594"/>
      <c r="DP34" s="594"/>
      <c r="DQ34" s="594"/>
      <c r="DR34" s="594"/>
      <c r="DS34" s="594"/>
      <c r="DT34" s="594"/>
      <c r="DU34" s="594"/>
      <c r="DV34" s="595"/>
      <c r="DW34" s="598">
        <v>12.6</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938000</v>
      </c>
      <c r="S35" s="594"/>
      <c r="T35" s="594"/>
      <c r="U35" s="594"/>
      <c r="V35" s="594"/>
      <c r="W35" s="594"/>
      <c r="X35" s="594"/>
      <c r="Y35" s="595"/>
      <c r="Z35" s="596">
        <v>3.1</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4179498</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255446</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1020929</v>
      </c>
      <c r="CS35" s="625"/>
      <c r="CT35" s="625"/>
      <c r="CU35" s="625"/>
      <c r="CV35" s="625"/>
      <c r="CW35" s="625"/>
      <c r="CX35" s="625"/>
      <c r="CY35" s="626"/>
      <c r="CZ35" s="627">
        <v>3.5</v>
      </c>
      <c r="DA35" s="628"/>
      <c r="DB35" s="628"/>
      <c r="DC35" s="629"/>
      <c r="DD35" s="602">
        <v>874505</v>
      </c>
      <c r="DE35" s="625"/>
      <c r="DF35" s="625"/>
      <c r="DG35" s="625"/>
      <c r="DH35" s="625"/>
      <c r="DI35" s="625"/>
      <c r="DJ35" s="625"/>
      <c r="DK35" s="626"/>
      <c r="DL35" s="602">
        <v>271481</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30427598</v>
      </c>
      <c r="S36" s="666"/>
      <c r="T36" s="666"/>
      <c r="U36" s="666"/>
      <c r="V36" s="666"/>
      <c r="W36" s="666"/>
      <c r="X36" s="666"/>
      <c r="Y36" s="667"/>
      <c r="Z36" s="668">
        <v>100</v>
      </c>
      <c r="AA36" s="668"/>
      <c r="AB36" s="668"/>
      <c r="AC36" s="668"/>
      <c r="AD36" s="669">
        <v>18747864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1131806</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206188</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1765180</v>
      </c>
      <c r="CS36" s="594"/>
      <c r="CT36" s="594"/>
      <c r="CU36" s="594"/>
      <c r="CV36" s="594"/>
      <c r="CW36" s="594"/>
      <c r="CX36" s="594"/>
      <c r="CY36" s="595"/>
      <c r="CZ36" s="627">
        <v>6</v>
      </c>
      <c r="DA36" s="628"/>
      <c r="DB36" s="628"/>
      <c r="DC36" s="629"/>
      <c r="DD36" s="602">
        <v>1364213</v>
      </c>
      <c r="DE36" s="594"/>
      <c r="DF36" s="594"/>
      <c r="DG36" s="594"/>
      <c r="DH36" s="594"/>
      <c r="DI36" s="594"/>
      <c r="DJ36" s="594"/>
      <c r="DK36" s="595"/>
      <c r="DL36" s="602">
        <v>901041</v>
      </c>
      <c r="DM36" s="594"/>
      <c r="DN36" s="594"/>
      <c r="DO36" s="594"/>
      <c r="DP36" s="594"/>
      <c r="DQ36" s="594"/>
      <c r="DR36" s="594"/>
      <c r="DS36" s="594"/>
      <c r="DT36" s="594"/>
      <c r="DU36" s="594"/>
      <c r="DV36" s="595"/>
      <c r="DW36" s="598">
        <v>4.5999999999999996</v>
      </c>
      <c r="DX36" s="623"/>
      <c r="DY36" s="623"/>
      <c r="DZ36" s="623"/>
      <c r="EA36" s="623"/>
      <c r="EB36" s="623"/>
      <c r="EC36" s="624"/>
    </row>
    <row r="37" spans="2:133" ht="11.25" customHeight="1">
      <c r="AQ37" s="672" t="s">
        <v>316</v>
      </c>
      <c r="AR37" s="673"/>
      <c r="AS37" s="673"/>
      <c r="AT37" s="673"/>
      <c r="AU37" s="673"/>
      <c r="AV37" s="673"/>
      <c r="AW37" s="673"/>
      <c r="AX37" s="673"/>
      <c r="AY37" s="674"/>
      <c r="AZ37" s="593">
        <v>519472</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6533</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2526</v>
      </c>
      <c r="CS37" s="625"/>
      <c r="CT37" s="625"/>
      <c r="CU37" s="625"/>
      <c r="CV37" s="625"/>
      <c r="CW37" s="625"/>
      <c r="CX37" s="625"/>
      <c r="CY37" s="626"/>
      <c r="CZ37" s="627">
        <v>0</v>
      </c>
      <c r="DA37" s="628"/>
      <c r="DB37" s="628"/>
      <c r="DC37" s="629"/>
      <c r="DD37" s="602">
        <v>2526</v>
      </c>
      <c r="DE37" s="625"/>
      <c r="DF37" s="625"/>
      <c r="DG37" s="625"/>
      <c r="DH37" s="625"/>
      <c r="DI37" s="625"/>
      <c r="DJ37" s="625"/>
      <c r="DK37" s="626"/>
      <c r="DL37" s="602">
        <v>2526</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319</v>
      </c>
      <c r="AR38" s="673"/>
      <c r="AS38" s="673"/>
      <c r="AT38" s="673"/>
      <c r="AU38" s="673"/>
      <c r="AV38" s="673"/>
      <c r="AW38" s="673"/>
      <c r="AX38" s="673"/>
      <c r="AY38" s="674"/>
      <c r="AZ38" s="593">
        <v>387383</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11921</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3503491</v>
      </c>
      <c r="CS38" s="594"/>
      <c r="CT38" s="594"/>
      <c r="CU38" s="594"/>
      <c r="CV38" s="594"/>
      <c r="CW38" s="594"/>
      <c r="CX38" s="594"/>
      <c r="CY38" s="595"/>
      <c r="CZ38" s="627">
        <v>12</v>
      </c>
      <c r="DA38" s="628"/>
      <c r="DB38" s="628"/>
      <c r="DC38" s="629"/>
      <c r="DD38" s="602">
        <v>3250519</v>
      </c>
      <c r="DE38" s="594"/>
      <c r="DF38" s="594"/>
      <c r="DG38" s="594"/>
      <c r="DH38" s="594"/>
      <c r="DI38" s="594"/>
      <c r="DJ38" s="594"/>
      <c r="DK38" s="595"/>
      <c r="DL38" s="602">
        <v>2580318</v>
      </c>
      <c r="DM38" s="594"/>
      <c r="DN38" s="594"/>
      <c r="DO38" s="594"/>
      <c r="DP38" s="594"/>
      <c r="DQ38" s="594"/>
      <c r="DR38" s="594"/>
      <c r="DS38" s="594"/>
      <c r="DT38" s="594"/>
      <c r="DU38" s="594"/>
      <c r="DV38" s="595"/>
      <c r="DW38" s="598">
        <v>13.1</v>
      </c>
      <c r="DX38" s="623"/>
      <c r="DY38" s="623"/>
      <c r="DZ38" s="623"/>
      <c r="EA38" s="623"/>
      <c r="EB38" s="623"/>
      <c r="EC38" s="624"/>
    </row>
    <row r="39" spans="2:133" ht="11.25" customHeight="1">
      <c r="AQ39" s="672" t="s">
        <v>322</v>
      </c>
      <c r="AR39" s="673"/>
      <c r="AS39" s="673"/>
      <c r="AT39" s="673"/>
      <c r="AU39" s="673"/>
      <c r="AV39" s="673"/>
      <c r="AW39" s="673"/>
      <c r="AX39" s="673"/>
      <c r="AY39" s="674"/>
      <c r="AZ39" s="593">
        <v>86338</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107</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764504</v>
      </c>
      <c r="CS39" s="625"/>
      <c r="CT39" s="625"/>
      <c r="CU39" s="625"/>
      <c r="CV39" s="625"/>
      <c r="CW39" s="625"/>
      <c r="CX39" s="625"/>
      <c r="CY39" s="626"/>
      <c r="CZ39" s="627">
        <v>2.6</v>
      </c>
      <c r="DA39" s="628"/>
      <c r="DB39" s="628"/>
      <c r="DC39" s="629"/>
      <c r="DD39" s="602">
        <v>703393</v>
      </c>
      <c r="DE39" s="625"/>
      <c r="DF39" s="625"/>
      <c r="DG39" s="625"/>
      <c r="DH39" s="625"/>
      <c r="DI39" s="625"/>
      <c r="DJ39" s="625"/>
      <c r="DK39" s="626"/>
      <c r="DL39" s="602" t="s">
        <v>114</v>
      </c>
      <c r="DM39" s="625"/>
      <c r="DN39" s="625"/>
      <c r="DO39" s="625"/>
      <c r="DP39" s="625"/>
      <c r="DQ39" s="625"/>
      <c r="DR39" s="625"/>
      <c r="DS39" s="625"/>
      <c r="DT39" s="625"/>
      <c r="DU39" s="625"/>
      <c r="DV39" s="626"/>
      <c r="DW39" s="598" t="s">
        <v>114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506245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91</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305785</v>
      </c>
      <c r="CS40" s="594"/>
      <c r="CT40" s="594"/>
      <c r="CU40" s="594"/>
      <c r="CV40" s="594"/>
      <c r="CW40" s="594"/>
      <c r="CX40" s="594"/>
      <c r="CY40" s="595"/>
      <c r="CZ40" s="627">
        <v>1</v>
      </c>
      <c r="DA40" s="628"/>
      <c r="DB40" s="628"/>
      <c r="DC40" s="629"/>
      <c r="DD40" s="602">
        <v>209015</v>
      </c>
      <c r="DE40" s="594"/>
      <c r="DF40" s="594"/>
      <c r="DG40" s="594"/>
      <c r="DH40" s="594"/>
      <c r="DI40" s="594"/>
      <c r="DJ40" s="594"/>
      <c r="DK40" s="595"/>
      <c r="DL40" s="602" t="s">
        <v>114</v>
      </c>
      <c r="DM40" s="594"/>
      <c r="DN40" s="594"/>
      <c r="DO40" s="594"/>
      <c r="DP40" s="594"/>
      <c r="DQ40" s="594"/>
      <c r="DR40" s="594"/>
      <c r="DS40" s="594"/>
      <c r="DT40" s="594"/>
      <c r="DU40" s="594"/>
      <c r="DV40" s="595"/>
      <c r="DW40" s="598" t="s">
        <v>114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1548254</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269</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5638621</v>
      </c>
      <c r="CS42" s="594"/>
      <c r="CT42" s="594"/>
      <c r="CU42" s="594"/>
      <c r="CV42" s="594"/>
      <c r="CW42" s="594"/>
      <c r="CX42" s="594"/>
      <c r="CY42" s="595"/>
      <c r="CZ42" s="627">
        <v>19.2</v>
      </c>
      <c r="DA42" s="676"/>
      <c r="DB42" s="676"/>
      <c r="DC42" s="677"/>
      <c r="DD42" s="602">
        <v>1832259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77954</v>
      </c>
      <c r="CS43" s="625"/>
      <c r="CT43" s="625"/>
      <c r="CU43" s="625"/>
      <c r="CV43" s="625"/>
      <c r="CW43" s="625"/>
      <c r="CX43" s="625"/>
      <c r="CY43" s="626"/>
      <c r="CZ43" s="627">
        <v>0.3</v>
      </c>
      <c r="DA43" s="628"/>
      <c r="DB43" s="628"/>
      <c r="DC43" s="629"/>
      <c r="DD43" s="602">
        <v>77954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5269546</v>
      </c>
      <c r="CS44" s="594"/>
      <c r="CT44" s="594"/>
      <c r="CU44" s="594"/>
      <c r="CV44" s="594"/>
      <c r="CW44" s="594"/>
      <c r="CX44" s="594"/>
      <c r="CY44" s="595"/>
      <c r="CZ44" s="627">
        <v>18</v>
      </c>
      <c r="DA44" s="676"/>
      <c r="DB44" s="676"/>
      <c r="DC44" s="677"/>
      <c r="DD44" s="602">
        <v>1702033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2341466</v>
      </c>
      <c r="CS45" s="625"/>
      <c r="CT45" s="625"/>
      <c r="CU45" s="625"/>
      <c r="CV45" s="625"/>
      <c r="CW45" s="625"/>
      <c r="CX45" s="625"/>
      <c r="CY45" s="626"/>
      <c r="CZ45" s="627">
        <v>8</v>
      </c>
      <c r="DA45" s="628"/>
      <c r="DB45" s="628"/>
      <c r="DC45" s="629"/>
      <c r="DD45" s="602">
        <v>198261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2755350</v>
      </c>
      <c r="CS46" s="594"/>
      <c r="CT46" s="594"/>
      <c r="CU46" s="594"/>
      <c r="CV46" s="594"/>
      <c r="CW46" s="594"/>
      <c r="CX46" s="594"/>
      <c r="CY46" s="595"/>
      <c r="CZ46" s="627">
        <v>9.4</v>
      </c>
      <c r="DA46" s="676"/>
      <c r="DB46" s="676"/>
      <c r="DC46" s="677"/>
      <c r="DD46" s="602">
        <v>1487690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369075</v>
      </c>
      <c r="CS47" s="625"/>
      <c r="CT47" s="625"/>
      <c r="CU47" s="625"/>
      <c r="CV47" s="625"/>
      <c r="CW47" s="625"/>
      <c r="CX47" s="625"/>
      <c r="CY47" s="626"/>
      <c r="CZ47" s="627">
        <v>1.3</v>
      </c>
      <c r="DA47" s="628"/>
      <c r="DB47" s="628"/>
      <c r="DC47" s="629"/>
      <c r="DD47" s="602">
        <v>130226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114</v>
      </c>
      <c r="CS48" s="594"/>
      <c r="CT48" s="594"/>
      <c r="CU48" s="594"/>
      <c r="CV48" s="594"/>
      <c r="CW48" s="594"/>
      <c r="CX48" s="594"/>
      <c r="CY48" s="595"/>
      <c r="CZ48" s="627" t="s">
        <v>114</v>
      </c>
      <c r="DA48" s="676"/>
      <c r="DB48" s="676"/>
      <c r="DC48" s="677"/>
      <c r="DD48" s="602" t="s">
        <v>114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343</v>
      </c>
      <c r="CE49" s="637"/>
      <c r="CF49" s="637"/>
      <c r="CG49" s="637"/>
      <c r="CH49" s="637"/>
      <c r="CI49" s="637"/>
      <c r="CJ49" s="637"/>
      <c r="CK49" s="637"/>
      <c r="CL49" s="637"/>
      <c r="CM49" s="637"/>
      <c r="CN49" s="637"/>
      <c r="CO49" s="637"/>
      <c r="CP49" s="637"/>
      <c r="CQ49" s="638"/>
      <c r="CR49" s="665">
        <v>29313388</v>
      </c>
      <c r="CS49" s="661"/>
      <c r="CT49" s="661"/>
      <c r="CU49" s="661"/>
      <c r="CV49" s="661"/>
      <c r="CW49" s="661"/>
      <c r="CX49" s="661"/>
      <c r="CY49" s="688"/>
      <c r="CZ49" s="689">
        <v>100</v>
      </c>
      <c r="DA49" s="690"/>
      <c r="DB49" s="690"/>
      <c r="DC49" s="691"/>
      <c r="DD49" s="692">
        <v>21261358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30386</v>
      </c>
      <c r="R7" s="723"/>
      <c r="S7" s="723"/>
      <c r="T7" s="723"/>
      <c r="U7" s="723"/>
      <c r="V7" s="723">
        <v>29276</v>
      </c>
      <c r="W7" s="723"/>
      <c r="X7" s="723"/>
      <c r="Y7" s="723"/>
      <c r="Z7" s="723"/>
      <c r="AA7" s="723">
        <v>1110</v>
      </c>
      <c r="AB7" s="723"/>
      <c r="AC7" s="723"/>
      <c r="AD7" s="723"/>
      <c r="AE7" s="724"/>
      <c r="AF7" s="725">
        <v>771</v>
      </c>
      <c r="AG7" s="726"/>
      <c r="AH7" s="726"/>
      <c r="AI7" s="726"/>
      <c r="AJ7" s="727"/>
      <c r="AK7" s="762">
        <v>416</v>
      </c>
      <c r="AL7" s="763"/>
      <c r="AM7" s="763"/>
      <c r="AN7" s="763"/>
      <c r="AO7" s="763"/>
      <c r="AP7" s="763">
        <v>38676</v>
      </c>
      <c r="AQ7" s="763"/>
      <c r="AR7" s="763"/>
      <c r="AS7" s="763"/>
      <c r="AT7" s="763"/>
      <c r="AU7" s="764" t="s">
        <v>560</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568</v>
      </c>
      <c r="BT7" s="767"/>
      <c r="BU7" s="767"/>
      <c r="BV7" s="767"/>
      <c r="BW7" s="767"/>
      <c r="BX7" s="767"/>
      <c r="BY7" s="767"/>
      <c r="BZ7" s="767"/>
      <c r="CA7" s="767"/>
      <c r="CB7" s="767"/>
      <c r="CC7" s="767"/>
      <c r="CD7" s="767"/>
      <c r="CE7" s="767"/>
      <c r="CF7" s="767"/>
      <c r="CG7" s="768"/>
      <c r="CH7" s="759">
        <v>16</v>
      </c>
      <c r="CI7" s="760"/>
      <c r="CJ7" s="760"/>
      <c r="CK7" s="760"/>
      <c r="CL7" s="761"/>
      <c r="CM7" s="759">
        <v>125</v>
      </c>
      <c r="CN7" s="760"/>
      <c r="CO7" s="760"/>
      <c r="CP7" s="760"/>
      <c r="CQ7" s="761"/>
      <c r="CR7" s="759">
        <v>20</v>
      </c>
      <c r="CS7" s="760"/>
      <c r="CT7" s="760"/>
      <c r="CU7" s="760"/>
      <c r="CV7" s="761"/>
      <c r="CW7" s="759" t="s">
        <v>561</v>
      </c>
      <c r="CX7" s="760"/>
      <c r="CY7" s="760"/>
      <c r="CZ7" s="760"/>
      <c r="DA7" s="761"/>
      <c r="DB7" s="759" t="s">
        <v>561</v>
      </c>
      <c r="DC7" s="760"/>
      <c r="DD7" s="760"/>
      <c r="DE7" s="760"/>
      <c r="DF7" s="761"/>
      <c r="DG7" s="759" t="s">
        <v>562</v>
      </c>
      <c r="DH7" s="760"/>
      <c r="DI7" s="760"/>
      <c r="DJ7" s="760"/>
      <c r="DK7" s="761"/>
      <c r="DL7" s="759" t="s">
        <v>562</v>
      </c>
      <c r="DM7" s="760"/>
      <c r="DN7" s="760"/>
      <c r="DO7" s="760"/>
      <c r="DP7" s="761"/>
      <c r="DQ7" s="759" t="s">
        <v>562</v>
      </c>
      <c r="DR7" s="760"/>
      <c r="DS7" s="760"/>
      <c r="DT7" s="760"/>
      <c r="DU7" s="761"/>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60</v>
      </c>
      <c r="R8" s="747"/>
      <c r="S8" s="747"/>
      <c r="T8" s="747"/>
      <c r="U8" s="747"/>
      <c r="V8" s="747">
        <v>56</v>
      </c>
      <c r="W8" s="747"/>
      <c r="X8" s="747"/>
      <c r="Y8" s="747"/>
      <c r="Z8" s="747"/>
      <c r="AA8" s="747">
        <v>4</v>
      </c>
      <c r="AB8" s="747"/>
      <c r="AC8" s="747"/>
      <c r="AD8" s="747"/>
      <c r="AE8" s="748"/>
      <c r="AF8" s="749">
        <v>4</v>
      </c>
      <c r="AG8" s="750"/>
      <c r="AH8" s="750"/>
      <c r="AI8" s="750"/>
      <c r="AJ8" s="751"/>
      <c r="AK8" s="752" t="s">
        <v>539</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-6</v>
      </c>
      <c r="CI8" s="770"/>
      <c r="CJ8" s="770"/>
      <c r="CK8" s="770"/>
      <c r="CL8" s="771"/>
      <c r="CM8" s="769">
        <v>241</v>
      </c>
      <c r="CN8" s="770"/>
      <c r="CO8" s="770"/>
      <c r="CP8" s="770"/>
      <c r="CQ8" s="771"/>
      <c r="CR8" s="769">
        <v>293</v>
      </c>
      <c r="CS8" s="770"/>
      <c r="CT8" s="770"/>
      <c r="CU8" s="770"/>
      <c r="CV8" s="771"/>
      <c r="CW8" s="769" t="s">
        <v>561</v>
      </c>
      <c r="CX8" s="770"/>
      <c r="CY8" s="770"/>
      <c r="CZ8" s="770"/>
      <c r="DA8" s="771"/>
      <c r="DB8" s="769">
        <v>5</v>
      </c>
      <c r="DC8" s="770"/>
      <c r="DD8" s="770"/>
      <c r="DE8" s="770"/>
      <c r="DF8" s="771"/>
      <c r="DG8" s="769" t="s">
        <v>561</v>
      </c>
      <c r="DH8" s="770"/>
      <c r="DI8" s="770"/>
      <c r="DJ8" s="770"/>
      <c r="DK8" s="771"/>
      <c r="DL8" s="769" t="s">
        <v>562</v>
      </c>
      <c r="DM8" s="770"/>
      <c r="DN8" s="770"/>
      <c r="DO8" s="770"/>
      <c r="DP8" s="771"/>
      <c r="DQ8" s="769" t="s">
        <v>562</v>
      </c>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12</v>
      </c>
      <c r="R9" s="747"/>
      <c r="S9" s="747"/>
      <c r="T9" s="747"/>
      <c r="U9" s="747"/>
      <c r="V9" s="747">
        <v>12</v>
      </c>
      <c r="W9" s="747"/>
      <c r="X9" s="747"/>
      <c r="Y9" s="747"/>
      <c r="Z9" s="747"/>
      <c r="AA9" s="747" t="s">
        <v>539</v>
      </c>
      <c r="AB9" s="747"/>
      <c r="AC9" s="747"/>
      <c r="AD9" s="747"/>
      <c r="AE9" s="748"/>
      <c r="AF9" s="749" t="s">
        <v>222</v>
      </c>
      <c r="AG9" s="750"/>
      <c r="AH9" s="750"/>
      <c r="AI9" s="750"/>
      <c r="AJ9" s="751"/>
      <c r="AK9" s="752" t="s">
        <v>539</v>
      </c>
      <c r="AL9" s="753"/>
      <c r="AM9" s="753"/>
      <c r="AN9" s="753"/>
      <c r="AO9" s="753"/>
      <c r="AP9" s="753" t="s">
        <v>539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551</v>
      </c>
      <c r="BT9" s="757"/>
      <c r="BU9" s="757"/>
      <c r="BV9" s="757"/>
      <c r="BW9" s="757"/>
      <c r="BX9" s="757"/>
      <c r="BY9" s="757"/>
      <c r="BZ9" s="757"/>
      <c r="CA9" s="757"/>
      <c r="CB9" s="757"/>
      <c r="CC9" s="757"/>
      <c r="CD9" s="757"/>
      <c r="CE9" s="757"/>
      <c r="CF9" s="757"/>
      <c r="CG9" s="758"/>
      <c r="CH9" s="769">
        <v>-2</v>
      </c>
      <c r="CI9" s="770"/>
      <c r="CJ9" s="770"/>
      <c r="CK9" s="770"/>
      <c r="CL9" s="771"/>
      <c r="CM9" s="769">
        <v>0</v>
      </c>
      <c r="CN9" s="770"/>
      <c r="CO9" s="770"/>
      <c r="CP9" s="770"/>
      <c r="CQ9" s="771"/>
      <c r="CR9" s="769">
        <v>9</v>
      </c>
      <c r="CS9" s="770"/>
      <c r="CT9" s="770"/>
      <c r="CU9" s="770"/>
      <c r="CV9" s="771"/>
      <c r="CW9" s="769" t="s">
        <v>561</v>
      </c>
      <c r="CX9" s="770"/>
      <c r="CY9" s="770"/>
      <c r="CZ9" s="770"/>
      <c r="DA9" s="771"/>
      <c r="DB9" s="769" t="s">
        <v>561</v>
      </c>
      <c r="DC9" s="770"/>
      <c r="DD9" s="770"/>
      <c r="DE9" s="770"/>
      <c r="DF9" s="771"/>
      <c r="DG9" s="769" t="s">
        <v>561</v>
      </c>
      <c r="DH9" s="770"/>
      <c r="DI9" s="770"/>
      <c r="DJ9" s="770"/>
      <c r="DK9" s="771"/>
      <c r="DL9" s="769" t="s">
        <v>561</v>
      </c>
      <c r="DM9" s="770"/>
      <c r="DN9" s="770"/>
      <c r="DO9" s="770"/>
      <c r="DP9" s="771"/>
      <c r="DQ9" s="769" t="s">
        <v>561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552</v>
      </c>
      <c r="BT10" s="757"/>
      <c r="BU10" s="757"/>
      <c r="BV10" s="757"/>
      <c r="BW10" s="757"/>
      <c r="BX10" s="757"/>
      <c r="BY10" s="757"/>
      <c r="BZ10" s="757"/>
      <c r="CA10" s="757"/>
      <c r="CB10" s="757"/>
      <c r="CC10" s="757"/>
      <c r="CD10" s="757"/>
      <c r="CE10" s="757"/>
      <c r="CF10" s="757"/>
      <c r="CG10" s="758"/>
      <c r="CH10" s="769">
        <v>5</v>
      </c>
      <c r="CI10" s="770"/>
      <c r="CJ10" s="770"/>
      <c r="CK10" s="770"/>
      <c r="CL10" s="771"/>
      <c r="CM10" s="769">
        <v>22</v>
      </c>
      <c r="CN10" s="770"/>
      <c r="CO10" s="770"/>
      <c r="CP10" s="770"/>
      <c r="CQ10" s="771"/>
      <c r="CR10" s="769">
        <v>10</v>
      </c>
      <c r="CS10" s="770"/>
      <c r="CT10" s="770"/>
      <c r="CU10" s="770"/>
      <c r="CV10" s="771"/>
      <c r="CW10" s="769" t="s">
        <v>562</v>
      </c>
      <c r="CX10" s="770"/>
      <c r="CY10" s="770"/>
      <c r="CZ10" s="770"/>
      <c r="DA10" s="771"/>
      <c r="DB10" s="769" t="s">
        <v>561</v>
      </c>
      <c r="DC10" s="770"/>
      <c r="DD10" s="770"/>
      <c r="DE10" s="770"/>
      <c r="DF10" s="771"/>
      <c r="DG10" s="769" t="s">
        <v>561</v>
      </c>
      <c r="DH10" s="770"/>
      <c r="DI10" s="770"/>
      <c r="DJ10" s="770"/>
      <c r="DK10" s="771"/>
      <c r="DL10" s="769" t="s">
        <v>561</v>
      </c>
      <c r="DM10" s="770"/>
      <c r="DN10" s="770"/>
      <c r="DO10" s="770"/>
      <c r="DP10" s="771"/>
      <c r="DQ10" s="769" t="s">
        <v>561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567</v>
      </c>
      <c r="BT11" s="757"/>
      <c r="BU11" s="757"/>
      <c r="BV11" s="757"/>
      <c r="BW11" s="757"/>
      <c r="BX11" s="757"/>
      <c r="BY11" s="757"/>
      <c r="BZ11" s="757"/>
      <c r="CA11" s="757"/>
      <c r="CB11" s="757"/>
      <c r="CC11" s="757"/>
      <c r="CD11" s="757"/>
      <c r="CE11" s="757"/>
      <c r="CF11" s="757"/>
      <c r="CG11" s="758"/>
      <c r="CH11" s="769">
        <v>79</v>
      </c>
      <c r="CI11" s="770"/>
      <c r="CJ11" s="770"/>
      <c r="CK11" s="770"/>
      <c r="CL11" s="771"/>
      <c r="CM11" s="769">
        <v>736</v>
      </c>
      <c r="CN11" s="770"/>
      <c r="CO11" s="770"/>
      <c r="CP11" s="770"/>
      <c r="CQ11" s="771"/>
      <c r="CR11" s="769">
        <v>30</v>
      </c>
      <c r="CS11" s="770"/>
      <c r="CT11" s="770"/>
      <c r="CU11" s="770"/>
      <c r="CV11" s="771"/>
      <c r="CW11" s="769" t="s">
        <v>561</v>
      </c>
      <c r="CX11" s="770"/>
      <c r="CY11" s="770"/>
      <c r="CZ11" s="770"/>
      <c r="DA11" s="771"/>
      <c r="DB11" s="769" t="s">
        <v>561</v>
      </c>
      <c r="DC11" s="770"/>
      <c r="DD11" s="770"/>
      <c r="DE11" s="770"/>
      <c r="DF11" s="771"/>
      <c r="DG11" s="769" t="s">
        <v>561</v>
      </c>
      <c r="DH11" s="770"/>
      <c r="DI11" s="770"/>
      <c r="DJ11" s="770"/>
      <c r="DK11" s="771"/>
      <c r="DL11" s="769" t="s">
        <v>561</v>
      </c>
      <c r="DM11" s="770"/>
      <c r="DN11" s="770"/>
      <c r="DO11" s="770"/>
      <c r="DP11" s="771"/>
      <c r="DQ11" s="769" t="s">
        <v>561</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553</v>
      </c>
      <c r="BT12" s="757"/>
      <c r="BU12" s="757"/>
      <c r="BV12" s="757"/>
      <c r="BW12" s="757"/>
      <c r="BX12" s="757"/>
      <c r="BY12" s="757"/>
      <c r="BZ12" s="757"/>
      <c r="CA12" s="757"/>
      <c r="CB12" s="757"/>
      <c r="CC12" s="757"/>
      <c r="CD12" s="757"/>
      <c r="CE12" s="757"/>
      <c r="CF12" s="757"/>
      <c r="CG12" s="758"/>
      <c r="CH12" s="769">
        <v>0</v>
      </c>
      <c r="CI12" s="770"/>
      <c r="CJ12" s="770"/>
      <c r="CK12" s="770"/>
      <c r="CL12" s="771"/>
      <c r="CM12" s="769">
        <v>53</v>
      </c>
      <c r="CN12" s="770"/>
      <c r="CO12" s="770"/>
      <c r="CP12" s="770"/>
      <c r="CQ12" s="771"/>
      <c r="CR12" s="769">
        <v>42</v>
      </c>
      <c r="CS12" s="770"/>
      <c r="CT12" s="770"/>
      <c r="CU12" s="770"/>
      <c r="CV12" s="771"/>
      <c r="CW12" s="769" t="s">
        <v>562</v>
      </c>
      <c r="CX12" s="770"/>
      <c r="CY12" s="770"/>
      <c r="CZ12" s="770"/>
      <c r="DA12" s="771"/>
      <c r="DB12" s="769" t="s">
        <v>561</v>
      </c>
      <c r="DC12" s="770"/>
      <c r="DD12" s="770"/>
      <c r="DE12" s="770"/>
      <c r="DF12" s="771"/>
      <c r="DG12" s="769" t="s">
        <v>561</v>
      </c>
      <c r="DH12" s="770"/>
      <c r="DI12" s="770"/>
      <c r="DJ12" s="770"/>
      <c r="DK12" s="771"/>
      <c r="DL12" s="769" t="s">
        <v>561</v>
      </c>
      <c r="DM12" s="770"/>
      <c r="DN12" s="770"/>
      <c r="DO12" s="770"/>
      <c r="DP12" s="771"/>
      <c r="DQ12" s="769" t="s">
        <v>561</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554</v>
      </c>
      <c r="BT13" s="757"/>
      <c r="BU13" s="757"/>
      <c r="BV13" s="757"/>
      <c r="BW13" s="757"/>
      <c r="BX13" s="757"/>
      <c r="BY13" s="757"/>
      <c r="BZ13" s="757"/>
      <c r="CA13" s="757"/>
      <c r="CB13" s="757"/>
      <c r="CC13" s="757"/>
      <c r="CD13" s="757"/>
      <c r="CE13" s="757"/>
      <c r="CF13" s="757"/>
      <c r="CG13" s="758"/>
      <c r="CH13" s="769">
        <v>3</v>
      </c>
      <c r="CI13" s="770"/>
      <c r="CJ13" s="770"/>
      <c r="CK13" s="770"/>
      <c r="CL13" s="771"/>
      <c r="CM13" s="769">
        <v>106</v>
      </c>
      <c r="CN13" s="770"/>
      <c r="CO13" s="770"/>
      <c r="CP13" s="770"/>
      <c r="CQ13" s="771"/>
      <c r="CR13" s="769">
        <v>38</v>
      </c>
      <c r="CS13" s="770"/>
      <c r="CT13" s="770"/>
      <c r="CU13" s="770"/>
      <c r="CV13" s="771"/>
      <c r="CW13" s="769" t="s">
        <v>561</v>
      </c>
      <c r="CX13" s="770"/>
      <c r="CY13" s="770"/>
      <c r="CZ13" s="770"/>
      <c r="DA13" s="771"/>
      <c r="DB13" s="769" t="s">
        <v>561</v>
      </c>
      <c r="DC13" s="770"/>
      <c r="DD13" s="770"/>
      <c r="DE13" s="770"/>
      <c r="DF13" s="771"/>
      <c r="DG13" s="769" t="s">
        <v>561</v>
      </c>
      <c r="DH13" s="770"/>
      <c r="DI13" s="770"/>
      <c r="DJ13" s="770"/>
      <c r="DK13" s="771"/>
      <c r="DL13" s="769" t="s">
        <v>561</v>
      </c>
      <c r="DM13" s="770"/>
      <c r="DN13" s="770"/>
      <c r="DO13" s="770"/>
      <c r="DP13" s="771"/>
      <c r="DQ13" s="769" t="s">
        <v>561</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555</v>
      </c>
      <c r="BT14" s="757"/>
      <c r="BU14" s="757"/>
      <c r="BV14" s="757"/>
      <c r="BW14" s="757"/>
      <c r="BX14" s="757"/>
      <c r="BY14" s="757"/>
      <c r="BZ14" s="757"/>
      <c r="CA14" s="757"/>
      <c r="CB14" s="757"/>
      <c r="CC14" s="757"/>
      <c r="CD14" s="757"/>
      <c r="CE14" s="757"/>
      <c r="CF14" s="757"/>
      <c r="CG14" s="758"/>
      <c r="CH14" s="769">
        <v>4</v>
      </c>
      <c r="CI14" s="770"/>
      <c r="CJ14" s="770"/>
      <c r="CK14" s="770"/>
      <c r="CL14" s="771"/>
      <c r="CM14" s="769">
        <v>54</v>
      </c>
      <c r="CN14" s="770"/>
      <c r="CO14" s="770"/>
      <c r="CP14" s="770"/>
      <c r="CQ14" s="771"/>
      <c r="CR14" s="769">
        <v>8</v>
      </c>
      <c r="CS14" s="770"/>
      <c r="CT14" s="770"/>
      <c r="CU14" s="770"/>
      <c r="CV14" s="771"/>
      <c r="CW14" s="769" t="s">
        <v>561</v>
      </c>
      <c r="CX14" s="770"/>
      <c r="CY14" s="770"/>
      <c r="CZ14" s="770"/>
      <c r="DA14" s="771"/>
      <c r="DB14" s="769" t="s">
        <v>561</v>
      </c>
      <c r="DC14" s="770"/>
      <c r="DD14" s="770"/>
      <c r="DE14" s="770"/>
      <c r="DF14" s="771"/>
      <c r="DG14" s="769" t="s">
        <v>561</v>
      </c>
      <c r="DH14" s="770"/>
      <c r="DI14" s="770"/>
      <c r="DJ14" s="770"/>
      <c r="DK14" s="771"/>
      <c r="DL14" s="769" t="s">
        <v>561</v>
      </c>
      <c r="DM14" s="770"/>
      <c r="DN14" s="770"/>
      <c r="DO14" s="770"/>
      <c r="DP14" s="771"/>
      <c r="DQ14" s="769" t="s">
        <v>561</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556</v>
      </c>
      <c r="BT15" s="757"/>
      <c r="BU15" s="757"/>
      <c r="BV15" s="757"/>
      <c r="BW15" s="757"/>
      <c r="BX15" s="757"/>
      <c r="BY15" s="757"/>
      <c r="BZ15" s="757"/>
      <c r="CA15" s="757"/>
      <c r="CB15" s="757"/>
      <c r="CC15" s="757"/>
      <c r="CD15" s="757"/>
      <c r="CE15" s="757"/>
      <c r="CF15" s="757"/>
      <c r="CG15" s="758"/>
      <c r="CH15" s="769">
        <v>178</v>
      </c>
      <c r="CI15" s="770"/>
      <c r="CJ15" s="770"/>
      <c r="CK15" s="770"/>
      <c r="CL15" s="771"/>
      <c r="CM15" s="769">
        <v>171</v>
      </c>
      <c r="CN15" s="770"/>
      <c r="CO15" s="770"/>
      <c r="CP15" s="770"/>
      <c r="CQ15" s="771"/>
      <c r="CR15" s="769">
        <v>66</v>
      </c>
      <c r="CS15" s="770"/>
      <c r="CT15" s="770"/>
      <c r="CU15" s="770"/>
      <c r="CV15" s="771"/>
      <c r="CW15" s="769" t="s">
        <v>562</v>
      </c>
      <c r="CX15" s="770"/>
      <c r="CY15" s="770"/>
      <c r="CZ15" s="770"/>
      <c r="DA15" s="771"/>
      <c r="DB15" s="769" t="s">
        <v>561</v>
      </c>
      <c r="DC15" s="770"/>
      <c r="DD15" s="770"/>
      <c r="DE15" s="770"/>
      <c r="DF15" s="771"/>
      <c r="DG15" s="769" t="s">
        <v>561</v>
      </c>
      <c r="DH15" s="770"/>
      <c r="DI15" s="770"/>
      <c r="DJ15" s="770"/>
      <c r="DK15" s="771"/>
      <c r="DL15" s="769" t="s">
        <v>561</v>
      </c>
      <c r="DM15" s="770"/>
      <c r="DN15" s="770"/>
      <c r="DO15" s="770"/>
      <c r="DP15" s="771"/>
      <c r="DQ15" s="769" t="s">
        <v>561</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557</v>
      </c>
      <c r="BT16" s="757"/>
      <c r="BU16" s="757"/>
      <c r="BV16" s="757"/>
      <c r="BW16" s="757"/>
      <c r="BX16" s="757"/>
      <c r="BY16" s="757"/>
      <c r="BZ16" s="757"/>
      <c r="CA16" s="757"/>
      <c r="CB16" s="757"/>
      <c r="CC16" s="757"/>
      <c r="CD16" s="757"/>
      <c r="CE16" s="757"/>
      <c r="CF16" s="757"/>
      <c r="CG16" s="758"/>
      <c r="CH16" s="769">
        <v>-9</v>
      </c>
      <c r="CI16" s="770"/>
      <c r="CJ16" s="770"/>
      <c r="CK16" s="770"/>
      <c r="CL16" s="771"/>
      <c r="CM16" s="769">
        <v>20</v>
      </c>
      <c r="CN16" s="770"/>
      <c r="CO16" s="770"/>
      <c r="CP16" s="770"/>
      <c r="CQ16" s="771"/>
      <c r="CR16" s="769">
        <v>24</v>
      </c>
      <c r="CS16" s="770"/>
      <c r="CT16" s="770"/>
      <c r="CU16" s="770"/>
      <c r="CV16" s="771"/>
      <c r="CW16" s="769" t="s">
        <v>562</v>
      </c>
      <c r="CX16" s="770"/>
      <c r="CY16" s="770"/>
      <c r="CZ16" s="770"/>
      <c r="DA16" s="771"/>
      <c r="DB16" s="769" t="s">
        <v>561</v>
      </c>
      <c r="DC16" s="770"/>
      <c r="DD16" s="770"/>
      <c r="DE16" s="770"/>
      <c r="DF16" s="771"/>
      <c r="DG16" s="769" t="s">
        <v>561</v>
      </c>
      <c r="DH16" s="770"/>
      <c r="DI16" s="770"/>
      <c r="DJ16" s="770"/>
      <c r="DK16" s="771"/>
      <c r="DL16" s="769" t="s">
        <v>561</v>
      </c>
      <c r="DM16" s="770"/>
      <c r="DN16" s="770"/>
      <c r="DO16" s="770"/>
      <c r="DP16" s="771"/>
      <c r="DQ16" s="769" t="s">
        <v>561</v>
      </c>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t="s">
        <v>558</v>
      </c>
      <c r="BT17" s="757"/>
      <c r="BU17" s="757"/>
      <c r="BV17" s="757"/>
      <c r="BW17" s="757"/>
      <c r="BX17" s="757"/>
      <c r="BY17" s="757"/>
      <c r="BZ17" s="757"/>
      <c r="CA17" s="757"/>
      <c r="CB17" s="757"/>
      <c r="CC17" s="757"/>
      <c r="CD17" s="757"/>
      <c r="CE17" s="757"/>
      <c r="CF17" s="757"/>
      <c r="CG17" s="758"/>
      <c r="CH17" s="769">
        <v>6</v>
      </c>
      <c r="CI17" s="770"/>
      <c r="CJ17" s="770"/>
      <c r="CK17" s="770"/>
      <c r="CL17" s="771"/>
      <c r="CM17" s="769">
        <v>51</v>
      </c>
      <c r="CN17" s="770"/>
      <c r="CO17" s="770"/>
      <c r="CP17" s="770"/>
      <c r="CQ17" s="771"/>
      <c r="CR17" s="769">
        <v>5</v>
      </c>
      <c r="CS17" s="770"/>
      <c r="CT17" s="770"/>
      <c r="CU17" s="770"/>
      <c r="CV17" s="771"/>
      <c r="CW17" s="769" t="s">
        <v>561</v>
      </c>
      <c r="CX17" s="770"/>
      <c r="CY17" s="770"/>
      <c r="CZ17" s="770"/>
      <c r="DA17" s="771"/>
      <c r="DB17" s="769" t="s">
        <v>561</v>
      </c>
      <c r="DC17" s="770"/>
      <c r="DD17" s="770"/>
      <c r="DE17" s="770"/>
      <c r="DF17" s="771"/>
      <c r="DG17" s="769" t="s">
        <v>561</v>
      </c>
      <c r="DH17" s="770"/>
      <c r="DI17" s="770"/>
      <c r="DJ17" s="770"/>
      <c r="DK17" s="771"/>
      <c r="DL17" s="769" t="s">
        <v>561</v>
      </c>
      <c r="DM17" s="770"/>
      <c r="DN17" s="770"/>
      <c r="DO17" s="770"/>
      <c r="DP17" s="771"/>
      <c r="DQ17" s="769" t="s">
        <v>561</v>
      </c>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t="s">
        <v>559</v>
      </c>
      <c r="BT18" s="757"/>
      <c r="BU18" s="757"/>
      <c r="BV18" s="757"/>
      <c r="BW18" s="757"/>
      <c r="BX18" s="757"/>
      <c r="BY18" s="757"/>
      <c r="BZ18" s="757"/>
      <c r="CA18" s="757"/>
      <c r="CB18" s="757"/>
      <c r="CC18" s="757"/>
      <c r="CD18" s="757"/>
      <c r="CE18" s="757"/>
      <c r="CF18" s="757"/>
      <c r="CG18" s="758"/>
      <c r="CH18" s="769">
        <v>-170</v>
      </c>
      <c r="CI18" s="770"/>
      <c r="CJ18" s="770"/>
      <c r="CK18" s="770"/>
      <c r="CL18" s="771"/>
      <c r="CM18" s="769">
        <v>296</v>
      </c>
      <c r="CN18" s="770"/>
      <c r="CO18" s="770"/>
      <c r="CP18" s="770"/>
      <c r="CQ18" s="771"/>
      <c r="CR18" s="769">
        <v>57</v>
      </c>
      <c r="CS18" s="770"/>
      <c r="CT18" s="770"/>
      <c r="CU18" s="770"/>
      <c r="CV18" s="771"/>
      <c r="CW18" s="769">
        <v>110</v>
      </c>
      <c r="CX18" s="770"/>
      <c r="CY18" s="770"/>
      <c r="CZ18" s="770"/>
      <c r="DA18" s="771"/>
      <c r="DB18" s="769" t="s">
        <v>561</v>
      </c>
      <c r="DC18" s="770"/>
      <c r="DD18" s="770"/>
      <c r="DE18" s="770"/>
      <c r="DF18" s="771"/>
      <c r="DG18" s="769" t="s">
        <v>561</v>
      </c>
      <c r="DH18" s="770"/>
      <c r="DI18" s="770"/>
      <c r="DJ18" s="770"/>
      <c r="DK18" s="771"/>
      <c r="DL18" s="769" t="s">
        <v>561</v>
      </c>
      <c r="DM18" s="770"/>
      <c r="DN18" s="770"/>
      <c r="DO18" s="770"/>
      <c r="DP18" s="771"/>
      <c r="DQ18" s="769" t="s">
        <v>561</v>
      </c>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30428</v>
      </c>
      <c r="R23" s="782"/>
      <c r="S23" s="782"/>
      <c r="T23" s="782"/>
      <c r="U23" s="782"/>
      <c r="V23" s="782">
        <v>29314</v>
      </c>
      <c r="W23" s="782"/>
      <c r="X23" s="782"/>
      <c r="Y23" s="782"/>
      <c r="Z23" s="782"/>
      <c r="AA23" s="782">
        <f>SUM(AA7:AE9)</f>
        <v>1114</v>
      </c>
      <c r="AB23" s="782"/>
      <c r="AC23" s="782"/>
      <c r="AD23" s="782"/>
      <c r="AE23" s="783"/>
      <c r="AF23" s="784">
        <v>775</v>
      </c>
      <c r="AG23" s="782"/>
      <c r="AH23" s="782"/>
      <c r="AI23" s="782"/>
      <c r="AJ23" s="785"/>
      <c r="AK23" s="786"/>
      <c r="AL23" s="787"/>
      <c r="AM23" s="787"/>
      <c r="AN23" s="787"/>
      <c r="AO23" s="787"/>
      <c r="AP23" s="782">
        <f>SUM(AP7:AT9)</f>
        <v>38676</v>
      </c>
      <c r="AQ23" s="782"/>
      <c r="AR23" s="782"/>
      <c r="AS23" s="782"/>
      <c r="AT23" s="782"/>
      <c r="AU23" s="788"/>
      <c r="AV23" s="788"/>
      <c r="AW23" s="788"/>
      <c r="AX23" s="788"/>
      <c r="AY23" s="789"/>
      <c r="AZ23" s="797" t="s">
        <v>222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5156</v>
      </c>
      <c r="R28" s="811"/>
      <c r="S28" s="811"/>
      <c r="T28" s="811"/>
      <c r="U28" s="811"/>
      <c r="V28" s="811">
        <v>4900</v>
      </c>
      <c r="W28" s="811"/>
      <c r="X28" s="811"/>
      <c r="Y28" s="811"/>
      <c r="Z28" s="811"/>
      <c r="AA28" s="811">
        <v>255</v>
      </c>
      <c r="AB28" s="811"/>
      <c r="AC28" s="811"/>
      <c r="AD28" s="811"/>
      <c r="AE28" s="812"/>
      <c r="AF28" s="813">
        <v>255</v>
      </c>
      <c r="AG28" s="811"/>
      <c r="AH28" s="811"/>
      <c r="AI28" s="811"/>
      <c r="AJ28" s="814"/>
      <c r="AK28" s="815">
        <v>424</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t="s">
        <v>563</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473</v>
      </c>
      <c r="R29" s="747"/>
      <c r="S29" s="747"/>
      <c r="T29" s="747"/>
      <c r="U29" s="747"/>
      <c r="V29" s="747">
        <v>460</v>
      </c>
      <c r="W29" s="747"/>
      <c r="X29" s="747"/>
      <c r="Y29" s="747"/>
      <c r="Z29" s="747"/>
      <c r="AA29" s="747">
        <v>13</v>
      </c>
      <c r="AB29" s="747"/>
      <c r="AC29" s="747"/>
      <c r="AD29" s="747"/>
      <c r="AE29" s="748"/>
      <c r="AF29" s="749">
        <v>13</v>
      </c>
      <c r="AG29" s="750"/>
      <c r="AH29" s="750"/>
      <c r="AI29" s="750"/>
      <c r="AJ29" s="751"/>
      <c r="AK29" s="818">
        <v>158</v>
      </c>
      <c r="AL29" s="819"/>
      <c r="AM29" s="819"/>
      <c r="AN29" s="819"/>
      <c r="AO29" s="819"/>
      <c r="AP29" s="819">
        <v>219</v>
      </c>
      <c r="AQ29" s="819"/>
      <c r="AR29" s="819"/>
      <c r="AS29" s="819"/>
      <c r="AT29" s="819"/>
      <c r="AU29" s="819">
        <v>80</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3986</v>
      </c>
      <c r="R30" s="747"/>
      <c r="S30" s="747"/>
      <c r="T30" s="747"/>
      <c r="U30" s="747"/>
      <c r="V30" s="747">
        <v>3930</v>
      </c>
      <c r="W30" s="747"/>
      <c r="X30" s="747"/>
      <c r="Y30" s="747"/>
      <c r="Z30" s="747"/>
      <c r="AA30" s="747">
        <v>56</v>
      </c>
      <c r="AB30" s="747"/>
      <c r="AC30" s="747"/>
      <c r="AD30" s="747"/>
      <c r="AE30" s="748"/>
      <c r="AF30" s="749">
        <v>56</v>
      </c>
      <c r="AG30" s="750"/>
      <c r="AH30" s="750"/>
      <c r="AI30" s="750"/>
      <c r="AJ30" s="751"/>
      <c r="AK30" s="818">
        <v>610</v>
      </c>
      <c r="AL30" s="819"/>
      <c r="AM30" s="819"/>
      <c r="AN30" s="819"/>
      <c r="AO30" s="819"/>
      <c r="AP30" s="819" t="s">
        <v>539</v>
      </c>
      <c r="AQ30" s="819"/>
      <c r="AR30" s="819"/>
      <c r="AS30" s="819"/>
      <c r="AT30" s="819"/>
      <c r="AU30" s="819" t="s">
        <v>540</v>
      </c>
      <c r="AV30" s="819"/>
      <c r="AW30" s="819"/>
      <c r="AX30" s="819"/>
      <c r="AY30" s="819"/>
      <c r="AZ30" s="820" t="s">
        <v>539</v>
      </c>
      <c r="BA30" s="820"/>
      <c r="BB30" s="820"/>
      <c r="BC30" s="820"/>
      <c r="BD30" s="820"/>
      <c r="BE30" s="816" t="s">
        <v>564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535</v>
      </c>
      <c r="R31" s="747"/>
      <c r="S31" s="747"/>
      <c r="T31" s="747"/>
      <c r="U31" s="747"/>
      <c r="V31" s="747">
        <v>530</v>
      </c>
      <c r="W31" s="747"/>
      <c r="X31" s="747"/>
      <c r="Y31" s="747"/>
      <c r="Z31" s="747"/>
      <c r="AA31" s="747">
        <v>4</v>
      </c>
      <c r="AB31" s="747"/>
      <c r="AC31" s="747"/>
      <c r="AD31" s="747"/>
      <c r="AE31" s="748"/>
      <c r="AF31" s="749">
        <v>4</v>
      </c>
      <c r="AG31" s="750"/>
      <c r="AH31" s="750"/>
      <c r="AI31" s="750"/>
      <c r="AJ31" s="751"/>
      <c r="AK31" s="818">
        <v>168</v>
      </c>
      <c r="AL31" s="819"/>
      <c r="AM31" s="819"/>
      <c r="AN31" s="819"/>
      <c r="AO31" s="819"/>
      <c r="AP31" s="819" t="s">
        <v>540</v>
      </c>
      <c r="AQ31" s="819"/>
      <c r="AR31" s="819"/>
      <c r="AS31" s="819"/>
      <c r="AT31" s="819"/>
      <c r="AU31" s="819" t="s">
        <v>539</v>
      </c>
      <c r="AV31" s="819"/>
      <c r="AW31" s="819"/>
      <c r="AX31" s="819"/>
      <c r="AY31" s="819"/>
      <c r="AZ31" s="820" t="s">
        <v>539</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746</v>
      </c>
      <c r="R32" s="747"/>
      <c r="S32" s="747"/>
      <c r="T32" s="747"/>
      <c r="U32" s="747"/>
      <c r="V32" s="747">
        <v>714</v>
      </c>
      <c r="W32" s="747"/>
      <c r="X32" s="747"/>
      <c r="Y32" s="747"/>
      <c r="Z32" s="747"/>
      <c r="AA32" s="747">
        <v>32</v>
      </c>
      <c r="AB32" s="747"/>
      <c r="AC32" s="747"/>
      <c r="AD32" s="747"/>
      <c r="AE32" s="748"/>
      <c r="AF32" s="749">
        <v>32</v>
      </c>
      <c r="AG32" s="750"/>
      <c r="AH32" s="750"/>
      <c r="AI32" s="750"/>
      <c r="AJ32" s="751"/>
      <c r="AK32" s="818">
        <v>72</v>
      </c>
      <c r="AL32" s="819"/>
      <c r="AM32" s="819"/>
      <c r="AN32" s="819"/>
      <c r="AO32" s="819"/>
      <c r="AP32" s="819">
        <v>280</v>
      </c>
      <c r="AQ32" s="819"/>
      <c r="AR32" s="819"/>
      <c r="AS32" s="819"/>
      <c r="AT32" s="819"/>
      <c r="AU32" s="819">
        <v>28</v>
      </c>
      <c r="AV32" s="819"/>
      <c r="AW32" s="819"/>
      <c r="AX32" s="819"/>
      <c r="AY32" s="819"/>
      <c r="AZ32" s="820" t="s">
        <v>540</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5</v>
      </c>
      <c r="R33" s="747"/>
      <c r="S33" s="747"/>
      <c r="T33" s="747"/>
      <c r="U33" s="747"/>
      <c r="V33" s="747">
        <v>4</v>
      </c>
      <c r="W33" s="747"/>
      <c r="X33" s="747"/>
      <c r="Y33" s="747"/>
      <c r="Z33" s="747"/>
      <c r="AA33" s="747">
        <v>1</v>
      </c>
      <c r="AB33" s="747"/>
      <c r="AC33" s="747"/>
      <c r="AD33" s="747"/>
      <c r="AE33" s="748"/>
      <c r="AF33" s="749">
        <v>1</v>
      </c>
      <c r="AG33" s="750"/>
      <c r="AH33" s="750"/>
      <c r="AI33" s="750"/>
      <c r="AJ33" s="751"/>
      <c r="AK33" s="818" t="s">
        <v>539</v>
      </c>
      <c r="AL33" s="819"/>
      <c r="AM33" s="819"/>
      <c r="AN33" s="819"/>
      <c r="AO33" s="819"/>
      <c r="AP33" s="819" t="s">
        <v>539</v>
      </c>
      <c r="AQ33" s="819"/>
      <c r="AR33" s="819"/>
      <c r="AS33" s="819"/>
      <c r="AT33" s="819"/>
      <c r="AU33" s="819" t="s">
        <v>541</v>
      </c>
      <c r="AV33" s="819"/>
      <c r="AW33" s="819"/>
      <c r="AX33" s="819"/>
      <c r="AY33" s="819"/>
      <c r="AZ33" s="820" t="s">
        <v>539</v>
      </c>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388</v>
      </c>
      <c r="C34" s="744"/>
      <c r="D34" s="744"/>
      <c r="E34" s="744"/>
      <c r="F34" s="744"/>
      <c r="G34" s="744"/>
      <c r="H34" s="744"/>
      <c r="I34" s="744"/>
      <c r="J34" s="744"/>
      <c r="K34" s="744"/>
      <c r="L34" s="744"/>
      <c r="M34" s="744"/>
      <c r="N34" s="744"/>
      <c r="O34" s="744"/>
      <c r="P34" s="745"/>
      <c r="Q34" s="746">
        <v>370</v>
      </c>
      <c r="R34" s="747"/>
      <c r="S34" s="747"/>
      <c r="T34" s="747"/>
      <c r="U34" s="747"/>
      <c r="V34" s="747">
        <v>311</v>
      </c>
      <c r="W34" s="747"/>
      <c r="X34" s="747"/>
      <c r="Y34" s="747"/>
      <c r="Z34" s="747"/>
      <c r="AA34" s="747">
        <v>58</v>
      </c>
      <c r="AB34" s="747"/>
      <c r="AC34" s="747"/>
      <c r="AD34" s="747"/>
      <c r="AE34" s="748"/>
      <c r="AF34" s="749">
        <v>1254</v>
      </c>
      <c r="AG34" s="750"/>
      <c r="AH34" s="750"/>
      <c r="AI34" s="750"/>
      <c r="AJ34" s="751"/>
      <c r="AK34" s="818">
        <v>82</v>
      </c>
      <c r="AL34" s="819"/>
      <c r="AM34" s="819"/>
      <c r="AN34" s="819"/>
      <c r="AO34" s="819"/>
      <c r="AP34" s="819">
        <v>1262</v>
      </c>
      <c r="AQ34" s="819"/>
      <c r="AR34" s="819"/>
      <c r="AS34" s="819"/>
      <c r="AT34" s="819"/>
      <c r="AU34" s="819">
        <v>561</v>
      </c>
      <c r="AV34" s="819"/>
      <c r="AW34" s="819"/>
      <c r="AX34" s="819"/>
      <c r="AY34" s="819"/>
      <c r="AZ34" s="820" t="s">
        <v>539</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4166</v>
      </c>
      <c r="R35" s="747"/>
      <c r="S35" s="747"/>
      <c r="T35" s="747"/>
      <c r="U35" s="747"/>
      <c r="V35" s="747">
        <v>4356</v>
      </c>
      <c r="W35" s="747"/>
      <c r="X35" s="747"/>
      <c r="Y35" s="747"/>
      <c r="Z35" s="747"/>
      <c r="AA35" s="747">
        <v>-190</v>
      </c>
      <c r="AB35" s="747"/>
      <c r="AC35" s="747"/>
      <c r="AD35" s="747"/>
      <c r="AE35" s="748"/>
      <c r="AF35" s="749">
        <v>1128</v>
      </c>
      <c r="AG35" s="750"/>
      <c r="AH35" s="750"/>
      <c r="AI35" s="750"/>
      <c r="AJ35" s="751"/>
      <c r="AK35" s="818">
        <v>523</v>
      </c>
      <c r="AL35" s="819"/>
      <c r="AM35" s="819"/>
      <c r="AN35" s="819"/>
      <c r="AO35" s="819"/>
      <c r="AP35" s="819">
        <v>6743</v>
      </c>
      <c r="AQ35" s="819"/>
      <c r="AR35" s="819"/>
      <c r="AS35" s="819"/>
      <c r="AT35" s="819"/>
      <c r="AU35" s="819">
        <v>3634</v>
      </c>
      <c r="AV35" s="819"/>
      <c r="AW35" s="819"/>
      <c r="AX35" s="819"/>
      <c r="AY35" s="819"/>
      <c r="AZ35" s="820" t="s">
        <v>539</v>
      </c>
      <c r="BA35" s="820"/>
      <c r="BB35" s="820"/>
      <c r="BC35" s="820"/>
      <c r="BD35" s="820"/>
      <c r="BE35" s="816" t="s">
        <v>389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391</v>
      </c>
      <c r="C36" s="744"/>
      <c r="D36" s="744"/>
      <c r="E36" s="744"/>
      <c r="F36" s="744"/>
      <c r="G36" s="744"/>
      <c r="H36" s="744"/>
      <c r="I36" s="744"/>
      <c r="J36" s="744"/>
      <c r="K36" s="744"/>
      <c r="L36" s="744"/>
      <c r="M36" s="744"/>
      <c r="N36" s="744"/>
      <c r="O36" s="744"/>
      <c r="P36" s="745"/>
      <c r="Q36" s="746">
        <v>2209</v>
      </c>
      <c r="R36" s="747"/>
      <c r="S36" s="747"/>
      <c r="T36" s="747"/>
      <c r="U36" s="747"/>
      <c r="V36" s="747">
        <v>2186</v>
      </c>
      <c r="W36" s="747"/>
      <c r="X36" s="747"/>
      <c r="Y36" s="747"/>
      <c r="Z36" s="747"/>
      <c r="AA36" s="747">
        <v>23</v>
      </c>
      <c r="AB36" s="747"/>
      <c r="AC36" s="747"/>
      <c r="AD36" s="747"/>
      <c r="AE36" s="748"/>
      <c r="AF36" s="749">
        <v>23</v>
      </c>
      <c r="AG36" s="750"/>
      <c r="AH36" s="750"/>
      <c r="AI36" s="750"/>
      <c r="AJ36" s="751"/>
      <c r="AK36" s="818">
        <v>387</v>
      </c>
      <c r="AL36" s="819"/>
      <c r="AM36" s="819"/>
      <c r="AN36" s="819"/>
      <c r="AO36" s="819"/>
      <c r="AP36" s="819">
        <v>6358</v>
      </c>
      <c r="AQ36" s="819"/>
      <c r="AR36" s="819"/>
      <c r="AS36" s="819"/>
      <c r="AT36" s="819"/>
      <c r="AU36" s="819">
        <v>3580</v>
      </c>
      <c r="AV36" s="819"/>
      <c r="AW36" s="819"/>
      <c r="AX36" s="819"/>
      <c r="AY36" s="819"/>
      <c r="AZ36" s="820" t="s">
        <v>539</v>
      </c>
      <c r="BA36" s="820"/>
      <c r="BB36" s="820"/>
      <c r="BC36" s="820"/>
      <c r="BD36" s="820"/>
      <c r="BE36" s="816" t="s">
        <v>392</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2242</v>
      </c>
      <c r="R37" s="747"/>
      <c r="S37" s="747"/>
      <c r="T37" s="747"/>
      <c r="U37" s="747"/>
      <c r="V37" s="747">
        <v>2221</v>
      </c>
      <c r="W37" s="747"/>
      <c r="X37" s="747"/>
      <c r="Y37" s="747"/>
      <c r="Z37" s="747"/>
      <c r="AA37" s="747">
        <v>21</v>
      </c>
      <c r="AB37" s="747"/>
      <c r="AC37" s="747"/>
      <c r="AD37" s="747"/>
      <c r="AE37" s="748"/>
      <c r="AF37" s="749">
        <v>21</v>
      </c>
      <c r="AG37" s="750"/>
      <c r="AH37" s="750"/>
      <c r="AI37" s="750"/>
      <c r="AJ37" s="751"/>
      <c r="AK37" s="818">
        <v>1132</v>
      </c>
      <c r="AL37" s="819"/>
      <c r="AM37" s="819"/>
      <c r="AN37" s="819"/>
      <c r="AO37" s="819"/>
      <c r="AP37" s="819">
        <v>19799</v>
      </c>
      <c r="AQ37" s="819"/>
      <c r="AR37" s="819"/>
      <c r="AS37" s="819"/>
      <c r="AT37" s="819"/>
      <c r="AU37" s="819">
        <v>13958</v>
      </c>
      <c r="AV37" s="819"/>
      <c r="AW37" s="819"/>
      <c r="AX37" s="819"/>
      <c r="AY37" s="819"/>
      <c r="AZ37" s="820" t="s">
        <v>540</v>
      </c>
      <c r="BA37" s="820"/>
      <c r="BB37" s="820"/>
      <c r="BC37" s="820"/>
      <c r="BD37" s="820"/>
      <c r="BE37" s="816" t="s">
        <v>392</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394</v>
      </c>
      <c r="C38" s="744"/>
      <c r="D38" s="744"/>
      <c r="E38" s="744"/>
      <c r="F38" s="744"/>
      <c r="G38" s="744"/>
      <c r="H38" s="744"/>
      <c r="I38" s="744"/>
      <c r="J38" s="744"/>
      <c r="K38" s="744"/>
      <c r="L38" s="744"/>
      <c r="M38" s="744"/>
      <c r="N38" s="744"/>
      <c r="O38" s="744"/>
      <c r="P38" s="745"/>
      <c r="Q38" s="746">
        <v>144</v>
      </c>
      <c r="R38" s="747"/>
      <c r="S38" s="747"/>
      <c r="T38" s="747"/>
      <c r="U38" s="747"/>
      <c r="V38" s="747">
        <v>143</v>
      </c>
      <c r="W38" s="747"/>
      <c r="X38" s="747"/>
      <c r="Y38" s="747"/>
      <c r="Z38" s="747"/>
      <c r="AA38" s="747">
        <v>1</v>
      </c>
      <c r="AB38" s="747"/>
      <c r="AC38" s="747"/>
      <c r="AD38" s="747"/>
      <c r="AE38" s="748"/>
      <c r="AF38" s="749">
        <v>1</v>
      </c>
      <c r="AG38" s="750"/>
      <c r="AH38" s="750"/>
      <c r="AI38" s="750"/>
      <c r="AJ38" s="751"/>
      <c r="AK38" s="818">
        <v>73</v>
      </c>
      <c r="AL38" s="819"/>
      <c r="AM38" s="819"/>
      <c r="AN38" s="819"/>
      <c r="AO38" s="819"/>
      <c r="AP38" s="819">
        <v>28</v>
      </c>
      <c r="AQ38" s="819"/>
      <c r="AR38" s="819"/>
      <c r="AS38" s="819"/>
      <c r="AT38" s="819"/>
      <c r="AU38" s="819">
        <v>25</v>
      </c>
      <c r="AV38" s="819"/>
      <c r="AW38" s="819"/>
      <c r="AX38" s="819"/>
      <c r="AY38" s="819"/>
      <c r="AZ38" s="820" t="s">
        <v>540</v>
      </c>
      <c r="BA38" s="820"/>
      <c r="BB38" s="820"/>
      <c r="BC38" s="820"/>
      <c r="BD38" s="820"/>
      <c r="BE38" s="816" t="s">
        <v>392</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395</v>
      </c>
      <c r="C39" s="744"/>
      <c r="D39" s="744"/>
      <c r="E39" s="744"/>
      <c r="F39" s="744"/>
      <c r="G39" s="744"/>
      <c r="H39" s="744"/>
      <c r="I39" s="744"/>
      <c r="J39" s="744"/>
      <c r="K39" s="744"/>
      <c r="L39" s="744"/>
      <c r="M39" s="744"/>
      <c r="N39" s="744"/>
      <c r="O39" s="744"/>
      <c r="P39" s="745"/>
      <c r="Q39" s="746">
        <v>5</v>
      </c>
      <c r="R39" s="747"/>
      <c r="S39" s="747"/>
      <c r="T39" s="747"/>
      <c r="U39" s="747"/>
      <c r="V39" s="747">
        <v>4</v>
      </c>
      <c r="W39" s="747"/>
      <c r="X39" s="747"/>
      <c r="Y39" s="747"/>
      <c r="Z39" s="747"/>
      <c r="AA39" s="747">
        <v>0</v>
      </c>
      <c r="AB39" s="747"/>
      <c r="AC39" s="747"/>
      <c r="AD39" s="747"/>
      <c r="AE39" s="748"/>
      <c r="AF39" s="749">
        <v>31</v>
      </c>
      <c r="AG39" s="750"/>
      <c r="AH39" s="750"/>
      <c r="AI39" s="750"/>
      <c r="AJ39" s="751"/>
      <c r="AK39" s="818" t="s">
        <v>539</v>
      </c>
      <c r="AL39" s="819"/>
      <c r="AM39" s="819"/>
      <c r="AN39" s="819"/>
      <c r="AO39" s="819"/>
      <c r="AP39" s="819" t="s">
        <v>541</v>
      </c>
      <c r="AQ39" s="819"/>
      <c r="AR39" s="819"/>
      <c r="AS39" s="819"/>
      <c r="AT39" s="819"/>
      <c r="AU39" s="819" t="s">
        <v>539</v>
      </c>
      <c r="AV39" s="819"/>
      <c r="AW39" s="819"/>
      <c r="AX39" s="819"/>
      <c r="AY39" s="819"/>
      <c r="AZ39" s="820" t="s">
        <v>539</v>
      </c>
      <c r="BA39" s="820"/>
      <c r="BB39" s="820"/>
      <c r="BC39" s="820"/>
      <c r="BD39" s="820"/>
      <c r="BE39" s="816" t="s">
        <v>392</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2821</v>
      </c>
      <c r="AG63" s="830"/>
      <c r="AH63" s="830"/>
      <c r="AI63" s="830"/>
      <c r="AJ63" s="831"/>
      <c r="AK63" s="832"/>
      <c r="AL63" s="827"/>
      <c r="AM63" s="827"/>
      <c r="AN63" s="827"/>
      <c r="AO63" s="827"/>
      <c r="AP63" s="830">
        <f>SUM(AP28:AT39)</f>
        <v>34689</v>
      </c>
      <c r="AQ63" s="830"/>
      <c r="AR63" s="830"/>
      <c r="AS63" s="830"/>
      <c r="AT63" s="830"/>
      <c r="AU63" s="830">
        <f>SUM(AU28:AY39)</f>
        <v>21866</v>
      </c>
      <c r="AV63" s="830"/>
      <c r="AW63" s="830"/>
      <c r="AX63" s="830"/>
      <c r="AY63" s="830"/>
      <c r="AZ63" s="834"/>
      <c r="BA63" s="834"/>
      <c r="BB63" s="834"/>
      <c r="BC63" s="834"/>
      <c r="BD63" s="834"/>
      <c r="BE63" s="835"/>
      <c r="BF63" s="835"/>
      <c r="BG63" s="835"/>
      <c r="BH63" s="835"/>
      <c r="BI63" s="836"/>
      <c r="BJ63" s="837" t="s">
        <v>222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400</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542</v>
      </c>
      <c r="C68" s="858"/>
      <c r="D68" s="858"/>
      <c r="E68" s="858"/>
      <c r="F68" s="858"/>
      <c r="G68" s="858"/>
      <c r="H68" s="858"/>
      <c r="I68" s="858"/>
      <c r="J68" s="858"/>
      <c r="K68" s="858"/>
      <c r="L68" s="858"/>
      <c r="M68" s="858"/>
      <c r="N68" s="858"/>
      <c r="O68" s="858"/>
      <c r="P68" s="859"/>
      <c r="Q68" s="860">
        <v>9682</v>
      </c>
      <c r="R68" s="854"/>
      <c r="S68" s="854"/>
      <c r="T68" s="854"/>
      <c r="U68" s="854"/>
      <c r="V68" s="854">
        <v>9651</v>
      </c>
      <c r="W68" s="854"/>
      <c r="X68" s="854"/>
      <c r="Y68" s="854"/>
      <c r="Z68" s="854"/>
      <c r="AA68" s="854">
        <v>31</v>
      </c>
      <c r="AB68" s="854"/>
      <c r="AC68" s="854"/>
      <c r="AD68" s="854"/>
      <c r="AE68" s="854"/>
      <c r="AF68" s="854">
        <v>31</v>
      </c>
      <c r="AG68" s="854"/>
      <c r="AH68" s="854"/>
      <c r="AI68" s="854"/>
      <c r="AJ68" s="854"/>
      <c r="AK68" s="854">
        <v>1660</v>
      </c>
      <c r="AL68" s="854"/>
      <c r="AM68" s="854"/>
      <c r="AN68" s="854"/>
      <c r="AO68" s="854"/>
      <c r="AP68" s="854" t="s">
        <v>547</v>
      </c>
      <c r="AQ68" s="854"/>
      <c r="AR68" s="854"/>
      <c r="AS68" s="854"/>
      <c r="AT68" s="854"/>
      <c r="AU68" s="854" t="s">
        <v>547</v>
      </c>
      <c r="AV68" s="854"/>
      <c r="AW68" s="854"/>
      <c r="AX68" s="854"/>
      <c r="AY68" s="854"/>
      <c r="AZ68" s="855" t="s">
        <v>565</v>
      </c>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543</v>
      </c>
      <c r="C69" s="862"/>
      <c r="D69" s="862"/>
      <c r="E69" s="862"/>
      <c r="F69" s="862"/>
      <c r="G69" s="862"/>
      <c r="H69" s="862"/>
      <c r="I69" s="862"/>
      <c r="J69" s="862"/>
      <c r="K69" s="862"/>
      <c r="L69" s="862"/>
      <c r="M69" s="862"/>
      <c r="N69" s="862"/>
      <c r="O69" s="862"/>
      <c r="P69" s="863"/>
      <c r="Q69" s="864">
        <v>67</v>
      </c>
      <c r="R69" s="819"/>
      <c r="S69" s="819"/>
      <c r="T69" s="819"/>
      <c r="U69" s="819"/>
      <c r="V69" s="819">
        <v>66</v>
      </c>
      <c r="W69" s="819"/>
      <c r="X69" s="819"/>
      <c r="Y69" s="819"/>
      <c r="Z69" s="819"/>
      <c r="AA69" s="819">
        <v>1</v>
      </c>
      <c r="AB69" s="819"/>
      <c r="AC69" s="819"/>
      <c r="AD69" s="819"/>
      <c r="AE69" s="819"/>
      <c r="AF69" s="819">
        <v>1</v>
      </c>
      <c r="AG69" s="819"/>
      <c r="AH69" s="819"/>
      <c r="AI69" s="819"/>
      <c r="AJ69" s="819"/>
      <c r="AK69" s="819" t="s">
        <v>547</v>
      </c>
      <c r="AL69" s="819"/>
      <c r="AM69" s="819"/>
      <c r="AN69" s="819"/>
      <c r="AO69" s="819"/>
      <c r="AP69" s="819" t="s">
        <v>540</v>
      </c>
      <c r="AQ69" s="819"/>
      <c r="AR69" s="819"/>
      <c r="AS69" s="819"/>
      <c r="AT69" s="819"/>
      <c r="AU69" s="819" t="s">
        <v>547</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544</v>
      </c>
      <c r="C70" s="862"/>
      <c r="D70" s="862"/>
      <c r="E70" s="862"/>
      <c r="F70" s="862"/>
      <c r="G70" s="862"/>
      <c r="H70" s="862"/>
      <c r="I70" s="862"/>
      <c r="J70" s="862"/>
      <c r="K70" s="862"/>
      <c r="L70" s="862"/>
      <c r="M70" s="862"/>
      <c r="N70" s="862"/>
      <c r="O70" s="862"/>
      <c r="P70" s="863"/>
      <c r="Q70" s="864">
        <v>249</v>
      </c>
      <c r="R70" s="819"/>
      <c r="S70" s="819"/>
      <c r="T70" s="819"/>
      <c r="U70" s="819"/>
      <c r="V70" s="819">
        <v>219</v>
      </c>
      <c r="W70" s="819"/>
      <c r="X70" s="819"/>
      <c r="Y70" s="819"/>
      <c r="Z70" s="819"/>
      <c r="AA70" s="819">
        <v>30</v>
      </c>
      <c r="AB70" s="819"/>
      <c r="AC70" s="819"/>
      <c r="AD70" s="819"/>
      <c r="AE70" s="819"/>
      <c r="AF70" s="819">
        <v>30</v>
      </c>
      <c r="AG70" s="819"/>
      <c r="AH70" s="819"/>
      <c r="AI70" s="819"/>
      <c r="AJ70" s="819"/>
      <c r="AK70" s="819" t="s">
        <v>547</v>
      </c>
      <c r="AL70" s="819"/>
      <c r="AM70" s="819"/>
      <c r="AN70" s="819"/>
      <c r="AO70" s="819"/>
      <c r="AP70" s="819" t="s">
        <v>540</v>
      </c>
      <c r="AQ70" s="819"/>
      <c r="AR70" s="819"/>
      <c r="AS70" s="819"/>
      <c r="AT70" s="819"/>
      <c r="AU70" s="819" t="s">
        <v>548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545</v>
      </c>
      <c r="C71" s="862"/>
      <c r="D71" s="862"/>
      <c r="E71" s="862"/>
      <c r="F71" s="862"/>
      <c r="G71" s="862"/>
      <c r="H71" s="862"/>
      <c r="I71" s="862"/>
      <c r="J71" s="862"/>
      <c r="K71" s="862"/>
      <c r="L71" s="862"/>
      <c r="M71" s="862"/>
      <c r="N71" s="862"/>
      <c r="O71" s="862"/>
      <c r="P71" s="863"/>
      <c r="Q71" s="864">
        <v>231134</v>
      </c>
      <c r="R71" s="819"/>
      <c r="S71" s="819"/>
      <c r="T71" s="819"/>
      <c r="U71" s="819"/>
      <c r="V71" s="819">
        <v>220251</v>
      </c>
      <c r="W71" s="819"/>
      <c r="X71" s="819"/>
      <c r="Y71" s="819"/>
      <c r="Z71" s="819"/>
      <c r="AA71" s="819">
        <v>10883</v>
      </c>
      <c r="AB71" s="819"/>
      <c r="AC71" s="819"/>
      <c r="AD71" s="819"/>
      <c r="AE71" s="819"/>
      <c r="AF71" s="819">
        <v>10883</v>
      </c>
      <c r="AG71" s="819"/>
      <c r="AH71" s="819"/>
      <c r="AI71" s="819"/>
      <c r="AJ71" s="819"/>
      <c r="AK71" s="819">
        <v>1464</v>
      </c>
      <c r="AL71" s="819"/>
      <c r="AM71" s="819"/>
      <c r="AN71" s="819"/>
      <c r="AO71" s="819"/>
      <c r="AP71" s="819" t="s">
        <v>547</v>
      </c>
      <c r="AQ71" s="819"/>
      <c r="AR71" s="819"/>
      <c r="AS71" s="819"/>
      <c r="AT71" s="819"/>
      <c r="AU71" s="819" t="s">
        <v>547</v>
      </c>
      <c r="AV71" s="819"/>
      <c r="AW71" s="819"/>
      <c r="AX71" s="819"/>
      <c r="AY71" s="819"/>
      <c r="AZ71" s="865" t="s">
        <v>566</v>
      </c>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546</v>
      </c>
      <c r="C72" s="862"/>
      <c r="D72" s="862"/>
      <c r="E72" s="862"/>
      <c r="F72" s="862"/>
      <c r="G72" s="862"/>
      <c r="H72" s="862"/>
      <c r="I72" s="862"/>
      <c r="J72" s="862"/>
      <c r="K72" s="862"/>
      <c r="L72" s="862"/>
      <c r="M72" s="862"/>
      <c r="N72" s="862"/>
      <c r="O72" s="862"/>
      <c r="P72" s="863"/>
      <c r="Q72" s="864">
        <v>405</v>
      </c>
      <c r="R72" s="819"/>
      <c r="S72" s="819"/>
      <c r="T72" s="819"/>
      <c r="U72" s="819"/>
      <c r="V72" s="819">
        <v>401</v>
      </c>
      <c r="W72" s="819"/>
      <c r="X72" s="819"/>
      <c r="Y72" s="819"/>
      <c r="Z72" s="819"/>
      <c r="AA72" s="819">
        <v>4</v>
      </c>
      <c r="AB72" s="819"/>
      <c r="AC72" s="819"/>
      <c r="AD72" s="819"/>
      <c r="AE72" s="819"/>
      <c r="AF72" s="819">
        <v>557</v>
      </c>
      <c r="AG72" s="819"/>
      <c r="AH72" s="819"/>
      <c r="AI72" s="819"/>
      <c r="AJ72" s="819"/>
      <c r="AK72" s="819" t="s">
        <v>547</v>
      </c>
      <c r="AL72" s="819"/>
      <c r="AM72" s="819"/>
      <c r="AN72" s="819"/>
      <c r="AO72" s="819"/>
      <c r="AP72" s="819" t="s">
        <v>540</v>
      </c>
      <c r="AQ72" s="819"/>
      <c r="AR72" s="819"/>
      <c r="AS72" s="819"/>
      <c r="AT72" s="819"/>
      <c r="AU72" s="819" t="s">
        <v>547</v>
      </c>
      <c r="AV72" s="819"/>
      <c r="AW72" s="819"/>
      <c r="AX72" s="819"/>
      <c r="AY72" s="819"/>
      <c r="AZ72" s="865" t="s">
        <v>549</v>
      </c>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SUM(AF68:AJ72)</f>
        <v>11502</v>
      </c>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f>SUM(CR7:CV18)</f>
        <v>602</v>
      </c>
      <c r="CS102" s="838"/>
      <c r="CT102" s="838"/>
      <c r="CU102" s="838"/>
      <c r="CV102" s="881"/>
      <c r="CW102" s="880">
        <f t="shared" ref="CW102" si="0">SUM(CW7:DA18)</f>
        <v>110</v>
      </c>
      <c r="CX102" s="838"/>
      <c r="CY102" s="838"/>
      <c r="CZ102" s="838"/>
      <c r="DA102" s="881"/>
      <c r="DB102" s="880">
        <f t="shared" ref="DB102" si="1">SUM(DB7:DF18)</f>
        <v>5</v>
      </c>
      <c r="DC102" s="838"/>
      <c r="DD102" s="838"/>
      <c r="DE102" s="838"/>
      <c r="DF102" s="881"/>
      <c r="DG102" s="880" t="s">
        <v>562</v>
      </c>
      <c r="DH102" s="838"/>
      <c r="DI102" s="838"/>
      <c r="DJ102" s="838"/>
      <c r="DK102" s="881"/>
      <c r="DL102" s="880" t="s">
        <v>562</v>
      </c>
      <c r="DM102" s="838"/>
      <c r="DN102" s="838"/>
      <c r="DO102" s="838"/>
      <c r="DP102" s="881"/>
      <c r="DQ102" s="880" t="s">
        <v>562</v>
      </c>
      <c r="DR102" s="838"/>
      <c r="DS102" s="838"/>
      <c r="DT102" s="838"/>
      <c r="DU102" s="881"/>
      <c r="DV102" s="880" t="s">
        <v>562</v>
      </c>
      <c r="DW102" s="838"/>
      <c r="DX102" s="838"/>
      <c r="DY102" s="838"/>
      <c r="DZ102" s="88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6" t="s">
        <v>403</v>
      </c>
      <c r="BR103" s="906"/>
      <c r="BS103" s="906"/>
      <c r="BT103" s="906"/>
      <c r="BU103" s="906"/>
      <c r="BV103" s="906"/>
      <c r="BW103" s="906"/>
      <c r="BX103" s="906"/>
      <c r="BY103" s="906"/>
      <c r="BZ103" s="906"/>
      <c r="CA103" s="906"/>
      <c r="CB103" s="906"/>
      <c r="CC103" s="906"/>
      <c r="CD103" s="906"/>
      <c r="CE103" s="906"/>
      <c r="CF103" s="906"/>
      <c r="CG103" s="906"/>
      <c r="CH103" s="906"/>
      <c r="CI103" s="906"/>
      <c r="CJ103" s="906"/>
      <c r="CK103" s="906"/>
      <c r="CL103" s="906"/>
      <c r="CM103" s="906"/>
      <c r="CN103" s="906"/>
      <c r="CO103" s="906"/>
      <c r="CP103" s="906"/>
      <c r="CQ103" s="906"/>
      <c r="CR103" s="906"/>
      <c r="CS103" s="906"/>
      <c r="CT103" s="906"/>
      <c r="CU103" s="906"/>
      <c r="CV103" s="906"/>
      <c r="CW103" s="906"/>
      <c r="CX103" s="906"/>
      <c r="CY103" s="906"/>
      <c r="CZ103" s="906"/>
      <c r="DA103" s="906"/>
      <c r="DB103" s="906"/>
      <c r="DC103" s="906"/>
      <c r="DD103" s="906"/>
      <c r="DE103" s="906"/>
      <c r="DF103" s="906"/>
      <c r="DG103" s="906"/>
      <c r="DH103" s="906"/>
      <c r="DI103" s="906"/>
      <c r="DJ103" s="906"/>
      <c r="DK103" s="906"/>
      <c r="DL103" s="906"/>
      <c r="DM103" s="906"/>
      <c r="DN103" s="906"/>
      <c r="DO103" s="906"/>
      <c r="DP103" s="906"/>
      <c r="DQ103" s="906"/>
      <c r="DR103" s="906"/>
      <c r="DS103" s="906"/>
      <c r="DT103" s="906"/>
      <c r="DU103" s="906"/>
      <c r="DV103" s="906"/>
      <c r="DW103" s="906"/>
      <c r="DX103" s="906"/>
      <c r="DY103" s="906"/>
      <c r="DZ103" s="90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7" t="s">
        <v>404</v>
      </c>
      <c r="BR104" s="907"/>
      <c r="BS104" s="907"/>
      <c r="BT104" s="907"/>
      <c r="BU104" s="907"/>
      <c r="BV104" s="907"/>
      <c r="BW104" s="907"/>
      <c r="BX104" s="907"/>
      <c r="BY104" s="907"/>
      <c r="BZ104" s="907"/>
      <c r="CA104" s="907"/>
      <c r="CB104" s="907"/>
      <c r="CC104" s="907"/>
      <c r="CD104" s="907"/>
      <c r="CE104" s="907"/>
      <c r="CF104" s="907"/>
      <c r="CG104" s="907"/>
      <c r="CH104" s="907"/>
      <c r="CI104" s="907"/>
      <c r="CJ104" s="907"/>
      <c r="CK104" s="907"/>
      <c r="CL104" s="907"/>
      <c r="CM104" s="907"/>
      <c r="CN104" s="907"/>
      <c r="CO104" s="907"/>
      <c r="CP104" s="907"/>
      <c r="CQ104" s="907"/>
      <c r="CR104" s="907"/>
      <c r="CS104" s="907"/>
      <c r="CT104" s="907"/>
      <c r="CU104" s="907"/>
      <c r="CV104" s="907"/>
      <c r="CW104" s="907"/>
      <c r="CX104" s="907"/>
      <c r="CY104" s="907"/>
      <c r="CZ104" s="907"/>
      <c r="DA104" s="907"/>
      <c r="DB104" s="907"/>
      <c r="DC104" s="907"/>
      <c r="DD104" s="907"/>
      <c r="DE104" s="907"/>
      <c r="DF104" s="907"/>
      <c r="DG104" s="907"/>
      <c r="DH104" s="907"/>
      <c r="DI104" s="907"/>
      <c r="DJ104" s="907"/>
      <c r="DK104" s="907"/>
      <c r="DL104" s="907"/>
      <c r="DM104" s="907"/>
      <c r="DN104" s="907"/>
      <c r="DO104" s="907"/>
      <c r="DP104" s="907"/>
      <c r="DQ104" s="907"/>
      <c r="DR104" s="907"/>
      <c r="DS104" s="907"/>
      <c r="DT104" s="907"/>
      <c r="DU104" s="907"/>
      <c r="DV104" s="907"/>
      <c r="DW104" s="907"/>
      <c r="DX104" s="907"/>
      <c r="DY104" s="907"/>
      <c r="DZ104" s="90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8" t="s">
        <v>407</v>
      </c>
      <c r="B108" s="909"/>
      <c r="C108" s="909"/>
      <c r="D108" s="909"/>
      <c r="E108" s="909"/>
      <c r="F108" s="909"/>
      <c r="G108" s="909"/>
      <c r="H108" s="909"/>
      <c r="I108" s="909"/>
      <c r="J108" s="909"/>
      <c r="K108" s="909"/>
      <c r="L108" s="909"/>
      <c r="M108" s="909"/>
      <c r="N108" s="909"/>
      <c r="O108" s="909"/>
      <c r="P108" s="909"/>
      <c r="Q108" s="909"/>
      <c r="R108" s="909"/>
      <c r="S108" s="909"/>
      <c r="T108" s="909"/>
      <c r="U108" s="909"/>
      <c r="V108" s="909"/>
      <c r="W108" s="909"/>
      <c r="X108" s="909"/>
      <c r="Y108" s="909"/>
      <c r="Z108" s="909"/>
      <c r="AA108" s="909"/>
      <c r="AB108" s="909"/>
      <c r="AC108" s="909"/>
      <c r="AD108" s="909"/>
      <c r="AE108" s="909"/>
      <c r="AF108" s="909"/>
      <c r="AG108" s="909"/>
      <c r="AH108" s="909"/>
      <c r="AI108" s="909"/>
      <c r="AJ108" s="909"/>
      <c r="AK108" s="909"/>
      <c r="AL108" s="909"/>
      <c r="AM108" s="909"/>
      <c r="AN108" s="909"/>
      <c r="AO108" s="909"/>
      <c r="AP108" s="909"/>
      <c r="AQ108" s="909"/>
      <c r="AR108" s="909"/>
      <c r="AS108" s="909"/>
      <c r="AT108" s="910"/>
      <c r="AU108" s="908" t="s">
        <v>408</v>
      </c>
      <c r="AV108" s="909"/>
      <c r="AW108" s="909"/>
      <c r="AX108" s="909"/>
      <c r="AY108" s="909"/>
      <c r="AZ108" s="909"/>
      <c r="BA108" s="909"/>
      <c r="BB108" s="909"/>
      <c r="BC108" s="909"/>
      <c r="BD108" s="909"/>
      <c r="BE108" s="909"/>
      <c r="BF108" s="909"/>
      <c r="BG108" s="909"/>
      <c r="BH108" s="909"/>
      <c r="BI108" s="909"/>
      <c r="BJ108" s="909"/>
      <c r="BK108" s="909"/>
      <c r="BL108" s="909"/>
      <c r="BM108" s="909"/>
      <c r="BN108" s="909"/>
      <c r="BO108" s="909"/>
      <c r="BP108" s="909"/>
      <c r="BQ108" s="909"/>
      <c r="BR108" s="909"/>
      <c r="BS108" s="909"/>
      <c r="BT108" s="909"/>
      <c r="BU108" s="909"/>
      <c r="BV108" s="909"/>
      <c r="BW108" s="909"/>
      <c r="BX108" s="909"/>
      <c r="BY108" s="909"/>
      <c r="BZ108" s="909"/>
      <c r="CA108" s="909"/>
      <c r="CB108" s="909"/>
      <c r="CC108" s="909"/>
      <c r="CD108" s="909"/>
      <c r="CE108" s="909"/>
      <c r="CF108" s="909"/>
      <c r="CG108" s="909"/>
      <c r="CH108" s="909"/>
      <c r="CI108" s="909"/>
      <c r="CJ108" s="909"/>
      <c r="CK108" s="909"/>
      <c r="CL108" s="909"/>
      <c r="CM108" s="909"/>
      <c r="CN108" s="909"/>
      <c r="CO108" s="909"/>
      <c r="CP108" s="909"/>
      <c r="CQ108" s="909"/>
      <c r="CR108" s="909"/>
      <c r="CS108" s="909"/>
      <c r="CT108" s="909"/>
      <c r="CU108" s="909"/>
      <c r="CV108" s="909"/>
      <c r="CW108" s="909"/>
      <c r="CX108" s="909"/>
      <c r="CY108" s="909"/>
      <c r="CZ108" s="909"/>
      <c r="DA108" s="909"/>
      <c r="DB108" s="909"/>
      <c r="DC108" s="909"/>
      <c r="DD108" s="909"/>
      <c r="DE108" s="909"/>
      <c r="DF108" s="909"/>
      <c r="DG108" s="909"/>
      <c r="DH108" s="909"/>
      <c r="DI108" s="909"/>
      <c r="DJ108" s="909"/>
      <c r="DK108" s="909"/>
      <c r="DL108" s="909"/>
      <c r="DM108" s="909"/>
      <c r="DN108" s="909"/>
      <c r="DO108" s="909"/>
      <c r="DP108" s="909"/>
      <c r="DQ108" s="909"/>
      <c r="DR108" s="909"/>
      <c r="DS108" s="909"/>
      <c r="DT108" s="909"/>
      <c r="DU108" s="909"/>
      <c r="DV108" s="909"/>
      <c r="DW108" s="909"/>
      <c r="DX108" s="909"/>
      <c r="DY108" s="909"/>
      <c r="DZ108" s="910"/>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288</v>
      </c>
      <c r="AG109" s="883"/>
      <c r="AH109" s="883"/>
      <c r="AI109" s="883"/>
      <c r="AJ109" s="884"/>
      <c r="AK109" s="882" t="s">
        <v>287</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288</v>
      </c>
      <c r="BW109" s="883"/>
      <c r="BX109" s="883"/>
      <c r="BY109" s="883"/>
      <c r="BZ109" s="884"/>
      <c r="CA109" s="882" t="s">
        <v>287</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288</v>
      </c>
      <c r="DM109" s="883"/>
      <c r="DN109" s="883"/>
      <c r="DO109" s="883"/>
      <c r="DP109" s="884"/>
      <c r="DQ109" s="882" t="s">
        <v>287</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5630592</v>
      </c>
      <c r="AB110" s="890"/>
      <c r="AC110" s="890"/>
      <c r="AD110" s="890"/>
      <c r="AE110" s="891"/>
      <c r="AF110" s="892">
        <v>5464682</v>
      </c>
      <c r="AG110" s="890"/>
      <c r="AH110" s="890"/>
      <c r="AI110" s="890"/>
      <c r="AJ110" s="891"/>
      <c r="AK110" s="892">
        <v>5241229</v>
      </c>
      <c r="AL110" s="890"/>
      <c r="AM110" s="890"/>
      <c r="AN110" s="890"/>
      <c r="AO110" s="891"/>
      <c r="AP110" s="893">
        <v>35.299999999999997</v>
      </c>
      <c r="AQ110" s="894"/>
      <c r="AR110" s="894"/>
      <c r="AS110" s="894"/>
      <c r="AT110" s="895"/>
      <c r="AU110" s="896" t="s">
        <v>61</v>
      </c>
      <c r="AV110" s="897"/>
      <c r="AW110" s="897"/>
      <c r="AX110" s="897"/>
      <c r="AY110" s="898"/>
      <c r="AZ110" s="937" t="s">
        <v>414</v>
      </c>
      <c r="BA110" s="887"/>
      <c r="BB110" s="887"/>
      <c r="BC110" s="887"/>
      <c r="BD110" s="887"/>
      <c r="BE110" s="887"/>
      <c r="BF110" s="887"/>
      <c r="BG110" s="887"/>
      <c r="BH110" s="887"/>
      <c r="BI110" s="887"/>
      <c r="BJ110" s="887"/>
      <c r="BK110" s="887"/>
      <c r="BL110" s="887"/>
      <c r="BM110" s="887"/>
      <c r="BN110" s="887"/>
      <c r="BO110" s="887"/>
      <c r="BP110" s="888"/>
      <c r="BQ110" s="923">
        <v>43679697</v>
      </c>
      <c r="BR110" s="924"/>
      <c r="BS110" s="924"/>
      <c r="BT110" s="924"/>
      <c r="BU110" s="924"/>
      <c r="BV110" s="924">
        <v>40838987</v>
      </c>
      <c r="BW110" s="924"/>
      <c r="BX110" s="924"/>
      <c r="BY110" s="924"/>
      <c r="BZ110" s="924"/>
      <c r="CA110" s="924">
        <v>38675937</v>
      </c>
      <c r="CB110" s="924"/>
      <c r="CC110" s="924"/>
      <c r="CD110" s="924"/>
      <c r="CE110" s="924"/>
      <c r="CF110" s="938">
        <v>260.5</v>
      </c>
      <c r="CG110" s="939"/>
      <c r="CH110" s="939"/>
      <c r="CI110" s="939"/>
      <c r="CJ110" s="939"/>
      <c r="CK110" s="940" t="s">
        <v>415</v>
      </c>
      <c r="CL110" s="941"/>
      <c r="CM110" s="920" t="s">
        <v>416</v>
      </c>
      <c r="CN110" s="921"/>
      <c r="CO110" s="921"/>
      <c r="CP110" s="921"/>
      <c r="CQ110" s="921"/>
      <c r="CR110" s="921"/>
      <c r="CS110" s="921"/>
      <c r="CT110" s="921"/>
      <c r="CU110" s="921"/>
      <c r="CV110" s="921"/>
      <c r="CW110" s="921"/>
      <c r="CX110" s="921"/>
      <c r="CY110" s="921"/>
      <c r="CZ110" s="921"/>
      <c r="DA110" s="921"/>
      <c r="DB110" s="921"/>
      <c r="DC110" s="921"/>
      <c r="DD110" s="921"/>
      <c r="DE110" s="921"/>
      <c r="DF110" s="922"/>
      <c r="DG110" s="923" t="s">
        <v>222</v>
      </c>
      <c r="DH110" s="924"/>
      <c r="DI110" s="924"/>
      <c r="DJ110" s="924"/>
      <c r="DK110" s="924"/>
      <c r="DL110" s="924" t="s">
        <v>222</v>
      </c>
      <c r="DM110" s="924"/>
      <c r="DN110" s="924"/>
      <c r="DO110" s="924"/>
      <c r="DP110" s="924"/>
      <c r="DQ110" s="924" t="s">
        <v>222</v>
      </c>
      <c r="DR110" s="924"/>
      <c r="DS110" s="924"/>
      <c r="DT110" s="924"/>
      <c r="DU110" s="924"/>
      <c r="DV110" s="925" t="s">
        <v>222</v>
      </c>
      <c r="DW110" s="925"/>
      <c r="DX110" s="925"/>
      <c r="DY110" s="925"/>
      <c r="DZ110" s="926"/>
    </row>
    <row r="111" spans="1:131" s="197" customFormat="1" ht="26.25" customHeight="1">
      <c r="A111" s="927" t="s">
        <v>417</v>
      </c>
      <c r="B111" s="928"/>
      <c r="C111" s="928"/>
      <c r="D111" s="928"/>
      <c r="E111" s="928"/>
      <c r="F111" s="928"/>
      <c r="G111" s="928"/>
      <c r="H111" s="928"/>
      <c r="I111" s="928"/>
      <c r="J111" s="928"/>
      <c r="K111" s="928"/>
      <c r="L111" s="928"/>
      <c r="M111" s="928"/>
      <c r="N111" s="928"/>
      <c r="O111" s="928"/>
      <c r="P111" s="928"/>
      <c r="Q111" s="928"/>
      <c r="R111" s="928"/>
      <c r="S111" s="928"/>
      <c r="T111" s="928"/>
      <c r="U111" s="928"/>
      <c r="V111" s="928"/>
      <c r="W111" s="928"/>
      <c r="X111" s="928"/>
      <c r="Y111" s="928"/>
      <c r="Z111" s="929"/>
      <c r="AA111" s="930" t="s">
        <v>222</v>
      </c>
      <c r="AB111" s="931"/>
      <c r="AC111" s="931"/>
      <c r="AD111" s="931"/>
      <c r="AE111" s="932"/>
      <c r="AF111" s="933" t="s">
        <v>222</v>
      </c>
      <c r="AG111" s="931"/>
      <c r="AH111" s="931"/>
      <c r="AI111" s="931"/>
      <c r="AJ111" s="932"/>
      <c r="AK111" s="933" t="s">
        <v>222</v>
      </c>
      <c r="AL111" s="931"/>
      <c r="AM111" s="931"/>
      <c r="AN111" s="931"/>
      <c r="AO111" s="932"/>
      <c r="AP111" s="934" t="s">
        <v>222</v>
      </c>
      <c r="AQ111" s="935"/>
      <c r="AR111" s="935"/>
      <c r="AS111" s="935"/>
      <c r="AT111" s="936"/>
      <c r="AU111" s="899"/>
      <c r="AV111" s="900"/>
      <c r="AW111" s="900"/>
      <c r="AX111" s="900"/>
      <c r="AY111" s="901"/>
      <c r="AZ111" s="946" t="s">
        <v>418</v>
      </c>
      <c r="BA111" s="947"/>
      <c r="BB111" s="947"/>
      <c r="BC111" s="947"/>
      <c r="BD111" s="947"/>
      <c r="BE111" s="947"/>
      <c r="BF111" s="947"/>
      <c r="BG111" s="947"/>
      <c r="BH111" s="947"/>
      <c r="BI111" s="947"/>
      <c r="BJ111" s="947"/>
      <c r="BK111" s="947"/>
      <c r="BL111" s="947"/>
      <c r="BM111" s="947"/>
      <c r="BN111" s="947"/>
      <c r="BO111" s="947"/>
      <c r="BP111" s="948"/>
      <c r="BQ111" s="916">
        <v>9707</v>
      </c>
      <c r="BR111" s="917"/>
      <c r="BS111" s="917"/>
      <c r="BT111" s="917"/>
      <c r="BU111" s="917"/>
      <c r="BV111" s="917">
        <v>29437</v>
      </c>
      <c r="BW111" s="917"/>
      <c r="BX111" s="917"/>
      <c r="BY111" s="917"/>
      <c r="BZ111" s="917"/>
      <c r="CA111" s="917">
        <v>25767</v>
      </c>
      <c r="CB111" s="917"/>
      <c r="CC111" s="917"/>
      <c r="CD111" s="917"/>
      <c r="CE111" s="917"/>
      <c r="CF111" s="911">
        <v>0.2</v>
      </c>
      <c r="CG111" s="912"/>
      <c r="CH111" s="912"/>
      <c r="CI111" s="912"/>
      <c r="CJ111" s="912"/>
      <c r="CK111" s="942"/>
      <c r="CL111" s="943"/>
      <c r="CM111" s="913" t="s">
        <v>419</v>
      </c>
      <c r="CN111" s="914"/>
      <c r="CO111" s="914"/>
      <c r="CP111" s="914"/>
      <c r="CQ111" s="914"/>
      <c r="CR111" s="914"/>
      <c r="CS111" s="914"/>
      <c r="CT111" s="914"/>
      <c r="CU111" s="914"/>
      <c r="CV111" s="914"/>
      <c r="CW111" s="914"/>
      <c r="CX111" s="914"/>
      <c r="CY111" s="914"/>
      <c r="CZ111" s="914"/>
      <c r="DA111" s="914"/>
      <c r="DB111" s="914"/>
      <c r="DC111" s="914"/>
      <c r="DD111" s="914"/>
      <c r="DE111" s="914"/>
      <c r="DF111" s="915"/>
      <c r="DG111" s="916" t="s">
        <v>222</v>
      </c>
      <c r="DH111" s="917"/>
      <c r="DI111" s="917"/>
      <c r="DJ111" s="917"/>
      <c r="DK111" s="917"/>
      <c r="DL111" s="917" t="s">
        <v>222</v>
      </c>
      <c r="DM111" s="917"/>
      <c r="DN111" s="917"/>
      <c r="DO111" s="917"/>
      <c r="DP111" s="917"/>
      <c r="DQ111" s="917" t="s">
        <v>222</v>
      </c>
      <c r="DR111" s="917"/>
      <c r="DS111" s="917"/>
      <c r="DT111" s="917"/>
      <c r="DU111" s="917"/>
      <c r="DV111" s="918" t="s">
        <v>222</v>
      </c>
      <c r="DW111" s="918"/>
      <c r="DX111" s="918"/>
      <c r="DY111" s="918"/>
      <c r="DZ111" s="919"/>
    </row>
    <row r="112" spans="1:131" s="197" customFormat="1" ht="26.25" customHeight="1">
      <c r="A112" s="949" t="s">
        <v>420</v>
      </c>
      <c r="B112" s="950"/>
      <c r="C112" s="947" t="s">
        <v>421</v>
      </c>
      <c r="D112" s="947"/>
      <c r="E112" s="947"/>
      <c r="F112" s="947"/>
      <c r="G112" s="947"/>
      <c r="H112" s="947"/>
      <c r="I112" s="947"/>
      <c r="J112" s="947"/>
      <c r="K112" s="947"/>
      <c r="L112" s="947"/>
      <c r="M112" s="947"/>
      <c r="N112" s="947"/>
      <c r="O112" s="947"/>
      <c r="P112" s="947"/>
      <c r="Q112" s="947"/>
      <c r="R112" s="947"/>
      <c r="S112" s="947"/>
      <c r="T112" s="947"/>
      <c r="U112" s="947"/>
      <c r="V112" s="947"/>
      <c r="W112" s="947"/>
      <c r="X112" s="947"/>
      <c r="Y112" s="947"/>
      <c r="Z112" s="948"/>
      <c r="AA112" s="955" t="s">
        <v>222</v>
      </c>
      <c r="AB112" s="956"/>
      <c r="AC112" s="956"/>
      <c r="AD112" s="956"/>
      <c r="AE112" s="957"/>
      <c r="AF112" s="958" t="s">
        <v>222</v>
      </c>
      <c r="AG112" s="956"/>
      <c r="AH112" s="956"/>
      <c r="AI112" s="956"/>
      <c r="AJ112" s="957"/>
      <c r="AK112" s="958" t="s">
        <v>222</v>
      </c>
      <c r="AL112" s="956"/>
      <c r="AM112" s="956"/>
      <c r="AN112" s="956"/>
      <c r="AO112" s="957"/>
      <c r="AP112" s="959" t="s">
        <v>222</v>
      </c>
      <c r="AQ112" s="960"/>
      <c r="AR112" s="960"/>
      <c r="AS112" s="960"/>
      <c r="AT112" s="961"/>
      <c r="AU112" s="899"/>
      <c r="AV112" s="900"/>
      <c r="AW112" s="900"/>
      <c r="AX112" s="900"/>
      <c r="AY112" s="901"/>
      <c r="AZ112" s="946" t="s">
        <v>422</v>
      </c>
      <c r="BA112" s="947"/>
      <c r="BB112" s="947"/>
      <c r="BC112" s="947"/>
      <c r="BD112" s="947"/>
      <c r="BE112" s="947"/>
      <c r="BF112" s="947"/>
      <c r="BG112" s="947"/>
      <c r="BH112" s="947"/>
      <c r="BI112" s="947"/>
      <c r="BJ112" s="947"/>
      <c r="BK112" s="947"/>
      <c r="BL112" s="947"/>
      <c r="BM112" s="947"/>
      <c r="BN112" s="947"/>
      <c r="BO112" s="947"/>
      <c r="BP112" s="948"/>
      <c r="BQ112" s="916">
        <v>26061676</v>
      </c>
      <c r="BR112" s="917"/>
      <c r="BS112" s="917"/>
      <c r="BT112" s="917"/>
      <c r="BU112" s="917"/>
      <c r="BV112" s="917">
        <v>23858978</v>
      </c>
      <c r="BW112" s="917"/>
      <c r="BX112" s="917"/>
      <c r="BY112" s="917"/>
      <c r="BZ112" s="917"/>
      <c r="CA112" s="917">
        <v>21865597</v>
      </c>
      <c r="CB112" s="917"/>
      <c r="CC112" s="917"/>
      <c r="CD112" s="917"/>
      <c r="CE112" s="917"/>
      <c r="CF112" s="911">
        <v>147.30000000000001</v>
      </c>
      <c r="CG112" s="912"/>
      <c r="CH112" s="912"/>
      <c r="CI112" s="912"/>
      <c r="CJ112" s="912"/>
      <c r="CK112" s="942"/>
      <c r="CL112" s="943"/>
      <c r="CM112" s="913" t="s">
        <v>423</v>
      </c>
      <c r="CN112" s="914"/>
      <c r="CO112" s="914"/>
      <c r="CP112" s="914"/>
      <c r="CQ112" s="914"/>
      <c r="CR112" s="914"/>
      <c r="CS112" s="914"/>
      <c r="CT112" s="914"/>
      <c r="CU112" s="914"/>
      <c r="CV112" s="914"/>
      <c r="CW112" s="914"/>
      <c r="CX112" s="914"/>
      <c r="CY112" s="914"/>
      <c r="CZ112" s="914"/>
      <c r="DA112" s="914"/>
      <c r="DB112" s="914"/>
      <c r="DC112" s="914"/>
      <c r="DD112" s="914"/>
      <c r="DE112" s="914"/>
      <c r="DF112" s="915"/>
      <c r="DG112" s="916" t="s">
        <v>222</v>
      </c>
      <c r="DH112" s="917"/>
      <c r="DI112" s="917"/>
      <c r="DJ112" s="917"/>
      <c r="DK112" s="917"/>
      <c r="DL112" s="917" t="s">
        <v>222</v>
      </c>
      <c r="DM112" s="917"/>
      <c r="DN112" s="917"/>
      <c r="DO112" s="917"/>
      <c r="DP112" s="917"/>
      <c r="DQ112" s="917" t="s">
        <v>222</v>
      </c>
      <c r="DR112" s="917"/>
      <c r="DS112" s="917"/>
      <c r="DT112" s="917"/>
      <c r="DU112" s="917"/>
      <c r="DV112" s="918" t="s">
        <v>222</v>
      </c>
      <c r="DW112" s="918"/>
      <c r="DX112" s="918"/>
      <c r="DY112" s="918"/>
      <c r="DZ112" s="919"/>
    </row>
    <row r="113" spans="1:130" s="197" customFormat="1" ht="26.25" customHeight="1">
      <c r="A113" s="951"/>
      <c r="B113" s="952"/>
      <c r="C113" s="947" t="s">
        <v>424</v>
      </c>
      <c r="D113" s="947"/>
      <c r="E113" s="947"/>
      <c r="F113" s="947"/>
      <c r="G113" s="947"/>
      <c r="H113" s="947"/>
      <c r="I113" s="947"/>
      <c r="J113" s="947"/>
      <c r="K113" s="947"/>
      <c r="L113" s="947"/>
      <c r="M113" s="947"/>
      <c r="N113" s="947"/>
      <c r="O113" s="947"/>
      <c r="P113" s="947"/>
      <c r="Q113" s="947"/>
      <c r="R113" s="947"/>
      <c r="S113" s="947"/>
      <c r="T113" s="947"/>
      <c r="U113" s="947"/>
      <c r="V113" s="947"/>
      <c r="W113" s="947"/>
      <c r="X113" s="947"/>
      <c r="Y113" s="947"/>
      <c r="Z113" s="948"/>
      <c r="AA113" s="930">
        <v>1701626</v>
      </c>
      <c r="AB113" s="931"/>
      <c r="AC113" s="931"/>
      <c r="AD113" s="931"/>
      <c r="AE113" s="932"/>
      <c r="AF113" s="933">
        <v>1798120</v>
      </c>
      <c r="AG113" s="931"/>
      <c r="AH113" s="931"/>
      <c r="AI113" s="931"/>
      <c r="AJ113" s="932"/>
      <c r="AK113" s="933">
        <v>1669623</v>
      </c>
      <c r="AL113" s="931"/>
      <c r="AM113" s="931"/>
      <c r="AN113" s="931"/>
      <c r="AO113" s="932"/>
      <c r="AP113" s="934">
        <v>11.2</v>
      </c>
      <c r="AQ113" s="935"/>
      <c r="AR113" s="935"/>
      <c r="AS113" s="935"/>
      <c r="AT113" s="936"/>
      <c r="AU113" s="899"/>
      <c r="AV113" s="900"/>
      <c r="AW113" s="900"/>
      <c r="AX113" s="900"/>
      <c r="AY113" s="901"/>
      <c r="AZ113" s="946" t="s">
        <v>425</v>
      </c>
      <c r="BA113" s="947"/>
      <c r="BB113" s="947"/>
      <c r="BC113" s="947"/>
      <c r="BD113" s="947"/>
      <c r="BE113" s="947"/>
      <c r="BF113" s="947"/>
      <c r="BG113" s="947"/>
      <c r="BH113" s="947"/>
      <c r="BI113" s="947"/>
      <c r="BJ113" s="947"/>
      <c r="BK113" s="947"/>
      <c r="BL113" s="947"/>
      <c r="BM113" s="947"/>
      <c r="BN113" s="947"/>
      <c r="BO113" s="947"/>
      <c r="BP113" s="948"/>
      <c r="BQ113" s="916" t="s">
        <v>222</v>
      </c>
      <c r="BR113" s="917"/>
      <c r="BS113" s="917"/>
      <c r="BT113" s="917"/>
      <c r="BU113" s="917"/>
      <c r="BV113" s="917" t="s">
        <v>222</v>
      </c>
      <c r="BW113" s="917"/>
      <c r="BX113" s="917"/>
      <c r="BY113" s="917"/>
      <c r="BZ113" s="917"/>
      <c r="CA113" s="917" t="s">
        <v>222</v>
      </c>
      <c r="CB113" s="917"/>
      <c r="CC113" s="917"/>
      <c r="CD113" s="917"/>
      <c r="CE113" s="917"/>
      <c r="CF113" s="911" t="s">
        <v>222</v>
      </c>
      <c r="CG113" s="912"/>
      <c r="CH113" s="912"/>
      <c r="CI113" s="912"/>
      <c r="CJ113" s="912"/>
      <c r="CK113" s="942"/>
      <c r="CL113" s="943"/>
      <c r="CM113" s="913" t="s">
        <v>426</v>
      </c>
      <c r="CN113" s="914"/>
      <c r="CO113" s="914"/>
      <c r="CP113" s="914"/>
      <c r="CQ113" s="914"/>
      <c r="CR113" s="914"/>
      <c r="CS113" s="914"/>
      <c r="CT113" s="914"/>
      <c r="CU113" s="914"/>
      <c r="CV113" s="914"/>
      <c r="CW113" s="914"/>
      <c r="CX113" s="914"/>
      <c r="CY113" s="914"/>
      <c r="CZ113" s="914"/>
      <c r="DA113" s="914"/>
      <c r="DB113" s="914"/>
      <c r="DC113" s="914"/>
      <c r="DD113" s="914"/>
      <c r="DE113" s="914"/>
      <c r="DF113" s="915"/>
      <c r="DG113" s="955" t="s">
        <v>222</v>
      </c>
      <c r="DH113" s="956"/>
      <c r="DI113" s="956"/>
      <c r="DJ113" s="956"/>
      <c r="DK113" s="957"/>
      <c r="DL113" s="958" t="s">
        <v>222</v>
      </c>
      <c r="DM113" s="956"/>
      <c r="DN113" s="956"/>
      <c r="DO113" s="956"/>
      <c r="DP113" s="957"/>
      <c r="DQ113" s="958" t="s">
        <v>222</v>
      </c>
      <c r="DR113" s="956"/>
      <c r="DS113" s="956"/>
      <c r="DT113" s="956"/>
      <c r="DU113" s="957"/>
      <c r="DV113" s="959" t="s">
        <v>222</v>
      </c>
      <c r="DW113" s="960"/>
      <c r="DX113" s="960"/>
      <c r="DY113" s="960"/>
      <c r="DZ113" s="961"/>
    </row>
    <row r="114" spans="1:130" s="197" customFormat="1" ht="26.25" customHeight="1">
      <c r="A114" s="951"/>
      <c r="B114" s="952"/>
      <c r="C114" s="947" t="s">
        <v>427</v>
      </c>
      <c r="D114" s="947"/>
      <c r="E114" s="947"/>
      <c r="F114" s="947"/>
      <c r="G114" s="947"/>
      <c r="H114" s="947"/>
      <c r="I114" s="947"/>
      <c r="J114" s="947"/>
      <c r="K114" s="947"/>
      <c r="L114" s="947"/>
      <c r="M114" s="947"/>
      <c r="N114" s="947"/>
      <c r="O114" s="947"/>
      <c r="P114" s="947"/>
      <c r="Q114" s="947"/>
      <c r="R114" s="947"/>
      <c r="S114" s="947"/>
      <c r="T114" s="947"/>
      <c r="U114" s="947"/>
      <c r="V114" s="947"/>
      <c r="W114" s="947"/>
      <c r="X114" s="947"/>
      <c r="Y114" s="947"/>
      <c r="Z114" s="948"/>
      <c r="AA114" s="955" t="s">
        <v>222</v>
      </c>
      <c r="AB114" s="956"/>
      <c r="AC114" s="956"/>
      <c r="AD114" s="956"/>
      <c r="AE114" s="957"/>
      <c r="AF114" s="958" t="s">
        <v>222</v>
      </c>
      <c r="AG114" s="956"/>
      <c r="AH114" s="956"/>
      <c r="AI114" s="956"/>
      <c r="AJ114" s="957"/>
      <c r="AK114" s="958" t="s">
        <v>222</v>
      </c>
      <c r="AL114" s="956"/>
      <c r="AM114" s="956"/>
      <c r="AN114" s="956"/>
      <c r="AO114" s="957"/>
      <c r="AP114" s="959" t="s">
        <v>222</v>
      </c>
      <c r="AQ114" s="960"/>
      <c r="AR114" s="960"/>
      <c r="AS114" s="960"/>
      <c r="AT114" s="961"/>
      <c r="AU114" s="899"/>
      <c r="AV114" s="900"/>
      <c r="AW114" s="900"/>
      <c r="AX114" s="900"/>
      <c r="AY114" s="901"/>
      <c r="AZ114" s="946" t="s">
        <v>428</v>
      </c>
      <c r="BA114" s="947"/>
      <c r="BB114" s="947"/>
      <c r="BC114" s="947"/>
      <c r="BD114" s="947"/>
      <c r="BE114" s="947"/>
      <c r="BF114" s="947"/>
      <c r="BG114" s="947"/>
      <c r="BH114" s="947"/>
      <c r="BI114" s="947"/>
      <c r="BJ114" s="947"/>
      <c r="BK114" s="947"/>
      <c r="BL114" s="947"/>
      <c r="BM114" s="947"/>
      <c r="BN114" s="947"/>
      <c r="BO114" s="947"/>
      <c r="BP114" s="948"/>
      <c r="BQ114" s="916">
        <v>1571505</v>
      </c>
      <c r="BR114" s="917"/>
      <c r="BS114" s="917"/>
      <c r="BT114" s="917"/>
      <c r="BU114" s="917"/>
      <c r="BV114" s="917">
        <v>1423962</v>
      </c>
      <c r="BW114" s="917"/>
      <c r="BX114" s="917"/>
      <c r="BY114" s="917"/>
      <c r="BZ114" s="917"/>
      <c r="CA114" s="917">
        <v>982895</v>
      </c>
      <c r="CB114" s="917"/>
      <c r="CC114" s="917"/>
      <c r="CD114" s="917"/>
      <c r="CE114" s="917"/>
      <c r="CF114" s="911">
        <v>6.6</v>
      </c>
      <c r="CG114" s="912"/>
      <c r="CH114" s="912"/>
      <c r="CI114" s="912"/>
      <c r="CJ114" s="912"/>
      <c r="CK114" s="942"/>
      <c r="CL114" s="943"/>
      <c r="CM114" s="913" t="s">
        <v>429</v>
      </c>
      <c r="CN114" s="914"/>
      <c r="CO114" s="914"/>
      <c r="CP114" s="914"/>
      <c r="CQ114" s="914"/>
      <c r="CR114" s="914"/>
      <c r="CS114" s="914"/>
      <c r="CT114" s="914"/>
      <c r="CU114" s="914"/>
      <c r="CV114" s="914"/>
      <c r="CW114" s="914"/>
      <c r="CX114" s="914"/>
      <c r="CY114" s="914"/>
      <c r="CZ114" s="914"/>
      <c r="DA114" s="914"/>
      <c r="DB114" s="914"/>
      <c r="DC114" s="914"/>
      <c r="DD114" s="914"/>
      <c r="DE114" s="914"/>
      <c r="DF114" s="915"/>
      <c r="DG114" s="955" t="s">
        <v>222</v>
      </c>
      <c r="DH114" s="956"/>
      <c r="DI114" s="956"/>
      <c r="DJ114" s="956"/>
      <c r="DK114" s="957"/>
      <c r="DL114" s="958" t="s">
        <v>222</v>
      </c>
      <c r="DM114" s="956"/>
      <c r="DN114" s="956"/>
      <c r="DO114" s="956"/>
      <c r="DP114" s="957"/>
      <c r="DQ114" s="958" t="s">
        <v>222</v>
      </c>
      <c r="DR114" s="956"/>
      <c r="DS114" s="956"/>
      <c r="DT114" s="956"/>
      <c r="DU114" s="957"/>
      <c r="DV114" s="959" t="s">
        <v>222</v>
      </c>
      <c r="DW114" s="960"/>
      <c r="DX114" s="960"/>
      <c r="DY114" s="960"/>
      <c r="DZ114" s="961"/>
    </row>
    <row r="115" spans="1:130" s="197" customFormat="1" ht="26.25" customHeight="1">
      <c r="A115" s="951"/>
      <c r="B115" s="952"/>
      <c r="C115" s="947" t="s">
        <v>430</v>
      </c>
      <c r="D115" s="947"/>
      <c r="E115" s="947"/>
      <c r="F115" s="947"/>
      <c r="G115" s="947"/>
      <c r="H115" s="947"/>
      <c r="I115" s="947"/>
      <c r="J115" s="947"/>
      <c r="K115" s="947"/>
      <c r="L115" s="947"/>
      <c r="M115" s="947"/>
      <c r="N115" s="947"/>
      <c r="O115" s="947"/>
      <c r="P115" s="947"/>
      <c r="Q115" s="947"/>
      <c r="R115" s="947"/>
      <c r="S115" s="947"/>
      <c r="T115" s="947"/>
      <c r="U115" s="947"/>
      <c r="V115" s="947"/>
      <c r="W115" s="947"/>
      <c r="X115" s="947"/>
      <c r="Y115" s="947"/>
      <c r="Z115" s="948"/>
      <c r="AA115" s="930">
        <v>61956</v>
      </c>
      <c r="AB115" s="931"/>
      <c r="AC115" s="931"/>
      <c r="AD115" s="931"/>
      <c r="AE115" s="932"/>
      <c r="AF115" s="933">
        <v>2135</v>
      </c>
      <c r="AG115" s="931"/>
      <c r="AH115" s="931"/>
      <c r="AI115" s="931"/>
      <c r="AJ115" s="932"/>
      <c r="AK115" s="933">
        <v>3690</v>
      </c>
      <c r="AL115" s="931"/>
      <c r="AM115" s="931"/>
      <c r="AN115" s="931"/>
      <c r="AO115" s="932"/>
      <c r="AP115" s="934">
        <v>0</v>
      </c>
      <c r="AQ115" s="935"/>
      <c r="AR115" s="935"/>
      <c r="AS115" s="935"/>
      <c r="AT115" s="936"/>
      <c r="AU115" s="899"/>
      <c r="AV115" s="900"/>
      <c r="AW115" s="900"/>
      <c r="AX115" s="900"/>
      <c r="AY115" s="901"/>
      <c r="AZ115" s="946" t="s">
        <v>431</v>
      </c>
      <c r="BA115" s="947"/>
      <c r="BB115" s="947"/>
      <c r="BC115" s="947"/>
      <c r="BD115" s="947"/>
      <c r="BE115" s="947"/>
      <c r="BF115" s="947"/>
      <c r="BG115" s="947"/>
      <c r="BH115" s="947"/>
      <c r="BI115" s="947"/>
      <c r="BJ115" s="947"/>
      <c r="BK115" s="947"/>
      <c r="BL115" s="947"/>
      <c r="BM115" s="947"/>
      <c r="BN115" s="947"/>
      <c r="BO115" s="947"/>
      <c r="BP115" s="948"/>
      <c r="BQ115" s="916" t="s">
        <v>222</v>
      </c>
      <c r="BR115" s="917"/>
      <c r="BS115" s="917"/>
      <c r="BT115" s="917"/>
      <c r="BU115" s="917"/>
      <c r="BV115" s="917" t="s">
        <v>222</v>
      </c>
      <c r="BW115" s="917"/>
      <c r="BX115" s="917"/>
      <c r="BY115" s="917"/>
      <c r="BZ115" s="917"/>
      <c r="CA115" s="917" t="s">
        <v>222</v>
      </c>
      <c r="CB115" s="917"/>
      <c r="CC115" s="917"/>
      <c r="CD115" s="917"/>
      <c r="CE115" s="917"/>
      <c r="CF115" s="911" t="s">
        <v>222</v>
      </c>
      <c r="CG115" s="912"/>
      <c r="CH115" s="912"/>
      <c r="CI115" s="912"/>
      <c r="CJ115" s="912"/>
      <c r="CK115" s="942"/>
      <c r="CL115" s="943"/>
      <c r="CM115" s="946" t="s">
        <v>432</v>
      </c>
      <c r="CN115" s="970"/>
      <c r="CO115" s="970"/>
      <c r="CP115" s="970"/>
      <c r="CQ115" s="970"/>
      <c r="CR115" s="970"/>
      <c r="CS115" s="970"/>
      <c r="CT115" s="970"/>
      <c r="CU115" s="970"/>
      <c r="CV115" s="970"/>
      <c r="CW115" s="970"/>
      <c r="CX115" s="970"/>
      <c r="CY115" s="970"/>
      <c r="CZ115" s="970"/>
      <c r="DA115" s="970"/>
      <c r="DB115" s="970"/>
      <c r="DC115" s="970"/>
      <c r="DD115" s="970"/>
      <c r="DE115" s="970"/>
      <c r="DF115" s="948"/>
      <c r="DG115" s="955" t="s">
        <v>222</v>
      </c>
      <c r="DH115" s="956"/>
      <c r="DI115" s="956"/>
      <c r="DJ115" s="956"/>
      <c r="DK115" s="957"/>
      <c r="DL115" s="958" t="s">
        <v>222</v>
      </c>
      <c r="DM115" s="956"/>
      <c r="DN115" s="956"/>
      <c r="DO115" s="956"/>
      <c r="DP115" s="957"/>
      <c r="DQ115" s="958" t="s">
        <v>222</v>
      </c>
      <c r="DR115" s="956"/>
      <c r="DS115" s="956"/>
      <c r="DT115" s="956"/>
      <c r="DU115" s="957"/>
      <c r="DV115" s="959" t="s">
        <v>222</v>
      </c>
      <c r="DW115" s="960"/>
      <c r="DX115" s="960"/>
      <c r="DY115" s="960"/>
      <c r="DZ115" s="961"/>
    </row>
    <row r="116" spans="1:130" s="197" customFormat="1" ht="26.25" customHeight="1">
      <c r="A116" s="953"/>
      <c r="B116" s="954"/>
      <c r="C116" s="968" t="s">
        <v>433</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55">
        <v>2570</v>
      </c>
      <c r="AB116" s="956"/>
      <c r="AC116" s="956"/>
      <c r="AD116" s="956"/>
      <c r="AE116" s="957"/>
      <c r="AF116" s="958">
        <v>1853</v>
      </c>
      <c r="AG116" s="956"/>
      <c r="AH116" s="956"/>
      <c r="AI116" s="956"/>
      <c r="AJ116" s="957"/>
      <c r="AK116" s="958">
        <v>2130</v>
      </c>
      <c r="AL116" s="956"/>
      <c r="AM116" s="956"/>
      <c r="AN116" s="956"/>
      <c r="AO116" s="957"/>
      <c r="AP116" s="959">
        <v>0</v>
      </c>
      <c r="AQ116" s="960"/>
      <c r="AR116" s="960"/>
      <c r="AS116" s="960"/>
      <c r="AT116" s="961"/>
      <c r="AU116" s="899"/>
      <c r="AV116" s="900"/>
      <c r="AW116" s="900"/>
      <c r="AX116" s="900"/>
      <c r="AY116" s="901"/>
      <c r="AZ116" s="946" t="s">
        <v>434</v>
      </c>
      <c r="BA116" s="947"/>
      <c r="BB116" s="947"/>
      <c r="BC116" s="947"/>
      <c r="BD116" s="947"/>
      <c r="BE116" s="947"/>
      <c r="BF116" s="947"/>
      <c r="BG116" s="947"/>
      <c r="BH116" s="947"/>
      <c r="BI116" s="947"/>
      <c r="BJ116" s="947"/>
      <c r="BK116" s="947"/>
      <c r="BL116" s="947"/>
      <c r="BM116" s="947"/>
      <c r="BN116" s="947"/>
      <c r="BO116" s="947"/>
      <c r="BP116" s="948"/>
      <c r="BQ116" s="916" t="s">
        <v>222</v>
      </c>
      <c r="BR116" s="917"/>
      <c r="BS116" s="917"/>
      <c r="BT116" s="917"/>
      <c r="BU116" s="917"/>
      <c r="BV116" s="917" t="s">
        <v>222</v>
      </c>
      <c r="BW116" s="917"/>
      <c r="BX116" s="917"/>
      <c r="BY116" s="917"/>
      <c r="BZ116" s="917"/>
      <c r="CA116" s="917" t="s">
        <v>222</v>
      </c>
      <c r="CB116" s="917"/>
      <c r="CC116" s="917"/>
      <c r="CD116" s="917"/>
      <c r="CE116" s="917"/>
      <c r="CF116" s="911" t="s">
        <v>222</v>
      </c>
      <c r="CG116" s="912"/>
      <c r="CH116" s="912"/>
      <c r="CI116" s="912"/>
      <c r="CJ116" s="912"/>
      <c r="CK116" s="942"/>
      <c r="CL116" s="943"/>
      <c r="CM116" s="913" t="s">
        <v>435</v>
      </c>
      <c r="CN116" s="914"/>
      <c r="CO116" s="914"/>
      <c r="CP116" s="914"/>
      <c r="CQ116" s="914"/>
      <c r="CR116" s="914"/>
      <c r="CS116" s="914"/>
      <c r="CT116" s="914"/>
      <c r="CU116" s="914"/>
      <c r="CV116" s="914"/>
      <c r="CW116" s="914"/>
      <c r="CX116" s="914"/>
      <c r="CY116" s="914"/>
      <c r="CZ116" s="914"/>
      <c r="DA116" s="914"/>
      <c r="DB116" s="914"/>
      <c r="DC116" s="914"/>
      <c r="DD116" s="914"/>
      <c r="DE116" s="914"/>
      <c r="DF116" s="915"/>
      <c r="DG116" s="955" t="s">
        <v>222</v>
      </c>
      <c r="DH116" s="956"/>
      <c r="DI116" s="956"/>
      <c r="DJ116" s="956"/>
      <c r="DK116" s="957"/>
      <c r="DL116" s="958" t="s">
        <v>222</v>
      </c>
      <c r="DM116" s="956"/>
      <c r="DN116" s="956"/>
      <c r="DO116" s="956"/>
      <c r="DP116" s="957"/>
      <c r="DQ116" s="958" t="s">
        <v>222</v>
      </c>
      <c r="DR116" s="956"/>
      <c r="DS116" s="956"/>
      <c r="DT116" s="956"/>
      <c r="DU116" s="957"/>
      <c r="DV116" s="959" t="s">
        <v>222</v>
      </c>
      <c r="DW116" s="960"/>
      <c r="DX116" s="960"/>
      <c r="DY116" s="960"/>
      <c r="DZ116" s="961"/>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0" t="s">
        <v>436</v>
      </c>
      <c r="Z117" s="884"/>
      <c r="AA117" s="993">
        <v>7396744</v>
      </c>
      <c r="AB117" s="963"/>
      <c r="AC117" s="963"/>
      <c r="AD117" s="963"/>
      <c r="AE117" s="964"/>
      <c r="AF117" s="962">
        <v>7266790</v>
      </c>
      <c r="AG117" s="963"/>
      <c r="AH117" s="963"/>
      <c r="AI117" s="963"/>
      <c r="AJ117" s="964"/>
      <c r="AK117" s="962">
        <v>6916672</v>
      </c>
      <c r="AL117" s="963"/>
      <c r="AM117" s="963"/>
      <c r="AN117" s="963"/>
      <c r="AO117" s="964"/>
      <c r="AP117" s="965"/>
      <c r="AQ117" s="966"/>
      <c r="AR117" s="966"/>
      <c r="AS117" s="966"/>
      <c r="AT117" s="967"/>
      <c r="AU117" s="899"/>
      <c r="AV117" s="900"/>
      <c r="AW117" s="900"/>
      <c r="AX117" s="900"/>
      <c r="AY117" s="901"/>
      <c r="AZ117" s="992" t="s">
        <v>437</v>
      </c>
      <c r="BA117" s="968"/>
      <c r="BB117" s="968"/>
      <c r="BC117" s="968"/>
      <c r="BD117" s="968"/>
      <c r="BE117" s="968"/>
      <c r="BF117" s="968"/>
      <c r="BG117" s="968"/>
      <c r="BH117" s="968"/>
      <c r="BI117" s="968"/>
      <c r="BJ117" s="968"/>
      <c r="BK117" s="968"/>
      <c r="BL117" s="968"/>
      <c r="BM117" s="968"/>
      <c r="BN117" s="968"/>
      <c r="BO117" s="968"/>
      <c r="BP117" s="969"/>
      <c r="BQ117" s="982" t="s">
        <v>222</v>
      </c>
      <c r="BR117" s="983"/>
      <c r="BS117" s="983"/>
      <c r="BT117" s="983"/>
      <c r="BU117" s="983"/>
      <c r="BV117" s="983" t="s">
        <v>222</v>
      </c>
      <c r="BW117" s="983"/>
      <c r="BX117" s="983"/>
      <c r="BY117" s="983"/>
      <c r="BZ117" s="983"/>
      <c r="CA117" s="983" t="s">
        <v>222</v>
      </c>
      <c r="CB117" s="983"/>
      <c r="CC117" s="983"/>
      <c r="CD117" s="983"/>
      <c r="CE117" s="983"/>
      <c r="CF117" s="911" t="s">
        <v>222</v>
      </c>
      <c r="CG117" s="912"/>
      <c r="CH117" s="912"/>
      <c r="CI117" s="912"/>
      <c r="CJ117" s="912"/>
      <c r="CK117" s="942"/>
      <c r="CL117" s="943"/>
      <c r="CM117" s="913" t="s">
        <v>438</v>
      </c>
      <c r="CN117" s="914"/>
      <c r="CO117" s="914"/>
      <c r="CP117" s="914"/>
      <c r="CQ117" s="914"/>
      <c r="CR117" s="914"/>
      <c r="CS117" s="914"/>
      <c r="CT117" s="914"/>
      <c r="CU117" s="914"/>
      <c r="CV117" s="914"/>
      <c r="CW117" s="914"/>
      <c r="CX117" s="914"/>
      <c r="CY117" s="914"/>
      <c r="CZ117" s="914"/>
      <c r="DA117" s="914"/>
      <c r="DB117" s="914"/>
      <c r="DC117" s="914"/>
      <c r="DD117" s="914"/>
      <c r="DE117" s="914"/>
      <c r="DF117" s="915"/>
      <c r="DG117" s="955" t="s">
        <v>222</v>
      </c>
      <c r="DH117" s="956"/>
      <c r="DI117" s="956"/>
      <c r="DJ117" s="956"/>
      <c r="DK117" s="957"/>
      <c r="DL117" s="958" t="s">
        <v>222</v>
      </c>
      <c r="DM117" s="956"/>
      <c r="DN117" s="956"/>
      <c r="DO117" s="956"/>
      <c r="DP117" s="957"/>
      <c r="DQ117" s="958" t="s">
        <v>222</v>
      </c>
      <c r="DR117" s="956"/>
      <c r="DS117" s="956"/>
      <c r="DT117" s="956"/>
      <c r="DU117" s="957"/>
      <c r="DV117" s="959" t="s">
        <v>222</v>
      </c>
      <c r="DW117" s="960"/>
      <c r="DX117" s="960"/>
      <c r="DY117" s="960"/>
      <c r="DZ117" s="961"/>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288</v>
      </c>
      <c r="AG118" s="883"/>
      <c r="AH118" s="883"/>
      <c r="AI118" s="883"/>
      <c r="AJ118" s="884"/>
      <c r="AK118" s="882" t="s">
        <v>287</v>
      </c>
      <c r="AL118" s="883"/>
      <c r="AM118" s="883"/>
      <c r="AN118" s="883"/>
      <c r="AO118" s="884"/>
      <c r="AP118" s="987" t="s">
        <v>411</v>
      </c>
      <c r="AQ118" s="988"/>
      <c r="AR118" s="988"/>
      <c r="AS118" s="988"/>
      <c r="AT118" s="989"/>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0" t="s">
        <v>439</v>
      </c>
      <c r="BP118" s="991"/>
      <c r="BQ118" s="982">
        <v>71322585</v>
      </c>
      <c r="BR118" s="983"/>
      <c r="BS118" s="983"/>
      <c r="BT118" s="983"/>
      <c r="BU118" s="983"/>
      <c r="BV118" s="983">
        <v>66151364</v>
      </c>
      <c r="BW118" s="983"/>
      <c r="BX118" s="983"/>
      <c r="BY118" s="983"/>
      <c r="BZ118" s="983"/>
      <c r="CA118" s="983">
        <v>61550196</v>
      </c>
      <c r="CB118" s="983"/>
      <c r="CC118" s="983"/>
      <c r="CD118" s="983"/>
      <c r="CE118" s="983"/>
      <c r="CF118" s="984"/>
      <c r="CG118" s="985"/>
      <c r="CH118" s="985"/>
      <c r="CI118" s="985"/>
      <c r="CJ118" s="986"/>
      <c r="CK118" s="942"/>
      <c r="CL118" s="943"/>
      <c r="CM118" s="913" t="s">
        <v>440</v>
      </c>
      <c r="CN118" s="914"/>
      <c r="CO118" s="914"/>
      <c r="CP118" s="914"/>
      <c r="CQ118" s="914"/>
      <c r="CR118" s="914"/>
      <c r="CS118" s="914"/>
      <c r="CT118" s="914"/>
      <c r="CU118" s="914"/>
      <c r="CV118" s="914"/>
      <c r="CW118" s="914"/>
      <c r="CX118" s="914"/>
      <c r="CY118" s="914"/>
      <c r="CZ118" s="914"/>
      <c r="DA118" s="914"/>
      <c r="DB118" s="914"/>
      <c r="DC118" s="914"/>
      <c r="DD118" s="914"/>
      <c r="DE118" s="914"/>
      <c r="DF118" s="915"/>
      <c r="DG118" s="955" t="s">
        <v>222</v>
      </c>
      <c r="DH118" s="956"/>
      <c r="DI118" s="956"/>
      <c r="DJ118" s="956"/>
      <c r="DK118" s="957"/>
      <c r="DL118" s="958" t="s">
        <v>222</v>
      </c>
      <c r="DM118" s="956"/>
      <c r="DN118" s="956"/>
      <c r="DO118" s="956"/>
      <c r="DP118" s="957"/>
      <c r="DQ118" s="958" t="s">
        <v>222</v>
      </c>
      <c r="DR118" s="956"/>
      <c r="DS118" s="956"/>
      <c r="DT118" s="956"/>
      <c r="DU118" s="957"/>
      <c r="DV118" s="959" t="s">
        <v>222</v>
      </c>
      <c r="DW118" s="960"/>
      <c r="DX118" s="960"/>
      <c r="DY118" s="960"/>
      <c r="DZ118" s="961"/>
    </row>
    <row r="119" spans="1:130" s="197" customFormat="1" ht="26.25" customHeight="1">
      <c r="A119" s="971" t="s">
        <v>415</v>
      </c>
      <c r="B119" s="941"/>
      <c r="C119" s="920" t="s">
        <v>416</v>
      </c>
      <c r="D119" s="921"/>
      <c r="E119" s="921"/>
      <c r="F119" s="921"/>
      <c r="G119" s="921"/>
      <c r="H119" s="921"/>
      <c r="I119" s="921"/>
      <c r="J119" s="921"/>
      <c r="K119" s="921"/>
      <c r="L119" s="921"/>
      <c r="M119" s="921"/>
      <c r="N119" s="921"/>
      <c r="O119" s="921"/>
      <c r="P119" s="921"/>
      <c r="Q119" s="921"/>
      <c r="R119" s="921"/>
      <c r="S119" s="921"/>
      <c r="T119" s="921"/>
      <c r="U119" s="921"/>
      <c r="V119" s="921"/>
      <c r="W119" s="921"/>
      <c r="X119" s="921"/>
      <c r="Y119" s="921"/>
      <c r="Z119" s="922"/>
      <c r="AA119" s="889" t="s">
        <v>222</v>
      </c>
      <c r="AB119" s="890"/>
      <c r="AC119" s="890"/>
      <c r="AD119" s="890"/>
      <c r="AE119" s="891"/>
      <c r="AF119" s="892" t="s">
        <v>222</v>
      </c>
      <c r="AG119" s="890"/>
      <c r="AH119" s="890"/>
      <c r="AI119" s="890"/>
      <c r="AJ119" s="891"/>
      <c r="AK119" s="892" t="s">
        <v>222</v>
      </c>
      <c r="AL119" s="890"/>
      <c r="AM119" s="890"/>
      <c r="AN119" s="890"/>
      <c r="AO119" s="891"/>
      <c r="AP119" s="893" t="s">
        <v>222</v>
      </c>
      <c r="AQ119" s="894"/>
      <c r="AR119" s="894"/>
      <c r="AS119" s="894"/>
      <c r="AT119" s="895"/>
      <c r="AU119" s="974" t="s">
        <v>441</v>
      </c>
      <c r="AV119" s="975"/>
      <c r="AW119" s="975"/>
      <c r="AX119" s="975"/>
      <c r="AY119" s="976"/>
      <c r="AZ119" s="937" t="s">
        <v>442</v>
      </c>
      <c r="BA119" s="887"/>
      <c r="BB119" s="887"/>
      <c r="BC119" s="887"/>
      <c r="BD119" s="887"/>
      <c r="BE119" s="887"/>
      <c r="BF119" s="887"/>
      <c r="BG119" s="887"/>
      <c r="BH119" s="887"/>
      <c r="BI119" s="887"/>
      <c r="BJ119" s="887"/>
      <c r="BK119" s="887"/>
      <c r="BL119" s="887"/>
      <c r="BM119" s="887"/>
      <c r="BN119" s="887"/>
      <c r="BO119" s="887"/>
      <c r="BP119" s="888"/>
      <c r="BQ119" s="923">
        <v>9941164</v>
      </c>
      <c r="BR119" s="924"/>
      <c r="BS119" s="924"/>
      <c r="BT119" s="924"/>
      <c r="BU119" s="924"/>
      <c r="BV119" s="924">
        <v>10090382</v>
      </c>
      <c r="BW119" s="924"/>
      <c r="BX119" s="924"/>
      <c r="BY119" s="924"/>
      <c r="BZ119" s="924"/>
      <c r="CA119" s="924">
        <v>10436989</v>
      </c>
      <c r="CB119" s="924"/>
      <c r="CC119" s="924"/>
      <c r="CD119" s="924"/>
      <c r="CE119" s="924"/>
      <c r="CF119" s="938">
        <v>70.3</v>
      </c>
      <c r="CG119" s="939"/>
      <c r="CH119" s="939"/>
      <c r="CI119" s="939"/>
      <c r="CJ119" s="939"/>
      <c r="CK119" s="944"/>
      <c r="CL119" s="945"/>
      <c r="CM119" s="1001" t="s">
        <v>443</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994">
        <v>9707</v>
      </c>
      <c r="DH119" s="995"/>
      <c r="DI119" s="995"/>
      <c r="DJ119" s="995"/>
      <c r="DK119" s="996"/>
      <c r="DL119" s="997">
        <v>29437</v>
      </c>
      <c r="DM119" s="995"/>
      <c r="DN119" s="995"/>
      <c r="DO119" s="995"/>
      <c r="DP119" s="996"/>
      <c r="DQ119" s="997">
        <v>25767</v>
      </c>
      <c r="DR119" s="995"/>
      <c r="DS119" s="995"/>
      <c r="DT119" s="995"/>
      <c r="DU119" s="996"/>
      <c r="DV119" s="998">
        <v>0.2</v>
      </c>
      <c r="DW119" s="999"/>
      <c r="DX119" s="999"/>
      <c r="DY119" s="999"/>
      <c r="DZ119" s="1000"/>
    </row>
    <row r="120" spans="1:130" s="197" customFormat="1" ht="26.25" customHeight="1">
      <c r="A120" s="972"/>
      <c r="B120" s="943"/>
      <c r="C120" s="913" t="s">
        <v>419</v>
      </c>
      <c r="D120" s="914"/>
      <c r="E120" s="914"/>
      <c r="F120" s="914"/>
      <c r="G120" s="914"/>
      <c r="H120" s="914"/>
      <c r="I120" s="914"/>
      <c r="J120" s="914"/>
      <c r="K120" s="914"/>
      <c r="L120" s="914"/>
      <c r="M120" s="914"/>
      <c r="N120" s="914"/>
      <c r="O120" s="914"/>
      <c r="P120" s="914"/>
      <c r="Q120" s="914"/>
      <c r="R120" s="914"/>
      <c r="S120" s="914"/>
      <c r="T120" s="914"/>
      <c r="U120" s="914"/>
      <c r="V120" s="914"/>
      <c r="W120" s="914"/>
      <c r="X120" s="914"/>
      <c r="Y120" s="914"/>
      <c r="Z120" s="915"/>
      <c r="AA120" s="955" t="s">
        <v>222</v>
      </c>
      <c r="AB120" s="956"/>
      <c r="AC120" s="956"/>
      <c r="AD120" s="956"/>
      <c r="AE120" s="957"/>
      <c r="AF120" s="958" t="s">
        <v>222</v>
      </c>
      <c r="AG120" s="956"/>
      <c r="AH120" s="956"/>
      <c r="AI120" s="956"/>
      <c r="AJ120" s="957"/>
      <c r="AK120" s="958" t="s">
        <v>222</v>
      </c>
      <c r="AL120" s="956"/>
      <c r="AM120" s="956"/>
      <c r="AN120" s="956"/>
      <c r="AO120" s="957"/>
      <c r="AP120" s="959" t="s">
        <v>222</v>
      </c>
      <c r="AQ120" s="960"/>
      <c r="AR120" s="960"/>
      <c r="AS120" s="960"/>
      <c r="AT120" s="961"/>
      <c r="AU120" s="977"/>
      <c r="AV120" s="978"/>
      <c r="AW120" s="978"/>
      <c r="AX120" s="978"/>
      <c r="AY120" s="979"/>
      <c r="AZ120" s="946" t="s">
        <v>444</v>
      </c>
      <c r="BA120" s="947"/>
      <c r="BB120" s="947"/>
      <c r="BC120" s="947"/>
      <c r="BD120" s="947"/>
      <c r="BE120" s="947"/>
      <c r="BF120" s="947"/>
      <c r="BG120" s="947"/>
      <c r="BH120" s="947"/>
      <c r="BI120" s="947"/>
      <c r="BJ120" s="947"/>
      <c r="BK120" s="947"/>
      <c r="BL120" s="947"/>
      <c r="BM120" s="947"/>
      <c r="BN120" s="947"/>
      <c r="BO120" s="947"/>
      <c r="BP120" s="948"/>
      <c r="BQ120" s="916">
        <v>705908</v>
      </c>
      <c r="BR120" s="917"/>
      <c r="BS120" s="917"/>
      <c r="BT120" s="917"/>
      <c r="BU120" s="917"/>
      <c r="BV120" s="917">
        <v>629721</v>
      </c>
      <c r="BW120" s="917"/>
      <c r="BX120" s="917"/>
      <c r="BY120" s="917"/>
      <c r="BZ120" s="917"/>
      <c r="CA120" s="917">
        <v>552252</v>
      </c>
      <c r="CB120" s="917"/>
      <c r="CC120" s="917"/>
      <c r="CD120" s="917"/>
      <c r="CE120" s="917"/>
      <c r="CF120" s="911">
        <v>3.7</v>
      </c>
      <c r="CG120" s="912"/>
      <c r="CH120" s="912"/>
      <c r="CI120" s="912"/>
      <c r="CJ120" s="912"/>
      <c r="CK120" s="1010" t="s">
        <v>445</v>
      </c>
      <c r="CL120" s="1011"/>
      <c r="CM120" s="1011"/>
      <c r="CN120" s="1011"/>
      <c r="CO120" s="1012"/>
      <c r="CP120" s="1018" t="s">
        <v>393</v>
      </c>
      <c r="CQ120" s="1019"/>
      <c r="CR120" s="1019"/>
      <c r="CS120" s="1019"/>
      <c r="CT120" s="1019"/>
      <c r="CU120" s="1019"/>
      <c r="CV120" s="1019"/>
      <c r="CW120" s="1019"/>
      <c r="CX120" s="1019"/>
      <c r="CY120" s="1019"/>
      <c r="CZ120" s="1019"/>
      <c r="DA120" s="1019"/>
      <c r="DB120" s="1019"/>
      <c r="DC120" s="1019"/>
      <c r="DD120" s="1019"/>
      <c r="DE120" s="1019"/>
      <c r="DF120" s="1020"/>
      <c r="DG120" s="923">
        <v>18207064</v>
      </c>
      <c r="DH120" s="924"/>
      <c r="DI120" s="924"/>
      <c r="DJ120" s="924"/>
      <c r="DK120" s="924"/>
      <c r="DL120" s="924">
        <v>16074488</v>
      </c>
      <c r="DM120" s="924"/>
      <c r="DN120" s="924"/>
      <c r="DO120" s="924"/>
      <c r="DP120" s="924"/>
      <c r="DQ120" s="924">
        <v>13958052</v>
      </c>
      <c r="DR120" s="924"/>
      <c r="DS120" s="924"/>
      <c r="DT120" s="924"/>
      <c r="DU120" s="924"/>
      <c r="DV120" s="925">
        <v>94</v>
      </c>
      <c r="DW120" s="925"/>
      <c r="DX120" s="925"/>
      <c r="DY120" s="925"/>
      <c r="DZ120" s="926"/>
    </row>
    <row r="121" spans="1:130" s="197" customFormat="1" ht="26.25" customHeight="1">
      <c r="A121" s="972"/>
      <c r="B121" s="943"/>
      <c r="C121" s="1007" t="s">
        <v>446</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55" t="s">
        <v>222</v>
      </c>
      <c r="AB121" s="956"/>
      <c r="AC121" s="956"/>
      <c r="AD121" s="956"/>
      <c r="AE121" s="957"/>
      <c r="AF121" s="958" t="s">
        <v>222</v>
      </c>
      <c r="AG121" s="956"/>
      <c r="AH121" s="956"/>
      <c r="AI121" s="956"/>
      <c r="AJ121" s="957"/>
      <c r="AK121" s="958" t="s">
        <v>222</v>
      </c>
      <c r="AL121" s="956"/>
      <c r="AM121" s="956"/>
      <c r="AN121" s="956"/>
      <c r="AO121" s="957"/>
      <c r="AP121" s="959" t="s">
        <v>222</v>
      </c>
      <c r="AQ121" s="960"/>
      <c r="AR121" s="960"/>
      <c r="AS121" s="960"/>
      <c r="AT121" s="961"/>
      <c r="AU121" s="977"/>
      <c r="AV121" s="978"/>
      <c r="AW121" s="978"/>
      <c r="AX121" s="978"/>
      <c r="AY121" s="979"/>
      <c r="AZ121" s="992" t="s">
        <v>447</v>
      </c>
      <c r="BA121" s="968"/>
      <c r="BB121" s="968"/>
      <c r="BC121" s="968"/>
      <c r="BD121" s="968"/>
      <c r="BE121" s="968"/>
      <c r="BF121" s="968"/>
      <c r="BG121" s="968"/>
      <c r="BH121" s="968"/>
      <c r="BI121" s="968"/>
      <c r="BJ121" s="968"/>
      <c r="BK121" s="968"/>
      <c r="BL121" s="968"/>
      <c r="BM121" s="968"/>
      <c r="BN121" s="968"/>
      <c r="BO121" s="968"/>
      <c r="BP121" s="969"/>
      <c r="BQ121" s="982">
        <v>46825566</v>
      </c>
      <c r="BR121" s="983"/>
      <c r="BS121" s="983"/>
      <c r="BT121" s="983"/>
      <c r="BU121" s="983"/>
      <c r="BV121" s="983">
        <v>45865717</v>
      </c>
      <c r="BW121" s="983"/>
      <c r="BX121" s="983"/>
      <c r="BY121" s="983"/>
      <c r="BZ121" s="983"/>
      <c r="CA121" s="983">
        <v>44837424</v>
      </c>
      <c r="CB121" s="983"/>
      <c r="CC121" s="983"/>
      <c r="CD121" s="983"/>
      <c r="CE121" s="983"/>
      <c r="CF121" s="1021">
        <v>302</v>
      </c>
      <c r="CG121" s="1022"/>
      <c r="CH121" s="1022"/>
      <c r="CI121" s="1022"/>
      <c r="CJ121" s="1022"/>
      <c r="CK121" s="1013"/>
      <c r="CL121" s="1014"/>
      <c r="CM121" s="1014"/>
      <c r="CN121" s="1014"/>
      <c r="CO121" s="1015"/>
      <c r="CP121" s="1004" t="s">
        <v>390</v>
      </c>
      <c r="CQ121" s="1005"/>
      <c r="CR121" s="1005"/>
      <c r="CS121" s="1005"/>
      <c r="CT121" s="1005"/>
      <c r="CU121" s="1005"/>
      <c r="CV121" s="1005"/>
      <c r="CW121" s="1005"/>
      <c r="CX121" s="1005"/>
      <c r="CY121" s="1005"/>
      <c r="CZ121" s="1005"/>
      <c r="DA121" s="1005"/>
      <c r="DB121" s="1005"/>
      <c r="DC121" s="1005"/>
      <c r="DD121" s="1005"/>
      <c r="DE121" s="1005"/>
      <c r="DF121" s="1006"/>
      <c r="DG121" s="916">
        <v>3911925</v>
      </c>
      <c r="DH121" s="917"/>
      <c r="DI121" s="917"/>
      <c r="DJ121" s="917"/>
      <c r="DK121" s="917"/>
      <c r="DL121" s="917">
        <v>3829827</v>
      </c>
      <c r="DM121" s="917"/>
      <c r="DN121" s="917"/>
      <c r="DO121" s="917"/>
      <c r="DP121" s="917"/>
      <c r="DQ121" s="917">
        <v>3634224</v>
      </c>
      <c r="DR121" s="917"/>
      <c r="DS121" s="917"/>
      <c r="DT121" s="917"/>
      <c r="DU121" s="917"/>
      <c r="DV121" s="918">
        <v>24.5</v>
      </c>
      <c r="DW121" s="918"/>
      <c r="DX121" s="918"/>
      <c r="DY121" s="918"/>
      <c r="DZ121" s="919"/>
    </row>
    <row r="122" spans="1:130" s="197" customFormat="1" ht="26.25" customHeight="1">
      <c r="A122" s="972"/>
      <c r="B122" s="943"/>
      <c r="C122" s="913" t="s">
        <v>429</v>
      </c>
      <c r="D122" s="914"/>
      <c r="E122" s="914"/>
      <c r="F122" s="914"/>
      <c r="G122" s="914"/>
      <c r="H122" s="914"/>
      <c r="I122" s="914"/>
      <c r="J122" s="914"/>
      <c r="K122" s="914"/>
      <c r="L122" s="914"/>
      <c r="M122" s="914"/>
      <c r="N122" s="914"/>
      <c r="O122" s="914"/>
      <c r="P122" s="914"/>
      <c r="Q122" s="914"/>
      <c r="R122" s="914"/>
      <c r="S122" s="914"/>
      <c r="T122" s="914"/>
      <c r="U122" s="914"/>
      <c r="V122" s="914"/>
      <c r="W122" s="914"/>
      <c r="X122" s="914"/>
      <c r="Y122" s="914"/>
      <c r="Z122" s="915"/>
      <c r="AA122" s="955" t="s">
        <v>222</v>
      </c>
      <c r="AB122" s="956"/>
      <c r="AC122" s="956"/>
      <c r="AD122" s="956"/>
      <c r="AE122" s="957"/>
      <c r="AF122" s="958" t="s">
        <v>222</v>
      </c>
      <c r="AG122" s="956"/>
      <c r="AH122" s="956"/>
      <c r="AI122" s="956"/>
      <c r="AJ122" s="957"/>
      <c r="AK122" s="958" t="s">
        <v>222</v>
      </c>
      <c r="AL122" s="956"/>
      <c r="AM122" s="956"/>
      <c r="AN122" s="956"/>
      <c r="AO122" s="957"/>
      <c r="AP122" s="959" t="s">
        <v>222</v>
      </c>
      <c r="AQ122" s="960"/>
      <c r="AR122" s="960"/>
      <c r="AS122" s="960"/>
      <c r="AT122" s="961"/>
      <c r="AU122" s="980"/>
      <c r="AV122" s="981"/>
      <c r="AW122" s="981"/>
      <c r="AX122" s="981"/>
      <c r="AY122" s="981"/>
      <c r="AZ122" s="228" t="s">
        <v>171</v>
      </c>
      <c r="BA122" s="228"/>
      <c r="BB122" s="228"/>
      <c r="BC122" s="228"/>
      <c r="BD122" s="228"/>
      <c r="BE122" s="228"/>
      <c r="BF122" s="228"/>
      <c r="BG122" s="228"/>
      <c r="BH122" s="228"/>
      <c r="BI122" s="228"/>
      <c r="BJ122" s="228"/>
      <c r="BK122" s="228"/>
      <c r="BL122" s="228"/>
      <c r="BM122" s="228"/>
      <c r="BN122" s="228"/>
      <c r="BO122" s="990" t="s">
        <v>448</v>
      </c>
      <c r="BP122" s="991"/>
      <c r="BQ122" s="1031">
        <v>57472638</v>
      </c>
      <c r="BR122" s="1032"/>
      <c r="BS122" s="1032"/>
      <c r="BT122" s="1032"/>
      <c r="BU122" s="1032"/>
      <c r="BV122" s="1032">
        <v>56585820</v>
      </c>
      <c r="BW122" s="1032"/>
      <c r="BX122" s="1032"/>
      <c r="BY122" s="1032"/>
      <c r="BZ122" s="1032"/>
      <c r="CA122" s="1032">
        <v>55826665</v>
      </c>
      <c r="CB122" s="1032"/>
      <c r="CC122" s="1032"/>
      <c r="CD122" s="1032"/>
      <c r="CE122" s="1032"/>
      <c r="CF122" s="984"/>
      <c r="CG122" s="985"/>
      <c r="CH122" s="985"/>
      <c r="CI122" s="985"/>
      <c r="CJ122" s="986"/>
      <c r="CK122" s="1013"/>
      <c r="CL122" s="1014"/>
      <c r="CM122" s="1014"/>
      <c r="CN122" s="1014"/>
      <c r="CO122" s="1015"/>
      <c r="CP122" s="1004" t="s">
        <v>391</v>
      </c>
      <c r="CQ122" s="1005"/>
      <c r="CR122" s="1005"/>
      <c r="CS122" s="1005"/>
      <c r="CT122" s="1005"/>
      <c r="CU122" s="1005"/>
      <c r="CV122" s="1005"/>
      <c r="CW122" s="1005"/>
      <c r="CX122" s="1005"/>
      <c r="CY122" s="1005"/>
      <c r="CZ122" s="1005"/>
      <c r="DA122" s="1005"/>
      <c r="DB122" s="1005"/>
      <c r="DC122" s="1005"/>
      <c r="DD122" s="1005"/>
      <c r="DE122" s="1005"/>
      <c r="DF122" s="1006"/>
      <c r="DG122" s="916">
        <v>2915732</v>
      </c>
      <c r="DH122" s="917"/>
      <c r="DI122" s="917"/>
      <c r="DJ122" s="917"/>
      <c r="DK122" s="917"/>
      <c r="DL122" s="917">
        <v>3115964</v>
      </c>
      <c r="DM122" s="917"/>
      <c r="DN122" s="917"/>
      <c r="DO122" s="917"/>
      <c r="DP122" s="917"/>
      <c r="DQ122" s="917">
        <v>3579773</v>
      </c>
      <c r="DR122" s="917"/>
      <c r="DS122" s="917"/>
      <c r="DT122" s="917"/>
      <c r="DU122" s="917"/>
      <c r="DV122" s="918">
        <v>24.1</v>
      </c>
      <c r="DW122" s="918"/>
      <c r="DX122" s="918"/>
      <c r="DY122" s="918"/>
      <c r="DZ122" s="919"/>
    </row>
    <row r="123" spans="1:130" s="197" customFormat="1" ht="26.25" customHeight="1" thickBot="1">
      <c r="A123" s="972"/>
      <c r="B123" s="943"/>
      <c r="C123" s="913" t="s">
        <v>435</v>
      </c>
      <c r="D123" s="914"/>
      <c r="E123" s="914"/>
      <c r="F123" s="914"/>
      <c r="G123" s="914"/>
      <c r="H123" s="914"/>
      <c r="I123" s="914"/>
      <c r="J123" s="914"/>
      <c r="K123" s="914"/>
      <c r="L123" s="914"/>
      <c r="M123" s="914"/>
      <c r="N123" s="914"/>
      <c r="O123" s="914"/>
      <c r="P123" s="914"/>
      <c r="Q123" s="914"/>
      <c r="R123" s="914"/>
      <c r="S123" s="914"/>
      <c r="T123" s="914"/>
      <c r="U123" s="914"/>
      <c r="V123" s="914"/>
      <c r="W123" s="914"/>
      <c r="X123" s="914"/>
      <c r="Y123" s="914"/>
      <c r="Z123" s="915"/>
      <c r="AA123" s="955" t="s">
        <v>222</v>
      </c>
      <c r="AB123" s="956"/>
      <c r="AC123" s="956"/>
      <c r="AD123" s="956"/>
      <c r="AE123" s="957"/>
      <c r="AF123" s="958" t="s">
        <v>222</v>
      </c>
      <c r="AG123" s="956"/>
      <c r="AH123" s="956"/>
      <c r="AI123" s="956"/>
      <c r="AJ123" s="957"/>
      <c r="AK123" s="958" t="s">
        <v>222</v>
      </c>
      <c r="AL123" s="956"/>
      <c r="AM123" s="956"/>
      <c r="AN123" s="956"/>
      <c r="AO123" s="957"/>
      <c r="AP123" s="959" t="s">
        <v>222</v>
      </c>
      <c r="AQ123" s="960"/>
      <c r="AR123" s="960"/>
      <c r="AS123" s="960"/>
      <c r="AT123" s="961"/>
      <c r="AU123" s="1028" t="s">
        <v>449</v>
      </c>
      <c r="AV123" s="1029"/>
      <c r="AW123" s="1029"/>
      <c r="AX123" s="1029"/>
      <c r="AY123" s="1029"/>
      <c r="AZ123" s="1029"/>
      <c r="BA123" s="1029"/>
      <c r="BB123" s="1029"/>
      <c r="BC123" s="1029"/>
      <c r="BD123" s="1029"/>
      <c r="BE123" s="1029"/>
      <c r="BF123" s="1029"/>
      <c r="BG123" s="1029"/>
      <c r="BH123" s="1029"/>
      <c r="BI123" s="1029"/>
      <c r="BJ123" s="1029"/>
      <c r="BK123" s="1029"/>
      <c r="BL123" s="1029"/>
      <c r="BM123" s="1029"/>
      <c r="BN123" s="1029"/>
      <c r="BO123" s="1029"/>
      <c r="BP123" s="1030"/>
      <c r="BQ123" s="1023">
        <v>89.3</v>
      </c>
      <c r="BR123" s="1024"/>
      <c r="BS123" s="1024"/>
      <c r="BT123" s="1024"/>
      <c r="BU123" s="1024"/>
      <c r="BV123" s="1024">
        <v>61</v>
      </c>
      <c r="BW123" s="1024"/>
      <c r="BX123" s="1024"/>
      <c r="BY123" s="1024"/>
      <c r="BZ123" s="1024"/>
      <c r="CA123" s="1024">
        <v>38.5</v>
      </c>
      <c r="CB123" s="1024"/>
      <c r="CC123" s="1024"/>
      <c r="CD123" s="1024"/>
      <c r="CE123" s="1024"/>
      <c r="CF123" s="1025"/>
      <c r="CG123" s="1026"/>
      <c r="CH123" s="1026"/>
      <c r="CI123" s="1026"/>
      <c r="CJ123" s="1027"/>
      <c r="CK123" s="1013"/>
      <c r="CL123" s="1014"/>
      <c r="CM123" s="1014"/>
      <c r="CN123" s="1014"/>
      <c r="CO123" s="1015"/>
      <c r="CP123" s="1004" t="s">
        <v>388</v>
      </c>
      <c r="CQ123" s="1005"/>
      <c r="CR123" s="1005"/>
      <c r="CS123" s="1005"/>
      <c r="CT123" s="1005"/>
      <c r="CU123" s="1005"/>
      <c r="CV123" s="1005"/>
      <c r="CW123" s="1005"/>
      <c r="CX123" s="1005"/>
      <c r="CY123" s="1005"/>
      <c r="CZ123" s="1005"/>
      <c r="DA123" s="1005"/>
      <c r="DB123" s="1005"/>
      <c r="DC123" s="1005"/>
      <c r="DD123" s="1005"/>
      <c r="DE123" s="1005"/>
      <c r="DF123" s="1006"/>
      <c r="DG123" s="955">
        <v>739902</v>
      </c>
      <c r="DH123" s="956"/>
      <c r="DI123" s="956"/>
      <c r="DJ123" s="956"/>
      <c r="DK123" s="957"/>
      <c r="DL123" s="958">
        <v>602913</v>
      </c>
      <c r="DM123" s="956"/>
      <c r="DN123" s="956"/>
      <c r="DO123" s="956"/>
      <c r="DP123" s="957"/>
      <c r="DQ123" s="958">
        <v>561369</v>
      </c>
      <c r="DR123" s="956"/>
      <c r="DS123" s="956"/>
      <c r="DT123" s="956"/>
      <c r="DU123" s="957"/>
      <c r="DV123" s="959">
        <v>3.8</v>
      </c>
      <c r="DW123" s="960"/>
      <c r="DX123" s="960"/>
      <c r="DY123" s="960"/>
      <c r="DZ123" s="961"/>
    </row>
    <row r="124" spans="1:130" s="197" customFormat="1" ht="26.25" customHeight="1">
      <c r="A124" s="972"/>
      <c r="B124" s="943"/>
      <c r="C124" s="913" t="s">
        <v>438</v>
      </c>
      <c r="D124" s="914"/>
      <c r="E124" s="914"/>
      <c r="F124" s="914"/>
      <c r="G124" s="914"/>
      <c r="H124" s="914"/>
      <c r="I124" s="914"/>
      <c r="J124" s="914"/>
      <c r="K124" s="914"/>
      <c r="L124" s="914"/>
      <c r="M124" s="914"/>
      <c r="N124" s="914"/>
      <c r="O124" s="914"/>
      <c r="P124" s="914"/>
      <c r="Q124" s="914"/>
      <c r="R124" s="914"/>
      <c r="S124" s="914"/>
      <c r="T124" s="914"/>
      <c r="U124" s="914"/>
      <c r="V124" s="914"/>
      <c r="W124" s="914"/>
      <c r="X124" s="914"/>
      <c r="Y124" s="914"/>
      <c r="Z124" s="915"/>
      <c r="AA124" s="955" t="s">
        <v>222</v>
      </c>
      <c r="AB124" s="956"/>
      <c r="AC124" s="956"/>
      <c r="AD124" s="956"/>
      <c r="AE124" s="957"/>
      <c r="AF124" s="958" t="s">
        <v>222</v>
      </c>
      <c r="AG124" s="956"/>
      <c r="AH124" s="956"/>
      <c r="AI124" s="956"/>
      <c r="AJ124" s="957"/>
      <c r="AK124" s="958" t="s">
        <v>222</v>
      </c>
      <c r="AL124" s="956"/>
      <c r="AM124" s="956"/>
      <c r="AN124" s="956"/>
      <c r="AO124" s="957"/>
      <c r="AP124" s="959" t="s">
        <v>222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6"/>
      <c r="CL124" s="1016"/>
      <c r="CM124" s="1016"/>
      <c r="CN124" s="1016"/>
      <c r="CO124" s="1017"/>
      <c r="CP124" s="1004" t="s">
        <v>450</v>
      </c>
      <c r="CQ124" s="1005"/>
      <c r="CR124" s="1005"/>
      <c r="CS124" s="1005"/>
      <c r="CT124" s="1005"/>
      <c r="CU124" s="1005"/>
      <c r="CV124" s="1005"/>
      <c r="CW124" s="1005"/>
      <c r="CX124" s="1005"/>
      <c r="CY124" s="1005"/>
      <c r="CZ124" s="1005"/>
      <c r="DA124" s="1005"/>
      <c r="DB124" s="1005"/>
      <c r="DC124" s="1005"/>
      <c r="DD124" s="1005"/>
      <c r="DE124" s="1005"/>
      <c r="DF124" s="1006"/>
      <c r="DG124" s="994">
        <v>85928</v>
      </c>
      <c r="DH124" s="995"/>
      <c r="DI124" s="995"/>
      <c r="DJ124" s="995"/>
      <c r="DK124" s="996"/>
      <c r="DL124" s="997">
        <v>33806</v>
      </c>
      <c r="DM124" s="995"/>
      <c r="DN124" s="995"/>
      <c r="DO124" s="995"/>
      <c r="DP124" s="996"/>
      <c r="DQ124" s="997">
        <v>24637</v>
      </c>
      <c r="DR124" s="995"/>
      <c r="DS124" s="995"/>
      <c r="DT124" s="995"/>
      <c r="DU124" s="996"/>
      <c r="DV124" s="998">
        <v>0.2</v>
      </c>
      <c r="DW124" s="999"/>
      <c r="DX124" s="999"/>
      <c r="DY124" s="999"/>
      <c r="DZ124" s="1000"/>
    </row>
    <row r="125" spans="1:130" s="197" customFormat="1" ht="26.25" customHeight="1" thickBot="1">
      <c r="A125" s="972"/>
      <c r="B125" s="943"/>
      <c r="C125" s="913" t="s">
        <v>440</v>
      </c>
      <c r="D125" s="914"/>
      <c r="E125" s="914"/>
      <c r="F125" s="914"/>
      <c r="G125" s="914"/>
      <c r="H125" s="914"/>
      <c r="I125" s="914"/>
      <c r="J125" s="914"/>
      <c r="K125" s="914"/>
      <c r="L125" s="914"/>
      <c r="M125" s="914"/>
      <c r="N125" s="914"/>
      <c r="O125" s="914"/>
      <c r="P125" s="914"/>
      <c r="Q125" s="914"/>
      <c r="R125" s="914"/>
      <c r="S125" s="914"/>
      <c r="T125" s="914"/>
      <c r="U125" s="914"/>
      <c r="V125" s="914"/>
      <c r="W125" s="914"/>
      <c r="X125" s="914"/>
      <c r="Y125" s="914"/>
      <c r="Z125" s="915"/>
      <c r="AA125" s="955" t="s">
        <v>222</v>
      </c>
      <c r="AB125" s="956"/>
      <c r="AC125" s="956"/>
      <c r="AD125" s="956"/>
      <c r="AE125" s="957"/>
      <c r="AF125" s="958" t="s">
        <v>222</v>
      </c>
      <c r="AG125" s="956"/>
      <c r="AH125" s="956"/>
      <c r="AI125" s="956"/>
      <c r="AJ125" s="957"/>
      <c r="AK125" s="958" t="s">
        <v>222</v>
      </c>
      <c r="AL125" s="956"/>
      <c r="AM125" s="956"/>
      <c r="AN125" s="956"/>
      <c r="AO125" s="957"/>
      <c r="AP125" s="959" t="s">
        <v>222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1" t="s">
        <v>451</v>
      </c>
      <c r="CL125" s="1011"/>
      <c r="CM125" s="1011"/>
      <c r="CN125" s="1011"/>
      <c r="CO125" s="1012"/>
      <c r="CP125" s="937" t="s">
        <v>452</v>
      </c>
      <c r="CQ125" s="887"/>
      <c r="CR125" s="887"/>
      <c r="CS125" s="887"/>
      <c r="CT125" s="887"/>
      <c r="CU125" s="887"/>
      <c r="CV125" s="887"/>
      <c r="CW125" s="887"/>
      <c r="CX125" s="887"/>
      <c r="CY125" s="887"/>
      <c r="CZ125" s="887"/>
      <c r="DA125" s="887"/>
      <c r="DB125" s="887"/>
      <c r="DC125" s="887"/>
      <c r="DD125" s="887"/>
      <c r="DE125" s="887"/>
      <c r="DF125" s="888"/>
      <c r="DG125" s="923" t="s">
        <v>222</v>
      </c>
      <c r="DH125" s="924"/>
      <c r="DI125" s="924"/>
      <c r="DJ125" s="924"/>
      <c r="DK125" s="924"/>
      <c r="DL125" s="924" t="s">
        <v>222</v>
      </c>
      <c r="DM125" s="924"/>
      <c r="DN125" s="924"/>
      <c r="DO125" s="924"/>
      <c r="DP125" s="924"/>
      <c r="DQ125" s="924" t="s">
        <v>222</v>
      </c>
      <c r="DR125" s="924"/>
      <c r="DS125" s="924"/>
      <c r="DT125" s="924"/>
      <c r="DU125" s="924"/>
      <c r="DV125" s="925" t="s">
        <v>222</v>
      </c>
      <c r="DW125" s="925"/>
      <c r="DX125" s="925"/>
      <c r="DY125" s="925"/>
      <c r="DZ125" s="926"/>
    </row>
    <row r="126" spans="1:130" s="197" customFormat="1" ht="26.25" customHeight="1">
      <c r="A126" s="972"/>
      <c r="B126" s="943"/>
      <c r="C126" s="913" t="s">
        <v>443</v>
      </c>
      <c r="D126" s="914"/>
      <c r="E126" s="914"/>
      <c r="F126" s="914"/>
      <c r="G126" s="914"/>
      <c r="H126" s="914"/>
      <c r="I126" s="914"/>
      <c r="J126" s="914"/>
      <c r="K126" s="914"/>
      <c r="L126" s="914"/>
      <c r="M126" s="914"/>
      <c r="N126" s="914"/>
      <c r="O126" s="914"/>
      <c r="P126" s="914"/>
      <c r="Q126" s="914"/>
      <c r="R126" s="914"/>
      <c r="S126" s="914"/>
      <c r="T126" s="914"/>
      <c r="U126" s="914"/>
      <c r="V126" s="914"/>
      <c r="W126" s="914"/>
      <c r="X126" s="914"/>
      <c r="Y126" s="914"/>
      <c r="Z126" s="915"/>
      <c r="AA126" s="955">
        <v>61926</v>
      </c>
      <c r="AB126" s="956"/>
      <c r="AC126" s="956"/>
      <c r="AD126" s="956"/>
      <c r="AE126" s="957"/>
      <c r="AF126" s="958">
        <v>2110</v>
      </c>
      <c r="AG126" s="956"/>
      <c r="AH126" s="956"/>
      <c r="AI126" s="956"/>
      <c r="AJ126" s="957"/>
      <c r="AK126" s="958">
        <v>3670</v>
      </c>
      <c r="AL126" s="956"/>
      <c r="AM126" s="956"/>
      <c r="AN126" s="956"/>
      <c r="AO126" s="957"/>
      <c r="AP126" s="959">
        <v>0</v>
      </c>
      <c r="AQ126" s="960"/>
      <c r="AR126" s="960"/>
      <c r="AS126" s="960"/>
      <c r="AT126" s="961"/>
      <c r="AU126" s="233"/>
      <c r="AV126" s="233"/>
      <c r="AW126" s="233"/>
      <c r="AX126" s="1033" t="s">
        <v>453</v>
      </c>
      <c r="AY126" s="1034"/>
      <c r="AZ126" s="1034"/>
      <c r="BA126" s="1034"/>
      <c r="BB126" s="1034"/>
      <c r="BC126" s="1034"/>
      <c r="BD126" s="1034"/>
      <c r="BE126" s="1035"/>
      <c r="BF126" s="1049" t="s">
        <v>454</v>
      </c>
      <c r="BG126" s="1034"/>
      <c r="BH126" s="1034"/>
      <c r="BI126" s="1034"/>
      <c r="BJ126" s="1034"/>
      <c r="BK126" s="1034"/>
      <c r="BL126" s="1035"/>
      <c r="BM126" s="1049" t="s">
        <v>455</v>
      </c>
      <c r="BN126" s="1034"/>
      <c r="BO126" s="1034"/>
      <c r="BP126" s="1034"/>
      <c r="BQ126" s="1034"/>
      <c r="BR126" s="1034"/>
      <c r="BS126" s="1035"/>
      <c r="BT126" s="1049" t="s">
        <v>456</v>
      </c>
      <c r="BU126" s="1034"/>
      <c r="BV126" s="1034"/>
      <c r="BW126" s="1034"/>
      <c r="BX126" s="1034"/>
      <c r="BY126" s="1034"/>
      <c r="BZ126" s="1050"/>
      <c r="CA126" s="233"/>
      <c r="CB126" s="233"/>
      <c r="CC126" s="233"/>
      <c r="CD126" s="234"/>
      <c r="CE126" s="234"/>
      <c r="CF126" s="234"/>
      <c r="CG126" s="231"/>
      <c r="CH126" s="231"/>
      <c r="CI126" s="231"/>
      <c r="CJ126" s="232"/>
      <c r="CK126" s="1014"/>
      <c r="CL126" s="1014"/>
      <c r="CM126" s="1014"/>
      <c r="CN126" s="1014"/>
      <c r="CO126" s="1015"/>
      <c r="CP126" s="946" t="s">
        <v>457</v>
      </c>
      <c r="CQ126" s="947"/>
      <c r="CR126" s="947"/>
      <c r="CS126" s="947"/>
      <c r="CT126" s="947"/>
      <c r="CU126" s="947"/>
      <c r="CV126" s="947"/>
      <c r="CW126" s="947"/>
      <c r="CX126" s="947"/>
      <c r="CY126" s="947"/>
      <c r="CZ126" s="947"/>
      <c r="DA126" s="947"/>
      <c r="DB126" s="947"/>
      <c r="DC126" s="947"/>
      <c r="DD126" s="947"/>
      <c r="DE126" s="947"/>
      <c r="DF126" s="948"/>
      <c r="DG126" s="916" t="s">
        <v>222</v>
      </c>
      <c r="DH126" s="917"/>
      <c r="DI126" s="917"/>
      <c r="DJ126" s="917"/>
      <c r="DK126" s="917"/>
      <c r="DL126" s="917" t="s">
        <v>222</v>
      </c>
      <c r="DM126" s="917"/>
      <c r="DN126" s="917"/>
      <c r="DO126" s="917"/>
      <c r="DP126" s="917"/>
      <c r="DQ126" s="917" t="s">
        <v>222</v>
      </c>
      <c r="DR126" s="917"/>
      <c r="DS126" s="917"/>
      <c r="DT126" s="917"/>
      <c r="DU126" s="917"/>
      <c r="DV126" s="918" t="s">
        <v>222</v>
      </c>
      <c r="DW126" s="918"/>
      <c r="DX126" s="918"/>
      <c r="DY126" s="918"/>
      <c r="DZ126" s="919"/>
    </row>
    <row r="127" spans="1:130" s="197" customFormat="1" ht="26.25" customHeight="1" thickBot="1">
      <c r="A127" s="973"/>
      <c r="B127" s="945"/>
      <c r="C127" s="1001" t="s">
        <v>458</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955">
        <v>30</v>
      </c>
      <c r="AB127" s="956"/>
      <c r="AC127" s="956"/>
      <c r="AD127" s="956"/>
      <c r="AE127" s="957"/>
      <c r="AF127" s="958">
        <v>25</v>
      </c>
      <c r="AG127" s="956"/>
      <c r="AH127" s="956"/>
      <c r="AI127" s="956"/>
      <c r="AJ127" s="957"/>
      <c r="AK127" s="958">
        <v>20</v>
      </c>
      <c r="AL127" s="956"/>
      <c r="AM127" s="956"/>
      <c r="AN127" s="956"/>
      <c r="AO127" s="957"/>
      <c r="AP127" s="959">
        <v>0</v>
      </c>
      <c r="AQ127" s="960"/>
      <c r="AR127" s="960"/>
      <c r="AS127" s="960"/>
      <c r="AT127" s="961"/>
      <c r="AU127" s="233"/>
      <c r="AV127" s="233"/>
      <c r="AW127" s="233"/>
      <c r="AX127" s="886" t="s">
        <v>459</v>
      </c>
      <c r="AY127" s="887"/>
      <c r="AZ127" s="887"/>
      <c r="BA127" s="887"/>
      <c r="BB127" s="887"/>
      <c r="BC127" s="887"/>
      <c r="BD127" s="887"/>
      <c r="BE127" s="888"/>
      <c r="BF127" s="1038" t="s">
        <v>222</v>
      </c>
      <c r="BG127" s="1039"/>
      <c r="BH127" s="1039"/>
      <c r="BI127" s="1039"/>
      <c r="BJ127" s="1039"/>
      <c r="BK127" s="1039"/>
      <c r="BL127" s="1048"/>
      <c r="BM127" s="1038">
        <v>12.51</v>
      </c>
      <c r="BN127" s="1039"/>
      <c r="BO127" s="1039"/>
      <c r="BP127" s="1039"/>
      <c r="BQ127" s="1039"/>
      <c r="BR127" s="1039"/>
      <c r="BS127" s="1048"/>
      <c r="BT127" s="1038">
        <v>20</v>
      </c>
      <c r="BU127" s="1039"/>
      <c r="BV127" s="1039"/>
      <c r="BW127" s="1039"/>
      <c r="BX127" s="1039"/>
      <c r="BY127" s="1039"/>
      <c r="BZ127" s="1040"/>
      <c r="CA127" s="234"/>
      <c r="CB127" s="234"/>
      <c r="CC127" s="234"/>
      <c r="CD127" s="234"/>
      <c r="CE127" s="234"/>
      <c r="CF127" s="234"/>
      <c r="CG127" s="231"/>
      <c r="CH127" s="231"/>
      <c r="CI127" s="231"/>
      <c r="CJ127" s="232"/>
      <c r="CK127" s="1036"/>
      <c r="CL127" s="1036"/>
      <c r="CM127" s="1036"/>
      <c r="CN127" s="1036"/>
      <c r="CO127" s="1037"/>
      <c r="CP127" s="1041" t="s">
        <v>460</v>
      </c>
      <c r="CQ127" s="1042"/>
      <c r="CR127" s="1042"/>
      <c r="CS127" s="1042"/>
      <c r="CT127" s="1042"/>
      <c r="CU127" s="1042"/>
      <c r="CV127" s="1042"/>
      <c r="CW127" s="1042"/>
      <c r="CX127" s="1042"/>
      <c r="CY127" s="1042"/>
      <c r="CZ127" s="1042"/>
      <c r="DA127" s="1042"/>
      <c r="DB127" s="1042"/>
      <c r="DC127" s="1042"/>
      <c r="DD127" s="1042"/>
      <c r="DE127" s="1042"/>
      <c r="DF127" s="1043"/>
      <c r="DG127" s="1044" t="s">
        <v>222</v>
      </c>
      <c r="DH127" s="1045"/>
      <c r="DI127" s="1045"/>
      <c r="DJ127" s="1045"/>
      <c r="DK127" s="1045"/>
      <c r="DL127" s="1045" t="s">
        <v>222</v>
      </c>
      <c r="DM127" s="1045"/>
      <c r="DN127" s="1045"/>
      <c r="DO127" s="1045"/>
      <c r="DP127" s="1045"/>
      <c r="DQ127" s="1045" t="s">
        <v>222</v>
      </c>
      <c r="DR127" s="1045"/>
      <c r="DS127" s="1045"/>
      <c r="DT127" s="1045"/>
      <c r="DU127" s="1045"/>
      <c r="DV127" s="1046" t="s">
        <v>222</v>
      </c>
      <c r="DW127" s="1046"/>
      <c r="DX127" s="1046"/>
      <c r="DY127" s="1046"/>
      <c r="DZ127" s="1047"/>
    </row>
    <row r="128" spans="1:130" s="197" customFormat="1" ht="26.25" customHeight="1">
      <c r="A128" s="1068" t="s">
        <v>461</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462</v>
      </c>
      <c r="X128" s="1070"/>
      <c r="Y128" s="1070"/>
      <c r="Z128" s="1071"/>
      <c r="AA128" s="1086">
        <v>89525</v>
      </c>
      <c r="AB128" s="1087"/>
      <c r="AC128" s="1087"/>
      <c r="AD128" s="1087"/>
      <c r="AE128" s="1088"/>
      <c r="AF128" s="1089">
        <v>89532</v>
      </c>
      <c r="AG128" s="1087"/>
      <c r="AH128" s="1087"/>
      <c r="AI128" s="1087"/>
      <c r="AJ128" s="1088"/>
      <c r="AK128" s="1089">
        <v>87827</v>
      </c>
      <c r="AL128" s="1087"/>
      <c r="AM128" s="1087"/>
      <c r="AN128" s="1087"/>
      <c r="AO128" s="1088"/>
      <c r="AP128" s="1090"/>
      <c r="AQ128" s="1091"/>
      <c r="AR128" s="1091"/>
      <c r="AS128" s="1091"/>
      <c r="AT128" s="1092"/>
      <c r="AU128" s="235"/>
      <c r="AV128" s="235"/>
      <c r="AW128" s="235"/>
      <c r="AX128" s="1051" t="s">
        <v>463</v>
      </c>
      <c r="AY128" s="947"/>
      <c r="AZ128" s="947"/>
      <c r="BA128" s="947"/>
      <c r="BB128" s="947"/>
      <c r="BC128" s="947"/>
      <c r="BD128" s="947"/>
      <c r="BE128" s="948"/>
      <c r="BF128" s="1063" t="s">
        <v>222</v>
      </c>
      <c r="BG128" s="1064"/>
      <c r="BH128" s="1064"/>
      <c r="BI128" s="1064"/>
      <c r="BJ128" s="1064"/>
      <c r="BK128" s="1064"/>
      <c r="BL128" s="1065"/>
      <c r="BM128" s="1063">
        <v>17.510000000000002</v>
      </c>
      <c r="BN128" s="1064"/>
      <c r="BO128" s="1064"/>
      <c r="BP128" s="1064"/>
      <c r="BQ128" s="1064"/>
      <c r="BR128" s="1064"/>
      <c r="BS128" s="1065"/>
      <c r="BT128" s="1063">
        <v>30</v>
      </c>
      <c r="BU128" s="1066"/>
      <c r="BV128" s="1066"/>
      <c r="BW128" s="1066"/>
      <c r="BX128" s="1066"/>
      <c r="BY128" s="1066"/>
      <c r="BZ128" s="106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7" t="s">
        <v>91</v>
      </c>
      <c r="B129" s="928"/>
      <c r="C129" s="928"/>
      <c r="D129" s="928"/>
      <c r="E129" s="928"/>
      <c r="F129" s="928"/>
      <c r="G129" s="928"/>
      <c r="H129" s="928"/>
      <c r="I129" s="928"/>
      <c r="J129" s="928"/>
      <c r="K129" s="928"/>
      <c r="L129" s="928"/>
      <c r="M129" s="928"/>
      <c r="N129" s="928"/>
      <c r="O129" s="928"/>
      <c r="P129" s="928"/>
      <c r="Q129" s="928"/>
      <c r="R129" s="928"/>
      <c r="S129" s="928"/>
      <c r="T129" s="928"/>
      <c r="U129" s="928"/>
      <c r="V129" s="928"/>
      <c r="W129" s="1057" t="s">
        <v>464</v>
      </c>
      <c r="X129" s="1058"/>
      <c r="Y129" s="1058"/>
      <c r="Z129" s="1059"/>
      <c r="AA129" s="955">
        <v>20191615</v>
      </c>
      <c r="AB129" s="956"/>
      <c r="AC129" s="956"/>
      <c r="AD129" s="956"/>
      <c r="AE129" s="957"/>
      <c r="AF129" s="958">
        <v>20453318</v>
      </c>
      <c r="AG129" s="956"/>
      <c r="AH129" s="956"/>
      <c r="AI129" s="956"/>
      <c r="AJ129" s="957"/>
      <c r="AK129" s="958">
        <v>19749313</v>
      </c>
      <c r="AL129" s="956"/>
      <c r="AM129" s="956"/>
      <c r="AN129" s="956"/>
      <c r="AO129" s="957"/>
      <c r="AP129" s="1060"/>
      <c r="AQ129" s="1061"/>
      <c r="AR129" s="1061"/>
      <c r="AS129" s="1061"/>
      <c r="AT129" s="1062"/>
      <c r="AU129" s="235"/>
      <c r="AV129" s="235"/>
      <c r="AW129" s="235"/>
      <c r="AX129" s="1051" t="s">
        <v>465</v>
      </c>
      <c r="AY129" s="947"/>
      <c r="AZ129" s="947"/>
      <c r="BA129" s="947"/>
      <c r="BB129" s="947"/>
      <c r="BC129" s="947"/>
      <c r="BD129" s="947"/>
      <c r="BE129" s="948"/>
      <c r="BF129" s="1052">
        <v>15</v>
      </c>
      <c r="BG129" s="1053"/>
      <c r="BH129" s="1053"/>
      <c r="BI129" s="1053"/>
      <c r="BJ129" s="1053"/>
      <c r="BK129" s="1053"/>
      <c r="BL129" s="1054"/>
      <c r="BM129" s="1052">
        <v>25</v>
      </c>
      <c r="BN129" s="1053"/>
      <c r="BO129" s="1053"/>
      <c r="BP129" s="1053"/>
      <c r="BQ129" s="1053"/>
      <c r="BR129" s="1053"/>
      <c r="BS129" s="1054"/>
      <c r="BT129" s="1052">
        <v>35</v>
      </c>
      <c r="BU129" s="1055"/>
      <c r="BV129" s="1055"/>
      <c r="BW129" s="1055"/>
      <c r="BX129" s="1055"/>
      <c r="BY129" s="1055"/>
      <c r="BZ129" s="105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7" t="s">
        <v>466</v>
      </c>
      <c r="B130" s="928"/>
      <c r="C130" s="928"/>
      <c r="D130" s="928"/>
      <c r="E130" s="928"/>
      <c r="F130" s="928"/>
      <c r="G130" s="928"/>
      <c r="H130" s="928"/>
      <c r="I130" s="928"/>
      <c r="J130" s="928"/>
      <c r="K130" s="928"/>
      <c r="L130" s="928"/>
      <c r="M130" s="928"/>
      <c r="N130" s="928"/>
      <c r="O130" s="928"/>
      <c r="P130" s="928"/>
      <c r="Q130" s="928"/>
      <c r="R130" s="928"/>
      <c r="S130" s="928"/>
      <c r="T130" s="928"/>
      <c r="U130" s="928"/>
      <c r="V130" s="928"/>
      <c r="W130" s="1057" t="s">
        <v>467</v>
      </c>
      <c r="X130" s="1058"/>
      <c r="Y130" s="1058"/>
      <c r="Z130" s="1059"/>
      <c r="AA130" s="955">
        <v>4690992</v>
      </c>
      <c r="AB130" s="956"/>
      <c r="AC130" s="956"/>
      <c r="AD130" s="956"/>
      <c r="AE130" s="957"/>
      <c r="AF130" s="958">
        <v>4775903</v>
      </c>
      <c r="AG130" s="956"/>
      <c r="AH130" s="956"/>
      <c r="AI130" s="956"/>
      <c r="AJ130" s="957"/>
      <c r="AK130" s="958">
        <v>4901554</v>
      </c>
      <c r="AL130" s="956"/>
      <c r="AM130" s="956"/>
      <c r="AN130" s="956"/>
      <c r="AO130" s="957"/>
      <c r="AP130" s="1060"/>
      <c r="AQ130" s="1061"/>
      <c r="AR130" s="1061"/>
      <c r="AS130" s="1061"/>
      <c r="AT130" s="1062"/>
      <c r="AU130" s="235"/>
      <c r="AV130" s="235"/>
      <c r="AW130" s="235"/>
      <c r="AX130" s="1110" t="s">
        <v>468</v>
      </c>
      <c r="AY130" s="1042"/>
      <c r="AZ130" s="1042"/>
      <c r="BA130" s="1042"/>
      <c r="BB130" s="1042"/>
      <c r="BC130" s="1042"/>
      <c r="BD130" s="1042"/>
      <c r="BE130" s="1043"/>
      <c r="BF130" s="1072">
        <v>38.5</v>
      </c>
      <c r="BG130" s="1073"/>
      <c r="BH130" s="1073"/>
      <c r="BI130" s="1073"/>
      <c r="BJ130" s="1073"/>
      <c r="BK130" s="1073"/>
      <c r="BL130" s="1074"/>
      <c r="BM130" s="1072">
        <v>350</v>
      </c>
      <c r="BN130" s="1073"/>
      <c r="BO130" s="1073"/>
      <c r="BP130" s="1073"/>
      <c r="BQ130" s="1073"/>
      <c r="BR130" s="1073"/>
      <c r="BS130" s="1074"/>
      <c r="BT130" s="1075"/>
      <c r="BU130" s="1076"/>
      <c r="BV130" s="1076"/>
      <c r="BW130" s="1076"/>
      <c r="BX130" s="1076"/>
      <c r="BY130" s="1076"/>
      <c r="BZ130" s="107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8"/>
      <c r="B131" s="1079"/>
      <c r="C131" s="1079"/>
      <c r="D131" s="1079"/>
      <c r="E131" s="1079"/>
      <c r="F131" s="1079"/>
      <c r="G131" s="1079"/>
      <c r="H131" s="1079"/>
      <c r="I131" s="1079"/>
      <c r="J131" s="1079"/>
      <c r="K131" s="1079"/>
      <c r="L131" s="1079"/>
      <c r="M131" s="1079"/>
      <c r="N131" s="1079"/>
      <c r="O131" s="1079"/>
      <c r="P131" s="1079"/>
      <c r="Q131" s="1079"/>
      <c r="R131" s="1079"/>
      <c r="S131" s="1079"/>
      <c r="T131" s="1079"/>
      <c r="U131" s="1079"/>
      <c r="V131" s="1079"/>
      <c r="W131" s="1080" t="s">
        <v>469</v>
      </c>
      <c r="X131" s="1081"/>
      <c r="Y131" s="1081"/>
      <c r="Z131" s="1082"/>
      <c r="AA131" s="994">
        <v>15500623</v>
      </c>
      <c r="AB131" s="995"/>
      <c r="AC131" s="995"/>
      <c r="AD131" s="995"/>
      <c r="AE131" s="996"/>
      <c r="AF131" s="997">
        <v>15677415</v>
      </c>
      <c r="AG131" s="995"/>
      <c r="AH131" s="995"/>
      <c r="AI131" s="995"/>
      <c r="AJ131" s="996"/>
      <c r="AK131" s="997">
        <v>14847759</v>
      </c>
      <c r="AL131" s="995"/>
      <c r="AM131" s="995"/>
      <c r="AN131" s="995"/>
      <c r="AO131" s="996"/>
      <c r="AP131" s="1083"/>
      <c r="AQ131" s="1084"/>
      <c r="AR131" s="1084"/>
      <c r="AS131" s="1084"/>
      <c r="AT131" s="108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4" t="s">
        <v>470</v>
      </c>
      <c r="B132" s="1095"/>
      <c r="C132" s="1095"/>
      <c r="D132" s="1095"/>
      <c r="E132" s="1095"/>
      <c r="F132" s="1095"/>
      <c r="G132" s="1095"/>
      <c r="H132" s="1095"/>
      <c r="I132" s="1095"/>
      <c r="J132" s="1095"/>
      <c r="K132" s="1095"/>
      <c r="L132" s="1095"/>
      <c r="M132" s="1095"/>
      <c r="N132" s="1095"/>
      <c r="O132" s="1095"/>
      <c r="P132" s="1095"/>
      <c r="Q132" s="1095"/>
      <c r="R132" s="1095"/>
      <c r="S132" s="1095"/>
      <c r="T132" s="1095"/>
      <c r="U132" s="1095"/>
      <c r="V132" s="1098" t="s">
        <v>471</v>
      </c>
      <c r="W132" s="1098"/>
      <c r="X132" s="1098"/>
      <c r="Y132" s="1098"/>
      <c r="Z132" s="1099"/>
      <c r="AA132" s="1100">
        <v>16.878205479999998</v>
      </c>
      <c r="AB132" s="1101"/>
      <c r="AC132" s="1101"/>
      <c r="AD132" s="1101"/>
      <c r="AE132" s="1102"/>
      <c r="AF132" s="1103">
        <v>15.31728923</v>
      </c>
      <c r="AG132" s="1101"/>
      <c r="AH132" s="1101"/>
      <c r="AI132" s="1101"/>
      <c r="AJ132" s="1102"/>
      <c r="AK132" s="1103">
        <v>12.98034943</v>
      </c>
      <c r="AL132" s="1101"/>
      <c r="AM132" s="1101"/>
      <c r="AN132" s="1101"/>
      <c r="AO132" s="1102"/>
      <c r="AP132" s="984"/>
      <c r="AQ132" s="985"/>
      <c r="AR132" s="985"/>
      <c r="AS132" s="985"/>
      <c r="AT132" s="110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6"/>
      <c r="B133" s="1097"/>
      <c r="C133" s="1097"/>
      <c r="D133" s="1097"/>
      <c r="E133" s="1097"/>
      <c r="F133" s="1097"/>
      <c r="G133" s="1097"/>
      <c r="H133" s="1097"/>
      <c r="I133" s="1097"/>
      <c r="J133" s="1097"/>
      <c r="K133" s="1097"/>
      <c r="L133" s="1097"/>
      <c r="M133" s="1097"/>
      <c r="N133" s="1097"/>
      <c r="O133" s="1097"/>
      <c r="P133" s="1097"/>
      <c r="Q133" s="1097"/>
      <c r="R133" s="1097"/>
      <c r="S133" s="1097"/>
      <c r="T133" s="1097"/>
      <c r="U133" s="1097"/>
      <c r="V133" s="1105" t="s">
        <v>472</v>
      </c>
      <c r="W133" s="1105"/>
      <c r="X133" s="1105"/>
      <c r="Y133" s="1105"/>
      <c r="Z133" s="1106"/>
      <c r="AA133" s="1107">
        <v>18.5</v>
      </c>
      <c r="AB133" s="1108"/>
      <c r="AC133" s="1108"/>
      <c r="AD133" s="1108"/>
      <c r="AE133" s="1109"/>
      <c r="AF133" s="1107">
        <v>16.8</v>
      </c>
      <c r="AG133" s="1108"/>
      <c r="AH133" s="1108"/>
      <c r="AI133" s="1108"/>
      <c r="AJ133" s="1109"/>
      <c r="AK133" s="1107">
        <v>15</v>
      </c>
      <c r="AL133" s="1108"/>
      <c r="AM133" s="1108"/>
      <c r="AN133" s="1108"/>
      <c r="AO133" s="1109"/>
      <c r="AP133" s="1025"/>
      <c r="AQ133" s="1026"/>
      <c r="AR133" s="1026"/>
      <c r="AS133" s="1026"/>
      <c r="AT133" s="109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14" t="s">
        <v>475</v>
      </c>
      <c r="L7" s="254"/>
      <c r="M7" s="255" t="s">
        <v>476</v>
      </c>
      <c r="N7" s="256"/>
    </row>
    <row r="8" spans="1:16">
      <c r="A8" s="248"/>
      <c r="B8" s="244"/>
      <c r="C8" s="244"/>
      <c r="D8" s="244"/>
      <c r="E8" s="244"/>
      <c r="F8" s="244"/>
      <c r="G8" s="257"/>
      <c r="H8" s="258"/>
      <c r="I8" s="258"/>
      <c r="J8" s="259"/>
      <c r="K8" s="1115"/>
      <c r="L8" s="260" t="s">
        <v>477</v>
      </c>
      <c r="M8" s="261" t="s">
        <v>478</v>
      </c>
      <c r="N8" s="262" t="s">
        <v>479</v>
      </c>
    </row>
    <row r="9" spans="1:16">
      <c r="A9" s="248"/>
      <c r="B9" s="244"/>
      <c r="C9" s="244"/>
      <c r="D9" s="244"/>
      <c r="E9" s="244"/>
      <c r="F9" s="244"/>
      <c r="G9" s="1116" t="s">
        <v>480</v>
      </c>
      <c r="H9" s="1117"/>
      <c r="I9" s="1117"/>
      <c r="J9" s="1118"/>
      <c r="K9" s="263">
        <v>4205472</v>
      </c>
      <c r="L9" s="264">
        <v>94507</v>
      </c>
      <c r="M9" s="265">
        <v>84248</v>
      </c>
      <c r="N9" s="266">
        <v>12.2</v>
      </c>
    </row>
    <row r="10" spans="1:16">
      <c r="A10" s="248"/>
      <c r="B10" s="244"/>
      <c r="C10" s="244"/>
      <c r="D10" s="244"/>
      <c r="E10" s="244"/>
      <c r="F10" s="244"/>
      <c r="G10" s="1116" t="s">
        <v>481</v>
      </c>
      <c r="H10" s="1117"/>
      <c r="I10" s="1117"/>
      <c r="J10" s="1118"/>
      <c r="K10" s="267">
        <v>441184</v>
      </c>
      <c r="L10" s="268">
        <v>9914</v>
      </c>
      <c r="M10" s="269">
        <v>7169</v>
      </c>
      <c r="N10" s="270">
        <v>38.299999999999997</v>
      </c>
    </row>
    <row r="11" spans="1:16" ht="13.5" customHeight="1">
      <c r="A11" s="248"/>
      <c r="B11" s="244"/>
      <c r="C11" s="244"/>
      <c r="D11" s="244"/>
      <c r="E11" s="244"/>
      <c r="F11" s="244"/>
      <c r="G11" s="1116" t="s">
        <v>482</v>
      </c>
      <c r="H11" s="1117"/>
      <c r="I11" s="1117"/>
      <c r="J11" s="1118"/>
      <c r="K11" s="267">
        <v>198</v>
      </c>
      <c r="L11" s="268">
        <v>4</v>
      </c>
      <c r="M11" s="269">
        <v>9152</v>
      </c>
      <c r="N11" s="270">
        <v>-100</v>
      </c>
    </row>
    <row r="12" spans="1:16" ht="13.5" customHeight="1">
      <c r="A12" s="248"/>
      <c r="B12" s="244"/>
      <c r="C12" s="244"/>
      <c r="D12" s="244"/>
      <c r="E12" s="244"/>
      <c r="F12" s="244"/>
      <c r="G12" s="1116" t="s">
        <v>483</v>
      </c>
      <c r="H12" s="1117"/>
      <c r="I12" s="1117"/>
      <c r="J12" s="1118"/>
      <c r="K12" s="267">
        <v>76467</v>
      </c>
      <c r="L12" s="268">
        <v>1718</v>
      </c>
      <c r="M12" s="269">
        <v>893</v>
      </c>
      <c r="N12" s="270">
        <v>92.4</v>
      </c>
    </row>
    <row r="13" spans="1:16" ht="13.5" customHeight="1">
      <c r="A13" s="248"/>
      <c r="B13" s="244"/>
      <c r="C13" s="244"/>
      <c r="D13" s="244"/>
      <c r="E13" s="244"/>
      <c r="F13" s="244"/>
      <c r="G13" s="1116" t="s">
        <v>484</v>
      </c>
      <c r="H13" s="1117"/>
      <c r="I13" s="1117"/>
      <c r="J13" s="1118"/>
      <c r="K13" s="267" t="s">
        <v>485</v>
      </c>
      <c r="L13" s="268" t="s">
        <v>485</v>
      </c>
      <c r="M13" s="269">
        <v>3</v>
      </c>
      <c r="N13" s="270" t="s">
        <v>485</v>
      </c>
    </row>
    <row r="14" spans="1:16" ht="13.5" customHeight="1">
      <c r="A14" s="248"/>
      <c r="B14" s="244"/>
      <c r="C14" s="244"/>
      <c r="D14" s="244"/>
      <c r="E14" s="244"/>
      <c r="F14" s="244"/>
      <c r="G14" s="1116" t="s">
        <v>486</v>
      </c>
      <c r="H14" s="1117"/>
      <c r="I14" s="1117"/>
      <c r="J14" s="1118"/>
      <c r="K14" s="267">
        <v>187477</v>
      </c>
      <c r="L14" s="268">
        <v>4213</v>
      </c>
      <c r="M14" s="269">
        <v>3652</v>
      </c>
      <c r="N14" s="270">
        <v>15.4</v>
      </c>
    </row>
    <row r="15" spans="1:16" ht="13.5" customHeight="1">
      <c r="A15" s="248"/>
      <c r="B15" s="244"/>
      <c r="C15" s="244"/>
      <c r="D15" s="244"/>
      <c r="E15" s="244"/>
      <c r="F15" s="244"/>
      <c r="G15" s="1116" t="s">
        <v>487</v>
      </c>
      <c r="H15" s="1117"/>
      <c r="I15" s="1117"/>
      <c r="J15" s="1118"/>
      <c r="K15" s="267">
        <v>77954</v>
      </c>
      <c r="L15" s="268">
        <v>1752</v>
      </c>
      <c r="M15" s="269">
        <v>2134</v>
      </c>
      <c r="N15" s="270">
        <v>-17.899999999999999</v>
      </c>
    </row>
    <row r="16" spans="1:16">
      <c r="A16" s="248"/>
      <c r="B16" s="244"/>
      <c r="C16" s="244"/>
      <c r="D16" s="244"/>
      <c r="E16" s="244"/>
      <c r="F16" s="244"/>
      <c r="G16" s="1119" t="s">
        <v>488</v>
      </c>
      <c r="H16" s="1120"/>
      <c r="I16" s="1120"/>
      <c r="J16" s="1121"/>
      <c r="K16" s="268">
        <v>-342236</v>
      </c>
      <c r="L16" s="268">
        <v>-7691</v>
      </c>
      <c r="M16" s="269">
        <v>-9248</v>
      </c>
      <c r="N16" s="270">
        <v>-16.8</v>
      </c>
    </row>
    <row r="17" spans="1:16">
      <c r="A17" s="248"/>
      <c r="B17" s="244"/>
      <c r="C17" s="244"/>
      <c r="D17" s="244"/>
      <c r="E17" s="244"/>
      <c r="F17" s="244"/>
      <c r="G17" s="1119" t="s">
        <v>171</v>
      </c>
      <c r="H17" s="1120"/>
      <c r="I17" s="1120"/>
      <c r="J17" s="1121"/>
      <c r="K17" s="268">
        <v>4646516</v>
      </c>
      <c r="L17" s="268">
        <v>104418</v>
      </c>
      <c r="M17" s="269">
        <v>98003</v>
      </c>
      <c r="N17" s="270">
        <v>6.5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11" t="s">
        <v>493</v>
      </c>
      <c r="H21" s="1112"/>
      <c r="I21" s="1112"/>
      <c r="J21" s="1113"/>
      <c r="K21" s="280">
        <v>11.62</v>
      </c>
      <c r="L21" s="281">
        <v>9.39</v>
      </c>
      <c r="M21" s="282">
        <v>2.23</v>
      </c>
      <c r="N21" s="249"/>
      <c r="O21" s="283"/>
      <c r="P21" s="279"/>
    </row>
    <row r="22" spans="1:16" s="284" customFormat="1">
      <c r="A22" s="279"/>
      <c r="B22" s="249"/>
      <c r="C22" s="249"/>
      <c r="D22" s="249"/>
      <c r="E22" s="249"/>
      <c r="F22" s="249"/>
      <c r="G22" s="1111" t="s">
        <v>494</v>
      </c>
      <c r="H22" s="1112"/>
      <c r="I22" s="1112"/>
      <c r="J22" s="1113"/>
      <c r="K22" s="285">
        <v>92.4</v>
      </c>
      <c r="L22" s="286">
        <v>97</v>
      </c>
      <c r="M22" s="287">
        <v>-4.5999999999999996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4" t="s">
        <v>475</v>
      </c>
      <c r="L30" s="254"/>
      <c r="M30" s="255" t="s">
        <v>476</v>
      </c>
      <c r="N30" s="256"/>
    </row>
    <row r="31" spans="1:16">
      <c r="A31" s="248"/>
      <c r="B31" s="244"/>
      <c r="C31" s="244"/>
      <c r="D31" s="244"/>
      <c r="E31" s="244"/>
      <c r="F31" s="244"/>
      <c r="G31" s="257"/>
      <c r="H31" s="258"/>
      <c r="I31" s="258"/>
      <c r="J31" s="259"/>
      <c r="K31" s="1115"/>
      <c r="L31" s="260" t="s">
        <v>477</v>
      </c>
      <c r="M31" s="261" t="s">
        <v>478</v>
      </c>
      <c r="N31" s="262" t="s">
        <v>479</v>
      </c>
    </row>
    <row r="32" spans="1:16" ht="27" customHeight="1">
      <c r="A32" s="248"/>
      <c r="B32" s="244"/>
      <c r="C32" s="244"/>
      <c r="D32" s="244"/>
      <c r="E32" s="244"/>
      <c r="F32" s="244"/>
      <c r="G32" s="1127" t="s">
        <v>497</v>
      </c>
      <c r="H32" s="1128"/>
      <c r="I32" s="1128"/>
      <c r="J32" s="1129"/>
      <c r="K32" s="294">
        <v>5241229</v>
      </c>
      <c r="L32" s="294">
        <v>117783</v>
      </c>
      <c r="M32" s="295">
        <v>64926</v>
      </c>
      <c r="N32" s="296">
        <v>81.400000000000006</v>
      </c>
    </row>
    <row r="33" spans="1:16" ht="13.5" customHeight="1">
      <c r="A33" s="248"/>
      <c r="B33" s="244"/>
      <c r="C33" s="244"/>
      <c r="D33" s="244"/>
      <c r="E33" s="244"/>
      <c r="F33" s="244"/>
      <c r="G33" s="1127" t="s">
        <v>498</v>
      </c>
      <c r="H33" s="1128"/>
      <c r="I33" s="1128"/>
      <c r="J33" s="1129"/>
      <c r="K33" s="294" t="s">
        <v>485</v>
      </c>
      <c r="L33" s="294" t="s">
        <v>485</v>
      </c>
      <c r="M33" s="295" t="s">
        <v>485</v>
      </c>
      <c r="N33" s="296" t="s">
        <v>485</v>
      </c>
    </row>
    <row r="34" spans="1:16" ht="27" customHeight="1">
      <c r="A34" s="248"/>
      <c r="B34" s="244"/>
      <c r="C34" s="244"/>
      <c r="D34" s="244"/>
      <c r="E34" s="244"/>
      <c r="F34" s="244"/>
      <c r="G34" s="1127" t="s">
        <v>499</v>
      </c>
      <c r="H34" s="1128"/>
      <c r="I34" s="1128"/>
      <c r="J34" s="1129"/>
      <c r="K34" s="294" t="s">
        <v>485</v>
      </c>
      <c r="L34" s="294" t="s">
        <v>485</v>
      </c>
      <c r="M34" s="295">
        <v>24</v>
      </c>
      <c r="N34" s="296" t="s">
        <v>485</v>
      </c>
    </row>
    <row r="35" spans="1:16" ht="27" customHeight="1">
      <c r="A35" s="248"/>
      <c r="B35" s="244"/>
      <c r="C35" s="244"/>
      <c r="D35" s="244"/>
      <c r="E35" s="244"/>
      <c r="F35" s="244"/>
      <c r="G35" s="1127" t="s">
        <v>500</v>
      </c>
      <c r="H35" s="1128"/>
      <c r="I35" s="1128"/>
      <c r="J35" s="1129"/>
      <c r="K35" s="294">
        <v>1669623</v>
      </c>
      <c r="L35" s="294">
        <v>37520</v>
      </c>
      <c r="M35" s="295">
        <v>18007</v>
      </c>
      <c r="N35" s="296">
        <v>108.4</v>
      </c>
    </row>
    <row r="36" spans="1:16" ht="27" customHeight="1">
      <c r="A36" s="248"/>
      <c r="B36" s="244"/>
      <c r="C36" s="244"/>
      <c r="D36" s="244"/>
      <c r="E36" s="244"/>
      <c r="F36" s="244"/>
      <c r="G36" s="1127" t="s">
        <v>501</v>
      </c>
      <c r="H36" s="1128"/>
      <c r="I36" s="1128"/>
      <c r="J36" s="1129"/>
      <c r="K36" s="294" t="s">
        <v>485</v>
      </c>
      <c r="L36" s="294" t="s">
        <v>485</v>
      </c>
      <c r="M36" s="295">
        <v>3275</v>
      </c>
      <c r="N36" s="296" t="s">
        <v>485</v>
      </c>
    </row>
    <row r="37" spans="1:16" ht="13.5" customHeight="1">
      <c r="A37" s="248"/>
      <c r="B37" s="244"/>
      <c r="C37" s="244"/>
      <c r="D37" s="244"/>
      <c r="E37" s="244"/>
      <c r="F37" s="244"/>
      <c r="G37" s="1127" t="s">
        <v>502</v>
      </c>
      <c r="H37" s="1128"/>
      <c r="I37" s="1128"/>
      <c r="J37" s="1129"/>
      <c r="K37" s="294">
        <v>3690</v>
      </c>
      <c r="L37" s="294">
        <v>83</v>
      </c>
      <c r="M37" s="295">
        <v>1233</v>
      </c>
      <c r="N37" s="296">
        <v>-93.3</v>
      </c>
    </row>
    <row r="38" spans="1:16" ht="27" customHeight="1">
      <c r="A38" s="248"/>
      <c r="B38" s="244"/>
      <c r="C38" s="244"/>
      <c r="D38" s="244"/>
      <c r="E38" s="244"/>
      <c r="F38" s="244"/>
      <c r="G38" s="1130" t="s">
        <v>503</v>
      </c>
      <c r="H38" s="1131"/>
      <c r="I38" s="1131"/>
      <c r="J38" s="1132"/>
      <c r="K38" s="297">
        <v>2130</v>
      </c>
      <c r="L38" s="297">
        <v>48</v>
      </c>
      <c r="M38" s="298">
        <v>9</v>
      </c>
      <c r="N38" s="299">
        <v>433.3</v>
      </c>
      <c r="O38" s="293"/>
    </row>
    <row r="39" spans="1:16">
      <c r="A39" s="248"/>
      <c r="B39" s="244"/>
      <c r="C39" s="244"/>
      <c r="D39" s="244"/>
      <c r="E39" s="244"/>
      <c r="F39" s="244"/>
      <c r="G39" s="1130" t="s">
        <v>504</v>
      </c>
      <c r="H39" s="1131"/>
      <c r="I39" s="1131"/>
      <c r="J39" s="1132"/>
      <c r="K39" s="300">
        <v>-87827</v>
      </c>
      <c r="L39" s="300">
        <v>-1974</v>
      </c>
      <c r="M39" s="301">
        <v>-4280</v>
      </c>
      <c r="N39" s="302">
        <v>-53.9</v>
      </c>
      <c r="O39" s="293"/>
    </row>
    <row r="40" spans="1:16" ht="27" customHeight="1">
      <c r="A40" s="248"/>
      <c r="B40" s="244"/>
      <c r="C40" s="244"/>
      <c r="D40" s="244"/>
      <c r="E40" s="244"/>
      <c r="F40" s="244"/>
      <c r="G40" s="1127" t="s">
        <v>505</v>
      </c>
      <c r="H40" s="1128"/>
      <c r="I40" s="1128"/>
      <c r="J40" s="1129"/>
      <c r="K40" s="300">
        <v>-4901554</v>
      </c>
      <c r="L40" s="300">
        <v>-110150</v>
      </c>
      <c r="M40" s="301">
        <v>-56807</v>
      </c>
      <c r="N40" s="302">
        <v>93.9</v>
      </c>
      <c r="O40" s="293"/>
    </row>
    <row r="41" spans="1:16">
      <c r="A41" s="248"/>
      <c r="B41" s="244"/>
      <c r="C41" s="244"/>
      <c r="D41" s="244"/>
      <c r="E41" s="244"/>
      <c r="F41" s="244"/>
      <c r="G41" s="1133" t="s">
        <v>282</v>
      </c>
      <c r="H41" s="1134"/>
      <c r="I41" s="1134"/>
      <c r="J41" s="1135"/>
      <c r="K41" s="294">
        <v>1927291</v>
      </c>
      <c r="L41" s="300">
        <v>43311</v>
      </c>
      <c r="M41" s="301">
        <v>26387</v>
      </c>
      <c r="N41" s="302">
        <v>64.099999999999994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2" t="s">
        <v>475</v>
      </c>
      <c r="J49" s="1124" t="s">
        <v>509</v>
      </c>
      <c r="K49" s="1125"/>
      <c r="L49" s="1125"/>
      <c r="M49" s="1125"/>
      <c r="N49" s="1126"/>
    </row>
    <row r="50" spans="1:14">
      <c r="A50" s="248"/>
      <c r="B50" s="244"/>
      <c r="C50" s="244"/>
      <c r="D50" s="244"/>
      <c r="E50" s="244"/>
      <c r="F50" s="244"/>
      <c r="G50" s="312"/>
      <c r="H50" s="313"/>
      <c r="I50" s="1123"/>
      <c r="J50" s="314" t="s">
        <v>510</v>
      </c>
      <c r="K50" s="315" t="s">
        <v>511</v>
      </c>
      <c r="L50" s="316" t="s">
        <v>512</v>
      </c>
      <c r="M50" s="317" t="s">
        <v>513</v>
      </c>
      <c r="N50" s="318" t="s">
        <v>514</v>
      </c>
    </row>
    <row r="51" spans="1:14">
      <c r="A51" s="248"/>
      <c r="B51" s="244"/>
      <c r="C51" s="244"/>
      <c r="D51" s="244"/>
      <c r="E51" s="244"/>
      <c r="F51" s="244"/>
      <c r="G51" s="310" t="s">
        <v>515</v>
      </c>
      <c r="H51" s="311"/>
      <c r="I51" s="319">
        <v>5518307</v>
      </c>
      <c r="J51" s="320">
        <v>119558</v>
      </c>
      <c r="K51" s="321">
        <v>-5.2</v>
      </c>
      <c r="L51" s="322">
        <v>78670</v>
      </c>
      <c r="M51" s="323">
        <v>3.1</v>
      </c>
      <c r="N51" s="324">
        <v>-8.3000000000000007</v>
      </c>
    </row>
    <row r="52" spans="1:14">
      <c r="A52" s="248"/>
      <c r="B52" s="244"/>
      <c r="C52" s="244"/>
      <c r="D52" s="244"/>
      <c r="E52" s="244"/>
      <c r="F52" s="244"/>
      <c r="G52" s="325"/>
      <c r="H52" s="326" t="s">
        <v>516</v>
      </c>
      <c r="I52" s="327">
        <v>2836120</v>
      </c>
      <c r="J52" s="328">
        <v>61446</v>
      </c>
      <c r="K52" s="329">
        <v>-19.2</v>
      </c>
      <c r="L52" s="330">
        <v>38094</v>
      </c>
      <c r="M52" s="331">
        <v>-7.3</v>
      </c>
      <c r="N52" s="332">
        <v>-11.9</v>
      </c>
    </row>
    <row r="53" spans="1:14">
      <c r="A53" s="248"/>
      <c r="B53" s="244"/>
      <c r="C53" s="244"/>
      <c r="D53" s="244"/>
      <c r="E53" s="244"/>
      <c r="F53" s="244"/>
      <c r="G53" s="310" t="s">
        <v>517</v>
      </c>
      <c r="H53" s="311"/>
      <c r="I53" s="319">
        <v>6135646</v>
      </c>
      <c r="J53" s="320">
        <v>134740</v>
      </c>
      <c r="K53" s="321">
        <v>12.7</v>
      </c>
      <c r="L53" s="322">
        <v>67201</v>
      </c>
      <c r="M53" s="323">
        <v>-14.6</v>
      </c>
      <c r="N53" s="324">
        <v>27.3</v>
      </c>
    </row>
    <row r="54" spans="1:14">
      <c r="A54" s="248"/>
      <c r="B54" s="244"/>
      <c r="C54" s="244"/>
      <c r="D54" s="244"/>
      <c r="E54" s="244"/>
      <c r="F54" s="244"/>
      <c r="G54" s="325"/>
      <c r="H54" s="326" t="s">
        <v>516</v>
      </c>
      <c r="I54" s="327">
        <v>3875394</v>
      </c>
      <c r="J54" s="328">
        <v>85104</v>
      </c>
      <c r="K54" s="329">
        <v>38.5</v>
      </c>
      <c r="L54" s="330">
        <v>35210</v>
      </c>
      <c r="M54" s="331">
        <v>-7.6</v>
      </c>
      <c r="N54" s="332">
        <v>46.1</v>
      </c>
    </row>
    <row r="55" spans="1:14">
      <c r="A55" s="248"/>
      <c r="B55" s="244"/>
      <c r="C55" s="244"/>
      <c r="D55" s="244"/>
      <c r="E55" s="244"/>
      <c r="F55" s="244"/>
      <c r="G55" s="310" t="s">
        <v>518</v>
      </c>
      <c r="H55" s="311"/>
      <c r="I55" s="319">
        <v>4960070</v>
      </c>
      <c r="J55" s="320">
        <v>109236</v>
      </c>
      <c r="K55" s="321">
        <v>-18.899999999999999</v>
      </c>
      <c r="L55" s="322">
        <v>75709</v>
      </c>
      <c r="M55" s="323">
        <v>12.7</v>
      </c>
      <c r="N55" s="324">
        <v>-31.6</v>
      </c>
    </row>
    <row r="56" spans="1:14">
      <c r="A56" s="248"/>
      <c r="B56" s="244"/>
      <c r="C56" s="244"/>
      <c r="D56" s="244"/>
      <c r="E56" s="244"/>
      <c r="F56" s="244"/>
      <c r="G56" s="325"/>
      <c r="H56" s="326" t="s">
        <v>516</v>
      </c>
      <c r="I56" s="327">
        <v>2323711</v>
      </c>
      <c r="J56" s="328">
        <v>51175</v>
      </c>
      <c r="K56" s="329">
        <v>-39.9</v>
      </c>
      <c r="L56" s="330">
        <v>35212</v>
      </c>
      <c r="M56" s="331">
        <v>0</v>
      </c>
      <c r="N56" s="332">
        <v>-39.9</v>
      </c>
    </row>
    <row r="57" spans="1:14">
      <c r="A57" s="248"/>
      <c r="B57" s="244"/>
      <c r="C57" s="244"/>
      <c r="D57" s="244"/>
      <c r="E57" s="244"/>
      <c r="F57" s="244"/>
      <c r="G57" s="310" t="s">
        <v>519</v>
      </c>
      <c r="H57" s="311"/>
      <c r="I57" s="319">
        <v>4720312</v>
      </c>
      <c r="J57" s="320">
        <v>104682</v>
      </c>
      <c r="K57" s="321">
        <v>-4.2</v>
      </c>
      <c r="L57" s="322">
        <v>90961</v>
      </c>
      <c r="M57" s="323">
        <v>20.100000000000001</v>
      </c>
      <c r="N57" s="324">
        <v>-24.3</v>
      </c>
    </row>
    <row r="58" spans="1:14">
      <c r="A58" s="248"/>
      <c r="B58" s="244"/>
      <c r="C58" s="244"/>
      <c r="D58" s="244"/>
      <c r="E58" s="244"/>
      <c r="F58" s="244"/>
      <c r="G58" s="325"/>
      <c r="H58" s="326" t="s">
        <v>516</v>
      </c>
      <c r="I58" s="327">
        <v>2828049</v>
      </c>
      <c r="J58" s="328">
        <v>62717</v>
      </c>
      <c r="K58" s="329">
        <v>22.6</v>
      </c>
      <c r="L58" s="330">
        <v>37720</v>
      </c>
      <c r="M58" s="331">
        <v>7.1</v>
      </c>
      <c r="N58" s="332">
        <v>15.5</v>
      </c>
    </row>
    <row r="59" spans="1:14">
      <c r="A59" s="248"/>
      <c r="B59" s="244"/>
      <c r="C59" s="244"/>
      <c r="D59" s="244"/>
      <c r="E59" s="244"/>
      <c r="F59" s="244"/>
      <c r="G59" s="310" t="s">
        <v>520</v>
      </c>
      <c r="H59" s="311"/>
      <c r="I59" s="319">
        <v>5269546</v>
      </c>
      <c r="J59" s="320">
        <v>118419</v>
      </c>
      <c r="K59" s="321">
        <v>13.1</v>
      </c>
      <c r="L59" s="322">
        <v>106614</v>
      </c>
      <c r="M59" s="323">
        <v>17.2</v>
      </c>
      <c r="N59" s="324">
        <v>-4.0999999999999996</v>
      </c>
    </row>
    <row r="60" spans="1:14">
      <c r="A60" s="248"/>
      <c r="B60" s="244"/>
      <c r="C60" s="244"/>
      <c r="D60" s="244"/>
      <c r="E60" s="244"/>
      <c r="F60" s="244"/>
      <c r="G60" s="325"/>
      <c r="H60" s="326" t="s">
        <v>516</v>
      </c>
      <c r="I60" s="333">
        <v>2755350</v>
      </c>
      <c r="J60" s="328">
        <v>61919</v>
      </c>
      <c r="K60" s="329">
        <v>-1.3</v>
      </c>
      <c r="L60" s="330">
        <v>45545</v>
      </c>
      <c r="M60" s="331">
        <v>20.7</v>
      </c>
      <c r="N60" s="332">
        <v>-22</v>
      </c>
    </row>
    <row r="61" spans="1:14">
      <c r="A61" s="248"/>
      <c r="B61" s="244"/>
      <c r="C61" s="244"/>
      <c r="D61" s="244"/>
      <c r="E61" s="244"/>
      <c r="F61" s="244"/>
      <c r="G61" s="310" t="s">
        <v>521</v>
      </c>
      <c r="H61" s="334"/>
      <c r="I61" s="335">
        <v>5320776</v>
      </c>
      <c r="J61" s="336">
        <v>117327</v>
      </c>
      <c r="K61" s="337">
        <v>-0.5</v>
      </c>
      <c r="L61" s="338">
        <v>83831</v>
      </c>
      <c r="M61" s="339">
        <v>7.7</v>
      </c>
      <c r="N61" s="324">
        <v>-8.1999999999999993</v>
      </c>
    </row>
    <row r="62" spans="1:14">
      <c r="A62" s="248"/>
      <c r="B62" s="244"/>
      <c r="C62" s="244"/>
      <c r="D62" s="244"/>
      <c r="E62" s="244"/>
      <c r="F62" s="244"/>
      <c r="G62" s="325"/>
      <c r="H62" s="326" t="s">
        <v>516</v>
      </c>
      <c r="I62" s="327">
        <v>2923725</v>
      </c>
      <c r="J62" s="328">
        <v>64472</v>
      </c>
      <c r="K62" s="329">
        <v>0.1</v>
      </c>
      <c r="L62" s="330">
        <v>38356</v>
      </c>
      <c r="M62" s="331">
        <v>2.6</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6" t="s">
        <v>3</v>
      </c>
      <c r="D47" s="1136"/>
      <c r="E47" s="1137"/>
      <c r="F47" s="11">
        <v>19.28</v>
      </c>
      <c r="G47" s="12">
        <v>19.88</v>
      </c>
      <c r="H47" s="12">
        <v>21.22</v>
      </c>
      <c r="I47" s="12">
        <v>20.98</v>
      </c>
      <c r="J47" s="13">
        <v>21.81</v>
      </c>
    </row>
    <row r="48" spans="2:10" ht="57.75" customHeight="1">
      <c r="B48" s="14"/>
      <c r="C48" s="1138" t="s">
        <v>4</v>
      </c>
      <c r="D48" s="1138"/>
      <c r="E48" s="1139"/>
      <c r="F48" s="15">
        <v>4.3899999999999997</v>
      </c>
      <c r="G48" s="16">
        <v>3.86</v>
      </c>
      <c r="H48" s="16">
        <v>4.1900000000000004</v>
      </c>
      <c r="I48" s="16">
        <v>4.0199999999999996</v>
      </c>
      <c r="J48" s="17">
        <v>3.92</v>
      </c>
    </row>
    <row r="49" spans="2:10" ht="57.75" customHeight="1" thickBot="1">
      <c r="B49" s="18"/>
      <c r="C49" s="1140" t="s">
        <v>5</v>
      </c>
      <c r="D49" s="1140"/>
      <c r="E49" s="1141"/>
      <c r="F49" s="19">
        <v>3.1</v>
      </c>
      <c r="G49" s="20" t="s">
        <v>528</v>
      </c>
      <c r="H49" s="20">
        <v>7.24</v>
      </c>
      <c r="I49" s="20">
        <v>3.79</v>
      </c>
      <c r="J49" s="21">
        <v>1.38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8" t="s">
        <v>529</v>
      </c>
      <c r="D34" s="1148"/>
      <c r="E34" s="1149"/>
      <c r="F34" s="32">
        <v>4.8</v>
      </c>
      <c r="G34" s="33">
        <v>5.18</v>
      </c>
      <c r="H34" s="33">
        <v>5.33</v>
      </c>
      <c r="I34" s="33">
        <v>5.75</v>
      </c>
      <c r="J34" s="34">
        <v>6.34</v>
      </c>
      <c r="K34" s="22"/>
      <c r="L34" s="22"/>
      <c r="M34" s="22"/>
      <c r="N34" s="22"/>
      <c r="O34" s="22"/>
      <c r="P34" s="22"/>
    </row>
    <row r="35" spans="1:16" ht="39" customHeight="1">
      <c r="A35" s="22"/>
      <c r="B35" s="35"/>
      <c r="C35" s="1142" t="s">
        <v>530</v>
      </c>
      <c r="D35" s="1143"/>
      <c r="E35" s="1144"/>
      <c r="F35" s="36">
        <v>2.5</v>
      </c>
      <c r="G35" s="37">
        <v>3.55</v>
      </c>
      <c r="H35" s="37">
        <v>4.75</v>
      </c>
      <c r="I35" s="37">
        <v>5.85</v>
      </c>
      <c r="J35" s="38">
        <v>5.7</v>
      </c>
      <c r="K35" s="22"/>
      <c r="L35" s="22"/>
      <c r="M35" s="22"/>
      <c r="N35" s="22"/>
      <c r="O35" s="22"/>
      <c r="P35" s="22"/>
    </row>
    <row r="36" spans="1:16" ht="39" customHeight="1">
      <c r="A36" s="22"/>
      <c r="B36" s="35"/>
      <c r="C36" s="1142" t="s">
        <v>531</v>
      </c>
      <c r="D36" s="1143"/>
      <c r="E36" s="1144"/>
      <c r="F36" s="36">
        <v>4.34</v>
      </c>
      <c r="G36" s="37">
        <v>3.84</v>
      </c>
      <c r="H36" s="37">
        <v>4.17</v>
      </c>
      <c r="I36" s="37">
        <v>4.01</v>
      </c>
      <c r="J36" s="38">
        <v>3.9</v>
      </c>
      <c r="K36" s="22"/>
      <c r="L36" s="22"/>
      <c r="M36" s="22"/>
      <c r="N36" s="22"/>
      <c r="O36" s="22"/>
      <c r="P36" s="22"/>
    </row>
    <row r="37" spans="1:16" ht="39" customHeight="1">
      <c r="A37" s="22"/>
      <c r="B37" s="35"/>
      <c r="C37" s="1142" t="s">
        <v>532</v>
      </c>
      <c r="D37" s="1143"/>
      <c r="E37" s="1144"/>
      <c r="F37" s="36">
        <v>1.21</v>
      </c>
      <c r="G37" s="37">
        <v>1.55</v>
      </c>
      <c r="H37" s="37">
        <v>0.22</v>
      </c>
      <c r="I37" s="37">
        <v>0.93</v>
      </c>
      <c r="J37" s="38">
        <v>1.29</v>
      </c>
      <c r="K37" s="22"/>
      <c r="L37" s="22"/>
      <c r="M37" s="22"/>
      <c r="N37" s="22"/>
      <c r="O37" s="22"/>
      <c r="P37" s="22"/>
    </row>
    <row r="38" spans="1:16" ht="39" customHeight="1">
      <c r="A38" s="22"/>
      <c r="B38" s="35"/>
      <c r="C38" s="1142" t="s">
        <v>533</v>
      </c>
      <c r="D38" s="1143"/>
      <c r="E38" s="1144"/>
      <c r="F38" s="36">
        <v>0.16</v>
      </c>
      <c r="G38" s="37">
        <v>0.23</v>
      </c>
      <c r="H38" s="37">
        <v>0.31</v>
      </c>
      <c r="I38" s="37">
        <v>0.11</v>
      </c>
      <c r="J38" s="38">
        <v>0.28000000000000003</v>
      </c>
      <c r="K38" s="22"/>
      <c r="L38" s="22"/>
      <c r="M38" s="22"/>
      <c r="N38" s="22"/>
      <c r="O38" s="22"/>
      <c r="P38" s="22"/>
    </row>
    <row r="39" spans="1:16" ht="39" customHeight="1">
      <c r="A39" s="22"/>
      <c r="B39" s="35"/>
      <c r="C39" s="1142" t="s">
        <v>534</v>
      </c>
      <c r="D39" s="1143"/>
      <c r="E39" s="1144"/>
      <c r="F39" s="36">
        <v>0.04</v>
      </c>
      <c r="G39" s="37">
        <v>0.08</v>
      </c>
      <c r="H39" s="37">
        <v>0.1</v>
      </c>
      <c r="I39" s="37">
        <v>0.09</v>
      </c>
      <c r="J39" s="38">
        <v>0.16</v>
      </c>
      <c r="K39" s="22"/>
      <c r="L39" s="22"/>
      <c r="M39" s="22"/>
      <c r="N39" s="22"/>
      <c r="O39" s="22"/>
      <c r="P39" s="22"/>
    </row>
    <row r="40" spans="1:16" ht="39" customHeight="1">
      <c r="A40" s="22"/>
      <c r="B40" s="35"/>
      <c r="C40" s="1142" t="s">
        <v>535</v>
      </c>
      <c r="D40" s="1143"/>
      <c r="E40" s="1144"/>
      <c r="F40" s="36">
        <v>0</v>
      </c>
      <c r="G40" s="37">
        <v>0</v>
      </c>
      <c r="H40" s="37">
        <v>0.12</v>
      </c>
      <c r="I40" s="37">
        <v>0.17</v>
      </c>
      <c r="J40" s="38">
        <v>0.15</v>
      </c>
      <c r="K40" s="22"/>
      <c r="L40" s="22"/>
      <c r="M40" s="22"/>
      <c r="N40" s="22"/>
      <c r="O40" s="22"/>
      <c r="P40" s="22"/>
    </row>
    <row r="41" spans="1:16" ht="39" customHeight="1">
      <c r="A41" s="22"/>
      <c r="B41" s="35"/>
      <c r="C41" s="1142" t="s">
        <v>536</v>
      </c>
      <c r="D41" s="1143"/>
      <c r="E41" s="1144"/>
      <c r="F41" s="36">
        <v>0.11</v>
      </c>
      <c r="G41" s="37">
        <v>0.1</v>
      </c>
      <c r="H41" s="37">
        <v>0.1</v>
      </c>
      <c r="I41" s="37">
        <v>0.1</v>
      </c>
      <c r="J41" s="38">
        <v>0.11</v>
      </c>
      <c r="K41" s="22"/>
      <c r="L41" s="22"/>
      <c r="M41" s="22"/>
      <c r="N41" s="22"/>
      <c r="O41" s="22"/>
      <c r="P41" s="22"/>
    </row>
    <row r="42" spans="1:16" ht="39" customHeight="1">
      <c r="A42" s="22"/>
      <c r="B42" s="39"/>
      <c r="C42" s="1142" t="s">
        <v>537</v>
      </c>
      <c r="D42" s="1143"/>
      <c r="E42" s="1144"/>
      <c r="F42" s="36" t="s">
        <v>485</v>
      </c>
      <c r="G42" s="37" t="s">
        <v>485</v>
      </c>
      <c r="H42" s="37" t="s">
        <v>485</v>
      </c>
      <c r="I42" s="37" t="s">
        <v>485</v>
      </c>
      <c r="J42" s="38" t="s">
        <v>485</v>
      </c>
      <c r="K42" s="22"/>
      <c r="L42" s="22"/>
      <c r="M42" s="22"/>
      <c r="N42" s="22"/>
      <c r="O42" s="22"/>
      <c r="P42" s="22"/>
    </row>
    <row r="43" spans="1:16" ht="39" customHeight="1" thickBot="1">
      <c r="A43" s="22"/>
      <c r="B43" s="40"/>
      <c r="C43" s="1145" t="s">
        <v>538</v>
      </c>
      <c r="D43" s="1146"/>
      <c r="E43" s="1147"/>
      <c r="F43" s="41">
        <v>0.5</v>
      </c>
      <c r="G43" s="42">
        <v>0.44</v>
      </c>
      <c r="H43" s="42">
        <v>0.33</v>
      </c>
      <c r="I43" s="42">
        <v>0.21</v>
      </c>
      <c r="J43" s="43">
        <v>0.22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8" t="s">
        <v>11</v>
      </c>
      <c r="C45" s="1159"/>
      <c r="D45" s="58"/>
      <c r="E45" s="1164" t="s">
        <v>12</v>
      </c>
      <c r="F45" s="1164"/>
      <c r="G45" s="1164"/>
      <c r="H45" s="1164"/>
      <c r="I45" s="1164"/>
      <c r="J45" s="1165"/>
      <c r="K45" s="59">
        <v>5966</v>
      </c>
      <c r="L45" s="60">
        <v>5815</v>
      </c>
      <c r="M45" s="60">
        <v>5631</v>
      </c>
      <c r="N45" s="60">
        <v>5465</v>
      </c>
      <c r="O45" s="61">
        <v>5241</v>
      </c>
      <c r="P45" s="48"/>
      <c r="Q45" s="48"/>
      <c r="R45" s="48"/>
      <c r="S45" s="48"/>
      <c r="T45" s="48"/>
      <c r="U45" s="48"/>
    </row>
    <row r="46" spans="1:21" ht="30.75" customHeight="1">
      <c r="A46" s="48"/>
      <c r="B46" s="1160"/>
      <c r="C46" s="1161"/>
      <c r="D46" s="62"/>
      <c r="E46" s="1152" t="s">
        <v>13</v>
      </c>
      <c r="F46" s="1152"/>
      <c r="G46" s="1152"/>
      <c r="H46" s="1152"/>
      <c r="I46" s="1152"/>
      <c r="J46" s="1153"/>
      <c r="K46" s="63" t="s">
        <v>485</v>
      </c>
      <c r="L46" s="64" t="s">
        <v>485</v>
      </c>
      <c r="M46" s="64" t="s">
        <v>485</v>
      </c>
      <c r="N46" s="64" t="s">
        <v>485</v>
      </c>
      <c r="O46" s="65" t="s">
        <v>485</v>
      </c>
      <c r="P46" s="48"/>
      <c r="Q46" s="48"/>
      <c r="R46" s="48"/>
      <c r="S46" s="48"/>
      <c r="T46" s="48"/>
      <c r="U46" s="48"/>
    </row>
    <row r="47" spans="1:21" ht="30.75" customHeight="1">
      <c r="A47" s="48"/>
      <c r="B47" s="1160"/>
      <c r="C47" s="1161"/>
      <c r="D47" s="62"/>
      <c r="E47" s="1152" t="s">
        <v>14</v>
      </c>
      <c r="F47" s="1152"/>
      <c r="G47" s="1152"/>
      <c r="H47" s="1152"/>
      <c r="I47" s="1152"/>
      <c r="J47" s="1153"/>
      <c r="K47" s="63" t="s">
        <v>485</v>
      </c>
      <c r="L47" s="64" t="s">
        <v>485</v>
      </c>
      <c r="M47" s="64" t="s">
        <v>485</v>
      </c>
      <c r="N47" s="64" t="s">
        <v>485</v>
      </c>
      <c r="O47" s="65" t="s">
        <v>485</v>
      </c>
      <c r="P47" s="48"/>
      <c r="Q47" s="48"/>
      <c r="R47" s="48"/>
      <c r="S47" s="48"/>
      <c r="T47" s="48"/>
      <c r="U47" s="48"/>
    </row>
    <row r="48" spans="1:21" ht="30.75" customHeight="1">
      <c r="A48" s="48"/>
      <c r="B48" s="1160"/>
      <c r="C48" s="1161"/>
      <c r="D48" s="62"/>
      <c r="E48" s="1152" t="s">
        <v>15</v>
      </c>
      <c r="F48" s="1152"/>
      <c r="G48" s="1152"/>
      <c r="H48" s="1152"/>
      <c r="I48" s="1152"/>
      <c r="J48" s="1153"/>
      <c r="K48" s="63">
        <v>2132</v>
      </c>
      <c r="L48" s="64">
        <v>1660</v>
      </c>
      <c r="M48" s="64">
        <v>1702</v>
      </c>
      <c r="N48" s="64">
        <v>1798</v>
      </c>
      <c r="O48" s="65">
        <v>1670</v>
      </c>
      <c r="P48" s="48"/>
      <c r="Q48" s="48"/>
      <c r="R48" s="48"/>
      <c r="S48" s="48"/>
      <c r="T48" s="48"/>
      <c r="U48" s="48"/>
    </row>
    <row r="49" spans="1:21" ht="30.75" customHeight="1">
      <c r="A49" s="48"/>
      <c r="B49" s="1160"/>
      <c r="C49" s="1161"/>
      <c r="D49" s="62"/>
      <c r="E49" s="1152" t="s">
        <v>16</v>
      </c>
      <c r="F49" s="1152"/>
      <c r="G49" s="1152"/>
      <c r="H49" s="1152"/>
      <c r="I49" s="1152"/>
      <c r="J49" s="1153"/>
      <c r="K49" s="63" t="s">
        <v>485</v>
      </c>
      <c r="L49" s="64" t="s">
        <v>485</v>
      </c>
      <c r="M49" s="64" t="s">
        <v>485</v>
      </c>
      <c r="N49" s="64" t="s">
        <v>485</v>
      </c>
      <c r="O49" s="65" t="s">
        <v>485</v>
      </c>
      <c r="P49" s="48"/>
      <c r="Q49" s="48"/>
      <c r="R49" s="48"/>
      <c r="S49" s="48"/>
      <c r="T49" s="48"/>
      <c r="U49" s="48"/>
    </row>
    <row r="50" spans="1:21" ht="30.75" customHeight="1">
      <c r="A50" s="48"/>
      <c r="B50" s="1160"/>
      <c r="C50" s="1161"/>
      <c r="D50" s="62"/>
      <c r="E50" s="1152" t="s">
        <v>17</v>
      </c>
      <c r="F50" s="1152"/>
      <c r="G50" s="1152"/>
      <c r="H50" s="1152"/>
      <c r="I50" s="1152"/>
      <c r="J50" s="1153"/>
      <c r="K50" s="63">
        <v>22</v>
      </c>
      <c r="L50" s="64">
        <v>18</v>
      </c>
      <c r="M50" s="64">
        <v>62</v>
      </c>
      <c r="N50" s="64">
        <v>2</v>
      </c>
      <c r="O50" s="65">
        <v>4</v>
      </c>
      <c r="P50" s="48"/>
      <c r="Q50" s="48"/>
      <c r="R50" s="48"/>
      <c r="S50" s="48"/>
      <c r="T50" s="48"/>
      <c r="U50" s="48"/>
    </row>
    <row r="51" spans="1:21" ht="30.75" customHeight="1">
      <c r="A51" s="48"/>
      <c r="B51" s="1162"/>
      <c r="C51" s="1163"/>
      <c r="D51" s="66"/>
      <c r="E51" s="1152" t="s">
        <v>18</v>
      </c>
      <c r="F51" s="1152"/>
      <c r="G51" s="1152"/>
      <c r="H51" s="1152"/>
      <c r="I51" s="1152"/>
      <c r="J51" s="1153"/>
      <c r="K51" s="63">
        <v>5</v>
      </c>
      <c r="L51" s="64">
        <v>6</v>
      </c>
      <c r="M51" s="64">
        <v>3</v>
      </c>
      <c r="N51" s="64">
        <v>2</v>
      </c>
      <c r="O51" s="65">
        <v>2</v>
      </c>
      <c r="P51" s="48"/>
      <c r="Q51" s="48"/>
      <c r="R51" s="48"/>
      <c r="S51" s="48"/>
      <c r="T51" s="48"/>
      <c r="U51" s="48"/>
    </row>
    <row r="52" spans="1:21" ht="30.75" customHeight="1">
      <c r="A52" s="48"/>
      <c r="B52" s="1150" t="s">
        <v>19</v>
      </c>
      <c r="C52" s="1151"/>
      <c r="D52" s="66"/>
      <c r="E52" s="1152" t="s">
        <v>20</v>
      </c>
      <c r="F52" s="1152"/>
      <c r="G52" s="1152"/>
      <c r="H52" s="1152"/>
      <c r="I52" s="1152"/>
      <c r="J52" s="1153"/>
      <c r="K52" s="63">
        <v>4993</v>
      </c>
      <c r="L52" s="64">
        <v>4718</v>
      </c>
      <c r="M52" s="64">
        <v>4780</v>
      </c>
      <c r="N52" s="64">
        <v>4866</v>
      </c>
      <c r="O52" s="65">
        <v>4989</v>
      </c>
      <c r="P52" s="48"/>
      <c r="Q52" s="48"/>
      <c r="R52" s="48"/>
      <c r="S52" s="48"/>
      <c r="T52" s="48"/>
      <c r="U52" s="48"/>
    </row>
    <row r="53" spans="1:21" ht="30.75" customHeight="1" thickBot="1">
      <c r="A53" s="48"/>
      <c r="B53" s="1154" t="s">
        <v>21</v>
      </c>
      <c r="C53" s="1155"/>
      <c r="D53" s="67"/>
      <c r="E53" s="1156" t="s">
        <v>22</v>
      </c>
      <c r="F53" s="1156"/>
      <c r="G53" s="1156"/>
      <c r="H53" s="1156"/>
      <c r="I53" s="1156"/>
      <c r="J53" s="1157"/>
      <c r="K53" s="68">
        <v>3132</v>
      </c>
      <c r="L53" s="69">
        <v>2781</v>
      </c>
      <c r="M53" s="69">
        <v>2618</v>
      </c>
      <c r="N53" s="69">
        <v>2401</v>
      </c>
      <c r="O53" s="70">
        <v>1928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2016-04-13T10:23:25Z</cp:lastPrinted>
  <dcterms:created xsi:type="dcterms:W3CDTF">2016-02-15T01:29:00Z</dcterms:created>
  <dcterms:modified xsi:type="dcterms:W3CDTF">2016-05-02T07:01:21Z</dcterms:modified>
  <cp:category/>
</cp:coreProperties>
</file>