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E40" i="9"/>
  <c r="AM40" i="9"/>
  <c r="U40" i="9"/>
  <c r="C40" i="9"/>
  <c r="BE39" i="9"/>
  <c r="AM39" i="9"/>
  <c r="U39" i="9"/>
  <c r="C39" i="9"/>
  <c r="BE38" i="9"/>
  <c r="AM38" i="9"/>
  <c r="BW34" i="9"/>
  <c r="BW35" i="9" s="1"/>
  <c r="BW36" i="9" s="1"/>
  <c r="BW37" i="9" s="1"/>
  <c r="BW38" i="9" s="1"/>
  <c r="BW39" i="9" s="1"/>
  <c r="BW40" i="9" s="1"/>
  <c r="C34" i="9"/>
  <c r="C35" i="9" s="1"/>
  <c r="CO34" i="9" l="1"/>
  <c r="CO35" i="9" s="1"/>
  <c r="CO36" i="9" s="1"/>
  <c r="CO37" i="9" s="1"/>
  <c r="CO38" i="9" s="1"/>
  <c r="CO39" i="9" s="1"/>
  <c r="CO40" i="9" s="1"/>
  <c r="CO41" i="9" s="1"/>
  <c r="CO42" i="9" s="1"/>
  <c r="CO43" i="9" s="1"/>
  <c r="C36" i="9"/>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 r="BE35" i="9" s="1"/>
  <c r="BE36" i="9" s="1"/>
  <c r="BE37" i="9" s="1"/>
  <c r="AM34" i="9"/>
  <c r="AM35" i="9" s="1"/>
  <c r="AM36" i="9" s="1"/>
  <c r="AM37" i="9" s="1"/>
</calcChain>
</file>

<file path=xl/sharedStrings.xml><?xml version="1.0" encoding="utf-8"?>
<sst xmlns="http://schemas.openxmlformats.org/spreadsheetml/2006/main" count="1084" uniqueCount="570">
  <si>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</si>
  <si>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</si>
  <si>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</si>
  <si>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</si>
  <si>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</si>
  <si>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</si>
  <si>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</si>
  <si>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</si>
  <si>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</si>
  <si>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</si>
  <si>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</si>
  <si>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</si>
  <si>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</si>
  <si>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</si>
  <si>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</si>
  <si>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</si>
  <si>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</si>
  <si>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</si>
  <si>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</si>
  <si>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</si>
  <si>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</si>
  <si>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</si>
  <si>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</si>
  <si>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</si>
  <si>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</si>
  <si>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</si>
  <si>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</si>
  <si>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</si>
  <si>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</si>
  <si>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</si>
  <si>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</si>
  <si>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</si>
  <si>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</si>
  <si>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</si>
  <si>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</si>
  <si>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</si>
  <si>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</si>
  <si>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</si>
  <si>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</si>
  <si>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</si>
  <si>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</si>
  <si>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</si>
  <si>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</si>
  <si>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</si>
  <si>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</si>
  <si>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</si>
  <si>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</si>
  <si>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</si>
  <si>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</si>
  <si>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</si>
  <si>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</si>
  <si>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</si>
  <si>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</si>
  <si>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</si>
  <si>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</si>
  <si>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</si>
  <si>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</si>
  <si>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</si>
  <si>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</si>
  <si>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</si>
  <si>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</si>
  <si>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</si>
  <si>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</si>
  <si>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</si>
  <si>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</si>
  <si>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</si>
  <si>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</si>
  <si>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</si>
  <si>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</si>
  <si>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</si>
  <si>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</si>
  <si>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</si>
  <si>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</si>
  <si>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</si>
  <si>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</si>
  <si>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</si>
  <si>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</si>
  <si>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</si>
  <si>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</si>
  <si>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</si>
  <si>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</si>
  <si>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</si>
  <si>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岐阜市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</si>
  <si>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</si>
  <si>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</si>
  <si>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</si>
  <si>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</si>
  <si>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</si>
  <si>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</si>
  <si>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</si>
  <si>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</si>
  <si>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</si>
  <si>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</si>
  <si>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</si>
  <si>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</si>
  <si>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</si>
  <si>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</si>
  <si>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</si>
  <si>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</si>
  <si>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</si>
  <si>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</si>
  <si>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</si>
  <si>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</si>
  <si>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</si>
  <si>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</si>
  <si>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</si>
  <si>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</si>
  <si>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</si>
  <si>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</si>
  <si>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</si>
  <si>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</si>
  <si>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</si>
  <si>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</si>
  <si>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</si>
  <si>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</si>
  <si>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</si>
  <si>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</si>
  <si>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</si>
  <si>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</si>
  <si>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</si>
  <si>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</si>
  <si>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</si>
  <si>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</si>
  <si>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</si>
  <si>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</si>
  <si>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</si>
  <si>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</si>
  <si>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</si>
  <si>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</si>
  <si>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</si>
  <si>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</si>
  <si>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</si>
  <si>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</si>
  <si>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</si>
  <si>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</si>
  <si>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</si>
  <si>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</si>
  <si>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</si>
  <si>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</si>
  <si>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</si>
  <si>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</si>
  <si>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</si>
  <si>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</si>
  <si>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</si>
  <si>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</si>
  <si>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</si>
  <si>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</si>
  <si>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</si>
  <si>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</si>
  <si>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</si>
  <si>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</si>
  <si>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</si>
  <si>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</si>
  <si>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</si>
  <si>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</si>
  <si>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</si>
  <si>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</si>
  <si>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</si>
  <si>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</si>
  <si>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</si>
  <si>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</si>
  <si>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</si>
  <si>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</si>
  <si>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</si>
  <si>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</si>
  <si>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</si>
  <si>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</si>
  <si>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</si>
  <si>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</si>
  <si>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</si>
  <si>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</si>
  <si>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</si>
  <si>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</si>
  <si>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</si>
  <si>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</si>
  <si>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</si>
  <si>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</si>
  <si>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</si>
  <si>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</si>
  <si>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</si>
  <si>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</si>
  <si>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</si>
  <si>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</si>
  <si>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</si>
  <si>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</si>
  <si>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</si>
  <si>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</si>
  <si>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</si>
  <si>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</si>
  <si>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</si>
  <si>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</si>
  <si>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</si>
  <si>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</si>
  <si>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</si>
  <si>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</si>
  <si>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</si>
  <si>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岐阜県岐阜市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</si>
  <si>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</si>
  <si>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</si>
  <si>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</si>
  <si>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</si>
  <si>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</si>
  <si>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</si>
  <si>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</si>
  <si>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</si>
  <si>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</si>
  <si>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</si>
  <si>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</si>
  <si>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</si>
  <si>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</si>
  <si>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</si>
  <si>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</si>
  <si>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</si>
  <si>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</si>
  <si>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</si>
  <si>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</si>
  <si>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</si>
  <si>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</si>
  <si>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</si>
  <si>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</si>
  <si>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</si>
  <si>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</si>
  <si>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</si>
  <si>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</si>
  <si>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</si>
  <si>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</si>
  <si>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</si>
  <si>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</si>
  <si>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</si>
  <si>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</si>
  <si>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</si>
  <si>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</si>
  <si>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</si>
  <si>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</si>
  <si>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</si>
  <si>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</si>
  <si>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</si>
  <si>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</si>
  <si>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</si>
  <si>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</si>
  <si>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</si>
  <si>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</si>
  <si>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</si>
  <si>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</si>
  <si>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</si>
  <si>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</si>
  <si>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</si>
  <si>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</si>
  <si>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</si>
  <si>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</si>
  <si>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</si>
  <si>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</si>
  <si>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</si>
  <si>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</si>
  <si>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</si>
  <si>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</si>
  <si>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</si>
  <si>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</si>
  <si>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</si>
  <si>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</si>
  <si>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</si>
  <si>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</si>
  <si>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</si>
  <si>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</si>
  <si>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</si>
  <si>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</si>
  <si>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</si>
  <si>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</si>
  <si>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</si>
  <si>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</si>
  <si>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</si>
  <si>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</si>
  <si>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</si>
  <si>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</si>
  <si>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</si>
  <si>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</si>
  <si>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</si>
  <si>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</si>
  <si>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</si>
  <si>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</si>
  <si>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</si>
  <si>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</si>
  <si>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</si>
  <si>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</si>
  <si>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</si>
  <si>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</si>
  <si>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</si>
  <si>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</si>
  <si>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</si>
  <si>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</si>
  <si>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</si>
  <si>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</si>
  <si>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</si>
  <si>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</si>
  <si>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</si>
  <si>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</si>
  <si>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</si>
  <si>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</si>
  <si>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</si>
  <si>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</si>
  <si>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</si>
  <si>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</si>
  <si>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</si>
  <si>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</si>
  <si>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</si>
  <si>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</si>
  <si>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</si>
  <si>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</si>
  <si>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</si>
  <si>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</si>
  <si>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</si>
  <si>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</si>
  <si>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</si>
  <si>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</si>
  <si>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</si>
  <si>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</si>
  <si>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</si>
  <si>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</si>
  <si>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</si>
  <si>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</si>
  <si>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</si>
  <si>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</si>
  <si>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</si>
  <si>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</si>
  <si>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</si>
  <si>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</si>
  <si>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</si>
  <si>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</si>
  <si>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</si>
  <si>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</si>
  <si>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</si>
  <si>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</si>
  <si>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</si>
  <si>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</si>
  <si>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</si>
  <si>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</si>
  <si>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</si>
  <si>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</si>
  <si>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</si>
  <si>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</si>
  <si>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</si>
  <si>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</si>
  <si>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</si>
  <si>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</si>
  <si>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</si>
  <si>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</si>
  <si>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岐阜県岐阜市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</si>
  <si>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</si>
  <si>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</si>
  <si>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</si>
  <si>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</si>
  <si>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</si>
  <si>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</si>
  <si>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</si>
  <si>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</si>
  <si>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</si>
  <si>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</si>
  <si>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</si>
  <si>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</si>
  <si>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</si>
  <si>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</si>
  <si>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</si>
  <si>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</si>
  <si>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</si>
  <si>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</si>
  <si>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</si>
  <si>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</si>
  <si>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母子寡婦福祉資金貸付事業特別会計</t>
    <phoneticPr fontId="5"/>
  </si>
  <si>
    <t>土地区画整理事業特別会計</t>
    <phoneticPr fontId="5"/>
  </si>
  <si>
    <t>育英資金貸付事業特別会計</t>
    <phoneticPr fontId="5"/>
  </si>
  <si>
    <t>薬科大学附属薬局事業特別会計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</si>
  <si>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</si>
  <si>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</si>
  <si>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</si>
  <si>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</si>
  <si>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</si>
  <si>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</si>
  <si>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</si>
  <si>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</si>
  <si>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</si>
  <si>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</si>
  <si>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</si>
  <si>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</si>
  <si>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</si>
  <si>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</si>
  <si>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</si>
  <si>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</si>
  <si>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</si>
  <si>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駐車場事業特別会計</t>
    <phoneticPr fontId="5"/>
  </si>
  <si>
    <t>市民病院事業会計</t>
    <phoneticPr fontId="5"/>
  </si>
  <si>
    <t>法適用企業</t>
    <phoneticPr fontId="5"/>
  </si>
  <si>
    <t>中央卸売市場事業会計</t>
    <phoneticPr fontId="5"/>
  </si>
  <si>
    <t>水道事業会計</t>
    <phoneticPr fontId="5"/>
  </si>
  <si>
    <t>下水道事業会計</t>
    <phoneticPr fontId="5"/>
  </si>
  <si>
    <t>廃棄物発電事業特別会計</t>
    <phoneticPr fontId="5"/>
  </si>
  <si>
    <t>法非適用企業</t>
    <phoneticPr fontId="5"/>
  </si>
  <si>
    <t>食肉地方卸売市場事業特別会計</t>
    <phoneticPr fontId="5"/>
  </si>
  <si>
    <t>観光事業特別会計</t>
    <phoneticPr fontId="5"/>
  </si>
  <si>
    <t>ものづくり産業集積地整備事業特別会計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</si>
  <si>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</si>
  <si>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</si>
  <si>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</si>
  <si>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</si>
  <si>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</si>
  <si>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</si>
  <si>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</si>
  <si>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</si>
  <si>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</si>
  <si>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</si>
  <si>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</si>
  <si>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</si>
  <si>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</si>
  <si>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</si>
  <si>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</si>
  <si>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</si>
  <si>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</si>
  <si>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</si>
  <si>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</si>
  <si>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</si>
  <si>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</si>
  <si>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</si>
  <si>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</si>
  <si>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</si>
  <si>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</si>
  <si>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</si>
  <si>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</si>
  <si>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</si>
  <si>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</si>
  <si>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</si>
  <si>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</si>
  <si>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</si>
  <si>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</si>
  <si>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</si>
  <si>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</si>
  <si>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</si>
  <si>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</si>
  <si>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</si>
  <si>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</si>
  <si>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</si>
  <si>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</si>
  <si>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</si>
  <si>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</si>
  <si>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</si>
  <si>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</si>
  <si>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</si>
  <si>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</si>
  <si>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</si>
  <si>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</si>
  <si>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</si>
  <si>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</si>
  <si>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</si>
  <si>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</si>
  <si>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</si>
  <si>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</si>
  <si>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</si>
  <si>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</si>
  <si>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</si>
  <si>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</si>
  <si>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</si>
  <si>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</si>
  <si>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</si>
  <si>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</si>
  <si>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</si>
  <si>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</si>
  <si>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</si>
  <si>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</si>
  <si>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</si>
  <si>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</si>
  <si>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</si>
  <si>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</si>
  <si>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</si>
  <si>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</si>
  <si>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</si>
  <si>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</si>
  <si>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</si>
  <si>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</si>
  <si>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</si>
  <si>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</si>
  <si>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</si>
  <si>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</si>
  <si>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</si>
  <si>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</si>
  <si>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</si>
  <si>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</si>
  <si>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</si>
  <si>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</si>
  <si>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</si>
  <si>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</si>
  <si>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</si>
  <si>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</si>
  <si>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</si>
  <si>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</si>
  <si>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</si>
  <si>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</si>
  <si>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</si>
  <si>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</si>
  <si>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</si>
  <si>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</si>
  <si>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</si>
  <si>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</si>
  <si>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</si>
  <si>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</si>
  <si>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</si>
  <si>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</si>
  <si>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</si>
  <si>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</si>
  <si>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</si>
  <si>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</si>
  <si>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</si>
  <si>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</si>
  <si>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</si>
  <si>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</si>
  <si>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</si>
  <si>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</si>
  <si>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</si>
  <si>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</si>
  <si>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</si>
  <si>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</si>
  <si>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</si>
  <si>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</si>
  <si>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</si>
  <si>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</si>
  <si>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</si>
  <si>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</si>
  <si>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</si>
  <si>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</si>
  <si>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</si>
  <si>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</si>
  <si>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</si>
  <si>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</si>
  <si>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</si>
  <si>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0.88</t>
  </si>
  <si>
    <t>▲ 1.98</t>
  </si>
  <si>
    <t>一般会計</t>
  </si>
  <si>
    <t>市民病院事業会計</t>
  </si>
  <si>
    <t>水道事業会計</t>
  </si>
  <si>
    <t>下水道事業会計</t>
  </si>
  <si>
    <t>競輪事業特別会計</t>
  </si>
  <si>
    <t>中央卸売市場事業会計</t>
  </si>
  <si>
    <t>国民健康保険事業特別会計</t>
  </si>
  <si>
    <t>介護保険事業特別会計</t>
  </si>
  <si>
    <t>その他会計（赤字）</t>
  </si>
  <si>
    <t>その他会計（黒字）</t>
  </si>
  <si>
    <t>基金から2,112百万円繰入</t>
    <rPh sb="0" eb="2">
      <t>キキン</t>
    </rPh>
    <rPh sb="9" eb="12">
      <t>ヒャクマンエン</t>
    </rPh>
    <rPh sb="12" eb="14">
      <t>クリイレ</t>
    </rPh>
    <phoneticPr fontId="2"/>
  </si>
  <si>
    <t>基金から16百万円繰入</t>
    <rPh sb="0" eb="2">
      <t>キキン</t>
    </rPh>
    <rPh sb="6" eb="9">
      <t>ヒャクマンエン</t>
    </rPh>
    <rPh sb="9" eb="11">
      <t>クリイレ</t>
    </rPh>
    <phoneticPr fontId="2"/>
  </si>
  <si>
    <t>基金から46百万円繰入</t>
    <rPh sb="0" eb="2">
      <t>キキン</t>
    </rPh>
    <rPh sb="6" eb="9">
      <t>ヒャクマンエン</t>
    </rPh>
    <rPh sb="9" eb="11">
      <t>クリイレ</t>
    </rPh>
    <phoneticPr fontId="2"/>
  </si>
  <si>
    <t>基金から150百万円繰入</t>
    <rPh sb="0" eb="2">
      <t>キキン</t>
    </rPh>
    <rPh sb="7" eb="10">
      <t>ヒャクマンエン</t>
    </rPh>
    <rPh sb="10" eb="12">
      <t>クリイレ</t>
    </rPh>
    <phoneticPr fontId="2"/>
  </si>
  <si>
    <t>基金から446百万円繰入</t>
    <rPh sb="0" eb="2">
      <t>キキン</t>
    </rPh>
    <rPh sb="7" eb="10">
      <t>ヒャクマンエン</t>
    </rPh>
    <rPh sb="10" eb="12">
      <t>クリイレ</t>
    </rPh>
    <phoneticPr fontId="2"/>
  </si>
  <si>
    <t>-</t>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</si>
  <si>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2"/>
  </si>
  <si>
    <t>岐阜県後期高齢者医療広域連合（後期高齢者医療特別会計）</t>
    <rPh sb="0" eb="3">
      <t>ギフケン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</si>
  <si>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岐阜県市町村会館組合</t>
    <rPh sb="0" eb="3">
      <t>ギフケン</t>
    </rPh>
    <rPh sb="3" eb="6">
      <t>シチョウソン</t>
    </rPh>
    <rPh sb="6" eb="8">
      <t>カイカン</t>
    </rPh>
    <rPh sb="8" eb="10">
      <t>クミアイ</t>
    </rPh>
    <phoneticPr fontId="22"/>
  </si>
  <si>
    <t>岐阜羽島衛生施設組合（一般会計）</t>
    <rPh sb="0" eb="4">
      <t>ギフハシマ</t>
    </rPh>
    <rPh sb="4" eb="6">
      <t>エイセイ</t>
    </rPh>
    <rPh sb="6" eb="8">
      <t>シセツ</t>
    </rPh>
    <rPh sb="8" eb="10">
      <t>クミアイ</t>
    </rPh>
    <rPh sb="11" eb="13">
      <t>イッパン</t>
    </rPh>
    <rPh sb="13" eb="15">
      <t>カイケイ</t>
    </rPh>
    <phoneticPr fontId="22"/>
  </si>
  <si>
    <t>岐阜羽島衛生施設組合（公共用地取得事業特別会計）</t>
    <rPh sb="0" eb="4">
      <t>ギフハシマ</t>
    </rPh>
    <rPh sb="4" eb="6">
      <t>エイセイ</t>
    </rPh>
    <rPh sb="6" eb="8">
      <t>シセツ</t>
    </rPh>
    <rPh sb="8" eb="10">
      <t>クミアイ</t>
    </rPh>
    <rPh sb="11" eb="13">
      <t>コウキョウ</t>
    </rPh>
    <rPh sb="13" eb="15">
      <t>ヨウチ</t>
    </rPh>
    <rPh sb="15" eb="17">
      <t>シュトク</t>
    </rPh>
    <rPh sb="17" eb="19">
      <t>ジギョウ</t>
    </rPh>
    <rPh sb="19" eb="21">
      <t>トクベツ</t>
    </rPh>
    <rPh sb="21" eb="23">
      <t>カイケイ</t>
    </rPh>
    <phoneticPr fontId="22"/>
  </si>
  <si>
    <t>木曽川右岸地帯水防組合</t>
    <rPh sb="0" eb="3">
      <t>キソガワ</t>
    </rPh>
    <rPh sb="3" eb="5">
      <t>ウガン</t>
    </rPh>
    <rPh sb="5" eb="7">
      <t>チタイ</t>
    </rPh>
    <rPh sb="7" eb="9">
      <t>スイボウ</t>
    </rPh>
    <rPh sb="9" eb="11">
      <t>クミアイ</t>
    </rPh>
    <phoneticPr fontId="22"/>
  </si>
  <si>
    <t>岐阜市にぎわいまち公社</t>
    <rPh sb="0" eb="2">
      <t>ギフ</t>
    </rPh>
    <rPh sb="2" eb="3">
      <t>シ</t>
    </rPh>
    <rPh sb="9" eb="11">
      <t>コウシャ</t>
    </rPh>
    <phoneticPr fontId="24"/>
  </si>
  <si>
    <t>岐阜産業会館</t>
    <rPh sb="0" eb="2">
      <t>ギフ</t>
    </rPh>
    <rPh sb="2" eb="4">
      <t>サンギョウ</t>
    </rPh>
    <rPh sb="4" eb="6">
      <t>カイカン</t>
    </rPh>
    <phoneticPr fontId="24"/>
  </si>
  <si>
    <t>岐阜市学校給食会</t>
    <rPh sb="0" eb="2">
      <t>ギフ</t>
    </rPh>
    <rPh sb="2" eb="3">
      <t>シ</t>
    </rPh>
    <rPh sb="3" eb="5">
      <t>ガッコウ</t>
    </rPh>
    <rPh sb="5" eb="7">
      <t>キュウショク</t>
    </rPh>
    <rPh sb="7" eb="8">
      <t>カイ</t>
    </rPh>
    <phoneticPr fontId="24"/>
  </si>
  <si>
    <t>岐阜市みどりのまち推進財団</t>
    <rPh sb="0" eb="2">
      <t>ギフ</t>
    </rPh>
    <rPh sb="2" eb="3">
      <t>シ</t>
    </rPh>
    <rPh sb="9" eb="11">
      <t>スイシン</t>
    </rPh>
    <rPh sb="11" eb="13">
      <t>ザイダン</t>
    </rPh>
    <phoneticPr fontId="24"/>
  </si>
  <si>
    <t>岐阜市教育文化振興事業団</t>
    <rPh sb="0" eb="2">
      <t>ギフ</t>
    </rPh>
    <rPh sb="2" eb="3">
      <t>シ</t>
    </rPh>
    <rPh sb="3" eb="5">
      <t>キョウイク</t>
    </rPh>
    <rPh sb="5" eb="7">
      <t>ブンカ</t>
    </rPh>
    <rPh sb="7" eb="9">
      <t>シンコウ</t>
    </rPh>
    <rPh sb="9" eb="12">
      <t>ジギョウダン</t>
    </rPh>
    <phoneticPr fontId="24"/>
  </si>
  <si>
    <t>岐阜観光コンベンション協会</t>
    <rPh sb="0" eb="2">
      <t>ギフ</t>
    </rPh>
    <rPh sb="2" eb="4">
      <t>カンコウ</t>
    </rPh>
    <rPh sb="11" eb="13">
      <t>キョウカイ</t>
    </rPh>
    <phoneticPr fontId="24"/>
  </si>
  <si>
    <t>岐阜市国際交流協会</t>
    <rPh sb="0" eb="2">
      <t>ギフ</t>
    </rPh>
    <rPh sb="2" eb="3">
      <t>シ</t>
    </rPh>
    <rPh sb="3" eb="5">
      <t>コクサイ</t>
    </rPh>
    <rPh sb="5" eb="7">
      <t>コウリュウ</t>
    </rPh>
    <rPh sb="7" eb="9">
      <t>キョウカイ</t>
    </rPh>
    <phoneticPr fontId="24"/>
  </si>
  <si>
    <t>岐阜市土地開発公社</t>
    <rPh sb="0" eb="2">
      <t>ギフ</t>
    </rPh>
    <rPh sb="2" eb="3">
      <t>シ</t>
    </rPh>
    <rPh sb="3" eb="5">
      <t>トチ</t>
    </rPh>
    <rPh sb="5" eb="7">
      <t>カイハツ</t>
    </rPh>
    <rPh sb="7" eb="9">
      <t>コウシャ</t>
    </rPh>
    <phoneticPr fontId="24"/>
  </si>
  <si>
    <t>岐阜市公共ホール管理財団</t>
    <rPh sb="0" eb="2">
      <t>ギフ</t>
    </rPh>
    <rPh sb="2" eb="3">
      <t>シ</t>
    </rPh>
    <rPh sb="3" eb="5">
      <t>コウキョウ</t>
    </rPh>
    <rPh sb="8" eb="10">
      <t>カンリ</t>
    </rPh>
    <rPh sb="10" eb="12">
      <t>ザイダン</t>
    </rPh>
    <phoneticPr fontId="24"/>
  </si>
  <si>
    <t>岐阜乗合自動車</t>
    <rPh sb="0" eb="2">
      <t>ギフ</t>
    </rPh>
    <rPh sb="2" eb="4">
      <t>ノリアイ</t>
    </rPh>
    <rPh sb="4" eb="7">
      <t>ジドウシャ</t>
    </rPh>
    <phoneticPr fontId="24"/>
  </si>
  <si>
    <t>-</t>
    <phoneticPr fontId="2"/>
  </si>
  <si>
    <t>基金から1,464百万円繰入</t>
    <rPh sb="0" eb="2">
      <t>キキン</t>
    </rPh>
    <rPh sb="9" eb="12">
      <t>ヒャクマンエン</t>
    </rPh>
    <rPh sb="12" eb="14">
      <t>クリイレ</t>
    </rPh>
    <phoneticPr fontId="2"/>
  </si>
  <si>
    <t>○</t>
    <phoneticPr fontId="2"/>
  </si>
  <si>
    <t>岐阜地域児童発達支援センター組合</t>
    <rPh sb="0" eb="2">
      <t>ギフ</t>
    </rPh>
    <rPh sb="2" eb="4">
      <t>チイキ</t>
    </rPh>
    <rPh sb="4" eb="6">
      <t>ジドウ</t>
    </rPh>
    <rPh sb="6" eb="8">
      <t>ハッタツ</t>
    </rPh>
    <rPh sb="8" eb="10">
      <t>シエン</t>
    </rPh>
    <rPh sb="14" eb="16">
      <t>クミアイ</t>
    </rPh>
    <phoneticPr fontId="2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</si>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</sst>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8" xfId="33" applyNumberFormat="1" applyFont="1" applyBorder="1" applyAlignment="1" applyProtection="1">
      <alignment horizontal="right" vertical="center" shrinkToFit="1"/>
      <protection locked="0"/>
    </xf>
    <xf numFmtId="0" fontId="26" fillId="0" borderId="117"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46397</c:v>
                </c:pt>
                <c:pt idx="1">
                  <c:v>44198</c:v>
                </c:pt>
                <c:pt idx="2">
                  <c:v>35320</c:v>
                </c:pt>
                <c:pt idx="3">
                  <c:v>46980</c:v>
                </c:pt>
                <c:pt idx="4">
                  <c:v>55682</c:v>
                </c:pt>
              </c:numCache>
            </c:numRef>
          </c:val>
          <c:smooth val="0"/>
        </c:ser>
        <c:dLbls>
          <c:showLegendKey val="0"/>
          <c:showVal val="0"/>
          <c:showCatName val="0"/>
          <c:showSerName val="0"/>
          <c:showPercent val="0"/>
          <c:showBubbleSize val="0"/>
        </c:dLbls>
        <c:marker val="1"/>
        <c:smooth val="0"/>
        <c:axId val="87898752"/>
        <c:axId val="87905024"/>
      </c:lineChart>
      <c:catAx>
        <c:axId val="878987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905024"/>
        <c:crosses val="autoZero"/>
        <c:auto val="1"/>
        <c:lblAlgn val="ctr"/>
        <c:lblOffset val="100"/>
        <c:tickLblSkip val="1"/>
        <c:tickMarkSkip val="1"/>
        <c:noMultiLvlLbl val="0"/>
      </c:catAx>
      <c:valAx>
        <c:axId val="879050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898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9.89</c:v>
                </c:pt>
                <c:pt idx="1">
                  <c:v>10.4</c:v>
                </c:pt>
                <c:pt idx="2">
                  <c:v>10.57</c:v>
                </c:pt>
                <c:pt idx="3">
                  <c:v>10.7</c:v>
                </c:pt>
                <c:pt idx="4">
                  <c:v>8.7799999999999994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14.44</c:v>
                </c:pt>
                <c:pt idx="1">
                  <c:v>16.11</c:v>
                </c:pt>
                <c:pt idx="2">
                  <c:v>18.86</c:v>
                </c:pt>
                <c:pt idx="3">
                  <c:v>17.5</c:v>
                </c:pt>
                <c:pt idx="4">
                  <c:v>17.62</c:v>
                </c:pt>
              </c:numCache>
            </c:numRef>
          </c:val>
        </c:ser>
        <c:dLbls>
          <c:showLegendKey val="0"/>
          <c:showVal val="0"/>
          <c:showCatName val="0"/>
          <c:showSerName val="0"/>
          <c:showPercent val="0"/>
          <c:showBubbleSize val="0"/>
        </c:dLbls>
        <c:gapWidth val="250"/>
        <c:overlap val="100"/>
        <c:axId val="71578752"/>
        <c:axId val="71580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5.5</c:v>
                </c:pt>
                <c:pt idx="1">
                  <c:v>2.37</c:v>
                </c:pt>
                <c:pt idx="2">
                  <c:v>3.2</c:v>
                </c:pt>
                <c:pt idx="3">
                  <c:v>-0.88</c:v>
                </c:pt>
                <c:pt idx="4">
                  <c:v>-1.98</c:v>
                </c:pt>
              </c:numCache>
            </c:numRef>
          </c:val>
          <c:smooth val="0"/>
        </c:ser>
        <c:dLbls>
          <c:showLegendKey val="0"/>
          <c:showVal val="0"/>
          <c:showCatName val="0"/>
          <c:showSerName val="0"/>
          <c:showPercent val="0"/>
          <c:showBubbleSize val="0"/>
        </c:dLbls>
        <c:marker val="1"/>
        <c:smooth val="0"/>
        <c:axId val="71578752"/>
        <c:axId val="71580672"/>
      </c:lineChart>
      <c:catAx>
        <c:axId val="7157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580672"/>
        <c:crosses val="autoZero"/>
        <c:auto val="1"/>
        <c:lblAlgn val="ctr"/>
        <c:lblOffset val="100"/>
        <c:tickLblSkip val="1"/>
        <c:tickMarkSkip val="1"/>
        <c:noMultiLvlLbl val="0"/>
      </c:catAx>
      <c:valAx>
        <c:axId val="7158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57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0.26</c:v>
                </c:pt>
                <c:pt idx="2">
                  <c:v>#N/A</c:v>
                </c:pt>
                <c:pt idx="3">
                  <c:v>0.28000000000000003</c:v>
                </c:pt>
                <c:pt idx="4">
                  <c:v>#N/A</c:v>
                </c:pt>
                <c:pt idx="5">
                  <c:v>0.46</c:v>
                </c:pt>
                <c:pt idx="6">
                  <c:v>#N/A</c:v>
                </c:pt>
                <c:pt idx="7">
                  <c:v>0.63</c:v>
                </c:pt>
                <c:pt idx="8">
                  <c:v>#N/A</c:v>
                </c:pt>
                <c:pt idx="9">
                  <c:v>0.42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c:v>
                </c:pt>
                <c:pt idx="4">
                  <c:v>#N/A</c:v>
                </c:pt>
                <c:pt idx="5">
                  <c:v>0.19</c:v>
                </c:pt>
                <c:pt idx="6">
                  <c:v>#N/A</c:v>
                </c:pt>
                <c:pt idx="7">
                  <c:v>0.39</c:v>
                </c:pt>
                <c:pt idx="8">
                  <c:v>#N/A</c:v>
                </c:pt>
                <c:pt idx="9">
                  <c:v>0.2</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2.7</c:v>
                </c:pt>
                <c:pt idx="2">
                  <c:v>#N/A</c:v>
                </c:pt>
                <c:pt idx="3">
                  <c:v>3.05</c:v>
                </c:pt>
                <c:pt idx="4">
                  <c:v>#N/A</c:v>
                </c:pt>
                <c:pt idx="5">
                  <c:v>2.79</c:v>
                </c:pt>
                <c:pt idx="6">
                  <c:v>#N/A</c:v>
                </c:pt>
                <c:pt idx="7">
                  <c:v>1.32</c:v>
                </c:pt>
                <c:pt idx="8">
                  <c:v>#N/A</c:v>
                </c:pt>
                <c:pt idx="9">
                  <c:v>0.56000000000000005</c:v>
                </c:pt>
              </c:numCache>
            </c:numRef>
          </c:val>
        </c:ser>
        <c:ser>
          <c:idx val="4"/>
          <c:order val="4"/>
          <c:tx>
            <c:strRef>
              <c:f>データシート!$A$31</c:f>
              <c:strCache>
                <c:ptCount val="1"/>
                <c:pt idx="0">
                  <c:v>中央卸売市場事業会計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0.27</c:v>
                </c:pt>
                <c:pt idx="2">
                  <c:v>#N/A</c:v>
                </c:pt>
                <c:pt idx="3">
                  <c:v>0.34</c:v>
                </c:pt>
                <c:pt idx="4">
                  <c:v>#N/A</c:v>
                </c:pt>
                <c:pt idx="5">
                  <c:v>0.45</c:v>
                </c:pt>
                <c:pt idx="6">
                  <c:v>#N/A</c:v>
                </c:pt>
                <c:pt idx="7">
                  <c:v>0.52</c:v>
                </c:pt>
                <c:pt idx="8">
                  <c:v>#N/A</c:v>
                </c:pt>
                <c:pt idx="9">
                  <c:v>0.59</c:v>
                </c:pt>
              </c:numCache>
            </c:numRef>
          </c:val>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2.25</c:v>
                </c:pt>
                <c:pt idx="2">
                  <c:v>#N/A</c:v>
                </c:pt>
                <c:pt idx="3">
                  <c:v>1.97</c:v>
                </c:pt>
                <c:pt idx="4">
                  <c:v>#N/A</c:v>
                </c:pt>
                <c:pt idx="5">
                  <c:v>1.92</c:v>
                </c:pt>
                <c:pt idx="6">
                  <c:v>#N/A</c:v>
                </c:pt>
                <c:pt idx="7">
                  <c:v>1.88</c:v>
                </c:pt>
                <c:pt idx="8">
                  <c:v>#N/A</c:v>
                </c:pt>
                <c:pt idx="9">
                  <c:v>1.88</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2.4700000000000002</c:v>
                </c:pt>
                <c:pt idx="2">
                  <c:v>#N/A</c:v>
                </c:pt>
                <c:pt idx="3">
                  <c:v>2.68</c:v>
                </c:pt>
                <c:pt idx="4">
                  <c:v>#N/A</c:v>
                </c:pt>
                <c:pt idx="5">
                  <c:v>2.66</c:v>
                </c:pt>
                <c:pt idx="6">
                  <c:v>#N/A</c:v>
                </c:pt>
                <c:pt idx="7">
                  <c:v>2.52</c:v>
                </c:pt>
                <c:pt idx="8">
                  <c:v>#N/A</c:v>
                </c:pt>
                <c:pt idx="9">
                  <c:v>2.2999999999999998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2.73</c:v>
                </c:pt>
                <c:pt idx="2">
                  <c:v>#N/A</c:v>
                </c:pt>
                <c:pt idx="3">
                  <c:v>2.84</c:v>
                </c:pt>
                <c:pt idx="4">
                  <c:v>#N/A</c:v>
                </c:pt>
                <c:pt idx="5">
                  <c:v>3.02</c:v>
                </c:pt>
                <c:pt idx="6">
                  <c:v>#N/A</c:v>
                </c:pt>
                <c:pt idx="7">
                  <c:v>3.01</c:v>
                </c:pt>
                <c:pt idx="8">
                  <c:v>#N/A</c:v>
                </c:pt>
                <c:pt idx="9">
                  <c:v>3.2</c:v>
                </c:pt>
              </c:numCache>
            </c:numRef>
          </c:val>
        </c:ser>
        <c:ser>
          <c:idx val="8"/>
          <c:order val="8"/>
          <c:tx>
            <c:strRef>
              <c:f>データシート!$A$35</c:f>
              <c:strCache>
                <c:ptCount val="1"/>
                <c:pt idx="0">
                  <c:v>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5.28</c:v>
                </c:pt>
                <c:pt idx="2">
                  <c:v>#N/A</c:v>
                </c:pt>
                <c:pt idx="3">
                  <c:v>5.94</c:v>
                </c:pt>
                <c:pt idx="4">
                  <c:v>#N/A</c:v>
                </c:pt>
                <c:pt idx="5">
                  <c:v>6.94</c:v>
                </c:pt>
                <c:pt idx="6">
                  <c:v>#N/A</c:v>
                </c:pt>
                <c:pt idx="7">
                  <c:v>7.69</c:v>
                </c:pt>
                <c:pt idx="8">
                  <c:v>#N/A</c:v>
                </c:pt>
                <c:pt idx="9">
                  <c:v>7.43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9.81</c:v>
                </c:pt>
                <c:pt idx="2">
                  <c:v>#N/A</c:v>
                </c:pt>
                <c:pt idx="3">
                  <c:v>10.28</c:v>
                </c:pt>
                <c:pt idx="4">
                  <c:v>#N/A</c:v>
                </c:pt>
                <c:pt idx="5">
                  <c:v>10.42</c:v>
                </c:pt>
                <c:pt idx="6">
                  <c:v>#N/A</c:v>
                </c:pt>
                <c:pt idx="7">
                  <c:v>10.53</c:v>
                </c:pt>
                <c:pt idx="8">
                  <c:v>#N/A</c:v>
                </c:pt>
                <c:pt idx="9">
                  <c:v>8.5500000000000007</c:v>
                </c:pt>
              </c:numCache>
            </c:numRef>
          </c:val>
        </c:ser>
        <c:dLbls>
          <c:showLegendKey val="0"/>
          <c:showVal val="0"/>
          <c:showCatName val="0"/>
          <c:showSerName val="0"/>
          <c:showPercent val="0"/>
          <c:showBubbleSize val="0"/>
        </c:dLbls>
        <c:gapWidth val="150"/>
        <c:overlap val="100"/>
        <c:axId val="89918464"/>
        <c:axId val="89932544"/>
      </c:barChart>
      <c:catAx>
        <c:axId val="8991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932544"/>
        <c:crosses val="autoZero"/>
        <c:auto val="1"/>
        <c:lblAlgn val="ctr"/>
        <c:lblOffset val="100"/>
        <c:tickLblSkip val="1"/>
        <c:tickMarkSkip val="1"/>
        <c:noMultiLvlLbl val="0"/>
      </c:catAx>
      <c:valAx>
        <c:axId val="8993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18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13320</c:v>
                </c:pt>
                <c:pt idx="5">
                  <c:v>13747</c:v>
                </c:pt>
                <c:pt idx="8">
                  <c:v>13158</c:v>
                </c:pt>
                <c:pt idx="11">
                  <c:v>12726</c:v>
                </c:pt>
                <c:pt idx="14">
                  <c:v>13147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270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2709</c:v>
                </c:pt>
                <c:pt idx="3">
                  <c:v>2686</c:v>
                </c:pt>
                <c:pt idx="6">
                  <c:v>2710</c:v>
                </c:pt>
                <c:pt idx="9">
                  <c:v>2861</c:v>
                </c:pt>
                <c:pt idx="12">
                  <c:v>2837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14471</c:v>
                </c:pt>
                <c:pt idx="3">
                  <c:v>14127</c:v>
                </c:pt>
                <c:pt idx="6">
                  <c:v>13504</c:v>
                </c:pt>
                <c:pt idx="9">
                  <c:v>13036</c:v>
                </c:pt>
                <c:pt idx="12">
                  <c:v>13911</c:v>
                </c:pt>
              </c:numCache>
            </c:numRef>
          </c:val>
        </c:ser>
        <c:dLbls>
          <c:showLegendKey val="0"/>
          <c:showVal val="0"/>
          <c:showCatName val="0"/>
          <c:showSerName val="0"/>
          <c:showPercent val="0"/>
          <c:showBubbleSize val="0"/>
        </c:dLbls>
        <c:gapWidth val="100"/>
        <c:overlap val="100"/>
        <c:axId val="89094400"/>
        <c:axId val="89117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4131</c:v>
                </c:pt>
                <c:pt idx="2">
                  <c:v>#N/A</c:v>
                </c:pt>
                <c:pt idx="3">
                  <c:v>#N/A</c:v>
                </c:pt>
                <c:pt idx="4">
                  <c:v>3067</c:v>
                </c:pt>
                <c:pt idx="5">
                  <c:v>#N/A</c:v>
                </c:pt>
                <c:pt idx="6">
                  <c:v>#N/A</c:v>
                </c:pt>
                <c:pt idx="7">
                  <c:v>3057</c:v>
                </c:pt>
                <c:pt idx="8">
                  <c:v>#N/A</c:v>
                </c:pt>
                <c:pt idx="9">
                  <c:v>#N/A</c:v>
                </c:pt>
                <c:pt idx="10">
                  <c:v>3172</c:v>
                </c:pt>
                <c:pt idx="11">
                  <c:v>#N/A</c:v>
                </c:pt>
                <c:pt idx="12">
                  <c:v>#N/A</c:v>
                </c:pt>
                <c:pt idx="13">
                  <c:v>3602</c:v>
                </c:pt>
                <c:pt idx="14">
                  <c:v>#N/A</c:v>
                </c:pt>
              </c:numCache>
            </c:numRef>
          </c:val>
          <c:smooth val="0"/>
        </c:ser>
        <c:dLbls>
          <c:showLegendKey val="0"/>
          <c:showVal val="0"/>
          <c:showCatName val="0"/>
          <c:showSerName val="0"/>
          <c:showPercent val="0"/>
          <c:showBubbleSize val="0"/>
        </c:dLbls>
        <c:marker val="1"/>
        <c:smooth val="0"/>
        <c:axId val="89094400"/>
        <c:axId val="89117056"/>
      </c:lineChart>
      <c:catAx>
        <c:axId val="8909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117056"/>
        <c:crosses val="autoZero"/>
        <c:auto val="1"/>
        <c:lblAlgn val="ctr"/>
        <c:lblOffset val="100"/>
        <c:tickLblSkip val="1"/>
        <c:tickMarkSkip val="1"/>
        <c:noMultiLvlLbl val="0"/>
      </c:catAx>
      <c:valAx>
        <c:axId val="8911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9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113856</c:v>
                </c:pt>
                <c:pt idx="5">
                  <c:v>116256</c:v>
                </c:pt>
                <c:pt idx="8">
                  <c:v>118793</c:v>
                </c:pt>
                <c:pt idx="11">
                  <c:v>122404</c:v>
                </c:pt>
                <c:pt idx="14">
                  <c:v>126235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34840</c:v>
                </c:pt>
                <c:pt idx="5">
                  <c:v>35163</c:v>
                </c:pt>
                <c:pt idx="8">
                  <c:v>34712</c:v>
                </c:pt>
                <c:pt idx="11">
                  <c:v>32196</c:v>
                </c:pt>
                <c:pt idx="14">
                  <c:v>33522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31010</c:v>
                </c:pt>
                <c:pt idx="5">
                  <c:v>35096</c:v>
                </c:pt>
                <c:pt idx="8">
                  <c:v>38242</c:v>
                </c:pt>
                <c:pt idx="11">
                  <c:v>38796</c:v>
                </c:pt>
                <c:pt idx="14">
                  <c:v>39810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23495</c:v>
                </c:pt>
                <c:pt idx="3">
                  <c:v>22067</c:v>
                </c:pt>
                <c:pt idx="6">
                  <c:v>21169</c:v>
                </c:pt>
                <c:pt idx="9">
                  <c:v>20121</c:v>
                </c:pt>
                <c:pt idx="12">
                  <c:v>18129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36771</c:v>
                </c:pt>
                <c:pt idx="3">
                  <c:v>39714</c:v>
                </c:pt>
                <c:pt idx="6">
                  <c:v>38961</c:v>
                </c:pt>
                <c:pt idx="9">
                  <c:v>37562</c:v>
                </c:pt>
                <c:pt idx="12">
                  <c:v>34614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2366</c:v>
                </c:pt>
                <c:pt idx="3">
                  <c:v>2367</c:v>
                </c:pt>
                <c:pt idx="6">
                  <c:v>2367</c:v>
                </c:pt>
                <c:pt idx="9">
                  <c:v>2039</c:v>
                </c:pt>
                <c:pt idx="12">
                  <c:v>2306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133178</c:v>
                </c:pt>
                <c:pt idx="3">
                  <c:v>134480</c:v>
                </c:pt>
                <c:pt idx="6">
                  <c:v>133697</c:v>
                </c:pt>
                <c:pt idx="9">
                  <c:v>134465</c:v>
                </c:pt>
                <c:pt idx="12">
                  <c:v>135849</c:v>
                </c:pt>
              </c:numCache>
            </c:numRef>
          </c:val>
        </c:ser>
        <c:dLbls>
          <c:showLegendKey val="0"/>
          <c:showVal val="0"/>
          <c:showCatName val="0"/>
          <c:showSerName val="0"/>
          <c:showPercent val="0"/>
          <c:showBubbleSize val="0"/>
        </c:dLbls>
        <c:gapWidth val="100"/>
        <c:overlap val="100"/>
        <c:axId val="90032768"/>
        <c:axId val="90043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16106</c:v>
                </c:pt>
                <c:pt idx="2">
                  <c:v>#N/A</c:v>
                </c:pt>
                <c:pt idx="3">
                  <c:v>#N/A</c:v>
                </c:pt>
                <c:pt idx="4">
                  <c:v>12112</c:v>
                </c:pt>
                <c:pt idx="5">
                  <c:v>#N/A</c:v>
                </c:pt>
                <c:pt idx="6">
                  <c:v>#N/A</c:v>
                </c:pt>
                <c:pt idx="7">
                  <c:v>4448</c:v>
                </c:pt>
                <c:pt idx="8">
                  <c:v>#N/A</c:v>
                </c:pt>
                <c:pt idx="9">
                  <c:v>#N/A</c:v>
                </c:pt>
                <c:pt idx="10">
                  <c:v>791</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0032768"/>
        <c:axId val="90043136"/>
      </c:lineChart>
      <c:catAx>
        <c:axId val="9003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043136"/>
        <c:crosses val="autoZero"/>
        <c:auto val="1"/>
        <c:lblAlgn val="ctr"/>
        <c:lblOffset val="100"/>
        <c:tickLblSkip val="1"/>
        <c:tickMarkSkip val="1"/>
        <c:noMultiLvlLbl val="0"/>
      </c:catAx>
      <c:valAx>
        <c:axId val="9004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03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415,520
406,960
203.60
163,661,023
155,029,698
7,557,331
86,078,986
135,332,547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年度においては、</a:t>
          </a:r>
          <a:r>
            <a:rPr kumimoji="1" lang="ja-JP" altLang="en-US" sz="1100" baseline="0">
              <a:solidFill>
                <a:schemeClr val="dk1"/>
              </a:solidFill>
              <a:effectLst/>
              <a:latin typeface="+mn-lt"/>
              <a:ea typeface="+mn-ea"/>
              <a:cs typeface="+mn-cs"/>
            </a:rPr>
            <a:t>消費増税により、地方消費税交付金は増（基準財政収入額の増）となったものの、臨時財政対策債にかかる公債費の増</a:t>
          </a:r>
          <a:r>
            <a:rPr kumimoji="1" lang="ja-JP" altLang="ja-JP" sz="1100" baseline="0">
              <a:solidFill>
                <a:schemeClr val="dk1"/>
              </a:solidFill>
              <a:effectLst/>
              <a:latin typeface="+mn-lt"/>
              <a:ea typeface="+mn-ea"/>
              <a:cs typeface="+mn-cs"/>
            </a:rPr>
            <a:t>など</a:t>
          </a:r>
          <a:r>
            <a:rPr kumimoji="1" lang="ja-JP" altLang="en-US" sz="1100" baseline="0">
              <a:solidFill>
                <a:schemeClr val="dk1"/>
              </a:solidFill>
              <a:effectLst/>
              <a:latin typeface="+mn-lt"/>
              <a:ea typeface="+mn-ea"/>
              <a:cs typeface="+mn-cs"/>
            </a:rPr>
            <a:t>（基準財政需要額の増）</a:t>
          </a:r>
          <a:r>
            <a:rPr kumimoji="1" lang="ja-JP" altLang="ja-JP" sz="1100" baseline="0">
              <a:solidFill>
                <a:schemeClr val="dk1"/>
              </a:solidFill>
              <a:effectLst/>
              <a:latin typeface="+mn-lt"/>
              <a:ea typeface="+mn-ea"/>
              <a:cs typeface="+mn-cs"/>
            </a:rPr>
            <a:t>により、</a:t>
          </a:r>
          <a:r>
            <a:rPr kumimoji="1" lang="ja-JP" altLang="en-US" sz="1100" baseline="0">
              <a:solidFill>
                <a:schemeClr val="dk1"/>
              </a:solidFill>
              <a:effectLst/>
              <a:latin typeface="+mn-lt"/>
              <a:ea typeface="+mn-ea"/>
              <a:cs typeface="+mn-cs"/>
            </a:rPr>
            <a:t>前年度と同程度となっている。</a:t>
          </a:r>
          <a:endParaRPr lang="ja-JP" altLang="ja-JP" sz="1400">
            <a:effectLst/>
          </a:endParaRPr>
        </a:p>
        <a:p>
          <a:r>
            <a:rPr kumimoji="1" lang="ja-JP" altLang="ja-JP" sz="1100" baseline="0">
              <a:solidFill>
                <a:schemeClr val="dk1"/>
              </a:solidFill>
              <a:effectLst/>
              <a:latin typeface="+mn-lt"/>
              <a:ea typeface="+mn-ea"/>
              <a:cs typeface="+mn-cs"/>
            </a:rPr>
            <a:t>　今後、生活環境のさらなる向上や企業集積による雇用創出などにより、定住人口や交流人口の増加をめざし、税収の増加を図る。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8890</xdr:rowOff>
    </xdr:from>
    <xdr:to>
      <xdr:col>7</xdr:col>
      <xdr:colOff>152400</xdr:colOff>
      <xdr:row>39</xdr:row>
      <xdr:rowOff>8890</xdr:rowOff>
    </xdr:to>
    <xdr:cxnSp macro="">
      <xdr:nvCxnSpPr>
        <xdr:cNvPr id="65" name="直線コネクタ 64"/>
        <xdr:cNvCxnSpPr/>
      </xdr:nvCxnSpPr>
      <xdr:spPr>
        <a:xfrm>
          <a:off x="4114800" y="6695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6"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8890</xdr:rowOff>
    </xdr:from>
    <xdr:to>
      <xdr:col>6</xdr:col>
      <xdr:colOff>0</xdr:colOff>
      <xdr:row>39</xdr:row>
      <xdr:rowOff>57150</xdr:rowOff>
    </xdr:to>
    <xdr:cxnSp macro="">
      <xdr:nvCxnSpPr>
        <xdr:cNvPr id="68" name="直線コネクタ 67"/>
        <xdr:cNvCxnSpPr/>
      </xdr:nvCxnSpPr>
      <xdr:spPr>
        <a:xfrm flipV="1">
          <a:off x="3225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0" name="テキスト ボックス 69"/>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8890</xdr:rowOff>
    </xdr:from>
    <xdr:to>
      <xdr:col>4</xdr:col>
      <xdr:colOff>482600</xdr:colOff>
      <xdr:row>39</xdr:row>
      <xdr:rowOff>57150</xdr:rowOff>
    </xdr:to>
    <xdr:cxnSp macro="">
      <xdr:nvCxnSpPr>
        <xdr:cNvPr id="71" name="直線コネクタ 70"/>
        <xdr:cNvCxnSpPr/>
      </xdr:nvCxnSpPr>
      <xdr:spPr>
        <a:xfrm>
          <a:off x="2336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17797</xdr:rowOff>
    </xdr:from>
    <xdr:ext cx="762000" cy="259045"/>
    <xdr:sp macro="" textlink="">
      <xdr:nvSpPr>
        <xdr:cNvPr id="73" name="テキスト ボックス 72"/>
        <xdr:cNvSpPr txBox="1"/>
      </xdr:nvSpPr>
      <xdr:spPr>
        <a:xfrm>
          <a:off x="2844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132080</xdr:rowOff>
    </xdr:from>
    <xdr:to>
      <xdr:col>3</xdr:col>
      <xdr:colOff>279400</xdr:colOff>
      <xdr:row>39</xdr:row>
      <xdr:rowOff>8890</xdr:rowOff>
    </xdr:to>
    <xdr:cxnSp macro="">
      <xdr:nvCxnSpPr>
        <xdr:cNvPr id="74" name="直線コネクタ 73"/>
        <xdr:cNvCxnSpPr/>
      </xdr:nvCxnSpPr>
      <xdr:spPr>
        <a:xfrm>
          <a:off x="1447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165117</xdr:rowOff>
    </xdr:from>
    <xdr:ext cx="762000" cy="259045"/>
    <xdr:sp macro="" textlink="">
      <xdr:nvSpPr>
        <xdr:cNvPr id="76" name="テキスト ボックス 75"/>
        <xdr:cNvSpPr txBox="1"/>
      </xdr:nvSpPr>
      <xdr:spPr>
        <a:xfrm>
          <a:off x="1955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140987</xdr:rowOff>
    </xdr:from>
    <xdr:ext cx="762000" cy="259045"/>
    <xdr:sp macro="" textlink="">
      <xdr:nvSpPr>
        <xdr:cNvPr id="78" name="テキスト ボックス 77"/>
        <xdr:cNvSpPr txBox="1"/>
      </xdr:nvSpPr>
      <xdr:spPr>
        <a:xfrm>
          <a:off x="1066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129540</xdr:rowOff>
    </xdr:from>
    <xdr:to>
      <xdr:col>7</xdr:col>
      <xdr:colOff>203200</xdr:colOff>
      <xdr:row>39</xdr:row>
      <xdr:rowOff>59690</xdr:rowOff>
    </xdr:to>
    <xdr:sp macro="" textlink="">
      <xdr:nvSpPr>
        <xdr:cNvPr id="84" name="円/楕円 83"/>
        <xdr:cNvSpPr/>
      </xdr:nvSpPr>
      <xdr:spPr>
        <a:xfrm>
          <a:off x="4902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146067</xdr:rowOff>
    </xdr:from>
    <xdr:ext cx="762000" cy="259045"/>
    <xdr:sp macro="" textlink="">
      <xdr:nvSpPr>
        <xdr:cNvPr id="85" name="財政力該当値テキスト"/>
        <xdr:cNvSpPr txBox="1"/>
      </xdr:nvSpPr>
      <xdr:spPr>
        <a:xfrm>
          <a:off x="5041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129540</xdr:rowOff>
    </xdr:from>
    <xdr:to>
      <xdr:col>6</xdr:col>
      <xdr:colOff>50800</xdr:colOff>
      <xdr:row>39</xdr:row>
      <xdr:rowOff>59690</xdr:rowOff>
    </xdr:to>
    <xdr:sp macro="" textlink="">
      <xdr:nvSpPr>
        <xdr:cNvPr id="86" name="円/楕円 85"/>
        <xdr:cNvSpPr/>
      </xdr:nvSpPr>
      <xdr:spPr>
        <a:xfrm>
          <a:off x="406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69867</xdr:rowOff>
    </xdr:from>
    <xdr:ext cx="736600" cy="259045"/>
    <xdr:sp macro="" textlink="">
      <xdr:nvSpPr>
        <xdr:cNvPr id="87" name="テキスト ボックス 86"/>
        <xdr:cNvSpPr txBox="1"/>
      </xdr:nvSpPr>
      <xdr:spPr>
        <a:xfrm>
          <a:off x="3733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88" name="円/楕円 87"/>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89" name="テキスト ボックス 88"/>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129540</xdr:rowOff>
    </xdr:from>
    <xdr:to>
      <xdr:col>3</xdr:col>
      <xdr:colOff>330200</xdr:colOff>
      <xdr:row>39</xdr:row>
      <xdr:rowOff>59690</xdr:rowOff>
    </xdr:to>
    <xdr:sp macro="" textlink="">
      <xdr:nvSpPr>
        <xdr:cNvPr id="90" name="円/楕円 89"/>
        <xdr:cNvSpPr/>
      </xdr:nvSpPr>
      <xdr:spPr>
        <a:xfrm>
          <a:off x="2286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69867</xdr:rowOff>
    </xdr:from>
    <xdr:ext cx="762000" cy="259045"/>
    <xdr:sp macro="" textlink="">
      <xdr:nvSpPr>
        <xdr:cNvPr id="91" name="テキスト ボックス 90"/>
        <xdr:cNvSpPr txBox="1"/>
      </xdr:nvSpPr>
      <xdr:spPr>
        <a:xfrm>
          <a:off x="1955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81280</xdr:rowOff>
    </xdr:from>
    <xdr:to>
      <xdr:col>2</xdr:col>
      <xdr:colOff>127000</xdr:colOff>
      <xdr:row>39</xdr:row>
      <xdr:rowOff>11430</xdr:rowOff>
    </xdr:to>
    <xdr:sp macro="" textlink="">
      <xdr:nvSpPr>
        <xdr:cNvPr id="92" name="円/楕円 91"/>
        <xdr:cNvSpPr/>
      </xdr:nvSpPr>
      <xdr:spPr>
        <a:xfrm>
          <a:off x="1397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21607</xdr:rowOff>
    </xdr:from>
    <xdr:ext cx="762000" cy="259045"/>
    <xdr:sp macro="" textlink="">
      <xdr:nvSpPr>
        <xdr:cNvPr id="93" name="テキスト ボックス 92"/>
        <xdr:cNvSpPr txBox="1"/>
      </xdr:nvSpPr>
      <xdr:spPr>
        <a:xfrm>
          <a:off x="1066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経常収支比率については、類似団体と比較して良好な水準を維持しているものの、平成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などにより、前年度と比較して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、行財政改革</a:t>
          </a:r>
          <a:r>
            <a:rPr kumimoji="1" lang="ja-JP" altLang="en-US" sz="1100">
              <a:solidFill>
                <a:schemeClr val="dk1"/>
              </a:solidFill>
              <a:effectLst/>
              <a:latin typeface="+mn-lt"/>
              <a:ea typeface="+mn-ea"/>
              <a:cs typeface="+mn-cs"/>
            </a:rPr>
            <a:t>の一つとして</a:t>
          </a:r>
          <a:r>
            <a:rPr kumimoji="1" lang="ja-JP" altLang="ja-JP" sz="1100">
              <a:solidFill>
                <a:schemeClr val="dk1"/>
              </a:solidFill>
              <a:effectLst/>
              <a:latin typeface="+mn-lt"/>
              <a:ea typeface="+mn-ea"/>
              <a:cs typeface="+mn-cs"/>
            </a:rPr>
            <a:t>、定数の適正化による人件費の減、</a:t>
          </a:r>
          <a:r>
            <a:rPr kumimoji="1" lang="ja-JP" altLang="en-US" sz="1100">
              <a:solidFill>
                <a:schemeClr val="dk1"/>
              </a:solidFill>
              <a:effectLst/>
              <a:latin typeface="+mn-lt"/>
              <a:ea typeface="+mn-ea"/>
              <a:cs typeface="+mn-cs"/>
            </a:rPr>
            <a:t>普通債</a:t>
          </a:r>
          <a:r>
            <a:rPr kumimoji="1" lang="ja-JP" altLang="ja-JP" sz="1100">
              <a:solidFill>
                <a:schemeClr val="dk1"/>
              </a:solidFill>
              <a:effectLst/>
              <a:latin typeface="+mn-lt"/>
              <a:ea typeface="+mn-ea"/>
              <a:cs typeface="+mn-cs"/>
            </a:rPr>
            <a:t>残高</a:t>
          </a:r>
          <a:r>
            <a:rPr kumimoji="1" lang="ja-JP" altLang="en-US" sz="1100">
              <a:solidFill>
                <a:schemeClr val="dk1"/>
              </a:solidFill>
              <a:effectLst/>
              <a:latin typeface="+mn-lt"/>
              <a:ea typeface="+mn-ea"/>
              <a:cs typeface="+mn-cs"/>
            </a:rPr>
            <a:t>縮減</a:t>
          </a:r>
          <a:r>
            <a:rPr kumimoji="1" lang="ja-JP" altLang="ja-JP" sz="1100">
              <a:solidFill>
                <a:schemeClr val="dk1"/>
              </a:solidFill>
              <a:effectLst/>
              <a:latin typeface="+mn-lt"/>
              <a:ea typeface="+mn-ea"/>
              <a:cs typeface="+mn-cs"/>
            </a:rPr>
            <a:t>による公債費の減</a:t>
          </a:r>
          <a:r>
            <a:rPr kumimoji="1" lang="ja-JP" altLang="en-US" sz="1100">
              <a:solidFill>
                <a:schemeClr val="dk1"/>
              </a:solidFill>
              <a:effectLst/>
              <a:latin typeface="+mn-lt"/>
              <a:ea typeface="+mn-ea"/>
              <a:cs typeface="+mn-cs"/>
            </a:rPr>
            <a:t>に取り組んでおり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これを</a:t>
          </a:r>
          <a:r>
            <a:rPr kumimoji="1" lang="ja-JP" altLang="ja-JP" sz="1100">
              <a:solidFill>
                <a:schemeClr val="dk1"/>
              </a:solidFill>
              <a:effectLst/>
              <a:latin typeface="+mn-lt"/>
              <a:ea typeface="+mn-ea"/>
              <a:cs typeface="+mn-cs"/>
            </a:rPr>
            <a:t>今後も継続し、経常経費の削減を図る。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152908</xdr:rowOff>
    </xdr:from>
    <xdr:to>
      <xdr:col>7</xdr:col>
      <xdr:colOff>152400</xdr:colOff>
      <xdr:row>64</xdr:row>
      <xdr:rowOff>10414</xdr:rowOff>
    </xdr:to>
    <xdr:cxnSp macro="">
      <xdr:nvCxnSpPr>
        <xdr:cNvPr id="126" name="直線コネクタ 125"/>
        <xdr:cNvCxnSpPr/>
      </xdr:nvCxnSpPr>
      <xdr:spPr>
        <a:xfrm>
          <a:off x="4114800" y="1095425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27"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123952</xdr:rowOff>
    </xdr:from>
    <xdr:to>
      <xdr:col>6</xdr:col>
      <xdr:colOff>0</xdr:colOff>
      <xdr:row>63</xdr:row>
      <xdr:rowOff>152908</xdr:rowOff>
    </xdr:to>
    <xdr:cxnSp macro="">
      <xdr:nvCxnSpPr>
        <xdr:cNvPr id="129" name="直線コネクタ 128"/>
        <xdr:cNvCxnSpPr/>
      </xdr:nvCxnSpPr>
      <xdr:spPr>
        <a:xfrm>
          <a:off x="3225800" y="109253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1" name="テキスト ボックス 130"/>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123952</xdr:rowOff>
    </xdr:from>
    <xdr:to>
      <xdr:col>4</xdr:col>
      <xdr:colOff>482600</xdr:colOff>
      <xdr:row>64</xdr:row>
      <xdr:rowOff>34544</xdr:rowOff>
    </xdr:to>
    <xdr:cxnSp macro="">
      <xdr:nvCxnSpPr>
        <xdr:cNvPr id="132" name="直線コネクタ 131"/>
        <xdr:cNvCxnSpPr/>
      </xdr:nvCxnSpPr>
      <xdr:spPr>
        <a:xfrm flipV="1">
          <a:off x="2336800" y="1092530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34" name="テキスト ボックス 13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8128</xdr:rowOff>
    </xdr:from>
    <xdr:to>
      <xdr:col>3</xdr:col>
      <xdr:colOff>279400</xdr:colOff>
      <xdr:row>64</xdr:row>
      <xdr:rowOff>34544</xdr:rowOff>
    </xdr:to>
    <xdr:cxnSp macro="">
      <xdr:nvCxnSpPr>
        <xdr:cNvPr id="135" name="直線コネクタ 134"/>
        <xdr:cNvCxnSpPr/>
      </xdr:nvCxnSpPr>
      <xdr:spPr>
        <a:xfrm>
          <a:off x="1447800" y="1080947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37" name="テキスト ボックス 136"/>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39" name="テキスト ボックス 138"/>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131064</xdr:rowOff>
    </xdr:from>
    <xdr:to>
      <xdr:col>7</xdr:col>
      <xdr:colOff>203200</xdr:colOff>
      <xdr:row>64</xdr:row>
      <xdr:rowOff>61214</xdr:rowOff>
    </xdr:to>
    <xdr:sp macro="" textlink="">
      <xdr:nvSpPr>
        <xdr:cNvPr id="145" name="円/楕円 144"/>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147591</xdr:rowOff>
    </xdr:from>
    <xdr:ext cx="762000" cy="259045"/>
    <xdr:sp macro="" textlink="">
      <xdr:nvSpPr>
        <xdr:cNvPr id="146" name="財政構造の弾力性該当値テキスト"/>
        <xdr:cNvSpPr txBox="1"/>
      </xdr:nvSpPr>
      <xdr:spPr>
        <a:xfrm>
          <a:off x="50419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102108</xdr:rowOff>
    </xdr:from>
    <xdr:to>
      <xdr:col>6</xdr:col>
      <xdr:colOff>50800</xdr:colOff>
      <xdr:row>64</xdr:row>
      <xdr:rowOff>32258</xdr:rowOff>
    </xdr:to>
    <xdr:sp macro="" textlink="">
      <xdr:nvSpPr>
        <xdr:cNvPr id="147" name="円/楕円 146"/>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42435</xdr:rowOff>
    </xdr:from>
    <xdr:ext cx="736600" cy="259045"/>
    <xdr:sp macro="" textlink="">
      <xdr:nvSpPr>
        <xdr:cNvPr id="148" name="テキスト ボックス 147"/>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73152</xdr:rowOff>
    </xdr:from>
    <xdr:to>
      <xdr:col>4</xdr:col>
      <xdr:colOff>533400</xdr:colOff>
      <xdr:row>64</xdr:row>
      <xdr:rowOff>3302</xdr:rowOff>
    </xdr:to>
    <xdr:sp macro="" textlink="">
      <xdr:nvSpPr>
        <xdr:cNvPr id="149" name="円/楕円 148"/>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13479</xdr:rowOff>
    </xdr:from>
    <xdr:ext cx="762000" cy="259045"/>
    <xdr:sp macro="" textlink="">
      <xdr:nvSpPr>
        <xdr:cNvPr id="150" name="テキスト ボックス 149"/>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155194</xdr:rowOff>
    </xdr:from>
    <xdr:to>
      <xdr:col>3</xdr:col>
      <xdr:colOff>330200</xdr:colOff>
      <xdr:row>64</xdr:row>
      <xdr:rowOff>85344</xdr:rowOff>
    </xdr:to>
    <xdr:sp macro="" textlink="">
      <xdr:nvSpPr>
        <xdr:cNvPr id="151" name="円/楕円 150"/>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95521</xdr:rowOff>
    </xdr:from>
    <xdr:ext cx="762000" cy="259045"/>
    <xdr:sp macro="" textlink="">
      <xdr:nvSpPr>
        <xdr:cNvPr id="152" name="テキスト ボックス 151"/>
        <xdr:cNvSpPr txBox="1"/>
      </xdr:nvSpPr>
      <xdr:spPr>
        <a:xfrm>
          <a:off x="1955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128778</xdr:rowOff>
    </xdr:from>
    <xdr:to>
      <xdr:col>2</xdr:col>
      <xdr:colOff>127000</xdr:colOff>
      <xdr:row>63</xdr:row>
      <xdr:rowOff>58928</xdr:rowOff>
    </xdr:to>
    <xdr:sp macro="" textlink="">
      <xdr:nvSpPr>
        <xdr:cNvPr id="153" name="円/楕円 152"/>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69105</xdr:rowOff>
    </xdr:from>
    <xdr:ext cx="762000" cy="259045"/>
    <xdr:sp macro="" textlink="">
      <xdr:nvSpPr>
        <xdr:cNvPr id="154" name="テキスト ボックス 153"/>
        <xdr:cNvSpPr txBox="1"/>
      </xdr:nvSpPr>
      <xdr:spPr>
        <a:xfrm>
          <a:off x="1066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[105,553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これまで、産業廃棄物不法投棄事案にかかる特定支障除去等事業の影響により、類似団体と比較して高いものとなっていたが、当該事業については、平成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年度に終了し、それ以降は類似団体と同程度で推移している。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今後については、職員定数の適正化などの行財政改革を継続し、さらなる改善を図っていく。</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168432</xdr:rowOff>
    </xdr:from>
    <xdr:to>
      <xdr:col>7</xdr:col>
      <xdr:colOff>152400</xdr:colOff>
      <xdr:row>81</xdr:row>
      <xdr:rowOff>34475</xdr:rowOff>
    </xdr:to>
    <xdr:cxnSp macro="">
      <xdr:nvCxnSpPr>
        <xdr:cNvPr id="191" name="直線コネクタ 190"/>
        <xdr:cNvCxnSpPr/>
      </xdr:nvCxnSpPr>
      <xdr:spPr>
        <a:xfrm>
          <a:off x="4114800" y="13884432"/>
          <a:ext cx="838200" cy="3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169711</xdr:rowOff>
    </xdr:from>
    <xdr:ext cx="762000" cy="259045"/>
    <xdr:sp macro="" textlink="">
      <xdr:nvSpPr>
        <xdr:cNvPr id="192" name="人件費・物件費等の状況平均値テキスト"/>
        <xdr:cNvSpPr txBox="1"/>
      </xdr:nvSpPr>
      <xdr:spPr>
        <a:xfrm>
          <a:off x="5041900" y="1371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168432</xdr:rowOff>
    </xdr:from>
    <xdr:to>
      <xdr:col>6</xdr:col>
      <xdr:colOff>0</xdr:colOff>
      <xdr:row>81</xdr:row>
      <xdr:rowOff>46920</xdr:rowOff>
    </xdr:to>
    <xdr:cxnSp macro="">
      <xdr:nvCxnSpPr>
        <xdr:cNvPr id="194" name="直線コネクタ 193"/>
        <xdr:cNvCxnSpPr/>
      </xdr:nvCxnSpPr>
      <xdr:spPr>
        <a:xfrm flipV="1">
          <a:off x="3225800" y="13884432"/>
          <a:ext cx="889000" cy="4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46665</xdr:rowOff>
    </xdr:from>
    <xdr:ext cx="736600" cy="259045"/>
    <xdr:sp macro="" textlink="">
      <xdr:nvSpPr>
        <xdr:cNvPr id="196" name="テキスト ボックス 195"/>
        <xdr:cNvSpPr txBox="1"/>
      </xdr:nvSpPr>
      <xdr:spPr>
        <a:xfrm>
          <a:off x="3733800" y="13591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46920</xdr:rowOff>
    </xdr:from>
    <xdr:to>
      <xdr:col>4</xdr:col>
      <xdr:colOff>482600</xdr:colOff>
      <xdr:row>81</xdr:row>
      <xdr:rowOff>75566</xdr:rowOff>
    </xdr:to>
    <xdr:cxnSp macro="">
      <xdr:nvCxnSpPr>
        <xdr:cNvPr id="197" name="直線コネクタ 196"/>
        <xdr:cNvCxnSpPr/>
      </xdr:nvCxnSpPr>
      <xdr:spPr>
        <a:xfrm flipV="1">
          <a:off x="2336800" y="13934370"/>
          <a:ext cx="889000" cy="2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56523</xdr:rowOff>
    </xdr:from>
    <xdr:ext cx="762000" cy="259045"/>
    <xdr:sp macro="" textlink="">
      <xdr:nvSpPr>
        <xdr:cNvPr id="199" name="テキスト ボックス 198"/>
        <xdr:cNvSpPr txBox="1"/>
      </xdr:nvSpPr>
      <xdr:spPr>
        <a:xfrm>
          <a:off x="2844800" y="136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63466</xdr:rowOff>
    </xdr:from>
    <xdr:to>
      <xdr:col>3</xdr:col>
      <xdr:colOff>279400</xdr:colOff>
      <xdr:row>81</xdr:row>
      <xdr:rowOff>75566</xdr:rowOff>
    </xdr:to>
    <xdr:cxnSp macro="">
      <xdr:nvCxnSpPr>
        <xdr:cNvPr id="200" name="直線コネクタ 199"/>
        <xdr:cNvCxnSpPr/>
      </xdr:nvCxnSpPr>
      <xdr:spPr>
        <a:xfrm>
          <a:off x="1447800" y="13950916"/>
          <a:ext cx="889000" cy="1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75632</xdr:rowOff>
    </xdr:from>
    <xdr:ext cx="762000" cy="259045"/>
    <xdr:sp macro="" textlink="">
      <xdr:nvSpPr>
        <xdr:cNvPr id="202" name="テキスト ボックス 201"/>
        <xdr:cNvSpPr txBox="1"/>
      </xdr:nvSpPr>
      <xdr:spPr>
        <a:xfrm>
          <a:off x="1955800" y="1362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33611</xdr:rowOff>
    </xdr:from>
    <xdr:ext cx="762000" cy="259045"/>
    <xdr:sp macro="" textlink="">
      <xdr:nvSpPr>
        <xdr:cNvPr id="204" name="テキスト ボックス 203"/>
        <xdr:cNvSpPr txBox="1"/>
      </xdr:nvSpPr>
      <xdr:spPr>
        <a:xfrm>
          <a:off x="1066800" y="135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155125</xdr:rowOff>
    </xdr:from>
    <xdr:to>
      <xdr:col>7</xdr:col>
      <xdr:colOff>203200</xdr:colOff>
      <xdr:row>81</xdr:row>
      <xdr:rowOff>85275</xdr:rowOff>
    </xdr:to>
    <xdr:sp macro="" textlink="">
      <xdr:nvSpPr>
        <xdr:cNvPr id="210" name="円/楕円 209"/>
        <xdr:cNvSpPr/>
      </xdr:nvSpPr>
      <xdr:spPr>
        <a:xfrm>
          <a:off x="4902200" y="138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127202</xdr:rowOff>
    </xdr:from>
    <xdr:ext cx="762000" cy="259045"/>
    <xdr:sp macro="" textlink="">
      <xdr:nvSpPr>
        <xdr:cNvPr id="211" name="人件費・物件費等の状況該当値テキスト"/>
        <xdr:cNvSpPr txBox="1"/>
      </xdr:nvSpPr>
      <xdr:spPr>
        <a:xfrm>
          <a:off x="5041900" y="1384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105,553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117632</xdr:rowOff>
    </xdr:from>
    <xdr:to>
      <xdr:col>6</xdr:col>
      <xdr:colOff>50800</xdr:colOff>
      <xdr:row>81</xdr:row>
      <xdr:rowOff>47782</xdr:rowOff>
    </xdr:to>
    <xdr:sp macro="" textlink="">
      <xdr:nvSpPr>
        <xdr:cNvPr id="212" name="円/楕円 211"/>
        <xdr:cNvSpPr/>
      </xdr:nvSpPr>
      <xdr:spPr>
        <a:xfrm>
          <a:off x="4064000" y="138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32559</xdr:rowOff>
    </xdr:from>
    <xdr:ext cx="736600" cy="259045"/>
    <xdr:sp macro="" textlink="">
      <xdr:nvSpPr>
        <xdr:cNvPr id="213" name="テキスト ボックス 212"/>
        <xdr:cNvSpPr txBox="1"/>
      </xdr:nvSpPr>
      <xdr:spPr>
        <a:xfrm>
          <a:off x="3733800" y="13920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102,290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167570</xdr:rowOff>
    </xdr:from>
    <xdr:to>
      <xdr:col>4</xdr:col>
      <xdr:colOff>533400</xdr:colOff>
      <xdr:row>81</xdr:row>
      <xdr:rowOff>97720</xdr:rowOff>
    </xdr:to>
    <xdr:sp macro="" textlink="">
      <xdr:nvSpPr>
        <xdr:cNvPr id="214" name="円/楕円 213"/>
        <xdr:cNvSpPr/>
      </xdr:nvSpPr>
      <xdr:spPr>
        <a:xfrm>
          <a:off x="3175000" y="138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82497</xdr:rowOff>
    </xdr:from>
    <xdr:ext cx="762000" cy="259045"/>
    <xdr:sp macro="" textlink="">
      <xdr:nvSpPr>
        <xdr:cNvPr id="215" name="テキスト ボックス 214"/>
        <xdr:cNvSpPr txBox="1"/>
      </xdr:nvSpPr>
      <xdr:spPr>
        <a:xfrm>
          <a:off x="2844800" y="1396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24766</xdr:rowOff>
    </xdr:from>
    <xdr:to>
      <xdr:col>3</xdr:col>
      <xdr:colOff>330200</xdr:colOff>
      <xdr:row>81</xdr:row>
      <xdr:rowOff>126366</xdr:rowOff>
    </xdr:to>
    <xdr:sp macro="" textlink="">
      <xdr:nvSpPr>
        <xdr:cNvPr id="216" name="円/楕円 215"/>
        <xdr:cNvSpPr/>
      </xdr:nvSpPr>
      <xdr:spPr>
        <a:xfrm>
          <a:off x="2286000" y="1391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111143</xdr:rowOff>
    </xdr:from>
    <xdr:ext cx="762000" cy="259045"/>
    <xdr:sp macro="" textlink="">
      <xdr:nvSpPr>
        <xdr:cNvPr id="217" name="テキスト ボックス 216"/>
        <xdr:cNvSpPr txBox="1"/>
      </xdr:nvSpPr>
      <xdr:spPr>
        <a:xfrm>
          <a:off x="1955800" y="1399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109,129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12666</xdr:rowOff>
    </xdr:from>
    <xdr:to>
      <xdr:col>2</xdr:col>
      <xdr:colOff>127000</xdr:colOff>
      <xdr:row>81</xdr:row>
      <xdr:rowOff>114266</xdr:rowOff>
    </xdr:to>
    <xdr:sp macro="" textlink="">
      <xdr:nvSpPr>
        <xdr:cNvPr id="218" name="円/楕円 217"/>
        <xdr:cNvSpPr/>
      </xdr:nvSpPr>
      <xdr:spPr>
        <a:xfrm>
          <a:off x="1397000" y="1390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99043</xdr:rowOff>
    </xdr:from>
    <xdr:ext cx="762000" cy="259045"/>
    <xdr:sp macro="" textlink="">
      <xdr:nvSpPr>
        <xdr:cNvPr id="219" name="テキスト ボックス 218"/>
        <xdr:cNvSpPr txBox="1"/>
      </xdr:nvSpPr>
      <xdr:spPr>
        <a:xfrm>
          <a:off x="1066800" y="1398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４年４月から平成２６年３月まで、国における給与の特例減額により、相対的にラスパイレス指数が上昇しているが、本市においても、平成２５年７月から平成２６年３月にかけ、特例減額を実施した。</a:t>
          </a:r>
          <a:endParaRPr lang="ja-JP" altLang="ja-JP" sz="1400">
            <a:effectLst/>
          </a:endParaRPr>
        </a:p>
        <a:p>
          <a:r>
            <a:rPr kumimoji="1" lang="ja-JP" altLang="ja-JP" sz="1100">
              <a:solidFill>
                <a:schemeClr val="dk1"/>
              </a:solidFill>
              <a:effectLst/>
              <a:latin typeface="+mn-lt"/>
              <a:ea typeface="+mn-ea"/>
              <a:cs typeface="+mn-cs"/>
            </a:rPr>
            <a:t>　また、本市では、近年、国に先んじて高年齢層の職員の昇給抑制を行うなど、人事院勧告を適正に実施するとともに、昇給制度も大きく見直</a:t>
          </a:r>
          <a:r>
            <a:rPr kumimoji="1" lang="ja-JP" altLang="en-US" sz="1100">
              <a:solidFill>
                <a:schemeClr val="dk1"/>
              </a:solidFill>
              <a:effectLst/>
              <a:latin typeface="+mn-lt"/>
              <a:ea typeface="+mn-ea"/>
              <a:cs typeface="+mn-cs"/>
            </a:rPr>
            <a:t>し、平成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年に給与の総合的見直しを完全実施する</a:t>
          </a:r>
          <a:r>
            <a:rPr kumimoji="1" lang="ja-JP" altLang="ja-JP" sz="1100">
              <a:solidFill>
                <a:schemeClr val="dk1"/>
              </a:solidFill>
              <a:effectLst/>
              <a:latin typeface="+mn-lt"/>
              <a:ea typeface="+mn-ea"/>
              <a:cs typeface="+mn-cs"/>
            </a:rPr>
            <a:t>など、給与の適正化に努めている。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84</xdr:row>
      <xdr:rowOff>88295</xdr:rowOff>
    </xdr:to>
    <xdr:cxnSp macro="">
      <xdr:nvCxnSpPr>
        <xdr:cNvPr id="250" name="直線コネクタ 249"/>
        <xdr:cNvCxnSpPr/>
      </xdr:nvCxnSpPr>
      <xdr:spPr>
        <a:xfrm flipV="1">
          <a:off x="17018000" y="13674271"/>
          <a:ext cx="0" cy="815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60372</xdr:rowOff>
    </xdr:from>
    <xdr:ext cx="762000" cy="259045"/>
    <xdr:sp macro="" textlink="">
      <xdr:nvSpPr>
        <xdr:cNvPr id="251" name="給与水準   （国との比較）最小値テキスト"/>
        <xdr:cNvSpPr txBox="1"/>
      </xdr:nvSpPr>
      <xdr:spPr>
        <a:xfrm>
          <a:off x="17106900" y="1446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84</xdr:row>
      <xdr:rowOff>88295</xdr:rowOff>
    </xdr:from>
    <xdr:to>
      <xdr:col>24</xdr:col>
      <xdr:colOff>647700</xdr:colOff>
      <xdr:row>84</xdr:row>
      <xdr:rowOff>88295</xdr:rowOff>
    </xdr:to>
    <xdr:cxnSp macro="">
      <xdr:nvCxnSpPr>
        <xdr:cNvPr id="252" name="直線コネクタ 251"/>
        <xdr:cNvCxnSpPr/>
      </xdr:nvCxnSpPr>
      <xdr:spPr>
        <a:xfrm>
          <a:off x="16929100" y="1449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3"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4" name="直線コネクタ 253"/>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84</xdr:row>
      <xdr:rowOff>19352</xdr:rowOff>
    </xdr:to>
    <xdr:cxnSp macro="">
      <xdr:nvCxnSpPr>
        <xdr:cNvPr id="255" name="直線コネクタ 254"/>
        <xdr:cNvCxnSpPr/>
      </xdr:nvCxnSpPr>
      <xdr:spPr>
        <a:xfrm flipV="1">
          <a:off x="16179800" y="14260286"/>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109661</xdr:rowOff>
    </xdr:from>
    <xdr:ext cx="762000" cy="259045"/>
    <xdr:sp macro="" textlink="">
      <xdr:nvSpPr>
        <xdr:cNvPr id="256" name="給与水準   （国との比較）平均値テキスト"/>
        <xdr:cNvSpPr txBox="1"/>
      </xdr:nvSpPr>
      <xdr:spPr>
        <a:xfrm>
          <a:off x="17106900" y="1399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7" name="フローチャート : 判断 256"/>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89</xdr:row>
      <xdr:rowOff>69850</xdr:rowOff>
    </xdr:to>
    <xdr:cxnSp macro="">
      <xdr:nvCxnSpPr>
        <xdr:cNvPr id="258" name="直線コネクタ 257"/>
        <xdr:cNvCxnSpPr/>
      </xdr:nvCxnSpPr>
      <xdr:spPr>
        <a:xfrm flipV="1">
          <a:off x="15290800" y="14421152"/>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59" name="フローチャート : 判断 258"/>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0" name="テキスト ボックス 259"/>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58359</xdr:rowOff>
    </xdr:from>
    <xdr:to>
      <xdr:col>22</xdr:col>
      <xdr:colOff>203200</xdr:colOff>
      <xdr:row>89</xdr:row>
      <xdr:rowOff>69850</xdr:rowOff>
    </xdr:to>
    <xdr:cxnSp macro="">
      <xdr:nvCxnSpPr>
        <xdr:cNvPr id="261" name="直線コネクタ 260"/>
        <xdr:cNvCxnSpPr/>
      </xdr:nvCxnSpPr>
      <xdr:spPr>
        <a:xfrm>
          <a:off x="14401800" y="1531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3" name="テキスト ボックス 262"/>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98879</xdr:rowOff>
    </xdr:from>
    <xdr:to>
      <xdr:col>21</xdr:col>
      <xdr:colOff>0</xdr:colOff>
      <xdr:row>89</xdr:row>
      <xdr:rowOff>58359</xdr:rowOff>
    </xdr:to>
    <xdr:cxnSp macro="">
      <xdr:nvCxnSpPr>
        <xdr:cNvPr id="264" name="直線コネクタ 263"/>
        <xdr:cNvCxnSpPr/>
      </xdr:nvCxnSpPr>
      <xdr:spPr>
        <a:xfrm>
          <a:off x="13512800" y="14329229"/>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5" name="フローチャート : 判断 264"/>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66" name="テキスト ボックス 265"/>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67" name="フローチャート : 判断 266"/>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68" name="テキスト ボックス 267"/>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4" name="円/楕円 273"/>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122663</xdr:rowOff>
    </xdr:from>
    <xdr:ext cx="762000" cy="259045"/>
    <xdr:sp macro="" textlink="">
      <xdr:nvSpPr>
        <xdr:cNvPr id="275" name="給与水準   （国との比較）該当値テキスト"/>
        <xdr:cNvSpPr txBox="1"/>
      </xdr:nvSpPr>
      <xdr:spPr>
        <a:xfrm>
          <a:off x="17106900" y="1418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76" name="円/楕円 275"/>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77" name="テキスト ボックス 276"/>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8" name="円/楕円 277"/>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79" name="テキスト ボックス 278"/>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0" name="円/楕円 279"/>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81" name="テキスト ボックス 280"/>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48079</xdr:rowOff>
    </xdr:from>
    <xdr:to>
      <xdr:col>19</xdr:col>
      <xdr:colOff>533400</xdr:colOff>
      <xdr:row>83</xdr:row>
      <xdr:rowOff>149679</xdr:rowOff>
    </xdr:to>
    <xdr:sp macro="" textlink="">
      <xdr:nvSpPr>
        <xdr:cNvPr id="282" name="円/楕円 281"/>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134456</xdr:rowOff>
    </xdr:from>
    <xdr:ext cx="762000" cy="259045"/>
    <xdr:sp macro="" textlink="">
      <xdr:nvSpPr>
        <xdr:cNvPr id="283" name="テキスト ボックス 282"/>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類似団体の平均に比べ職員数が多い要因として、市民サービスの向上のため、大学や病院、身体障害者施設、保健センターなど各種施設を充実させていることが挙げられる。</a:t>
          </a:r>
        </a:p>
        <a:p>
          <a:r>
            <a:rPr kumimoji="1" lang="ja-JP" altLang="en-US" sz="1100">
              <a:latin typeface="ＭＳ Ｐゴシック"/>
            </a:rPr>
            <a:t>　今後も岐阜市行財政改革プランに基づき適正化に努める。</a:t>
          </a:r>
          <a:endParaRPr kumimoji="1" lang="en-US" altLang="ja-JP"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3" name="直線コネクタ 312"/>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4"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5" name="直線コネクタ 314"/>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6"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7" name="直線コネクタ 316"/>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87206</xdr:rowOff>
    </xdr:from>
    <xdr:to>
      <xdr:col>24</xdr:col>
      <xdr:colOff>558800</xdr:colOff>
      <xdr:row>61</xdr:row>
      <xdr:rowOff>91229</xdr:rowOff>
    </xdr:to>
    <xdr:cxnSp macro="">
      <xdr:nvCxnSpPr>
        <xdr:cNvPr id="318" name="直線コネクタ 317"/>
        <xdr:cNvCxnSpPr/>
      </xdr:nvCxnSpPr>
      <xdr:spPr>
        <a:xfrm>
          <a:off x="16179800" y="10545656"/>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135907</xdr:rowOff>
    </xdr:from>
    <xdr:ext cx="762000" cy="259045"/>
    <xdr:sp macro="" textlink="">
      <xdr:nvSpPr>
        <xdr:cNvPr id="319"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20" name="フローチャート : 判断 319"/>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87206</xdr:rowOff>
    </xdr:from>
    <xdr:to>
      <xdr:col>23</xdr:col>
      <xdr:colOff>406400</xdr:colOff>
      <xdr:row>61</xdr:row>
      <xdr:rowOff>95250</xdr:rowOff>
    </xdr:to>
    <xdr:cxnSp macro="">
      <xdr:nvCxnSpPr>
        <xdr:cNvPr id="321" name="直線コネクタ 320"/>
        <xdr:cNvCxnSpPr/>
      </xdr:nvCxnSpPr>
      <xdr:spPr>
        <a:xfrm flipV="1">
          <a:off x="15290800" y="105456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2" name="フローチャート : 判断 321"/>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3" name="テキスト ボックス 322"/>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95250</xdr:rowOff>
    </xdr:from>
    <xdr:to>
      <xdr:col>22</xdr:col>
      <xdr:colOff>203200</xdr:colOff>
      <xdr:row>62</xdr:row>
      <xdr:rowOff>40429</xdr:rowOff>
    </xdr:to>
    <xdr:cxnSp macro="">
      <xdr:nvCxnSpPr>
        <xdr:cNvPr id="324" name="直線コネクタ 323"/>
        <xdr:cNvCxnSpPr/>
      </xdr:nvCxnSpPr>
      <xdr:spPr>
        <a:xfrm flipV="1">
          <a:off x="14401800" y="10553700"/>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5" name="フローチャート : 判断 324"/>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6" name="テキスト ボックス 325"/>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40429</xdr:rowOff>
    </xdr:from>
    <xdr:to>
      <xdr:col>21</xdr:col>
      <xdr:colOff>0</xdr:colOff>
      <xdr:row>62</xdr:row>
      <xdr:rowOff>80645</xdr:rowOff>
    </xdr:to>
    <xdr:cxnSp macro="">
      <xdr:nvCxnSpPr>
        <xdr:cNvPr id="327" name="直線コネクタ 326"/>
        <xdr:cNvCxnSpPr/>
      </xdr:nvCxnSpPr>
      <xdr:spPr>
        <a:xfrm flipV="1">
          <a:off x="13512800" y="1067032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8" name="フローチャート : 判断 327"/>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29" name="テキスト ボックス 328"/>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0" name="フローチャート : 判断 329"/>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31" name="テキスト ボックス 330"/>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40429</xdr:rowOff>
    </xdr:from>
    <xdr:to>
      <xdr:col>24</xdr:col>
      <xdr:colOff>609600</xdr:colOff>
      <xdr:row>61</xdr:row>
      <xdr:rowOff>142029</xdr:rowOff>
    </xdr:to>
    <xdr:sp macro="" textlink="">
      <xdr:nvSpPr>
        <xdr:cNvPr id="337" name="円/楕円 336"/>
        <xdr:cNvSpPr/>
      </xdr:nvSpPr>
      <xdr:spPr>
        <a:xfrm>
          <a:off x="16967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12506</xdr:rowOff>
    </xdr:from>
    <xdr:ext cx="762000" cy="259045"/>
    <xdr:sp macro="" textlink="">
      <xdr:nvSpPr>
        <xdr:cNvPr id="338" name="定員管理の状況該当値テキスト"/>
        <xdr:cNvSpPr txBox="1"/>
      </xdr:nvSpPr>
      <xdr:spPr>
        <a:xfrm>
          <a:off x="17106900" y="1047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36406</xdr:rowOff>
    </xdr:from>
    <xdr:to>
      <xdr:col>23</xdr:col>
      <xdr:colOff>457200</xdr:colOff>
      <xdr:row>61</xdr:row>
      <xdr:rowOff>138006</xdr:rowOff>
    </xdr:to>
    <xdr:sp macro="" textlink="">
      <xdr:nvSpPr>
        <xdr:cNvPr id="339" name="円/楕円 338"/>
        <xdr:cNvSpPr/>
      </xdr:nvSpPr>
      <xdr:spPr>
        <a:xfrm>
          <a:off x="16129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122783</xdr:rowOff>
    </xdr:from>
    <xdr:ext cx="736600" cy="259045"/>
    <xdr:sp macro="" textlink="">
      <xdr:nvSpPr>
        <xdr:cNvPr id="340" name="テキスト ボックス 339"/>
        <xdr:cNvSpPr txBox="1"/>
      </xdr:nvSpPr>
      <xdr:spPr>
        <a:xfrm>
          <a:off x="15798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44450</xdr:rowOff>
    </xdr:from>
    <xdr:to>
      <xdr:col>22</xdr:col>
      <xdr:colOff>254000</xdr:colOff>
      <xdr:row>61</xdr:row>
      <xdr:rowOff>146050</xdr:rowOff>
    </xdr:to>
    <xdr:sp macro="" textlink="">
      <xdr:nvSpPr>
        <xdr:cNvPr id="341" name="円/楕円 340"/>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130827</xdr:rowOff>
    </xdr:from>
    <xdr:ext cx="762000" cy="259045"/>
    <xdr:sp macro="" textlink="">
      <xdr:nvSpPr>
        <xdr:cNvPr id="342" name="テキスト ボックス 341"/>
        <xdr:cNvSpPr txBox="1"/>
      </xdr:nvSpPr>
      <xdr:spPr>
        <a:xfrm>
          <a:off x="14909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161079</xdr:rowOff>
    </xdr:from>
    <xdr:to>
      <xdr:col>21</xdr:col>
      <xdr:colOff>50800</xdr:colOff>
      <xdr:row>62</xdr:row>
      <xdr:rowOff>91229</xdr:rowOff>
    </xdr:to>
    <xdr:sp macro="" textlink="">
      <xdr:nvSpPr>
        <xdr:cNvPr id="343" name="円/楕円 342"/>
        <xdr:cNvSpPr/>
      </xdr:nvSpPr>
      <xdr:spPr>
        <a:xfrm>
          <a:off x="14351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76006</xdr:rowOff>
    </xdr:from>
    <xdr:ext cx="762000" cy="259045"/>
    <xdr:sp macro="" textlink="">
      <xdr:nvSpPr>
        <xdr:cNvPr id="344" name="テキスト ボックス 343"/>
        <xdr:cNvSpPr txBox="1"/>
      </xdr:nvSpPr>
      <xdr:spPr>
        <a:xfrm>
          <a:off x="14020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45" name="円/楕円 344"/>
        <xdr:cNvSpPr/>
      </xdr:nvSpPr>
      <xdr:spPr>
        <a:xfrm>
          <a:off x="13462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116222</xdr:rowOff>
    </xdr:from>
    <xdr:ext cx="762000" cy="259045"/>
    <xdr:sp macro="" textlink="">
      <xdr:nvSpPr>
        <xdr:cNvPr id="346" name="テキスト ボックス 345"/>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年度においては、借換</a:t>
          </a:r>
          <a:r>
            <a:rPr kumimoji="1" lang="ja-JP" altLang="en-US" sz="1100">
              <a:solidFill>
                <a:schemeClr val="dk1"/>
              </a:solidFill>
              <a:effectLst/>
              <a:latin typeface="+mn-lt"/>
              <a:ea typeface="+mn-ea"/>
              <a:cs typeface="+mn-cs"/>
            </a:rPr>
            <a:t>予定の</a:t>
          </a:r>
          <a:r>
            <a:rPr kumimoji="1" lang="ja-JP" altLang="ja-JP" sz="1100">
              <a:solidFill>
                <a:schemeClr val="dk1"/>
              </a:solidFill>
              <a:effectLst/>
              <a:latin typeface="+mn-lt"/>
              <a:ea typeface="+mn-ea"/>
              <a:cs typeface="+mn-cs"/>
            </a:rPr>
            <a:t>市債を一括償還したことにより、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ものの</a:t>
          </a:r>
          <a:r>
            <a:rPr kumimoji="0"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過去の大型事業実施時の市債の償還が完了しつつあることに加え、</a:t>
          </a:r>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債の新規発行を抑制していることで、</a:t>
          </a:r>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債残高は減少してきており、結果</a:t>
          </a:r>
          <a:r>
            <a:rPr kumimoji="1" lang="ja-JP" altLang="en-US" sz="1100">
              <a:solidFill>
                <a:schemeClr val="dk1"/>
              </a:solidFill>
              <a:effectLst/>
              <a:latin typeface="+mn-lt"/>
              <a:ea typeface="+mn-ea"/>
              <a:cs typeface="+mn-cs"/>
            </a:rPr>
            <a:t>、普通債にかかる</a:t>
          </a:r>
          <a:r>
            <a:rPr kumimoji="1" lang="ja-JP" altLang="ja-JP" sz="1100">
              <a:solidFill>
                <a:schemeClr val="dk1"/>
              </a:solidFill>
              <a:effectLst/>
              <a:latin typeface="+mn-lt"/>
              <a:ea typeface="+mn-ea"/>
              <a:cs typeface="+mn-cs"/>
            </a:rPr>
            <a:t>公債費が減少していることから、近年実質公債費比率は</a:t>
          </a:r>
          <a:r>
            <a:rPr kumimoji="1" lang="ja-JP" altLang="en-US" sz="1100">
              <a:solidFill>
                <a:schemeClr val="dk1"/>
              </a:solidFill>
              <a:effectLst/>
              <a:latin typeface="+mn-lt"/>
              <a:ea typeface="+mn-ea"/>
              <a:cs typeface="+mn-cs"/>
            </a:rPr>
            <a:t>改善傾向にある。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今後も市債発行対象事業の精査を行い、岐阜市行財政改革プランに定める実質公債費比率の水準を維持していく。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3" name="直線コネクタ 372"/>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38</xdr:row>
      <xdr:rowOff>161036</xdr:rowOff>
    </xdr:to>
    <xdr:cxnSp macro="">
      <xdr:nvCxnSpPr>
        <xdr:cNvPr id="378" name="直線コネクタ 377"/>
        <xdr:cNvCxnSpPr/>
      </xdr:nvCxnSpPr>
      <xdr:spPr>
        <a:xfrm>
          <a:off x="16179800" y="66471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9"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0" name="フローチャート : 判断 379"/>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39</xdr:row>
      <xdr:rowOff>8890</xdr:rowOff>
    </xdr:to>
    <xdr:cxnSp macro="">
      <xdr:nvCxnSpPr>
        <xdr:cNvPr id="381" name="直線コネクタ 380"/>
        <xdr:cNvCxnSpPr/>
      </xdr:nvCxnSpPr>
      <xdr:spPr>
        <a:xfrm flipV="1">
          <a:off x="15290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2" name="フローチャート : 判断 381"/>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3" name="テキスト ボックス 382"/>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76454</xdr:rowOff>
    </xdr:to>
    <xdr:cxnSp macro="">
      <xdr:nvCxnSpPr>
        <xdr:cNvPr id="384" name="直線コネクタ 383"/>
        <xdr:cNvCxnSpPr/>
      </xdr:nvCxnSpPr>
      <xdr:spPr>
        <a:xfrm flipV="1">
          <a:off x="14401800" y="66954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5" name="フローチャート : 判断 384"/>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97299</xdr:rowOff>
    </xdr:from>
    <xdr:ext cx="762000" cy="259045"/>
    <xdr:sp macro="" textlink="">
      <xdr:nvSpPr>
        <xdr:cNvPr id="386" name="テキスト ボックス 385"/>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76454</xdr:rowOff>
    </xdr:from>
    <xdr:to>
      <xdr:col>21</xdr:col>
      <xdr:colOff>0</xdr:colOff>
      <xdr:row>40</xdr:row>
      <xdr:rowOff>11176</xdr:rowOff>
    </xdr:to>
    <xdr:cxnSp macro="">
      <xdr:nvCxnSpPr>
        <xdr:cNvPr id="387" name="直線コネクタ 386"/>
        <xdr:cNvCxnSpPr/>
      </xdr:nvCxnSpPr>
      <xdr:spPr>
        <a:xfrm flipV="1">
          <a:off x="13512800" y="676300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8" name="フローチャート : 判断 387"/>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155211</xdr:rowOff>
    </xdr:from>
    <xdr:ext cx="762000" cy="259045"/>
    <xdr:sp macro="" textlink="">
      <xdr:nvSpPr>
        <xdr:cNvPr id="389" name="テキスト ボックス 388"/>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90" name="フローチャート : 判断 389"/>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391" name="テキスト ボックス 390"/>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397" name="円/楕円 396"/>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126763</xdr:rowOff>
    </xdr:from>
    <xdr:ext cx="762000" cy="259045"/>
    <xdr:sp macro="" textlink="">
      <xdr:nvSpPr>
        <xdr:cNvPr id="398"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399" name="円/楕円 398"/>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400" name="テキスト ボックス 399"/>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401" name="円/楕円 400"/>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402" name="テキスト ボックス 401"/>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25654</xdr:rowOff>
    </xdr:from>
    <xdr:to>
      <xdr:col>21</xdr:col>
      <xdr:colOff>50800</xdr:colOff>
      <xdr:row>39</xdr:row>
      <xdr:rowOff>127254</xdr:rowOff>
    </xdr:to>
    <xdr:sp macro="" textlink="">
      <xdr:nvSpPr>
        <xdr:cNvPr id="403" name="円/楕円 402"/>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137431</xdr:rowOff>
    </xdr:from>
    <xdr:ext cx="762000" cy="259045"/>
    <xdr:sp macro="" textlink="">
      <xdr:nvSpPr>
        <xdr:cNvPr id="404" name="テキスト ボックス 403"/>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131826</xdr:rowOff>
    </xdr:from>
    <xdr:to>
      <xdr:col>19</xdr:col>
      <xdr:colOff>533400</xdr:colOff>
      <xdr:row>40</xdr:row>
      <xdr:rowOff>61976</xdr:rowOff>
    </xdr:to>
    <xdr:sp macro="" textlink="">
      <xdr:nvSpPr>
        <xdr:cNvPr id="405" name="円/楕円 404"/>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72153</xdr:rowOff>
    </xdr:from>
    <xdr:ext cx="762000" cy="259045"/>
    <xdr:sp macro="" textlink="">
      <xdr:nvSpPr>
        <xdr:cNvPr id="406" name="テキスト ボックス 405"/>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類似団体と比較して健全な水準にあるのは、</a:t>
          </a:r>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債残高を継続的に減少させていることに加え、基金などへの積立により充当可能財源が増加しているためである。また、平成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年度から継続して、臨時財政対策債の発行抑制を行っており、これも将来負担比率の改善の一因となって</a:t>
          </a:r>
          <a:r>
            <a:rPr kumimoji="1" lang="ja-JP" altLang="en-US" sz="1100">
              <a:solidFill>
                <a:schemeClr val="dk1"/>
              </a:solidFill>
              <a:effectLst/>
              <a:latin typeface="+mn-lt"/>
              <a:ea typeface="+mn-ea"/>
              <a:cs typeface="+mn-cs"/>
            </a:rPr>
            <a:t>いる。その結果、平成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年度は初めて、将来負担比率が「－」となった。</a:t>
          </a:r>
          <a:r>
            <a:rPr kumimoji="1" lang="ja-JP" altLang="ja-JP" sz="1100">
              <a:solidFill>
                <a:schemeClr val="dk1"/>
              </a:solidFill>
              <a:effectLst/>
              <a:latin typeface="+mn-lt"/>
              <a:ea typeface="+mn-ea"/>
              <a:cs typeface="+mn-cs"/>
            </a:rPr>
            <a:t>今後も行財政改革を通じ将来負担の軽減に努める。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5" name="直線コネクタ 434"/>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6"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7" name="直線コネクタ 436"/>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149860</xdr:rowOff>
    </xdr:from>
    <xdr:to>
      <xdr:col>23</xdr:col>
      <xdr:colOff>406400</xdr:colOff>
      <xdr:row>14</xdr:row>
      <xdr:rowOff>17018</xdr:rowOff>
    </xdr:to>
    <xdr:cxnSp macro="">
      <xdr:nvCxnSpPr>
        <xdr:cNvPr id="440" name="直線コネクタ 439"/>
        <xdr:cNvCxnSpPr/>
      </xdr:nvCxnSpPr>
      <xdr:spPr>
        <a:xfrm flipV="1">
          <a:off x="15290800" y="23787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98230</xdr:rowOff>
    </xdr:from>
    <xdr:ext cx="762000" cy="259045"/>
    <xdr:sp macro="" textlink="">
      <xdr:nvSpPr>
        <xdr:cNvPr id="441"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2" name="フローチャート : 判断 441"/>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17018</xdr:rowOff>
    </xdr:from>
    <xdr:to>
      <xdr:col>22</xdr:col>
      <xdr:colOff>203200</xdr:colOff>
      <xdr:row>14</xdr:row>
      <xdr:rowOff>100669</xdr:rowOff>
    </xdr:to>
    <xdr:cxnSp macro="">
      <xdr:nvCxnSpPr>
        <xdr:cNvPr id="443" name="直線コネクタ 442"/>
        <xdr:cNvCxnSpPr/>
      </xdr:nvCxnSpPr>
      <xdr:spPr>
        <a:xfrm flipV="1">
          <a:off x="14401800" y="2417318"/>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4" name="フローチャート : 判断 443"/>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100601</xdr:rowOff>
    </xdr:from>
    <xdr:ext cx="736600" cy="259045"/>
    <xdr:sp macro="" textlink="">
      <xdr:nvSpPr>
        <xdr:cNvPr id="445" name="テキスト ボックス 444"/>
        <xdr:cNvSpPr txBox="1"/>
      </xdr:nvSpPr>
      <xdr:spPr>
        <a:xfrm>
          <a:off x="15798800" y="284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100669</xdr:rowOff>
    </xdr:from>
    <xdr:to>
      <xdr:col>21</xdr:col>
      <xdr:colOff>0</xdr:colOff>
      <xdr:row>14</xdr:row>
      <xdr:rowOff>145711</xdr:rowOff>
    </xdr:to>
    <xdr:cxnSp macro="">
      <xdr:nvCxnSpPr>
        <xdr:cNvPr id="446" name="直線コネクタ 445"/>
        <xdr:cNvCxnSpPr/>
      </xdr:nvCxnSpPr>
      <xdr:spPr>
        <a:xfrm flipV="1">
          <a:off x="13512800" y="2500969"/>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7" name="フローチャート : 判断 446"/>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167361</xdr:rowOff>
    </xdr:from>
    <xdr:ext cx="762000" cy="259045"/>
    <xdr:sp macro="" textlink="">
      <xdr:nvSpPr>
        <xdr:cNvPr id="448" name="テキスト ボックス 447"/>
        <xdr:cNvSpPr txBox="1"/>
      </xdr:nvSpPr>
      <xdr:spPr>
        <a:xfrm>
          <a:off x="14909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423</xdr:rowOff>
    </xdr:from>
    <xdr:to>
      <xdr:col>21</xdr:col>
      <xdr:colOff>50800</xdr:colOff>
      <xdr:row>17</xdr:row>
      <xdr:rowOff>102023</xdr:rowOff>
    </xdr:to>
    <xdr:sp macro="" textlink="">
      <xdr:nvSpPr>
        <xdr:cNvPr id="449" name="フローチャート : 判断 448"/>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86800</xdr:rowOff>
    </xdr:from>
    <xdr:ext cx="762000" cy="259045"/>
    <xdr:sp macro="" textlink="">
      <xdr:nvSpPr>
        <xdr:cNvPr id="450" name="テキスト ボックス 449"/>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1" name="フローチャート : 判断 450"/>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36000</xdr:rowOff>
    </xdr:from>
    <xdr:ext cx="762000" cy="259045"/>
    <xdr:sp macro="" textlink="">
      <xdr:nvSpPr>
        <xdr:cNvPr id="452" name="テキスト ボックス 451"/>
        <xdr:cNvSpPr txBox="1"/>
      </xdr:nvSpPr>
      <xdr:spPr>
        <a:xfrm>
          <a:off x="13131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99060</xdr:rowOff>
    </xdr:from>
    <xdr:to>
      <xdr:col>23</xdr:col>
      <xdr:colOff>457200</xdr:colOff>
      <xdr:row>14</xdr:row>
      <xdr:rowOff>29210</xdr:rowOff>
    </xdr:to>
    <xdr:sp macro="" textlink="">
      <xdr:nvSpPr>
        <xdr:cNvPr id="458" name="円/楕円 457"/>
        <xdr:cNvSpPr/>
      </xdr:nvSpPr>
      <xdr:spPr>
        <a:xfrm>
          <a:off x="16129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39387</xdr:rowOff>
    </xdr:from>
    <xdr:ext cx="736600" cy="259045"/>
    <xdr:sp macro="" textlink="">
      <xdr:nvSpPr>
        <xdr:cNvPr id="459" name="テキスト ボックス 458"/>
        <xdr:cNvSpPr txBox="1"/>
      </xdr:nvSpPr>
      <xdr:spPr>
        <a:xfrm>
          <a:off x="15798800" y="209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137668</xdr:rowOff>
    </xdr:from>
    <xdr:to>
      <xdr:col>22</xdr:col>
      <xdr:colOff>254000</xdr:colOff>
      <xdr:row>14</xdr:row>
      <xdr:rowOff>67818</xdr:rowOff>
    </xdr:to>
    <xdr:sp macro="" textlink="">
      <xdr:nvSpPr>
        <xdr:cNvPr id="460" name="円/楕円 459"/>
        <xdr:cNvSpPr/>
      </xdr:nvSpPr>
      <xdr:spPr>
        <a:xfrm>
          <a:off x="152400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77995</xdr:rowOff>
    </xdr:from>
    <xdr:ext cx="762000" cy="259045"/>
    <xdr:sp macro="" textlink="">
      <xdr:nvSpPr>
        <xdr:cNvPr id="461" name="テキスト ボックス 460"/>
        <xdr:cNvSpPr txBox="1"/>
      </xdr:nvSpPr>
      <xdr:spPr>
        <a:xfrm>
          <a:off x="14909800" y="213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49869</xdr:rowOff>
    </xdr:from>
    <xdr:to>
      <xdr:col>21</xdr:col>
      <xdr:colOff>50800</xdr:colOff>
      <xdr:row>14</xdr:row>
      <xdr:rowOff>151469</xdr:rowOff>
    </xdr:to>
    <xdr:sp macro="" textlink="">
      <xdr:nvSpPr>
        <xdr:cNvPr id="462" name="円/楕円 461"/>
        <xdr:cNvSpPr/>
      </xdr:nvSpPr>
      <xdr:spPr>
        <a:xfrm>
          <a:off x="143510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161646</xdr:rowOff>
    </xdr:from>
    <xdr:ext cx="762000" cy="259045"/>
    <xdr:sp macro="" textlink="">
      <xdr:nvSpPr>
        <xdr:cNvPr id="463" name="テキスト ボックス 462"/>
        <xdr:cNvSpPr txBox="1"/>
      </xdr:nvSpPr>
      <xdr:spPr>
        <a:xfrm>
          <a:off x="14020800" y="221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94911</xdr:rowOff>
    </xdr:from>
    <xdr:to>
      <xdr:col>19</xdr:col>
      <xdr:colOff>533400</xdr:colOff>
      <xdr:row>15</xdr:row>
      <xdr:rowOff>25061</xdr:rowOff>
    </xdr:to>
    <xdr:sp macro="" textlink="">
      <xdr:nvSpPr>
        <xdr:cNvPr id="464" name="円/楕円 463"/>
        <xdr:cNvSpPr/>
      </xdr:nvSpPr>
      <xdr:spPr>
        <a:xfrm>
          <a:off x="134620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35238</xdr:rowOff>
    </xdr:from>
    <xdr:ext cx="762000" cy="259045"/>
    <xdr:sp macro="" textlink="">
      <xdr:nvSpPr>
        <xdr:cNvPr id="465" name="テキスト ボックス 464"/>
        <xdr:cNvSpPr txBox="1"/>
      </xdr:nvSpPr>
      <xdr:spPr>
        <a:xfrm>
          <a:off x="13131800" y="22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415,520
406,960
203.60
163,661,023
155,029,698
7,557,331
86,078,986
135,332,547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人件費にかかる経常収支比率が類似団体と比較して高くなっている要因として、２つの大学や病院、障害者施設等を運営するために職員数が多いことがある。</a:t>
          </a:r>
        </a:p>
        <a:p>
          <a:r>
            <a:rPr kumimoji="1" lang="ja-JP" altLang="en-US" sz="1100">
              <a:latin typeface="ＭＳ Ｐゴシック"/>
            </a:rPr>
            <a:t>　今後行財政改革を通じ人件費等の抑制に努める。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9978</xdr:rowOff>
    </xdr:from>
    <xdr:to>
      <xdr:col>7</xdr:col>
      <xdr:colOff>15875</xdr:colOff>
      <xdr:row>39</xdr:row>
      <xdr:rowOff>31750</xdr:rowOff>
    </xdr:to>
    <xdr:cxnSp macro="">
      <xdr:nvCxnSpPr>
        <xdr:cNvPr id="66" name="直線コネクタ 65"/>
        <xdr:cNvCxnSpPr/>
      </xdr:nvCxnSpPr>
      <xdr:spPr>
        <a:xfrm flipV="1">
          <a:off x="3987800" y="66965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31750</xdr:rowOff>
    </xdr:from>
    <xdr:to>
      <xdr:col>5</xdr:col>
      <xdr:colOff>549275</xdr:colOff>
      <xdr:row>39</xdr:row>
      <xdr:rowOff>140607</xdr:rowOff>
    </xdr:to>
    <xdr:cxnSp macro="">
      <xdr:nvCxnSpPr>
        <xdr:cNvPr id="69" name="直線コネクタ 68"/>
        <xdr:cNvCxnSpPr/>
      </xdr:nvCxnSpPr>
      <xdr:spPr>
        <a:xfrm flipV="1">
          <a:off x="3098800" y="6718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1" name="テキスト ボックス 70"/>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140607</xdr:rowOff>
    </xdr:from>
    <xdr:to>
      <xdr:col>4</xdr:col>
      <xdr:colOff>346075</xdr:colOff>
      <xdr:row>40</xdr:row>
      <xdr:rowOff>121557</xdr:rowOff>
    </xdr:to>
    <xdr:cxnSp macro="">
      <xdr:nvCxnSpPr>
        <xdr:cNvPr id="72" name="直線コネクタ 71"/>
        <xdr:cNvCxnSpPr/>
      </xdr:nvCxnSpPr>
      <xdr:spPr>
        <a:xfrm flipV="1">
          <a:off x="2209800" y="6827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5641</xdr:rowOff>
    </xdr:from>
    <xdr:ext cx="762000" cy="259045"/>
    <xdr:sp macro="" textlink="">
      <xdr:nvSpPr>
        <xdr:cNvPr id="74" name="テキスト ボックス 73"/>
        <xdr:cNvSpPr txBox="1"/>
      </xdr:nvSpPr>
      <xdr:spPr>
        <a:xfrm>
          <a:off x="2717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99785</xdr:rowOff>
    </xdr:from>
    <xdr:to>
      <xdr:col>3</xdr:col>
      <xdr:colOff>142875</xdr:colOff>
      <xdr:row>40</xdr:row>
      <xdr:rowOff>121557</xdr:rowOff>
    </xdr:to>
    <xdr:cxnSp macro="">
      <xdr:nvCxnSpPr>
        <xdr:cNvPr id="75" name="直線コネクタ 74"/>
        <xdr:cNvCxnSpPr/>
      </xdr:nvCxnSpPr>
      <xdr:spPr>
        <a:xfrm>
          <a:off x="1320800" y="6957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7" name="テキスト ボックス 76"/>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130628</xdr:rowOff>
    </xdr:from>
    <xdr:to>
      <xdr:col>7</xdr:col>
      <xdr:colOff>66675</xdr:colOff>
      <xdr:row>39</xdr:row>
      <xdr:rowOff>60778</xdr:rowOff>
    </xdr:to>
    <xdr:sp macro="" textlink="">
      <xdr:nvSpPr>
        <xdr:cNvPr id="85" name="円/楕円 84"/>
        <xdr:cNvSpPr/>
      </xdr:nvSpPr>
      <xdr:spPr>
        <a:xfrm>
          <a:off x="47752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102705</xdr:rowOff>
    </xdr:from>
    <xdr:ext cx="762000" cy="259045"/>
    <xdr:sp macro="" textlink="">
      <xdr:nvSpPr>
        <xdr:cNvPr id="86" name="人件費該当値テキスト"/>
        <xdr:cNvSpPr txBox="1"/>
      </xdr:nvSpPr>
      <xdr:spPr>
        <a:xfrm>
          <a:off x="4914900" y="66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152400</xdr:rowOff>
    </xdr:from>
    <xdr:to>
      <xdr:col>5</xdr:col>
      <xdr:colOff>600075</xdr:colOff>
      <xdr:row>39</xdr:row>
      <xdr:rowOff>82550</xdr:rowOff>
    </xdr:to>
    <xdr:sp macro="" textlink="">
      <xdr:nvSpPr>
        <xdr:cNvPr id="87" name="円/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89807</xdr:rowOff>
    </xdr:from>
    <xdr:to>
      <xdr:col>4</xdr:col>
      <xdr:colOff>396875</xdr:colOff>
      <xdr:row>40</xdr:row>
      <xdr:rowOff>19957</xdr:rowOff>
    </xdr:to>
    <xdr:sp macro="" textlink="">
      <xdr:nvSpPr>
        <xdr:cNvPr id="89" name="円/楕円 88"/>
        <xdr:cNvSpPr/>
      </xdr:nvSpPr>
      <xdr:spPr>
        <a:xfrm>
          <a:off x="3048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4734</xdr:rowOff>
    </xdr:from>
    <xdr:ext cx="762000" cy="259045"/>
    <xdr:sp macro="" textlink="">
      <xdr:nvSpPr>
        <xdr:cNvPr id="90" name="テキスト ボックス 89"/>
        <xdr:cNvSpPr txBox="1"/>
      </xdr:nvSpPr>
      <xdr:spPr>
        <a:xfrm>
          <a:off x="2717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70757</xdr:rowOff>
    </xdr:from>
    <xdr:to>
      <xdr:col>3</xdr:col>
      <xdr:colOff>193675</xdr:colOff>
      <xdr:row>41</xdr:row>
      <xdr:rowOff>907</xdr:rowOff>
    </xdr:to>
    <xdr:sp macro="" textlink="">
      <xdr:nvSpPr>
        <xdr:cNvPr id="91" name="円/楕円 90"/>
        <xdr:cNvSpPr/>
      </xdr:nvSpPr>
      <xdr:spPr>
        <a:xfrm>
          <a:off x="2159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157134</xdr:rowOff>
    </xdr:from>
    <xdr:ext cx="762000" cy="259045"/>
    <xdr:sp macro="" textlink="">
      <xdr:nvSpPr>
        <xdr:cNvPr id="92" name="テキスト ボックス 91"/>
        <xdr:cNvSpPr txBox="1"/>
      </xdr:nvSpPr>
      <xdr:spPr>
        <a:xfrm>
          <a:off x="1828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48985</xdr:rowOff>
    </xdr:from>
    <xdr:to>
      <xdr:col>1</xdr:col>
      <xdr:colOff>676275</xdr:colOff>
      <xdr:row>40</xdr:row>
      <xdr:rowOff>150585</xdr:rowOff>
    </xdr:to>
    <xdr:sp macro="" textlink="">
      <xdr:nvSpPr>
        <xdr:cNvPr id="93" name="円/楕円 92"/>
        <xdr:cNvSpPr/>
      </xdr:nvSpPr>
      <xdr:spPr>
        <a:xfrm>
          <a:off x="1270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135362</xdr:rowOff>
    </xdr:from>
    <xdr:ext cx="762000" cy="259045"/>
    <xdr:sp macro="" textlink="">
      <xdr:nvSpPr>
        <xdr:cNvPr id="94" name="テキスト ボックス 93"/>
        <xdr:cNvSpPr txBox="1"/>
      </xdr:nvSpPr>
      <xdr:spPr>
        <a:xfrm>
          <a:off x="939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岐阜市行財政改革プランに基づく、業務の民間委託化の推進のほか、施設管理にかかる指定管理者制度の導入などにより、人件費から物件費へのシフトが進んでいるが、今後これら施策に対する評価を検証し、さらなる歳出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57150</xdr:rowOff>
    </xdr:from>
    <xdr:to>
      <xdr:col>24</xdr:col>
      <xdr:colOff>31750</xdr:colOff>
      <xdr:row>17</xdr:row>
      <xdr:rowOff>95250</xdr:rowOff>
    </xdr:to>
    <xdr:cxnSp macro="">
      <xdr:nvCxnSpPr>
        <xdr:cNvPr id="127" name="直線コネクタ 126"/>
        <xdr:cNvCxnSpPr/>
      </xdr:nvCxnSpPr>
      <xdr:spPr>
        <a:xfrm>
          <a:off x="15671800" y="297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101600</xdr:rowOff>
    </xdr:from>
    <xdr:to>
      <xdr:col>22</xdr:col>
      <xdr:colOff>565150</xdr:colOff>
      <xdr:row>17</xdr:row>
      <xdr:rowOff>57150</xdr:rowOff>
    </xdr:to>
    <xdr:cxnSp macro="">
      <xdr:nvCxnSpPr>
        <xdr:cNvPr id="130" name="直線コネクタ 129"/>
        <xdr:cNvCxnSpPr/>
      </xdr:nvCxnSpPr>
      <xdr:spPr>
        <a:xfrm>
          <a:off x="14782800" y="2844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25400</xdr:rowOff>
    </xdr:from>
    <xdr:to>
      <xdr:col>21</xdr:col>
      <xdr:colOff>361950</xdr:colOff>
      <xdr:row>16</xdr:row>
      <xdr:rowOff>101600</xdr:rowOff>
    </xdr:to>
    <xdr:cxnSp macro="">
      <xdr:nvCxnSpPr>
        <xdr:cNvPr id="133" name="直線コネクタ 132"/>
        <xdr:cNvCxnSpPr/>
      </xdr:nvCxnSpPr>
      <xdr:spPr>
        <a:xfrm>
          <a:off x="13893800" y="276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99077</xdr:rowOff>
    </xdr:from>
    <xdr:ext cx="762000" cy="259045"/>
    <xdr:sp macro="" textlink="">
      <xdr:nvSpPr>
        <xdr:cNvPr id="135" name="テキスト ボックス 134"/>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82550</xdr:rowOff>
    </xdr:from>
    <xdr:to>
      <xdr:col>20</xdr:col>
      <xdr:colOff>158750</xdr:colOff>
      <xdr:row>16</xdr:row>
      <xdr:rowOff>25400</xdr:rowOff>
    </xdr:to>
    <xdr:cxnSp macro="">
      <xdr:nvCxnSpPr>
        <xdr:cNvPr id="136" name="直線コネクタ 135"/>
        <xdr:cNvCxnSpPr/>
      </xdr:nvCxnSpPr>
      <xdr:spPr>
        <a:xfrm>
          <a:off x="13004800" y="265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46" name="円/楕円 145"/>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16527</xdr:rowOff>
    </xdr:from>
    <xdr:ext cx="762000" cy="259045"/>
    <xdr:sp macro="" textlink="">
      <xdr:nvSpPr>
        <xdr:cNvPr id="147" name="物件費該当値テキスト"/>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6350</xdr:rowOff>
    </xdr:from>
    <xdr:to>
      <xdr:col>22</xdr:col>
      <xdr:colOff>615950</xdr:colOff>
      <xdr:row>17</xdr:row>
      <xdr:rowOff>107950</xdr:rowOff>
    </xdr:to>
    <xdr:sp macro="" textlink="">
      <xdr:nvSpPr>
        <xdr:cNvPr id="148" name="円/楕円 147"/>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92727</xdr:rowOff>
    </xdr:from>
    <xdr:ext cx="736600" cy="259045"/>
    <xdr:sp macro="" textlink="">
      <xdr:nvSpPr>
        <xdr:cNvPr id="149" name="テキスト ボックス 148"/>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50800</xdr:rowOff>
    </xdr:from>
    <xdr:to>
      <xdr:col>21</xdr:col>
      <xdr:colOff>412750</xdr:colOff>
      <xdr:row>16</xdr:row>
      <xdr:rowOff>152400</xdr:rowOff>
    </xdr:to>
    <xdr:sp macro="" textlink="">
      <xdr:nvSpPr>
        <xdr:cNvPr id="150" name="円/楕円 149"/>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51" name="テキスト ボックス 150"/>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146050</xdr:rowOff>
    </xdr:from>
    <xdr:to>
      <xdr:col>20</xdr:col>
      <xdr:colOff>209550</xdr:colOff>
      <xdr:row>16</xdr:row>
      <xdr:rowOff>76200</xdr:rowOff>
    </xdr:to>
    <xdr:sp macro="" textlink="">
      <xdr:nvSpPr>
        <xdr:cNvPr id="152" name="円/楕円 151"/>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60977</xdr:rowOff>
    </xdr:from>
    <xdr:ext cx="762000" cy="259045"/>
    <xdr:sp macro="" textlink="">
      <xdr:nvSpPr>
        <xdr:cNvPr id="153" name="テキスト ボックス 152"/>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31750</xdr:rowOff>
    </xdr:from>
    <xdr:to>
      <xdr:col>19</xdr:col>
      <xdr:colOff>6350</xdr:colOff>
      <xdr:row>15</xdr:row>
      <xdr:rowOff>133350</xdr:rowOff>
    </xdr:to>
    <xdr:sp macro="" textlink="">
      <xdr:nvSpPr>
        <xdr:cNvPr id="154" name="円/楕円 153"/>
        <xdr:cNvSpPr/>
      </xdr:nvSpPr>
      <xdr:spPr>
        <a:xfrm>
          <a:off x="12954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143527</xdr:rowOff>
    </xdr:from>
    <xdr:ext cx="762000" cy="259045"/>
    <xdr:sp macro="" textlink="">
      <xdr:nvSpPr>
        <xdr:cNvPr id="155" name="テキスト ボックス 154"/>
        <xdr:cNvSpPr txBox="1"/>
      </xdr:nvSpPr>
      <xdr:spPr>
        <a:xfrm>
          <a:off x="12623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a:t>
          </a:r>
          <a:r>
            <a:rPr kumimoji="1" lang="ja-JP" altLang="en-US" sz="1100">
              <a:solidFill>
                <a:schemeClr val="dk1"/>
              </a:solidFill>
              <a:effectLst/>
              <a:latin typeface="+mn-lt"/>
              <a:ea typeface="+mn-ea"/>
              <a:cs typeface="+mn-cs"/>
            </a:rPr>
            <a:t>にかかる経常収支比率は、類似団体と同様に上昇傾向である。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年度においても、この傾向は引き続いており、前年に比べ大きく上昇している。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58965</xdr:rowOff>
    </xdr:to>
    <xdr:cxnSp macro="">
      <xdr:nvCxnSpPr>
        <xdr:cNvPr id="190" name="直線コネクタ 189"/>
        <xdr:cNvCxnSpPr/>
      </xdr:nvCxnSpPr>
      <xdr:spPr>
        <a:xfrm>
          <a:off x="3987800" y="97771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78212</xdr:rowOff>
    </xdr:from>
    <xdr:ext cx="762000" cy="259045"/>
    <xdr:sp macro="" textlink="">
      <xdr:nvSpPr>
        <xdr:cNvPr id="191" name="扶助費平均値テキスト"/>
        <xdr:cNvSpPr txBox="1"/>
      </xdr:nvSpPr>
      <xdr:spPr>
        <a:xfrm>
          <a:off x="4914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37193</xdr:rowOff>
    </xdr:to>
    <xdr:cxnSp macro="">
      <xdr:nvCxnSpPr>
        <xdr:cNvPr id="193" name="直線コネクタ 192"/>
        <xdr:cNvCxnSpPr/>
      </xdr:nvCxnSpPr>
      <xdr:spPr>
        <a:xfrm flipV="1">
          <a:off x="3098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37193</xdr:rowOff>
    </xdr:to>
    <xdr:cxnSp macro="">
      <xdr:nvCxnSpPr>
        <xdr:cNvPr id="196" name="直線コネクタ 195"/>
        <xdr:cNvCxnSpPr/>
      </xdr:nvCxnSpPr>
      <xdr:spPr>
        <a:xfrm>
          <a:off x="2209800" y="9766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8" name="テキスト ボックス 197"/>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165100</xdr:rowOff>
    </xdr:to>
    <xdr:cxnSp macro="">
      <xdr:nvCxnSpPr>
        <xdr:cNvPr id="199" name="直線コネクタ 198"/>
        <xdr:cNvCxnSpPr/>
      </xdr:nvCxnSpPr>
      <xdr:spPr>
        <a:xfrm>
          <a:off x="1320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8165</xdr:rowOff>
    </xdr:from>
    <xdr:to>
      <xdr:col>7</xdr:col>
      <xdr:colOff>66675</xdr:colOff>
      <xdr:row>57</xdr:row>
      <xdr:rowOff>109765</xdr:rowOff>
    </xdr:to>
    <xdr:sp macro="" textlink="">
      <xdr:nvSpPr>
        <xdr:cNvPr id="209" name="円/楕円 208"/>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24692</xdr:rowOff>
    </xdr:from>
    <xdr:ext cx="762000" cy="259045"/>
    <xdr:sp macro="" textlink="">
      <xdr:nvSpPr>
        <xdr:cNvPr id="210" name="扶助費該当値テキスト"/>
        <xdr:cNvSpPr txBox="1"/>
      </xdr:nvSpPr>
      <xdr:spPr>
        <a:xfrm>
          <a:off x="49149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1" name="円/楕円 210"/>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212" name="テキスト ボックス 211"/>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98170</xdr:rowOff>
    </xdr:from>
    <xdr:ext cx="762000" cy="259045"/>
    <xdr:sp macro="" textlink="">
      <xdr:nvSpPr>
        <xdr:cNvPr id="214" name="テキスト ボックス 213"/>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5" name="円/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54627</xdr:rowOff>
    </xdr:from>
    <xdr:ext cx="762000" cy="259045"/>
    <xdr:sp macro="" textlink="">
      <xdr:nvSpPr>
        <xdr:cNvPr id="216" name="テキスト ボックス 215"/>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その他にかかる経常収支比率は、類似団体平均とほぼ同水準で推移している。</a:t>
          </a:r>
          <a:endParaRPr lang="ja-JP" altLang="ja-JP" sz="1400">
            <a:effectLst/>
          </a:endParaRPr>
        </a:p>
        <a:p>
          <a:r>
            <a:rPr kumimoji="1" lang="ja-JP" altLang="ja-JP" sz="1100">
              <a:solidFill>
                <a:schemeClr val="dk1"/>
              </a:solidFill>
              <a:effectLst/>
              <a:latin typeface="+mn-lt"/>
              <a:ea typeface="+mn-ea"/>
              <a:cs typeface="+mn-cs"/>
            </a:rPr>
            <a:t>　今後も、民間との役割分担の観点や社会情勢の変化などを勘案しながら、岐阜市行財政改革プランに基づき、補助金・負担金等の見直しを継続して行っていく。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5080</xdr:rowOff>
    </xdr:to>
    <xdr:cxnSp macro="">
      <xdr:nvCxnSpPr>
        <xdr:cNvPr id="251" name="直線コネクタ 250"/>
        <xdr:cNvCxnSpPr/>
      </xdr:nvCxnSpPr>
      <xdr:spPr>
        <a:xfrm>
          <a:off x="15671800" y="9598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120667</xdr:rowOff>
    </xdr:from>
    <xdr:ext cx="762000" cy="259045"/>
    <xdr:sp macro="" textlink="">
      <xdr:nvSpPr>
        <xdr:cNvPr id="252"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55</xdr:row>
      <xdr:rowOff>168910</xdr:rowOff>
    </xdr:to>
    <xdr:cxnSp macro="">
      <xdr:nvCxnSpPr>
        <xdr:cNvPr id="254" name="直線コネクタ 253"/>
        <xdr:cNvCxnSpPr/>
      </xdr:nvCxnSpPr>
      <xdr:spPr>
        <a:xfrm>
          <a:off x="14782800" y="954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56" name="テキスト ボックス 255"/>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55</xdr:row>
      <xdr:rowOff>115570</xdr:rowOff>
    </xdr:to>
    <xdr:cxnSp macro="">
      <xdr:nvCxnSpPr>
        <xdr:cNvPr id="257" name="直線コネクタ 256"/>
        <xdr:cNvCxnSpPr/>
      </xdr:nvCxnSpPr>
      <xdr:spPr>
        <a:xfrm>
          <a:off x="13893800" y="953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33037</xdr:rowOff>
    </xdr:from>
    <xdr:ext cx="762000" cy="259045"/>
    <xdr:sp macro="" textlink="">
      <xdr:nvSpPr>
        <xdr:cNvPr id="259" name="テキスト ボックス 258"/>
        <xdr:cNvSpPr txBox="1"/>
      </xdr:nvSpPr>
      <xdr:spPr>
        <a:xfrm>
          <a:off x="14401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100330</xdr:rowOff>
    </xdr:to>
    <xdr:cxnSp macro="">
      <xdr:nvCxnSpPr>
        <xdr:cNvPr id="260" name="直線コネクタ 259"/>
        <xdr:cNvCxnSpPr/>
      </xdr:nvCxnSpPr>
      <xdr:spPr>
        <a:xfrm>
          <a:off x="13004800" y="948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25417</xdr:rowOff>
    </xdr:from>
    <xdr:ext cx="762000" cy="259045"/>
    <xdr:sp macro="" textlink="">
      <xdr:nvSpPr>
        <xdr:cNvPr id="262" name="テキスト ボックス 261"/>
        <xdr:cNvSpPr txBox="1"/>
      </xdr:nvSpPr>
      <xdr:spPr>
        <a:xfrm>
          <a:off x="13512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4" name="テキスト ボックス 263"/>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70" name="円/楕円 269"/>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142257</xdr:rowOff>
    </xdr:from>
    <xdr:ext cx="762000" cy="259045"/>
    <xdr:sp macro="" textlink="">
      <xdr:nvSpPr>
        <xdr:cNvPr id="271"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74" name="円/楕円 273"/>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5097</xdr:rowOff>
    </xdr:from>
    <xdr:ext cx="762000" cy="259045"/>
    <xdr:sp macro="" textlink="">
      <xdr:nvSpPr>
        <xdr:cNvPr id="275" name="テキスト ボックス 274"/>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6" name="円/楕円 275"/>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7" name="テキスト ボックス 276"/>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8" name="円/楕円 277"/>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9" name="テキスト ボックス 278"/>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補助費等にかかる経常収支比率は、類似団体平均とほぼ同水準で推移している。</a:t>
          </a:r>
          <a:endParaRPr lang="ja-JP" altLang="ja-JP" sz="1400">
            <a:effectLst/>
          </a:endParaRPr>
        </a:p>
        <a:p>
          <a:r>
            <a:rPr kumimoji="1" lang="ja-JP" altLang="ja-JP" sz="1100">
              <a:solidFill>
                <a:schemeClr val="dk1"/>
              </a:solidFill>
              <a:effectLst/>
              <a:latin typeface="+mn-lt"/>
              <a:ea typeface="+mn-ea"/>
              <a:cs typeface="+mn-cs"/>
            </a:rPr>
            <a:t>　今後も、民間との役割分担の観点や社会情勢の変化などを勘案しながら、岐阜市行財政改革プランに基づき、補助金・負担金等の見直しを継続して行っていく。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152400</xdr:rowOff>
    </xdr:from>
    <xdr:to>
      <xdr:col>24</xdr:col>
      <xdr:colOff>31750</xdr:colOff>
      <xdr:row>36</xdr:row>
      <xdr:rowOff>165100</xdr:rowOff>
    </xdr:to>
    <xdr:cxnSp macro="">
      <xdr:nvCxnSpPr>
        <xdr:cNvPr id="312" name="直線コネクタ 311"/>
        <xdr:cNvCxnSpPr/>
      </xdr:nvCxnSpPr>
      <xdr:spPr>
        <a:xfrm>
          <a:off x="15671800" y="632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1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76200</xdr:rowOff>
    </xdr:from>
    <xdr:to>
      <xdr:col>22</xdr:col>
      <xdr:colOff>565150</xdr:colOff>
      <xdr:row>36</xdr:row>
      <xdr:rowOff>152400</xdr:rowOff>
    </xdr:to>
    <xdr:cxnSp macro="">
      <xdr:nvCxnSpPr>
        <xdr:cNvPr id="315" name="直線コネクタ 314"/>
        <xdr:cNvCxnSpPr/>
      </xdr:nvCxnSpPr>
      <xdr:spPr>
        <a:xfrm>
          <a:off x="14782800" y="624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41927</xdr:rowOff>
    </xdr:from>
    <xdr:ext cx="736600" cy="259045"/>
    <xdr:sp macro="" textlink="">
      <xdr:nvSpPr>
        <xdr:cNvPr id="317" name="テキスト ボックス 316"/>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76200</xdr:rowOff>
    </xdr:from>
    <xdr:to>
      <xdr:col>21</xdr:col>
      <xdr:colOff>361950</xdr:colOff>
      <xdr:row>37</xdr:row>
      <xdr:rowOff>6350</xdr:rowOff>
    </xdr:to>
    <xdr:cxnSp macro="">
      <xdr:nvCxnSpPr>
        <xdr:cNvPr id="318" name="直線コネクタ 317"/>
        <xdr:cNvCxnSpPr/>
      </xdr:nvCxnSpPr>
      <xdr:spPr>
        <a:xfrm flipV="1">
          <a:off x="13893800" y="6248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63500</xdr:rowOff>
    </xdr:from>
    <xdr:to>
      <xdr:col>20</xdr:col>
      <xdr:colOff>158750</xdr:colOff>
      <xdr:row>37</xdr:row>
      <xdr:rowOff>6350</xdr:rowOff>
    </xdr:to>
    <xdr:cxnSp macro="">
      <xdr:nvCxnSpPr>
        <xdr:cNvPr id="321" name="直線コネクタ 320"/>
        <xdr:cNvCxnSpPr/>
      </xdr:nvCxnSpPr>
      <xdr:spPr>
        <a:xfrm>
          <a:off x="13004800" y="623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29227</xdr:rowOff>
    </xdr:from>
    <xdr:ext cx="762000" cy="259045"/>
    <xdr:sp macro="" textlink="">
      <xdr:nvSpPr>
        <xdr:cNvPr id="323" name="テキスト ボックス 322"/>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5" name="テキスト ボックス 324"/>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31" name="円/楕円 330"/>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130827</xdr:rowOff>
    </xdr:from>
    <xdr:ext cx="762000" cy="259045"/>
    <xdr:sp macro="" textlink="">
      <xdr:nvSpPr>
        <xdr:cNvPr id="332" name="補助費等該当値テキスト"/>
        <xdr:cNvSpPr txBox="1"/>
      </xdr:nvSpPr>
      <xdr:spPr>
        <a:xfrm>
          <a:off x="16598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101600</xdr:rowOff>
    </xdr:from>
    <xdr:to>
      <xdr:col>22</xdr:col>
      <xdr:colOff>615950</xdr:colOff>
      <xdr:row>37</xdr:row>
      <xdr:rowOff>31750</xdr:rowOff>
    </xdr:to>
    <xdr:sp macro="" textlink="">
      <xdr:nvSpPr>
        <xdr:cNvPr id="333" name="円/楕円 332"/>
        <xdr:cNvSpPr/>
      </xdr:nvSpPr>
      <xdr:spPr>
        <a:xfrm>
          <a:off x="15621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34" name="テキスト ボックス 333"/>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25400</xdr:rowOff>
    </xdr:from>
    <xdr:to>
      <xdr:col>21</xdr:col>
      <xdr:colOff>412750</xdr:colOff>
      <xdr:row>36</xdr:row>
      <xdr:rowOff>127000</xdr:rowOff>
    </xdr:to>
    <xdr:sp macro="" textlink="">
      <xdr:nvSpPr>
        <xdr:cNvPr id="335" name="円/楕円 334"/>
        <xdr:cNvSpPr/>
      </xdr:nvSpPr>
      <xdr:spPr>
        <a:xfrm>
          <a:off x="14732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137177</xdr:rowOff>
    </xdr:from>
    <xdr:ext cx="762000" cy="259045"/>
    <xdr:sp macro="" textlink="">
      <xdr:nvSpPr>
        <xdr:cNvPr id="336" name="テキスト ボックス 335"/>
        <xdr:cNvSpPr txBox="1"/>
      </xdr:nvSpPr>
      <xdr:spPr>
        <a:xfrm>
          <a:off x="14401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127000</xdr:rowOff>
    </xdr:from>
    <xdr:to>
      <xdr:col>20</xdr:col>
      <xdr:colOff>209550</xdr:colOff>
      <xdr:row>37</xdr:row>
      <xdr:rowOff>57150</xdr:rowOff>
    </xdr:to>
    <xdr:sp macro="" textlink="">
      <xdr:nvSpPr>
        <xdr:cNvPr id="337" name="円/楕円 336"/>
        <xdr:cNvSpPr/>
      </xdr:nvSpPr>
      <xdr:spPr>
        <a:xfrm>
          <a:off x="13843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41927</xdr:rowOff>
    </xdr:from>
    <xdr:ext cx="762000" cy="259045"/>
    <xdr:sp macro="" textlink="">
      <xdr:nvSpPr>
        <xdr:cNvPr id="338" name="テキスト ボックス 337"/>
        <xdr:cNvSpPr txBox="1"/>
      </xdr:nvSpPr>
      <xdr:spPr>
        <a:xfrm>
          <a:off x="13512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12700</xdr:rowOff>
    </xdr:from>
    <xdr:to>
      <xdr:col>19</xdr:col>
      <xdr:colOff>6350</xdr:colOff>
      <xdr:row>36</xdr:row>
      <xdr:rowOff>114300</xdr:rowOff>
    </xdr:to>
    <xdr:sp macro="" textlink="">
      <xdr:nvSpPr>
        <xdr:cNvPr id="339" name="円/楕円 338"/>
        <xdr:cNvSpPr/>
      </xdr:nvSpPr>
      <xdr:spPr>
        <a:xfrm>
          <a:off x="12954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124477</xdr:rowOff>
    </xdr:from>
    <xdr:ext cx="762000" cy="259045"/>
    <xdr:sp macro="" textlink="">
      <xdr:nvSpPr>
        <xdr:cNvPr id="340" name="テキスト ボックス 339"/>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年度においては、借換</a:t>
          </a:r>
          <a:r>
            <a:rPr kumimoji="1" lang="ja-JP" altLang="en-US" sz="1100">
              <a:solidFill>
                <a:schemeClr val="dk1"/>
              </a:solidFill>
              <a:effectLst/>
              <a:latin typeface="+mn-lt"/>
              <a:ea typeface="+mn-ea"/>
              <a:cs typeface="+mn-cs"/>
            </a:rPr>
            <a:t>予定の</a:t>
          </a:r>
          <a:r>
            <a:rPr kumimoji="1" lang="ja-JP" altLang="ja-JP" sz="1100">
              <a:solidFill>
                <a:schemeClr val="dk1"/>
              </a:solidFill>
              <a:effectLst/>
              <a:latin typeface="+mn-lt"/>
              <a:ea typeface="+mn-ea"/>
              <a:cs typeface="+mn-cs"/>
            </a:rPr>
            <a:t>市債を一括償還したことにより、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過去の大型事業実施時の市債の償還が完了しつつあることに加え、</a:t>
          </a:r>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債の新規発行を抑制していることで、</a:t>
          </a:r>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債残高は減少してきており、結果</a:t>
          </a:r>
          <a:r>
            <a:rPr kumimoji="1" lang="ja-JP" altLang="en-US" sz="1100">
              <a:solidFill>
                <a:schemeClr val="dk1"/>
              </a:solidFill>
              <a:effectLst/>
              <a:latin typeface="+mn-lt"/>
              <a:ea typeface="+mn-ea"/>
              <a:cs typeface="+mn-cs"/>
            </a:rPr>
            <a:t>、普通債にかかる</a:t>
          </a:r>
          <a:r>
            <a:rPr kumimoji="1" lang="ja-JP" altLang="ja-JP" sz="1100">
              <a:solidFill>
                <a:schemeClr val="dk1"/>
              </a:solidFill>
              <a:effectLst/>
              <a:latin typeface="+mn-lt"/>
              <a:ea typeface="+mn-ea"/>
              <a:cs typeface="+mn-cs"/>
            </a:rPr>
            <a:t>公債費が減少していることから、経常収支比率は改善しつつある。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今後も市債発行対象事業の精査を行い、</a:t>
          </a:r>
          <a:r>
            <a:rPr kumimoji="1" lang="ja-JP" altLang="en-US" sz="1100">
              <a:solidFill>
                <a:schemeClr val="dk1"/>
              </a:solidFill>
              <a:effectLst/>
              <a:latin typeface="+mn-lt"/>
              <a:ea typeface="+mn-ea"/>
              <a:cs typeface="+mn-cs"/>
            </a:rPr>
            <a:t>市</a:t>
          </a:r>
          <a:r>
            <a:rPr kumimoji="1" lang="ja-JP" altLang="ja-JP" sz="1100">
              <a:solidFill>
                <a:schemeClr val="dk1"/>
              </a:solidFill>
              <a:effectLst/>
              <a:latin typeface="+mn-lt"/>
              <a:ea typeface="+mn-ea"/>
              <a:cs typeface="+mn-cs"/>
            </a:rPr>
            <a:t>債残高に意を用いていく</a:t>
          </a:r>
          <a:r>
            <a:rPr kumimoji="1" lang="ja-JP" altLang="en-US" sz="1100">
              <a:solidFill>
                <a:schemeClr val="dk1"/>
              </a:solidFill>
              <a:effectLst/>
              <a:latin typeface="+mn-lt"/>
              <a:ea typeface="+mn-ea"/>
              <a:cs typeface="+mn-cs"/>
            </a:rPr>
            <a:t>。</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xdr:rowOff>
    </xdr:from>
    <xdr:to>
      <xdr:col>7</xdr:col>
      <xdr:colOff>15875</xdr:colOff>
      <xdr:row>76</xdr:row>
      <xdr:rowOff>21844</xdr:rowOff>
    </xdr:to>
    <xdr:cxnSp macro="">
      <xdr:nvCxnSpPr>
        <xdr:cNvPr id="371" name="直線コネクタ 370"/>
        <xdr:cNvCxnSpPr/>
      </xdr:nvCxnSpPr>
      <xdr:spPr>
        <a:xfrm flipV="1">
          <a:off x="3987800" y="13033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21844</xdr:rowOff>
    </xdr:from>
    <xdr:to>
      <xdr:col>5</xdr:col>
      <xdr:colOff>549275</xdr:colOff>
      <xdr:row>76</xdr:row>
      <xdr:rowOff>58420</xdr:rowOff>
    </xdr:to>
    <xdr:cxnSp macro="">
      <xdr:nvCxnSpPr>
        <xdr:cNvPr id="374" name="直線コネクタ 373"/>
        <xdr:cNvCxnSpPr/>
      </xdr:nvCxnSpPr>
      <xdr:spPr>
        <a:xfrm flipV="1">
          <a:off x="3098800" y="13052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6" name="テキスト ボックス 375"/>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122428</xdr:rowOff>
    </xdr:to>
    <xdr:cxnSp macro="">
      <xdr:nvCxnSpPr>
        <xdr:cNvPr id="377" name="直線コネクタ 376"/>
        <xdr:cNvCxnSpPr/>
      </xdr:nvCxnSpPr>
      <xdr:spPr>
        <a:xfrm flipV="1">
          <a:off x="2209800" y="13088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9" name="テキスト ボックス 378"/>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76</xdr:row>
      <xdr:rowOff>122428</xdr:rowOff>
    </xdr:to>
    <xdr:cxnSp macro="">
      <xdr:nvCxnSpPr>
        <xdr:cNvPr id="380" name="直線コネクタ 379"/>
        <xdr:cNvCxnSpPr/>
      </xdr:nvCxnSpPr>
      <xdr:spPr>
        <a:xfrm>
          <a:off x="1320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82" name="テキスト ボックス 38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4" name="テキスト ボックス 383"/>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124206</xdr:rowOff>
    </xdr:from>
    <xdr:to>
      <xdr:col>7</xdr:col>
      <xdr:colOff>66675</xdr:colOff>
      <xdr:row>76</xdr:row>
      <xdr:rowOff>54356</xdr:rowOff>
    </xdr:to>
    <xdr:sp macro="" textlink="">
      <xdr:nvSpPr>
        <xdr:cNvPr id="390" name="円/楕円 389"/>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140733</xdr:rowOff>
    </xdr:from>
    <xdr:ext cx="762000" cy="259045"/>
    <xdr:sp macro="" textlink="">
      <xdr:nvSpPr>
        <xdr:cNvPr id="391"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142494</xdr:rowOff>
    </xdr:from>
    <xdr:to>
      <xdr:col>5</xdr:col>
      <xdr:colOff>600075</xdr:colOff>
      <xdr:row>76</xdr:row>
      <xdr:rowOff>72644</xdr:rowOff>
    </xdr:to>
    <xdr:sp macro="" textlink="">
      <xdr:nvSpPr>
        <xdr:cNvPr id="392" name="円/楕円 391"/>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82821</xdr:rowOff>
    </xdr:from>
    <xdr:ext cx="736600" cy="259045"/>
    <xdr:sp macro="" textlink="">
      <xdr:nvSpPr>
        <xdr:cNvPr id="393" name="テキスト ボックス 392"/>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94" name="円/楕円 393"/>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95" name="テキスト ボックス 394"/>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96" name="円/楕円 395"/>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11955</xdr:rowOff>
    </xdr:from>
    <xdr:ext cx="762000" cy="259045"/>
    <xdr:sp macro="" textlink="">
      <xdr:nvSpPr>
        <xdr:cNvPr id="397" name="テキスト ボックス 396"/>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98" name="円/楕円 397"/>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99" name="テキスト ボックス 398"/>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公債費以外にかかる経常収支比率は類似団体と同じ傾向となっている。</a:t>
          </a:r>
          <a:endParaRPr lang="ja-JP" altLang="ja-JP" sz="1400">
            <a:effectLst/>
          </a:endParaRPr>
        </a:p>
        <a:p>
          <a:r>
            <a:rPr kumimoji="1" lang="ja-JP" altLang="ja-JP" sz="1100">
              <a:solidFill>
                <a:schemeClr val="dk1"/>
              </a:solidFill>
              <a:effectLst/>
              <a:latin typeface="+mn-lt"/>
              <a:ea typeface="+mn-ea"/>
              <a:cs typeface="+mn-cs"/>
            </a:rPr>
            <a:t>　公債費については、</a:t>
          </a:r>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債残高の減少に伴い改善傾向にあるが、公債費以外においても、行財政改革を通じ人件費等の縮減を行うとともに、税収入の向上を図り、一般財源の確保に努めている。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50800</xdr:rowOff>
    </xdr:to>
    <xdr:cxnSp macro="">
      <xdr:nvCxnSpPr>
        <xdr:cNvPr id="432" name="直線コネクタ 431"/>
        <xdr:cNvCxnSpPr/>
      </xdr:nvCxnSpPr>
      <xdr:spPr>
        <a:xfrm>
          <a:off x="15671800" y="13393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33"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20320</xdr:rowOff>
    </xdr:to>
    <xdr:cxnSp macro="">
      <xdr:nvCxnSpPr>
        <xdr:cNvPr id="435" name="直線コネクタ 434"/>
        <xdr:cNvCxnSpPr/>
      </xdr:nvCxnSpPr>
      <xdr:spPr>
        <a:xfrm>
          <a:off x="14782800" y="1335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7" name="テキスト ボックス 43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78</xdr:row>
      <xdr:rowOff>20320</xdr:rowOff>
    </xdr:to>
    <xdr:cxnSp macro="">
      <xdr:nvCxnSpPr>
        <xdr:cNvPr id="438" name="直線コネクタ 437"/>
        <xdr:cNvCxnSpPr/>
      </xdr:nvCxnSpPr>
      <xdr:spPr>
        <a:xfrm flipV="1">
          <a:off x="13893800" y="1335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43197</xdr:rowOff>
    </xdr:from>
    <xdr:ext cx="762000" cy="259045"/>
    <xdr:sp macro="" textlink="">
      <xdr:nvSpPr>
        <xdr:cNvPr id="440" name="テキスト ボックス 439"/>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39370</xdr:rowOff>
    </xdr:from>
    <xdr:to>
      <xdr:col>20</xdr:col>
      <xdr:colOff>158750</xdr:colOff>
      <xdr:row>78</xdr:row>
      <xdr:rowOff>20320</xdr:rowOff>
    </xdr:to>
    <xdr:cxnSp macro="">
      <xdr:nvCxnSpPr>
        <xdr:cNvPr id="441" name="直線コネクタ 440"/>
        <xdr:cNvCxnSpPr/>
      </xdr:nvCxnSpPr>
      <xdr:spPr>
        <a:xfrm>
          <a:off x="13004800" y="13241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12716</xdr:rowOff>
    </xdr:from>
    <xdr:ext cx="762000" cy="259045"/>
    <xdr:sp macro="" textlink="">
      <xdr:nvSpPr>
        <xdr:cNvPr id="443" name="テキスト ボックス 442"/>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5" name="テキスト ボックス 444"/>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51" name="円/楕円 450"/>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52"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53" name="円/楕円 452"/>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54" name="テキスト ボックス 453"/>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102870</xdr:rowOff>
    </xdr:from>
    <xdr:to>
      <xdr:col>21</xdr:col>
      <xdr:colOff>412750</xdr:colOff>
      <xdr:row>78</xdr:row>
      <xdr:rowOff>33020</xdr:rowOff>
    </xdr:to>
    <xdr:sp macro="" textlink="">
      <xdr:nvSpPr>
        <xdr:cNvPr id="455" name="円/楕円 454"/>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56" name="テキスト ボックス 455"/>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140970</xdr:rowOff>
    </xdr:from>
    <xdr:to>
      <xdr:col>20</xdr:col>
      <xdr:colOff>209550</xdr:colOff>
      <xdr:row>78</xdr:row>
      <xdr:rowOff>71120</xdr:rowOff>
    </xdr:to>
    <xdr:sp macro="" textlink="">
      <xdr:nvSpPr>
        <xdr:cNvPr id="457" name="円/楕円 456"/>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55897</xdr:rowOff>
    </xdr:from>
    <xdr:ext cx="762000" cy="259045"/>
    <xdr:sp macro="" textlink="">
      <xdr:nvSpPr>
        <xdr:cNvPr id="458" name="テキスト ボックス 457"/>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59" name="円/楕円 458"/>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100347</xdr:rowOff>
    </xdr:from>
    <xdr:ext cx="762000" cy="259045"/>
    <xdr:sp macro="" textlink="">
      <xdr:nvSpPr>
        <xdr:cNvPr id="460" name="テキスト ボックス 459"/>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岐阜県岐阜市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74452</xdr:rowOff>
    </xdr:from>
    <xdr:to>
      <xdr:col>4</xdr:col>
      <xdr:colOff>1117600</xdr:colOff>
      <xdr:row>16</xdr:row>
      <xdr:rowOff>170647</xdr:rowOff>
    </xdr:to>
    <xdr:cxnSp macro="">
      <xdr:nvCxnSpPr>
        <xdr:cNvPr id="48" name="直線コネクタ 47"/>
        <xdr:cNvCxnSpPr/>
      </xdr:nvCxnSpPr>
      <xdr:spPr bwMode="auto">
        <a:xfrm flipV="1">
          <a:off x="5003800" y="2865277"/>
          <a:ext cx="647700" cy="9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134993</xdr:rowOff>
    </xdr:from>
    <xdr:ext cx="762000" cy="259045"/>
    <xdr:sp macro="" textlink="">
      <xdr:nvSpPr>
        <xdr:cNvPr id="49" name="人口1人当たり決算額の推移平均値テキスト130"/>
        <xdr:cNvSpPr txBox="1"/>
      </xdr:nvSpPr>
      <xdr:spPr>
        <a:xfrm>
          <a:off x="5740400" y="292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74955</xdr:rowOff>
    </xdr:from>
    <xdr:to>
      <xdr:col>4</xdr:col>
      <xdr:colOff>469900</xdr:colOff>
      <xdr:row>16</xdr:row>
      <xdr:rowOff>170647</xdr:rowOff>
    </xdr:to>
    <xdr:cxnSp macro="">
      <xdr:nvCxnSpPr>
        <xdr:cNvPr id="51" name="直線コネクタ 50"/>
        <xdr:cNvCxnSpPr/>
      </xdr:nvCxnSpPr>
      <xdr:spPr bwMode="auto">
        <a:xfrm>
          <a:off x="4305300" y="2865780"/>
          <a:ext cx="698500" cy="9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157258</xdr:rowOff>
    </xdr:from>
    <xdr:ext cx="736600" cy="259045"/>
    <xdr:sp macro="" textlink="">
      <xdr:nvSpPr>
        <xdr:cNvPr id="53" name="テキスト ボックス 52"/>
        <xdr:cNvSpPr txBox="1"/>
      </xdr:nvSpPr>
      <xdr:spPr>
        <a:xfrm>
          <a:off x="4622800" y="311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120675</xdr:rowOff>
    </xdr:from>
    <xdr:to>
      <xdr:col>3</xdr:col>
      <xdr:colOff>904875</xdr:colOff>
      <xdr:row>16</xdr:row>
      <xdr:rowOff>74955</xdr:rowOff>
    </xdr:to>
    <xdr:cxnSp macro="">
      <xdr:nvCxnSpPr>
        <xdr:cNvPr id="54" name="直線コネクタ 53"/>
        <xdr:cNvCxnSpPr/>
      </xdr:nvCxnSpPr>
      <xdr:spPr bwMode="auto">
        <a:xfrm>
          <a:off x="3606800" y="2740050"/>
          <a:ext cx="698500" cy="12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71076</xdr:rowOff>
    </xdr:from>
    <xdr:ext cx="762000" cy="259045"/>
    <xdr:sp macro="" textlink="">
      <xdr:nvSpPr>
        <xdr:cNvPr id="56" name="テキスト ボックス 55"/>
        <xdr:cNvSpPr txBox="1"/>
      </xdr:nvSpPr>
      <xdr:spPr>
        <a:xfrm>
          <a:off x="3924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103530</xdr:rowOff>
    </xdr:from>
    <xdr:to>
      <xdr:col>3</xdr:col>
      <xdr:colOff>206375</xdr:colOff>
      <xdr:row>15</xdr:row>
      <xdr:rowOff>120675</xdr:rowOff>
    </xdr:to>
    <xdr:cxnSp macro="">
      <xdr:nvCxnSpPr>
        <xdr:cNvPr id="57" name="直線コネクタ 56"/>
        <xdr:cNvCxnSpPr/>
      </xdr:nvCxnSpPr>
      <xdr:spPr bwMode="auto">
        <a:xfrm>
          <a:off x="2908300" y="2722905"/>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148800</xdr:rowOff>
    </xdr:from>
    <xdr:ext cx="762000" cy="259045"/>
    <xdr:sp macro="" textlink="">
      <xdr:nvSpPr>
        <xdr:cNvPr id="59" name="テキスト ボックス 58"/>
        <xdr:cNvSpPr txBox="1"/>
      </xdr:nvSpPr>
      <xdr:spPr>
        <a:xfrm>
          <a:off x="32258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152869</xdr:rowOff>
    </xdr:from>
    <xdr:ext cx="762000" cy="259045"/>
    <xdr:sp macro="" textlink="">
      <xdr:nvSpPr>
        <xdr:cNvPr id="61" name="テキスト ボックス 60"/>
        <xdr:cNvSpPr txBox="1"/>
      </xdr:nvSpPr>
      <xdr:spPr>
        <a:xfrm>
          <a:off x="2527300" y="294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23652</xdr:rowOff>
    </xdr:from>
    <xdr:to>
      <xdr:col>5</xdr:col>
      <xdr:colOff>34925</xdr:colOff>
      <xdr:row>16</xdr:row>
      <xdr:rowOff>125252</xdr:rowOff>
    </xdr:to>
    <xdr:sp macro="" textlink="">
      <xdr:nvSpPr>
        <xdr:cNvPr id="67" name="円/楕円 66"/>
        <xdr:cNvSpPr/>
      </xdr:nvSpPr>
      <xdr:spPr bwMode="auto">
        <a:xfrm>
          <a:off x="5600700" y="2814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40179</xdr:rowOff>
    </xdr:from>
    <xdr:ext cx="762000" cy="259045"/>
    <xdr:sp macro="" textlink="">
      <xdr:nvSpPr>
        <xdr:cNvPr id="68" name="人口1人当たり決算額の推移該当値テキスト130"/>
        <xdr:cNvSpPr txBox="1"/>
      </xdr:nvSpPr>
      <xdr:spPr>
        <a:xfrm>
          <a:off x="5740400" y="265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63,441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119847</xdr:rowOff>
    </xdr:from>
    <xdr:to>
      <xdr:col>4</xdr:col>
      <xdr:colOff>520700</xdr:colOff>
      <xdr:row>17</xdr:row>
      <xdr:rowOff>49997</xdr:rowOff>
    </xdr:to>
    <xdr:sp macro="" textlink="">
      <xdr:nvSpPr>
        <xdr:cNvPr id="69" name="円/楕円 68"/>
        <xdr:cNvSpPr/>
      </xdr:nvSpPr>
      <xdr:spPr bwMode="auto">
        <a:xfrm>
          <a:off x="4953000" y="291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60174</xdr:rowOff>
    </xdr:from>
    <xdr:ext cx="736600" cy="259045"/>
    <xdr:sp macro="" textlink="">
      <xdr:nvSpPr>
        <xdr:cNvPr id="70" name="テキスト ボックス 69"/>
        <xdr:cNvSpPr txBox="1"/>
      </xdr:nvSpPr>
      <xdr:spPr>
        <a:xfrm>
          <a:off x="4622800" y="267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61,337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24155</xdr:rowOff>
    </xdr:from>
    <xdr:to>
      <xdr:col>3</xdr:col>
      <xdr:colOff>955675</xdr:colOff>
      <xdr:row>16</xdr:row>
      <xdr:rowOff>125755</xdr:rowOff>
    </xdr:to>
    <xdr:sp macro="" textlink="">
      <xdr:nvSpPr>
        <xdr:cNvPr id="71" name="円/楕円 70"/>
        <xdr:cNvSpPr/>
      </xdr:nvSpPr>
      <xdr:spPr bwMode="auto">
        <a:xfrm>
          <a:off x="4254500" y="281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135932</xdr:rowOff>
    </xdr:from>
    <xdr:ext cx="762000" cy="259045"/>
    <xdr:sp macro="" textlink="">
      <xdr:nvSpPr>
        <xdr:cNvPr id="72" name="テキスト ボックス 71"/>
        <xdr:cNvSpPr txBox="1"/>
      </xdr:nvSpPr>
      <xdr:spPr>
        <a:xfrm>
          <a:off x="3924300" y="25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63,430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69875</xdr:rowOff>
    </xdr:from>
    <xdr:to>
      <xdr:col>3</xdr:col>
      <xdr:colOff>257175</xdr:colOff>
      <xdr:row>16</xdr:row>
      <xdr:rowOff>25</xdr:rowOff>
    </xdr:to>
    <xdr:sp macro="" textlink="">
      <xdr:nvSpPr>
        <xdr:cNvPr id="73" name="円/楕円 72"/>
        <xdr:cNvSpPr/>
      </xdr:nvSpPr>
      <xdr:spPr bwMode="auto">
        <a:xfrm>
          <a:off x="3556000" y="2689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10202</xdr:rowOff>
    </xdr:from>
    <xdr:ext cx="762000" cy="259045"/>
    <xdr:sp macro="" textlink="">
      <xdr:nvSpPr>
        <xdr:cNvPr id="74" name="テキスト ボックス 73"/>
        <xdr:cNvSpPr txBox="1"/>
      </xdr:nvSpPr>
      <xdr:spPr>
        <a:xfrm>
          <a:off x="3225800" y="245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66,180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52730</xdr:rowOff>
    </xdr:from>
    <xdr:to>
      <xdr:col>2</xdr:col>
      <xdr:colOff>692150</xdr:colOff>
      <xdr:row>15</xdr:row>
      <xdr:rowOff>154330</xdr:rowOff>
    </xdr:to>
    <xdr:sp macro="" textlink="">
      <xdr:nvSpPr>
        <xdr:cNvPr id="75" name="円/楕円 74"/>
        <xdr:cNvSpPr/>
      </xdr:nvSpPr>
      <xdr:spPr bwMode="auto">
        <a:xfrm>
          <a:off x="2857500" y="2672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164507</xdr:rowOff>
    </xdr:from>
    <xdr:ext cx="762000" cy="259045"/>
    <xdr:sp macro="" textlink="">
      <xdr:nvSpPr>
        <xdr:cNvPr id="76" name="テキスト ボックス 75"/>
        <xdr:cNvSpPr txBox="1"/>
      </xdr:nvSpPr>
      <xdr:spPr>
        <a:xfrm>
          <a:off x="2527300" y="244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234938</xdr:rowOff>
    </xdr:from>
    <xdr:to>
      <xdr:col>4</xdr:col>
      <xdr:colOff>1117600</xdr:colOff>
      <xdr:row>35</xdr:row>
      <xdr:rowOff>275019</xdr:rowOff>
    </xdr:to>
    <xdr:cxnSp macro="">
      <xdr:nvCxnSpPr>
        <xdr:cNvPr id="109" name="直線コネクタ 108"/>
        <xdr:cNvCxnSpPr/>
      </xdr:nvCxnSpPr>
      <xdr:spPr bwMode="auto">
        <a:xfrm flipV="1">
          <a:off x="5003800" y="6845288"/>
          <a:ext cx="647700" cy="4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242536</xdr:rowOff>
    </xdr:from>
    <xdr:ext cx="762000" cy="259045"/>
    <xdr:sp macro="" textlink="">
      <xdr:nvSpPr>
        <xdr:cNvPr id="110" name="人口1人当たり決算額の推移平均値テキスト445"/>
        <xdr:cNvSpPr txBox="1"/>
      </xdr:nvSpPr>
      <xdr:spPr>
        <a:xfrm>
          <a:off x="5740400" y="6509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275019</xdr:rowOff>
    </xdr:from>
    <xdr:to>
      <xdr:col>4</xdr:col>
      <xdr:colOff>469900</xdr:colOff>
      <xdr:row>35</xdr:row>
      <xdr:rowOff>285686</xdr:rowOff>
    </xdr:to>
    <xdr:cxnSp macro="">
      <xdr:nvCxnSpPr>
        <xdr:cNvPr id="112" name="直線コネクタ 111"/>
        <xdr:cNvCxnSpPr/>
      </xdr:nvCxnSpPr>
      <xdr:spPr bwMode="auto">
        <a:xfrm flipV="1">
          <a:off x="4305300" y="6885369"/>
          <a:ext cx="698500" cy="10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105224</xdr:rowOff>
    </xdr:from>
    <xdr:ext cx="736600" cy="259045"/>
    <xdr:sp macro="" textlink="">
      <xdr:nvSpPr>
        <xdr:cNvPr id="114" name="テキスト ボックス 113"/>
        <xdr:cNvSpPr txBox="1"/>
      </xdr:nvSpPr>
      <xdr:spPr>
        <a:xfrm>
          <a:off x="4622800" y="637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280086</xdr:rowOff>
    </xdr:from>
    <xdr:to>
      <xdr:col>3</xdr:col>
      <xdr:colOff>904875</xdr:colOff>
      <xdr:row>35</xdr:row>
      <xdr:rowOff>285686</xdr:rowOff>
    </xdr:to>
    <xdr:cxnSp macro="">
      <xdr:nvCxnSpPr>
        <xdr:cNvPr id="115" name="直線コネクタ 114"/>
        <xdr:cNvCxnSpPr/>
      </xdr:nvCxnSpPr>
      <xdr:spPr bwMode="auto">
        <a:xfrm>
          <a:off x="3606800" y="6890436"/>
          <a:ext cx="698500" cy="5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76458</xdr:rowOff>
    </xdr:from>
    <xdr:ext cx="762000" cy="259045"/>
    <xdr:sp macro="" textlink="">
      <xdr:nvSpPr>
        <xdr:cNvPr id="117" name="テキスト ボックス 116"/>
        <xdr:cNvSpPr txBox="1"/>
      </xdr:nvSpPr>
      <xdr:spPr>
        <a:xfrm>
          <a:off x="3924300" y="634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181635</xdr:rowOff>
    </xdr:from>
    <xdr:to>
      <xdr:col>3</xdr:col>
      <xdr:colOff>206375</xdr:colOff>
      <xdr:row>35</xdr:row>
      <xdr:rowOff>280086</xdr:rowOff>
    </xdr:to>
    <xdr:cxnSp macro="">
      <xdr:nvCxnSpPr>
        <xdr:cNvPr id="118" name="直線コネクタ 117"/>
        <xdr:cNvCxnSpPr/>
      </xdr:nvCxnSpPr>
      <xdr:spPr bwMode="auto">
        <a:xfrm>
          <a:off x="2908300" y="6791985"/>
          <a:ext cx="698500" cy="98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6735</xdr:rowOff>
    </xdr:from>
    <xdr:ext cx="762000" cy="259045"/>
    <xdr:sp macro="" textlink="">
      <xdr:nvSpPr>
        <xdr:cNvPr id="120" name="テキスト ボックス 119"/>
        <xdr:cNvSpPr txBox="1"/>
      </xdr:nvSpPr>
      <xdr:spPr>
        <a:xfrm>
          <a:off x="3225800" y="627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325518</xdr:rowOff>
    </xdr:from>
    <xdr:ext cx="762000" cy="259045"/>
    <xdr:sp macro="" textlink="">
      <xdr:nvSpPr>
        <xdr:cNvPr id="122" name="テキスト ボックス 121"/>
        <xdr:cNvSpPr txBox="1"/>
      </xdr:nvSpPr>
      <xdr:spPr>
        <a:xfrm>
          <a:off x="2527300" y="625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184138</xdr:rowOff>
    </xdr:from>
    <xdr:to>
      <xdr:col>5</xdr:col>
      <xdr:colOff>34925</xdr:colOff>
      <xdr:row>35</xdr:row>
      <xdr:rowOff>285738</xdr:rowOff>
    </xdr:to>
    <xdr:sp macro="" textlink="">
      <xdr:nvSpPr>
        <xdr:cNvPr id="128" name="円/楕円 127"/>
        <xdr:cNvSpPr/>
      </xdr:nvSpPr>
      <xdr:spPr bwMode="auto">
        <a:xfrm>
          <a:off x="5600700" y="679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156215</xdr:rowOff>
    </xdr:from>
    <xdr:ext cx="762000" cy="259045"/>
    <xdr:sp macro="" textlink="">
      <xdr:nvSpPr>
        <xdr:cNvPr id="129" name="人口1人当たり決算額の推移該当値テキスト445"/>
        <xdr:cNvSpPr txBox="1"/>
      </xdr:nvSpPr>
      <xdr:spPr>
        <a:xfrm>
          <a:off x="5740400" y="676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224219</xdr:rowOff>
    </xdr:from>
    <xdr:to>
      <xdr:col>4</xdr:col>
      <xdr:colOff>520700</xdr:colOff>
      <xdr:row>35</xdr:row>
      <xdr:rowOff>325819</xdr:rowOff>
    </xdr:to>
    <xdr:sp macro="" textlink="">
      <xdr:nvSpPr>
        <xdr:cNvPr id="130" name="円/楕円 129"/>
        <xdr:cNvSpPr/>
      </xdr:nvSpPr>
      <xdr:spPr bwMode="auto">
        <a:xfrm>
          <a:off x="4953000" y="683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310596</xdr:rowOff>
    </xdr:from>
    <xdr:ext cx="736600" cy="259045"/>
    <xdr:sp macro="" textlink="">
      <xdr:nvSpPr>
        <xdr:cNvPr id="131" name="テキスト ボックス 130"/>
        <xdr:cNvSpPr txBox="1"/>
      </xdr:nvSpPr>
      <xdr:spPr>
        <a:xfrm>
          <a:off x="4622800" y="6920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234886</xdr:rowOff>
    </xdr:from>
    <xdr:to>
      <xdr:col>3</xdr:col>
      <xdr:colOff>955675</xdr:colOff>
      <xdr:row>35</xdr:row>
      <xdr:rowOff>336486</xdr:rowOff>
    </xdr:to>
    <xdr:sp macro="" textlink="">
      <xdr:nvSpPr>
        <xdr:cNvPr id="132" name="円/楕円 131"/>
        <xdr:cNvSpPr/>
      </xdr:nvSpPr>
      <xdr:spPr bwMode="auto">
        <a:xfrm>
          <a:off x="4254500" y="684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321263</xdr:rowOff>
    </xdr:from>
    <xdr:ext cx="762000" cy="259045"/>
    <xdr:sp macro="" textlink="">
      <xdr:nvSpPr>
        <xdr:cNvPr id="133" name="テキスト ボックス 132"/>
        <xdr:cNvSpPr txBox="1"/>
      </xdr:nvSpPr>
      <xdr:spPr>
        <a:xfrm>
          <a:off x="3924300" y="693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229286</xdr:rowOff>
    </xdr:from>
    <xdr:to>
      <xdr:col>3</xdr:col>
      <xdr:colOff>257175</xdr:colOff>
      <xdr:row>35</xdr:row>
      <xdr:rowOff>330886</xdr:rowOff>
    </xdr:to>
    <xdr:sp macro="" textlink="">
      <xdr:nvSpPr>
        <xdr:cNvPr id="134" name="円/楕円 133"/>
        <xdr:cNvSpPr/>
      </xdr:nvSpPr>
      <xdr:spPr bwMode="auto">
        <a:xfrm>
          <a:off x="3556000" y="683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315663</xdr:rowOff>
    </xdr:from>
    <xdr:ext cx="762000" cy="259045"/>
    <xdr:sp macro="" textlink="">
      <xdr:nvSpPr>
        <xdr:cNvPr id="135" name="テキスト ボックス 134"/>
        <xdr:cNvSpPr txBox="1"/>
      </xdr:nvSpPr>
      <xdr:spPr>
        <a:xfrm>
          <a:off x="3225800" y="692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130835</xdr:rowOff>
    </xdr:from>
    <xdr:to>
      <xdr:col>2</xdr:col>
      <xdr:colOff>692150</xdr:colOff>
      <xdr:row>35</xdr:row>
      <xdr:rowOff>232435</xdr:rowOff>
    </xdr:to>
    <xdr:sp macro="" textlink="">
      <xdr:nvSpPr>
        <xdr:cNvPr id="136" name="円/楕円 135"/>
        <xdr:cNvSpPr/>
      </xdr:nvSpPr>
      <xdr:spPr bwMode="auto">
        <a:xfrm>
          <a:off x="2857500" y="674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217212</xdr:rowOff>
    </xdr:from>
    <xdr:ext cx="762000" cy="259045"/>
    <xdr:sp macro="" textlink="">
      <xdr:nvSpPr>
        <xdr:cNvPr id="137" name="テキスト ボックス 136"/>
        <xdr:cNvSpPr txBox="1"/>
      </xdr:nvSpPr>
      <xdr:spPr>
        <a:xfrm>
          <a:off x="2527300" y="682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年度については、前年度につづき、実質単年度収支はマイナスとなったが、岐阜市行財政改革プランに規定された</a:t>
          </a:r>
          <a:r>
            <a:rPr kumimoji="1" lang="ja-JP" altLang="ja-JP" sz="1100">
              <a:solidFill>
                <a:schemeClr val="dk1"/>
              </a:solidFill>
              <a:effectLst/>
              <a:latin typeface="+mn-lt"/>
              <a:ea typeface="+mn-ea"/>
              <a:cs typeface="+mn-cs"/>
            </a:rPr>
            <a:t>財政調整基金と実質収支額の合計額</a:t>
          </a:r>
          <a:r>
            <a:rPr kumimoji="1" lang="ja-JP" altLang="en-US" sz="1100">
              <a:solidFill>
                <a:schemeClr val="dk1"/>
              </a:solidFill>
              <a:effectLst/>
              <a:latin typeface="+mn-lt"/>
              <a:ea typeface="+mn-ea"/>
              <a:cs typeface="+mn-cs"/>
            </a:rPr>
            <a:t>の指標である</a:t>
          </a:r>
          <a:r>
            <a:rPr kumimoji="1" lang="en-US" altLang="ja-JP" sz="1100">
              <a:solidFill>
                <a:schemeClr val="dk1"/>
              </a:solidFill>
              <a:effectLst/>
              <a:latin typeface="+mn-lt"/>
              <a:ea typeface="+mn-ea"/>
              <a:cs typeface="+mn-cs"/>
            </a:rPr>
            <a:t>120</a:t>
          </a:r>
          <a:r>
            <a:rPr kumimoji="1" lang="ja-JP" altLang="en-US" sz="1100">
              <a:solidFill>
                <a:schemeClr val="dk1"/>
              </a:solidFill>
              <a:effectLst/>
              <a:latin typeface="+mn-lt"/>
              <a:ea typeface="+mn-ea"/>
              <a:cs typeface="+mn-cs"/>
            </a:rPr>
            <a:t>億円を超える額を維持している。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一方で、</a:t>
          </a:r>
          <a:r>
            <a:rPr kumimoji="1" lang="ja-JP" altLang="ja-JP" sz="1100">
              <a:solidFill>
                <a:schemeClr val="dk1"/>
              </a:solidFill>
              <a:effectLst/>
              <a:latin typeface="+mn-lt"/>
              <a:ea typeface="+mn-ea"/>
              <a:cs typeface="+mn-cs"/>
            </a:rPr>
            <a:t>今後の大型事業に備えるため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特定目的基金へ</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億円の</a:t>
          </a:r>
          <a:r>
            <a:rPr kumimoji="1" lang="ja-JP" altLang="ja-JP" sz="1100">
              <a:solidFill>
                <a:schemeClr val="dk1"/>
              </a:solidFill>
              <a:effectLst/>
              <a:latin typeface="+mn-lt"/>
              <a:ea typeface="+mn-ea"/>
              <a:cs typeface="+mn-cs"/>
            </a:rPr>
            <a:t>積立を行っ</a:t>
          </a:r>
          <a:r>
            <a:rPr kumimoji="1" lang="ja-JP" altLang="en-US" sz="1100">
              <a:solidFill>
                <a:schemeClr val="dk1"/>
              </a:solidFill>
              <a:effectLst/>
              <a:latin typeface="+mn-lt"/>
              <a:ea typeface="+mn-ea"/>
              <a:cs typeface="+mn-cs"/>
            </a:rPr>
            <a:t>た。</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全会計が赤字額なしで推移しており、今後も継続するよう努める。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年度においては、借換</a:t>
          </a:r>
          <a:r>
            <a:rPr kumimoji="1" lang="ja-JP" altLang="en-US" sz="1100">
              <a:solidFill>
                <a:schemeClr val="dk1"/>
              </a:solidFill>
              <a:effectLst/>
              <a:latin typeface="+mn-lt"/>
              <a:ea typeface="+mn-ea"/>
              <a:cs typeface="+mn-cs"/>
            </a:rPr>
            <a:t>予定の</a:t>
          </a:r>
          <a:r>
            <a:rPr kumimoji="1" lang="ja-JP" altLang="ja-JP" sz="1100">
              <a:solidFill>
                <a:schemeClr val="dk1"/>
              </a:solidFill>
              <a:effectLst/>
              <a:latin typeface="+mn-lt"/>
              <a:ea typeface="+mn-ea"/>
              <a:cs typeface="+mn-cs"/>
            </a:rPr>
            <a:t>市債を一括償還したことにより、</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過去の大型事業実施時の市債の償還が完了しつつあることに加え、普通債の新規発行を抑制していることで、普通債残高は減少してきており、結果公債費が減少していることから、全体として</a:t>
          </a:r>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債の元利償還金は減少してきており、実質公債費比率は改善</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）将来負担額</a:t>
          </a:r>
          <a:endParaRPr lang="ja-JP" altLang="ja-JP" sz="1400">
            <a:effectLst/>
          </a:endParaRPr>
        </a:p>
        <a:p>
          <a:r>
            <a:rPr kumimoji="1" lang="ja-JP" altLang="ja-JP" sz="1100">
              <a:solidFill>
                <a:schemeClr val="dk1"/>
              </a:solidFill>
              <a:effectLst/>
              <a:latin typeface="+mn-lt"/>
              <a:ea typeface="+mn-ea"/>
              <a:cs typeface="+mn-cs"/>
            </a:rPr>
            <a:t>　普通債の新規発行抑制</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普通債現在高</a:t>
          </a:r>
          <a:r>
            <a:rPr kumimoji="1" lang="ja-JP" altLang="en-US" sz="1100">
              <a:solidFill>
                <a:schemeClr val="dk1"/>
              </a:solidFill>
              <a:effectLst/>
              <a:latin typeface="+mn-lt"/>
              <a:ea typeface="+mn-ea"/>
              <a:cs typeface="+mn-cs"/>
            </a:rPr>
            <a:t>の縮減や</a:t>
          </a:r>
          <a:r>
            <a:rPr kumimoji="1" lang="ja-JP" altLang="ja-JP" sz="1100">
              <a:solidFill>
                <a:schemeClr val="dk1"/>
              </a:solidFill>
              <a:effectLst/>
              <a:latin typeface="+mn-lt"/>
              <a:ea typeface="+mn-ea"/>
              <a:cs typeface="+mn-cs"/>
            </a:rPr>
            <a:t>退職手当負担見込額</a:t>
          </a:r>
          <a:r>
            <a:rPr kumimoji="1" lang="ja-JP" altLang="en-US" sz="1100">
              <a:solidFill>
                <a:schemeClr val="dk1"/>
              </a:solidFill>
              <a:effectLst/>
              <a:latin typeface="+mn-lt"/>
              <a:ea typeface="+mn-ea"/>
              <a:cs typeface="+mn-cs"/>
            </a:rPr>
            <a:t>の減により</a:t>
          </a:r>
          <a:r>
            <a:rPr kumimoji="1" lang="ja-JP" altLang="ja-JP" sz="1100">
              <a:solidFill>
                <a:schemeClr val="dk1"/>
              </a:solidFill>
              <a:effectLst/>
              <a:latin typeface="+mn-lt"/>
              <a:ea typeface="+mn-ea"/>
              <a:cs typeface="+mn-cs"/>
            </a:rPr>
            <a:t>、将来負担額が減少して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）充当可能財源等</a:t>
          </a:r>
          <a:endParaRPr lang="ja-JP" altLang="ja-JP" sz="1400">
            <a:effectLst/>
          </a:endParaRPr>
        </a:p>
        <a:p>
          <a:r>
            <a:rPr kumimoji="1" lang="ja-JP" altLang="ja-JP" sz="1100">
              <a:solidFill>
                <a:schemeClr val="dk1"/>
              </a:solidFill>
              <a:effectLst/>
              <a:latin typeface="+mn-lt"/>
              <a:ea typeface="+mn-ea"/>
              <a:cs typeface="+mn-cs"/>
            </a:rPr>
            <a:t>　庁舎整備基金など特定目的基金への積立により充当可能基金が増加している。</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年度から継続して、臨時財政対策債の発行の抑制を行ったこともあり、比率の改善につながって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結果、平成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年度においては、初めて、充当可能財源が将来負担額を上回った。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163661023</v>
      </c>
      <c r="BO4" s="379"/>
      <c r="BP4" s="379"/>
      <c r="BQ4" s="379"/>
      <c r="BR4" s="379"/>
      <c r="BS4" s="379"/>
      <c r="BT4" s="379"/>
      <c r="BU4" s="380"/>
      <c r="BV4" s="378">
        <v>158993619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8.8000000000000007</v>
      </c>
      <c r="CU4" s="556"/>
      <c r="CV4" s="556"/>
      <c r="CW4" s="556"/>
      <c r="CX4" s="556"/>
      <c r="CY4" s="556"/>
      <c r="CZ4" s="556"/>
      <c r="DA4" s="557"/>
      <c r="DB4" s="555">
        <v>10.7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155029698</v>
      </c>
      <c r="BO5" s="384"/>
      <c r="BP5" s="384"/>
      <c r="BQ5" s="384"/>
      <c r="BR5" s="384"/>
      <c r="BS5" s="384"/>
      <c r="BT5" s="384"/>
      <c r="BU5" s="385"/>
      <c r="BV5" s="383">
        <v>147314866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88.9</v>
      </c>
      <c r="CU5" s="354"/>
      <c r="CV5" s="354"/>
      <c r="CW5" s="354"/>
      <c r="CX5" s="354"/>
      <c r="CY5" s="354"/>
      <c r="CZ5" s="354"/>
      <c r="DA5" s="355"/>
      <c r="DB5" s="353">
        <v>88.3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8631325</v>
      </c>
      <c r="BO6" s="384"/>
      <c r="BP6" s="384"/>
      <c r="BQ6" s="384"/>
      <c r="BR6" s="384"/>
      <c r="BS6" s="384"/>
      <c r="BT6" s="384"/>
      <c r="BU6" s="385"/>
      <c r="BV6" s="383">
        <v>11678753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96.1</v>
      </c>
      <c r="CU6" s="530"/>
      <c r="CV6" s="530"/>
      <c r="CW6" s="530"/>
      <c r="CX6" s="530"/>
      <c r="CY6" s="530"/>
      <c r="CZ6" s="530"/>
      <c r="DA6" s="531"/>
      <c r="DB6" s="529">
        <v>95.7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1073994</v>
      </c>
      <c r="BO7" s="384"/>
      <c r="BP7" s="384"/>
      <c r="BQ7" s="384"/>
      <c r="BR7" s="384"/>
      <c r="BS7" s="384"/>
      <c r="BT7" s="384"/>
      <c r="BU7" s="385"/>
      <c r="BV7" s="383">
        <v>2406443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86078986</v>
      </c>
      <c r="CU7" s="384"/>
      <c r="CV7" s="384"/>
      <c r="CW7" s="384"/>
      <c r="CX7" s="384"/>
      <c r="CY7" s="384"/>
      <c r="CZ7" s="384"/>
      <c r="DA7" s="385"/>
      <c r="DB7" s="383">
        <v>86621687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7557331</v>
      </c>
      <c r="BO8" s="384"/>
      <c r="BP8" s="384"/>
      <c r="BQ8" s="384"/>
      <c r="BR8" s="384"/>
      <c r="BS8" s="384"/>
      <c r="BT8" s="384"/>
      <c r="BU8" s="385"/>
      <c r="BV8" s="383">
        <v>9272310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0.82</v>
      </c>
      <c r="CU8" s="493"/>
      <c r="CV8" s="493"/>
      <c r="CW8" s="493"/>
      <c r="CX8" s="493"/>
      <c r="CY8" s="493"/>
      <c r="CZ8" s="493"/>
      <c r="DA8" s="494"/>
      <c r="DB8" s="492">
        <v>0.82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413136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-1714979</v>
      </c>
      <c r="BO9" s="384"/>
      <c r="BP9" s="384"/>
      <c r="BQ9" s="384"/>
      <c r="BR9" s="384"/>
      <c r="BS9" s="384"/>
      <c r="BT9" s="384"/>
      <c r="BU9" s="385"/>
      <c r="BV9" s="383">
        <v>224648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13.3</v>
      </c>
      <c r="CU9" s="354"/>
      <c r="CV9" s="354"/>
      <c r="CW9" s="354"/>
      <c r="CX9" s="354"/>
      <c r="CY9" s="354"/>
      <c r="CZ9" s="354"/>
      <c r="DA9" s="355"/>
      <c r="DB9" s="353">
        <v>12.4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413367</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8124</v>
      </c>
      <c r="BO10" s="384"/>
      <c r="BP10" s="384"/>
      <c r="BQ10" s="384"/>
      <c r="BR10" s="384"/>
      <c r="BS10" s="384"/>
      <c r="BT10" s="384"/>
      <c r="BU10" s="385"/>
      <c r="BV10" s="383">
        <v>9518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415520</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v>1000000</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406960</v>
      </c>
      <c r="S13" s="485"/>
      <c r="T13" s="485"/>
      <c r="U13" s="485"/>
      <c r="V13" s="486"/>
      <c r="W13" s="472" t="s">
        <v>125</v>
      </c>
      <c r="X13" s="396"/>
      <c r="Y13" s="396"/>
      <c r="Z13" s="396"/>
      <c r="AA13" s="396"/>
      <c r="AB13" s="397"/>
      <c r="AC13" s="359">
        <v>3422</v>
      </c>
      <c r="AD13" s="360"/>
      <c r="AE13" s="360"/>
      <c r="AF13" s="360"/>
      <c r="AG13" s="361"/>
      <c r="AH13" s="359">
        <v>4081</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-1706855</v>
      </c>
      <c r="BO13" s="384"/>
      <c r="BP13" s="384"/>
      <c r="BQ13" s="384"/>
      <c r="BR13" s="384"/>
      <c r="BS13" s="384"/>
      <c r="BT13" s="384"/>
      <c r="BU13" s="385"/>
      <c r="BV13" s="383">
        <v>-765834</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4.3</v>
      </c>
      <c r="CU13" s="354"/>
      <c r="CV13" s="354"/>
      <c r="CW13" s="354"/>
      <c r="CX13" s="354"/>
      <c r="CY13" s="354"/>
      <c r="CZ13" s="354"/>
      <c r="DA13" s="355"/>
      <c r="DB13" s="353">
        <v>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416625</v>
      </c>
      <c r="S14" s="485"/>
      <c r="T14" s="485"/>
      <c r="U14" s="485"/>
      <c r="V14" s="486"/>
      <c r="W14" s="487"/>
      <c r="X14" s="399"/>
      <c r="Y14" s="399"/>
      <c r="Z14" s="399"/>
      <c r="AA14" s="399"/>
      <c r="AB14" s="400"/>
      <c r="AC14" s="477">
        <v>1.8</v>
      </c>
      <c r="AD14" s="478"/>
      <c r="AE14" s="478"/>
      <c r="AF14" s="478"/>
      <c r="AG14" s="479"/>
      <c r="AH14" s="477">
        <v>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v>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408162</v>
      </c>
      <c r="S15" s="485"/>
      <c r="T15" s="485"/>
      <c r="U15" s="485"/>
      <c r="V15" s="486"/>
      <c r="W15" s="472" t="s">
        <v>132</v>
      </c>
      <c r="X15" s="396"/>
      <c r="Y15" s="396"/>
      <c r="Z15" s="396"/>
      <c r="AA15" s="396"/>
      <c r="AB15" s="397"/>
      <c r="AC15" s="359">
        <v>47682</v>
      </c>
      <c r="AD15" s="360"/>
      <c r="AE15" s="360"/>
      <c r="AF15" s="360"/>
      <c r="AG15" s="361"/>
      <c r="AH15" s="359">
        <v>53371</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51533182</v>
      </c>
      <c r="BO15" s="379"/>
      <c r="BP15" s="379"/>
      <c r="BQ15" s="379"/>
      <c r="BR15" s="379"/>
      <c r="BS15" s="379"/>
      <c r="BT15" s="379"/>
      <c r="BU15" s="380"/>
      <c r="BV15" s="378">
        <v>51447951</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24.9</v>
      </c>
      <c r="AD16" s="478"/>
      <c r="AE16" s="478"/>
      <c r="AF16" s="478"/>
      <c r="AG16" s="479"/>
      <c r="AH16" s="477">
        <v>26.1</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61922865</v>
      </c>
      <c r="BO16" s="384"/>
      <c r="BP16" s="384"/>
      <c r="BQ16" s="384"/>
      <c r="BR16" s="384"/>
      <c r="BS16" s="384"/>
      <c r="BT16" s="384"/>
      <c r="BU16" s="385"/>
      <c r="BV16" s="383">
        <v>61840278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140110</v>
      </c>
      <c r="AD17" s="360"/>
      <c r="AE17" s="360"/>
      <c r="AF17" s="360"/>
      <c r="AG17" s="361"/>
      <c r="AH17" s="359">
        <v>145248</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67099322</v>
      </c>
      <c r="BO17" s="384"/>
      <c r="BP17" s="384"/>
      <c r="BQ17" s="384"/>
      <c r="BR17" s="384"/>
      <c r="BS17" s="384"/>
      <c r="BT17" s="384"/>
      <c r="BU17" s="385"/>
      <c r="BV17" s="383">
        <v>67221533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203.6</v>
      </c>
      <c r="M18" s="448"/>
      <c r="N18" s="448"/>
      <c r="O18" s="448"/>
      <c r="P18" s="448"/>
      <c r="Q18" s="448"/>
      <c r="R18" s="449"/>
      <c r="S18" s="449"/>
      <c r="T18" s="449"/>
      <c r="U18" s="449"/>
      <c r="V18" s="450"/>
      <c r="W18" s="464"/>
      <c r="X18" s="465"/>
      <c r="Y18" s="465"/>
      <c r="Z18" s="465"/>
      <c r="AA18" s="465"/>
      <c r="AB18" s="473"/>
      <c r="AC18" s="347">
        <v>73.3</v>
      </c>
      <c r="AD18" s="348"/>
      <c r="AE18" s="348"/>
      <c r="AF18" s="348"/>
      <c r="AG18" s="451"/>
      <c r="AH18" s="347">
        <v>71.099999999999994</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76500283</v>
      </c>
      <c r="BO18" s="384"/>
      <c r="BP18" s="384"/>
      <c r="BQ18" s="384"/>
      <c r="BR18" s="384"/>
      <c r="BS18" s="384"/>
      <c r="BT18" s="384"/>
      <c r="BU18" s="385"/>
      <c r="BV18" s="383">
        <v>74860019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2029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103187703</v>
      </c>
      <c r="BO19" s="384"/>
      <c r="BP19" s="384"/>
      <c r="BQ19" s="384"/>
      <c r="BR19" s="384"/>
      <c r="BS19" s="384"/>
      <c r="BT19" s="384"/>
      <c r="BU19" s="385"/>
      <c r="BV19" s="383">
        <v>102736866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161718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135332547</v>
      </c>
      <c r="BO23" s="384"/>
      <c r="BP23" s="384"/>
      <c r="BQ23" s="384"/>
      <c r="BR23" s="384"/>
      <c r="BS23" s="384"/>
      <c r="BT23" s="384"/>
      <c r="BU23" s="385"/>
      <c r="BV23" s="383">
        <v>133952057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10900</v>
      </c>
      <c r="R24" s="360"/>
      <c r="S24" s="360"/>
      <c r="T24" s="360"/>
      <c r="U24" s="360"/>
      <c r="V24" s="361"/>
      <c r="W24" s="425"/>
      <c r="X24" s="416"/>
      <c r="Y24" s="417"/>
      <c r="Z24" s="356" t="s">
        <v>155</v>
      </c>
      <c r="AA24" s="357"/>
      <c r="AB24" s="357"/>
      <c r="AC24" s="357"/>
      <c r="AD24" s="357"/>
      <c r="AE24" s="357"/>
      <c r="AF24" s="357"/>
      <c r="AG24" s="358"/>
      <c r="AH24" s="359">
        <v>2463</v>
      </c>
      <c r="AI24" s="360"/>
      <c r="AJ24" s="360"/>
      <c r="AK24" s="360"/>
      <c r="AL24" s="361"/>
      <c r="AM24" s="359">
        <v>7689486</v>
      </c>
      <c r="AN24" s="360"/>
      <c r="AO24" s="360"/>
      <c r="AP24" s="360"/>
      <c r="AQ24" s="360"/>
      <c r="AR24" s="361"/>
      <c r="AS24" s="359">
        <v>3122</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73582425</v>
      </c>
      <c r="BO24" s="384"/>
      <c r="BP24" s="384"/>
      <c r="BQ24" s="384"/>
      <c r="BR24" s="384"/>
      <c r="BS24" s="384"/>
      <c r="BT24" s="384"/>
      <c r="BU24" s="385"/>
      <c r="BV24" s="383">
        <v>69934551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2</v>
      </c>
      <c r="M25" s="360"/>
      <c r="N25" s="360"/>
      <c r="O25" s="360"/>
      <c r="P25" s="361"/>
      <c r="Q25" s="359">
        <v>8900</v>
      </c>
      <c r="R25" s="360"/>
      <c r="S25" s="360"/>
      <c r="T25" s="360"/>
      <c r="U25" s="360"/>
      <c r="V25" s="361"/>
      <c r="W25" s="425"/>
      <c r="X25" s="416"/>
      <c r="Y25" s="417"/>
      <c r="Z25" s="356" t="s">
        <v>158</v>
      </c>
      <c r="AA25" s="357"/>
      <c r="AB25" s="357"/>
      <c r="AC25" s="357"/>
      <c r="AD25" s="357"/>
      <c r="AE25" s="357"/>
      <c r="AF25" s="357"/>
      <c r="AG25" s="358"/>
      <c r="AH25" s="359">
        <v>442</v>
      </c>
      <c r="AI25" s="360"/>
      <c r="AJ25" s="360"/>
      <c r="AK25" s="360"/>
      <c r="AL25" s="361"/>
      <c r="AM25" s="359">
        <v>1282684</v>
      </c>
      <c r="AN25" s="360"/>
      <c r="AO25" s="360"/>
      <c r="AP25" s="360"/>
      <c r="AQ25" s="360"/>
      <c r="AR25" s="361"/>
      <c r="AS25" s="359">
        <v>2902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11764859</v>
      </c>
      <c r="BO25" s="379"/>
      <c r="BP25" s="379"/>
      <c r="BQ25" s="379"/>
      <c r="BR25" s="379"/>
      <c r="BS25" s="379"/>
      <c r="BT25" s="379"/>
      <c r="BU25" s="380"/>
      <c r="BV25" s="378">
        <v>17583626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6800</v>
      </c>
      <c r="R26" s="360"/>
      <c r="S26" s="360"/>
      <c r="T26" s="360"/>
      <c r="U26" s="360"/>
      <c r="V26" s="361"/>
      <c r="W26" s="425"/>
      <c r="X26" s="416"/>
      <c r="Y26" s="417"/>
      <c r="Z26" s="356" t="s">
        <v>161</v>
      </c>
      <c r="AA26" s="438"/>
      <c r="AB26" s="438"/>
      <c r="AC26" s="438"/>
      <c r="AD26" s="438"/>
      <c r="AE26" s="438"/>
      <c r="AF26" s="438"/>
      <c r="AG26" s="439"/>
      <c r="AH26" s="359">
        <v>226</v>
      </c>
      <c r="AI26" s="360"/>
      <c r="AJ26" s="360"/>
      <c r="AK26" s="360"/>
      <c r="AL26" s="361"/>
      <c r="AM26" s="359">
        <v>746704</v>
      </c>
      <c r="AN26" s="360"/>
      <c r="AO26" s="360"/>
      <c r="AP26" s="360"/>
      <c r="AQ26" s="360"/>
      <c r="AR26" s="361"/>
      <c r="AS26" s="359">
        <v>3304</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v>200000</v>
      </c>
      <c r="BO26" s="384"/>
      <c r="BP26" s="384"/>
      <c r="BQ26" s="384"/>
      <c r="BR26" s="384"/>
      <c r="BS26" s="384"/>
      <c r="BT26" s="384"/>
      <c r="BU26" s="385"/>
      <c r="BV26" s="383">
        <v>200000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7700</v>
      </c>
      <c r="R27" s="360"/>
      <c r="S27" s="360"/>
      <c r="T27" s="360"/>
      <c r="U27" s="360"/>
      <c r="V27" s="361"/>
      <c r="W27" s="425"/>
      <c r="X27" s="416"/>
      <c r="Y27" s="417"/>
      <c r="Z27" s="356" t="s">
        <v>164</v>
      </c>
      <c r="AA27" s="357"/>
      <c r="AB27" s="357"/>
      <c r="AC27" s="357"/>
      <c r="AD27" s="357"/>
      <c r="AE27" s="357"/>
      <c r="AF27" s="357"/>
      <c r="AG27" s="358"/>
      <c r="AH27" s="359">
        <v>189</v>
      </c>
      <c r="AI27" s="360"/>
      <c r="AJ27" s="360"/>
      <c r="AK27" s="360"/>
      <c r="AL27" s="361"/>
      <c r="AM27" s="359">
        <v>760858</v>
      </c>
      <c r="AN27" s="360"/>
      <c r="AO27" s="360"/>
      <c r="AP27" s="360"/>
      <c r="AQ27" s="360"/>
      <c r="AR27" s="361"/>
      <c r="AS27" s="359">
        <v>4026</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2228815</v>
      </c>
      <c r="BO27" s="387"/>
      <c r="BP27" s="387"/>
      <c r="BQ27" s="387"/>
      <c r="BR27" s="387"/>
      <c r="BS27" s="387"/>
      <c r="BT27" s="387"/>
      <c r="BU27" s="388"/>
      <c r="BV27" s="386">
        <v>2228635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7000</v>
      </c>
      <c r="R28" s="360"/>
      <c r="S28" s="360"/>
      <c r="T28" s="360"/>
      <c r="U28" s="360"/>
      <c r="V28" s="361"/>
      <c r="W28" s="425"/>
      <c r="X28" s="416"/>
      <c r="Y28" s="417"/>
      <c r="Z28" s="356" t="s">
        <v>167</v>
      </c>
      <c r="AA28" s="357"/>
      <c r="AB28" s="357"/>
      <c r="AC28" s="357"/>
      <c r="AD28" s="357"/>
      <c r="AE28" s="357"/>
      <c r="AF28" s="357"/>
      <c r="AG28" s="358"/>
      <c r="AH28" s="359">
        <v>3</v>
      </c>
      <c r="AI28" s="360"/>
      <c r="AJ28" s="360"/>
      <c r="AK28" s="360"/>
      <c r="AL28" s="361"/>
      <c r="AM28" s="359">
        <v>6762</v>
      </c>
      <c r="AN28" s="360"/>
      <c r="AO28" s="360"/>
      <c r="AP28" s="360"/>
      <c r="AQ28" s="360"/>
      <c r="AR28" s="361"/>
      <c r="AS28" s="359">
        <v>2254</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15165839</v>
      </c>
      <c r="BO28" s="379"/>
      <c r="BP28" s="379"/>
      <c r="BQ28" s="379"/>
      <c r="BR28" s="379"/>
      <c r="BS28" s="379"/>
      <c r="BT28" s="379"/>
      <c r="BU28" s="380"/>
      <c r="BV28" s="378">
        <v>15157715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39</v>
      </c>
      <c r="M29" s="360"/>
      <c r="N29" s="360"/>
      <c r="O29" s="360"/>
      <c r="P29" s="361"/>
      <c r="Q29" s="359">
        <v>6500</v>
      </c>
      <c r="R29" s="360"/>
      <c r="S29" s="360"/>
      <c r="T29" s="360"/>
      <c r="U29" s="360"/>
      <c r="V29" s="361"/>
      <c r="W29" s="426"/>
      <c r="X29" s="427"/>
      <c r="Y29" s="428"/>
      <c r="Z29" s="356" t="s">
        <v>171</v>
      </c>
      <c r="AA29" s="357"/>
      <c r="AB29" s="357"/>
      <c r="AC29" s="357"/>
      <c r="AD29" s="357"/>
      <c r="AE29" s="357"/>
      <c r="AF29" s="357"/>
      <c r="AG29" s="358"/>
      <c r="AH29" s="359">
        <v>2655</v>
      </c>
      <c r="AI29" s="360"/>
      <c r="AJ29" s="360"/>
      <c r="AK29" s="360"/>
      <c r="AL29" s="361"/>
      <c r="AM29" s="359">
        <v>8457106</v>
      </c>
      <c r="AN29" s="360"/>
      <c r="AO29" s="360"/>
      <c r="AP29" s="360"/>
      <c r="AQ29" s="360"/>
      <c r="AR29" s="361"/>
      <c r="AS29" s="359">
        <v>3185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t="s">
        <v>122</v>
      </c>
      <c r="BO29" s="384"/>
      <c r="BP29" s="384"/>
      <c r="BQ29" s="384"/>
      <c r="BR29" s="384"/>
      <c r="BS29" s="384"/>
      <c r="BT29" s="384"/>
      <c r="BU29" s="385"/>
      <c r="BV29" s="383" t="s">
        <v>122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100.5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19359955</v>
      </c>
      <c r="BO30" s="387"/>
      <c r="BP30" s="387"/>
      <c r="BQ30" s="387"/>
      <c r="BR30" s="387"/>
      <c r="BS30" s="387"/>
      <c r="BT30" s="387"/>
      <c r="BU30" s="388"/>
      <c r="BV30" s="386">
        <v>17939462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競輪事業特別会計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IF('各会計、関係団体の財政状況及び健全化判断比率'!B33="","",'各会計、関係団体の財政状況及び健全化判断比率'!B33)</f>
        <v>市民病院事業会計</v>
      </c>
      <c r="AP34" s="342"/>
      <c r="AQ34" s="342"/>
      <c r="AR34" s="342"/>
      <c r="AS34" s="342"/>
      <c r="AT34" s="342"/>
      <c r="AU34" s="342"/>
      <c r="AV34" s="342"/>
      <c r="AW34" s="342"/>
      <c r="AX34" s="342"/>
      <c r="AY34" s="342"/>
      <c r="AZ34" s="342"/>
      <c r="BA34" s="342"/>
      <c r="BB34" s="342"/>
      <c r="BC34" s="342"/>
      <c r="BD34" s="165"/>
      <c r="BE34" s="343">
        <f>IF(BG34="","",MAX(C34:D43,U34:V43,AM34:AN43)+1)</f>
        <v>15</v>
      </c>
      <c r="BF34" s="343"/>
      <c r="BG34" s="342" t="str">
        <f>IF('各会計、関係団体の財政状況及び健全化判断比率'!B37="","",'各会計、関係団体の財政状況及び健全化判断比率'!B37)</f>
        <v>廃棄物発電事業特別会計</v>
      </c>
      <c r="BH34" s="342"/>
      <c r="BI34" s="342"/>
      <c r="BJ34" s="342"/>
      <c r="BK34" s="342"/>
      <c r="BL34" s="342"/>
      <c r="BM34" s="342"/>
      <c r="BN34" s="342"/>
      <c r="BO34" s="342"/>
      <c r="BP34" s="342"/>
      <c r="BQ34" s="342"/>
      <c r="BR34" s="342"/>
      <c r="BS34" s="342"/>
      <c r="BT34" s="342"/>
      <c r="BU34" s="342"/>
      <c r="BV34" s="165"/>
      <c r="BW34" s="343">
        <f>IF(BY34="","",MAX(C34:D43,U34:V43,AM34:AN43,BE34:BF43)+1)</f>
        <v>19</v>
      </c>
      <c r="BX34" s="343"/>
      <c r="BY34" s="342" t="str">
        <f>IF('各会計、関係団体の財政状況及び健全化判断比率'!B68="","",'各会計、関係団体の財政状況及び健全化判断比率'!B68)</f>
        <v>岐阜県後期高齢者医療広域連合（一般会計）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岐阜市にぎわいまち公社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母子寡婦福祉資金貸付事業特別会計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国民健康保険事業特別会計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IF('各会計、関係団体の財政状況及び健全化判断比率'!B34="","",'各会計、関係団体の財政状況及び健全化判断比率'!B34)</f>
        <v>中央卸売市場事業会計</v>
      </c>
      <c r="AP35" s="342"/>
      <c r="AQ35" s="342"/>
      <c r="AR35" s="342"/>
      <c r="AS35" s="342"/>
      <c r="AT35" s="342"/>
      <c r="AU35" s="342"/>
      <c r="AV35" s="342"/>
      <c r="AW35" s="342"/>
      <c r="AX35" s="342"/>
      <c r="AY35" s="342"/>
      <c r="AZ35" s="342"/>
      <c r="BA35" s="342"/>
      <c r="BB35" s="342"/>
      <c r="BC35" s="342"/>
      <c r="BD35" s="165"/>
      <c r="BE35" s="343">
        <f t="shared" ref="BE35:BE43" si="1">IF(BG35="","",BE34+1)</f>
        <v>16</v>
      </c>
      <c r="BF35" s="343"/>
      <c r="BG35" s="342" t="str">
        <f>IF('各会計、関係団体の財政状況及び健全化判断比率'!B38="","",'各会計、関係団体の財政状況及び健全化判断比率'!B38)</f>
        <v>食肉地方卸売市場事業特別会計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20</v>
      </c>
      <c r="BX35" s="343"/>
      <c r="BY35" s="342" t="str">
        <f>IF('各会計、関係団体の財政状況及び健全化判断比率'!B69="","",'各会計、関係団体の財政状況及び健全化判断比率'!B69)</f>
        <v>岐阜県後期高齢者医療広域連合（後期高齢者医療特別会計）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岐阜産業会館</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土地区画整理事業特別会計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13</v>
      </c>
      <c r="AN36" s="343"/>
      <c r="AO36" s="342" t="str">
        <f>IF('各会計、関係団体の財政状況及び健全化判断比率'!B35="","",'各会計、関係団体の財政状況及び健全化判断比率'!B35)</f>
        <v>水道事業会計</v>
      </c>
      <c r="AP36" s="342"/>
      <c r="AQ36" s="342"/>
      <c r="AR36" s="342"/>
      <c r="AS36" s="342"/>
      <c r="AT36" s="342"/>
      <c r="AU36" s="342"/>
      <c r="AV36" s="342"/>
      <c r="AW36" s="342"/>
      <c r="AX36" s="342"/>
      <c r="AY36" s="342"/>
      <c r="AZ36" s="342"/>
      <c r="BA36" s="342"/>
      <c r="BB36" s="342"/>
      <c r="BC36" s="342"/>
      <c r="BD36" s="165"/>
      <c r="BE36" s="343">
        <f t="shared" si="1"/>
        <v>17</v>
      </c>
      <c r="BF36" s="343"/>
      <c r="BG36" s="342" t="str">
        <f>IF('各会計、関係団体の財政状況及び健全化判断比率'!B39="","",'各会計、関係団体の財政状況及び健全化判断比率'!B39)</f>
        <v>観光事業特別会計</v>
      </c>
      <c r="BH36" s="342"/>
      <c r="BI36" s="342"/>
      <c r="BJ36" s="342"/>
      <c r="BK36" s="342"/>
      <c r="BL36" s="342"/>
      <c r="BM36" s="342"/>
      <c r="BN36" s="342"/>
      <c r="BO36" s="342"/>
      <c r="BP36" s="342"/>
      <c r="BQ36" s="342"/>
      <c r="BR36" s="342"/>
      <c r="BS36" s="342"/>
      <c r="BT36" s="342"/>
      <c r="BU36" s="342"/>
      <c r="BV36" s="165"/>
      <c r="BW36" s="343">
        <f t="shared" si="2"/>
        <v>21</v>
      </c>
      <c r="BX36" s="343"/>
      <c r="BY36" s="342" t="str">
        <f>IF('各会計、関係団体の財政状況及び健全化判断比率'!B70="","",'各会計、関係団体の財政状況及び健全化判断比率'!B70)</f>
        <v>岐阜県市町村会館組合</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岐阜市学校給食会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育英資金貸付事業特別会計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f t="shared" si="0"/>
        <v>14</v>
      </c>
      <c r="AN37" s="343"/>
      <c r="AO37" s="342" t="str">
        <f>IF('各会計、関係団体の財政状況及び健全化判断比率'!B36="","",'各会計、関係団体の財政状況及び健全化判断比率'!B36)</f>
        <v>下水道事業会計</v>
      </c>
      <c r="AP37" s="342"/>
      <c r="AQ37" s="342"/>
      <c r="AR37" s="342"/>
      <c r="AS37" s="342"/>
      <c r="AT37" s="342"/>
      <c r="AU37" s="342"/>
      <c r="AV37" s="342"/>
      <c r="AW37" s="342"/>
      <c r="AX37" s="342"/>
      <c r="AY37" s="342"/>
      <c r="AZ37" s="342"/>
      <c r="BA37" s="342"/>
      <c r="BB37" s="342"/>
      <c r="BC37" s="342"/>
      <c r="BD37" s="165"/>
      <c r="BE37" s="343">
        <f t="shared" si="1"/>
        <v>18</v>
      </c>
      <c r="BF37" s="343"/>
      <c r="BG37" s="342" t="str">
        <f>IF('各会計、関係団体の財政状況及び健全化判断比率'!B40="","",'各会計、関係団体の財政状況及び健全化判断比率'!B40)</f>
        <v>ものづくり産業集積地整備事業特別会計</v>
      </c>
      <c r="BH37" s="342"/>
      <c r="BI37" s="342"/>
      <c r="BJ37" s="342"/>
      <c r="BK37" s="342"/>
      <c r="BL37" s="342"/>
      <c r="BM37" s="342"/>
      <c r="BN37" s="342"/>
      <c r="BO37" s="342"/>
      <c r="BP37" s="342"/>
      <c r="BQ37" s="342"/>
      <c r="BR37" s="342"/>
      <c r="BS37" s="342"/>
      <c r="BT37" s="342"/>
      <c r="BU37" s="342"/>
      <c r="BV37" s="165"/>
      <c r="BW37" s="343">
        <f t="shared" si="2"/>
        <v>22</v>
      </c>
      <c r="BX37" s="343"/>
      <c r="BY37" s="342" t="str">
        <f>IF('各会計、関係団体の財政状況及び健全化判断比率'!B71="","",'各会計、関係団体の財政状況及び健全化判断比率'!B71)</f>
        <v>岐阜地域児童発達支援センター組合</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岐阜市みどりのまち推進財団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薬科大学附属薬局事業特別会計</v>
      </c>
      <c r="F38" s="342"/>
      <c r="G38" s="342"/>
      <c r="H38" s="342"/>
      <c r="I38" s="342"/>
      <c r="J38" s="342"/>
      <c r="K38" s="342"/>
      <c r="L38" s="342"/>
      <c r="M38" s="342"/>
      <c r="N38" s="342"/>
      <c r="O38" s="342"/>
      <c r="P38" s="342"/>
      <c r="Q38" s="342"/>
      <c r="R38" s="342"/>
      <c r="S38" s="342"/>
      <c r="T38" s="165"/>
      <c r="U38" s="343">
        <f t="shared" si="4"/>
        <v>10</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23</v>
      </c>
      <c r="BX38" s="343"/>
      <c r="BY38" s="342" t="str">
        <f>IF('各会計、関係団体の財政状況及び健全化判断比率'!B72="","",'各会計、関係団体の財政状況及び健全化判断比率'!B72)</f>
        <v>岐阜羽島衛生施設組合（一般会計）</v>
      </c>
      <c r="BZ38" s="342"/>
      <c r="CA38" s="342"/>
      <c r="CB38" s="342"/>
      <c r="CC38" s="342"/>
      <c r="CD38" s="342"/>
      <c r="CE38" s="342"/>
      <c r="CF38" s="342"/>
      <c r="CG38" s="342"/>
      <c r="CH38" s="342"/>
      <c r="CI38" s="342"/>
      <c r="CJ38" s="342"/>
      <c r="CK38" s="342"/>
      <c r="CL38" s="342"/>
      <c r="CM38" s="342"/>
      <c r="CN38" s="165"/>
      <c r="CO38" s="343">
        <f t="shared" si="3"/>
        <v>30</v>
      </c>
      <c r="CP38" s="343"/>
      <c r="CQ38" s="342" t="str">
        <f>IF('各会計、関係団体の財政状況及び健全化判断比率'!BS11="","",'各会計、関係団体の財政状況及び健全化判断比率'!BS11)</f>
        <v>岐阜市教育文化振興事業団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24</v>
      </c>
      <c r="BX39" s="343"/>
      <c r="BY39" s="342" t="str">
        <f>IF('各会計、関係団体の財政状況及び健全化判断比率'!B73="","",'各会計、関係団体の財政状況及び健全化判断比率'!B73)</f>
        <v>岐阜羽島衛生施設組合（公共用地取得事業特別会計）</v>
      </c>
      <c r="BZ39" s="342"/>
      <c r="CA39" s="342"/>
      <c r="CB39" s="342"/>
      <c r="CC39" s="342"/>
      <c r="CD39" s="342"/>
      <c r="CE39" s="342"/>
      <c r="CF39" s="342"/>
      <c r="CG39" s="342"/>
      <c r="CH39" s="342"/>
      <c r="CI39" s="342"/>
      <c r="CJ39" s="342"/>
      <c r="CK39" s="342"/>
      <c r="CL39" s="342"/>
      <c r="CM39" s="342"/>
      <c r="CN39" s="165"/>
      <c r="CO39" s="343">
        <f t="shared" si="3"/>
        <v>31</v>
      </c>
      <c r="CP39" s="343"/>
      <c r="CQ39" s="342" t="str">
        <f>IF('各会計、関係団体の財政状況及び健全化判断比率'!BS12="","",'各会計、関係団体の財政状況及び健全化判断比率'!BS12)</f>
        <v>岐阜観光コンベンション協会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25</v>
      </c>
      <c r="BX40" s="343"/>
      <c r="BY40" s="342" t="str">
        <f>IF('各会計、関係団体の財政状況及び健全化判断比率'!B74="","",'各会計、関係団体の財政状況及び健全化判断比率'!B74)</f>
        <v>木曽川右岸地帯水防組合</v>
      </c>
      <c r="BZ40" s="342"/>
      <c r="CA40" s="342"/>
      <c r="CB40" s="342"/>
      <c r="CC40" s="342"/>
      <c r="CD40" s="342"/>
      <c r="CE40" s="342"/>
      <c r="CF40" s="342"/>
      <c r="CG40" s="342"/>
      <c r="CH40" s="342"/>
      <c r="CI40" s="342"/>
      <c r="CJ40" s="342"/>
      <c r="CK40" s="342"/>
      <c r="CL40" s="342"/>
      <c r="CM40" s="342"/>
      <c r="CN40" s="165"/>
      <c r="CO40" s="343">
        <f t="shared" si="3"/>
        <v>32</v>
      </c>
      <c r="CP40" s="343"/>
      <c r="CQ40" s="342" t="str">
        <f>IF('各会計、関係団体の財政状況及び健全化判断比率'!BS13="","",'各会計、関係団体の財政状況及び健全化判断比率'!BS13)</f>
        <v>岐阜市国際交流協会</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33</v>
      </c>
      <c r="CP41" s="343"/>
      <c r="CQ41" s="342" t="str">
        <f>IF('各会計、関係団体の財政状況及び健全化判断比率'!BS14="","",'各会計、関係団体の財政状況及び健全化判断比率'!BS14)</f>
        <v>岐阜市土地開発公社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34</v>
      </c>
      <c r="CP42" s="343"/>
      <c r="CQ42" s="342" t="str">
        <f>IF('各会計、関係団体の財政状況及び健全化判断比率'!BS15="","",'各会計、関係団体の財政状況及び健全化判断比率'!BS15)</f>
        <v>岐阜市公共ホール管理財団</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35</v>
      </c>
      <c r="CP43" s="343"/>
      <c r="CQ43" s="342" t="str">
        <f>IF('各会計、関係団体の財政状況及び健全化判断比率'!BS16="","",'各会計、関係団体の財政状況及び健全化判断比率'!BS16)</f>
        <v>岐阜乗合自動車</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5" t="s">
        <v>24</v>
      </c>
      <c r="C41" s="1186"/>
      <c r="D41" s="81"/>
      <c r="E41" s="1187" t="s">
        <v>25</v>
      </c>
      <c r="F41" s="1187"/>
      <c r="G41" s="1187"/>
      <c r="H41" s="1188"/>
      <c r="I41" s="82">
        <v>133178</v>
      </c>
      <c r="J41" s="83">
        <v>134480</v>
      </c>
      <c r="K41" s="83">
        <v>133697</v>
      </c>
      <c r="L41" s="83">
        <v>134465</v>
      </c>
      <c r="M41" s="84">
        <v>135849</v>
      </c>
    </row>
    <row r="42" spans="2:13" ht="27.75" customHeight="1">
      <c r="B42" s="1175"/>
      <c r="C42" s="1176"/>
      <c r="D42" s="85"/>
      <c r="E42" s="1179" t="s">
        <v>26</v>
      </c>
      <c r="F42" s="1179"/>
      <c r="G42" s="1179"/>
      <c r="H42" s="1180"/>
      <c r="I42" s="86">
        <v>2366</v>
      </c>
      <c r="J42" s="87">
        <v>2367</v>
      </c>
      <c r="K42" s="87">
        <v>2367</v>
      </c>
      <c r="L42" s="87">
        <v>2039</v>
      </c>
      <c r="M42" s="88">
        <v>2306</v>
      </c>
    </row>
    <row r="43" spans="2:13" ht="27.75" customHeight="1">
      <c r="B43" s="1175"/>
      <c r="C43" s="1176"/>
      <c r="D43" s="85"/>
      <c r="E43" s="1179" t="s">
        <v>27</v>
      </c>
      <c r="F43" s="1179"/>
      <c r="G43" s="1179"/>
      <c r="H43" s="1180"/>
      <c r="I43" s="86">
        <v>36771</v>
      </c>
      <c r="J43" s="87">
        <v>39714</v>
      </c>
      <c r="K43" s="87">
        <v>38961</v>
      </c>
      <c r="L43" s="87">
        <v>37562</v>
      </c>
      <c r="M43" s="88">
        <v>34614</v>
      </c>
    </row>
    <row r="44" spans="2:13" ht="27.75" customHeight="1">
      <c r="B44" s="1175"/>
      <c r="C44" s="1176"/>
      <c r="D44" s="85"/>
      <c r="E44" s="1179" t="s">
        <v>28</v>
      </c>
      <c r="F44" s="1179"/>
      <c r="G44" s="1179"/>
      <c r="H44" s="1180"/>
      <c r="I44" s="86" t="s">
        <v>488</v>
      </c>
      <c r="J44" s="87" t="s">
        <v>488</v>
      </c>
      <c r="K44" s="87" t="s">
        <v>488</v>
      </c>
      <c r="L44" s="87" t="s">
        <v>488</v>
      </c>
      <c r="M44" s="88" t="s">
        <v>488</v>
      </c>
    </row>
    <row r="45" spans="2:13" ht="27.75" customHeight="1">
      <c r="B45" s="1175"/>
      <c r="C45" s="1176"/>
      <c r="D45" s="85"/>
      <c r="E45" s="1179" t="s">
        <v>29</v>
      </c>
      <c r="F45" s="1179"/>
      <c r="G45" s="1179"/>
      <c r="H45" s="1180"/>
      <c r="I45" s="86">
        <v>23495</v>
      </c>
      <c r="J45" s="87">
        <v>22067</v>
      </c>
      <c r="K45" s="87">
        <v>21169</v>
      </c>
      <c r="L45" s="87">
        <v>20121</v>
      </c>
      <c r="M45" s="88">
        <v>18129</v>
      </c>
    </row>
    <row r="46" spans="2:13" ht="27.75" customHeight="1">
      <c r="B46" s="1175"/>
      <c r="C46" s="1176"/>
      <c r="D46" s="85"/>
      <c r="E46" s="1179" t="s">
        <v>30</v>
      </c>
      <c r="F46" s="1179"/>
      <c r="G46" s="1179"/>
      <c r="H46" s="1180"/>
      <c r="I46" s="86" t="s">
        <v>488</v>
      </c>
      <c r="J46" s="87" t="s">
        <v>488</v>
      </c>
      <c r="K46" s="87" t="s">
        <v>488</v>
      </c>
      <c r="L46" s="87" t="s">
        <v>488</v>
      </c>
      <c r="M46" s="88" t="s">
        <v>488</v>
      </c>
    </row>
    <row r="47" spans="2:13" ht="27.75" customHeight="1">
      <c r="B47" s="1175"/>
      <c r="C47" s="1176"/>
      <c r="D47" s="85"/>
      <c r="E47" s="1179" t="s">
        <v>31</v>
      </c>
      <c r="F47" s="1179"/>
      <c r="G47" s="1179"/>
      <c r="H47" s="1180"/>
      <c r="I47" s="86" t="s">
        <v>488</v>
      </c>
      <c r="J47" s="87" t="s">
        <v>488</v>
      </c>
      <c r="K47" s="87" t="s">
        <v>488</v>
      </c>
      <c r="L47" s="87" t="s">
        <v>488</v>
      </c>
      <c r="M47" s="88" t="s">
        <v>488</v>
      </c>
    </row>
    <row r="48" spans="2:13" ht="27.75" customHeight="1">
      <c r="B48" s="1177"/>
      <c r="C48" s="1178"/>
      <c r="D48" s="85"/>
      <c r="E48" s="1179" t="s">
        <v>32</v>
      </c>
      <c r="F48" s="1179"/>
      <c r="G48" s="1179"/>
      <c r="H48" s="1180"/>
      <c r="I48" s="86" t="s">
        <v>488</v>
      </c>
      <c r="J48" s="87" t="s">
        <v>488</v>
      </c>
      <c r="K48" s="87" t="s">
        <v>488</v>
      </c>
      <c r="L48" s="87" t="s">
        <v>488</v>
      </c>
      <c r="M48" s="88" t="s">
        <v>488</v>
      </c>
    </row>
    <row r="49" spans="2:13" ht="27.75" customHeight="1">
      <c r="B49" s="1173" t="s">
        <v>33</v>
      </c>
      <c r="C49" s="1174"/>
      <c r="D49" s="89"/>
      <c r="E49" s="1179" t="s">
        <v>34</v>
      </c>
      <c r="F49" s="1179"/>
      <c r="G49" s="1179"/>
      <c r="H49" s="1180"/>
      <c r="I49" s="86">
        <v>31010</v>
      </c>
      <c r="J49" s="87">
        <v>35096</v>
      </c>
      <c r="K49" s="87">
        <v>38242</v>
      </c>
      <c r="L49" s="87">
        <v>38796</v>
      </c>
      <c r="M49" s="88">
        <v>39810</v>
      </c>
    </row>
    <row r="50" spans="2:13" ht="27.75" customHeight="1">
      <c r="B50" s="1175"/>
      <c r="C50" s="1176"/>
      <c r="D50" s="85"/>
      <c r="E50" s="1179" t="s">
        <v>35</v>
      </c>
      <c r="F50" s="1179"/>
      <c r="G50" s="1179"/>
      <c r="H50" s="1180"/>
      <c r="I50" s="86">
        <v>34840</v>
      </c>
      <c r="J50" s="87">
        <v>35163</v>
      </c>
      <c r="K50" s="87">
        <v>34712</v>
      </c>
      <c r="L50" s="87">
        <v>32196</v>
      </c>
      <c r="M50" s="88">
        <v>33522</v>
      </c>
    </row>
    <row r="51" spans="2:13" ht="27.75" customHeight="1">
      <c r="B51" s="1177"/>
      <c r="C51" s="1178"/>
      <c r="D51" s="85"/>
      <c r="E51" s="1179" t="s">
        <v>36</v>
      </c>
      <c r="F51" s="1179"/>
      <c r="G51" s="1179"/>
      <c r="H51" s="1180"/>
      <c r="I51" s="86">
        <v>113856</v>
      </c>
      <c r="J51" s="87">
        <v>116256</v>
      </c>
      <c r="K51" s="87">
        <v>118793</v>
      </c>
      <c r="L51" s="87">
        <v>122404</v>
      </c>
      <c r="M51" s="88">
        <v>126235</v>
      </c>
    </row>
    <row r="52" spans="2:13" ht="27.75" customHeight="1" thickBot="1">
      <c r="B52" s="1181" t="s">
        <v>37</v>
      </c>
      <c r="C52" s="1182"/>
      <c r="D52" s="90"/>
      <c r="E52" s="1183" t="s">
        <v>38</v>
      </c>
      <c r="F52" s="1183"/>
      <c r="G52" s="1183"/>
      <c r="H52" s="1184"/>
      <c r="I52" s="91">
        <v>16106</v>
      </c>
      <c r="J52" s="92">
        <v>12112</v>
      </c>
      <c r="K52" s="92">
        <v>4448</v>
      </c>
      <c r="L52" s="92">
        <v>791</v>
      </c>
      <c r="M52" s="93">
        <v>-8670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46397</v>
      </c>
      <c r="E3" s="116"/>
      <c r="F3" s="117">
        <v>47155</v>
      </c>
      <c r="G3" s="118"/>
      <c r="H3" s="119"/>
    </row>
    <row r="4" spans="1:8">
      <c r="A4" s="120"/>
      <c r="B4" s="121"/>
      <c r="C4" s="122"/>
      <c r="D4" s="123">
        <v>23323</v>
      </c>
      <c r="E4" s="124"/>
      <c r="F4" s="125">
        <v>26802</v>
      </c>
      <c r="G4" s="126"/>
      <c r="H4" s="127"/>
    </row>
    <row r="5" spans="1:8">
      <c r="A5" s="108" t="s">
        <v>520</v>
      </c>
      <c r="B5" s="113"/>
      <c r="C5" s="114"/>
      <c r="D5" s="115">
        <v>44198</v>
      </c>
      <c r="E5" s="116"/>
      <c r="F5" s="117">
        <v>43858</v>
      </c>
      <c r="G5" s="118"/>
      <c r="H5" s="119"/>
    </row>
    <row r="6" spans="1:8">
      <c r="A6" s="120"/>
      <c r="B6" s="121"/>
      <c r="C6" s="122"/>
      <c r="D6" s="123">
        <v>17715</v>
      </c>
      <c r="E6" s="124"/>
      <c r="F6" s="125">
        <v>23714</v>
      </c>
      <c r="G6" s="126"/>
      <c r="H6" s="127"/>
    </row>
    <row r="7" spans="1:8">
      <c r="A7" s="108" t="s">
        <v>521</v>
      </c>
      <c r="B7" s="113"/>
      <c r="C7" s="114"/>
      <c r="D7" s="115">
        <v>35320</v>
      </c>
      <c r="E7" s="116"/>
      <c r="F7" s="117">
        <v>41705</v>
      </c>
      <c r="G7" s="118"/>
      <c r="H7" s="119"/>
    </row>
    <row r="8" spans="1:8">
      <c r="A8" s="120"/>
      <c r="B8" s="121"/>
      <c r="C8" s="122"/>
      <c r="D8" s="123">
        <v>16885</v>
      </c>
      <c r="E8" s="124"/>
      <c r="F8" s="125">
        <v>22742</v>
      </c>
      <c r="G8" s="126"/>
      <c r="H8" s="127"/>
    </row>
    <row r="9" spans="1:8">
      <c r="A9" s="108" t="s">
        <v>522</v>
      </c>
      <c r="B9" s="113"/>
      <c r="C9" s="114"/>
      <c r="D9" s="115">
        <v>46980</v>
      </c>
      <c r="E9" s="116"/>
      <c r="F9" s="117">
        <v>47677</v>
      </c>
      <c r="G9" s="118"/>
      <c r="H9" s="119"/>
    </row>
    <row r="10" spans="1:8">
      <c r="A10" s="120"/>
      <c r="B10" s="121"/>
      <c r="C10" s="122"/>
      <c r="D10" s="123">
        <v>19955</v>
      </c>
      <c r="E10" s="124"/>
      <c r="F10" s="125">
        <v>23360</v>
      </c>
      <c r="G10" s="126"/>
      <c r="H10" s="127"/>
    </row>
    <row r="11" spans="1:8">
      <c r="A11" s="108" t="s">
        <v>523</v>
      </c>
      <c r="B11" s="113"/>
      <c r="C11" s="114"/>
      <c r="D11" s="115">
        <v>55682</v>
      </c>
      <c r="E11" s="116"/>
      <c r="F11" s="117">
        <v>51613</v>
      </c>
      <c r="G11" s="118"/>
      <c r="H11" s="119"/>
    </row>
    <row r="12" spans="1:8">
      <c r="A12" s="120"/>
      <c r="B12" s="121"/>
      <c r="C12" s="128"/>
      <c r="D12" s="123">
        <v>23142</v>
      </c>
      <c r="E12" s="124"/>
      <c r="F12" s="125">
        <v>25872</v>
      </c>
      <c r="G12" s="126"/>
      <c r="H12" s="127"/>
    </row>
    <row r="13" spans="1:8">
      <c r="A13" s="108"/>
      <c r="B13" s="113"/>
      <c r="C13" s="129"/>
      <c r="D13" s="130">
        <v>45715</v>
      </c>
      <c r="E13" s="131"/>
      <c r="F13" s="132">
        <v>46402</v>
      </c>
      <c r="G13" s="133"/>
      <c r="H13" s="119"/>
    </row>
    <row r="14" spans="1:8">
      <c r="A14" s="120"/>
      <c r="B14" s="121"/>
      <c r="C14" s="122"/>
      <c r="D14" s="123">
        <v>20204</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9.89</v>
      </c>
      <c r="C19" s="134">
        <f>ROUND(VALUE(SUBSTITUTE(実質収支比率等に係る経年分析!G$48,"▲","-")),2)</f>
        <v>10.4</v>
      </c>
      <c r="D19" s="134">
        <f>ROUND(VALUE(SUBSTITUTE(実質収支比率等に係る経年分析!H$48,"▲","-")),2)</f>
        <v>10.57</v>
      </c>
      <c r="E19" s="134">
        <f>ROUND(VALUE(SUBSTITUTE(実質収支比率等に係る経年分析!I$48,"▲","-")),2)</f>
        <v>10.7</v>
      </c>
      <c r="F19" s="134">
        <f>ROUND(VALUE(SUBSTITUTE(実質収支比率等に係る経年分析!J$48,"▲","-")),2)</f>
        <v>8.7799999999999994</v>
      </c>
    </row>
    <row r="20" spans="1:11">
      <c r="A20" s="134" t="s">
        <v>43</v>
      </c>
      <c r="B20" s="134">
        <f>ROUND(VALUE(SUBSTITUTE(実質収支比率等に係る経年分析!F$47,"▲","-")),2)</f>
        <v>14.44</v>
      </c>
      <c r="C20" s="134">
        <f>ROUND(VALUE(SUBSTITUTE(実質収支比率等に係る経年分析!G$47,"▲","-")),2)</f>
        <v>16.11</v>
      </c>
      <c r="D20" s="134">
        <f>ROUND(VALUE(SUBSTITUTE(実質収支比率等に係る経年分析!H$47,"▲","-")),2)</f>
        <v>18.86</v>
      </c>
      <c r="E20" s="134">
        <f>ROUND(VALUE(SUBSTITUTE(実質収支比率等に係る経年分析!I$47,"▲","-")),2)</f>
        <v>17.5</v>
      </c>
      <c r="F20" s="134">
        <f>ROUND(VALUE(SUBSTITUTE(実質収支比率等に係る経年分析!J$47,"▲","-")),2)</f>
        <v>17.62</v>
      </c>
    </row>
    <row r="21" spans="1:11">
      <c r="A21" s="134" t="s">
        <v>44</v>
      </c>
      <c r="B21" s="134">
        <f>IF(ISNUMBER(VALUE(SUBSTITUTE(実質収支比率等に係る経年分析!F$49,"▲","-"))),ROUND(VALUE(SUBSTITUTE(実質収支比率等に係る経年分析!F$49,"▲","-")),2),NA())</f>
        <v>5.5</v>
      </c>
      <c r="C21" s="134">
        <f>IF(ISNUMBER(VALUE(SUBSTITUTE(実質収支比率等に係る経年分析!G$49,"▲","-"))),ROUND(VALUE(SUBSTITUTE(実質収支比率等に係る経年分析!G$49,"▲","-")),2),NA())</f>
        <v>2.37</v>
      </c>
      <c r="D21" s="134">
        <f>IF(ISNUMBER(VALUE(SUBSTITUTE(実質収支比率等に係る経年分析!H$49,"▲","-"))),ROUND(VALUE(SUBSTITUTE(実質収支比率等に係る経年分析!H$49,"▲","-")),2),NA())</f>
        <v>3.2</v>
      </c>
      <c r="E21" s="134">
        <f>IF(ISNUMBER(VALUE(SUBSTITUTE(実質収支比率等に係る経年分析!I$49,"▲","-"))),ROUND(VALUE(SUBSTITUTE(実質収支比率等に係る経年分析!I$49,"▲","-")),2),NA())</f>
        <v>-0.88</v>
      </c>
      <c r="F21" s="134">
        <f>IF(ISNUMBER(VALUE(SUBSTITUTE(実質収支比率等に係る経年分析!J$49,"▲","-"))),ROUND(VALUE(SUBSTITUTE(実質収支比率等に係る経年分析!J$49,"▲","-")),2),NA())</f>
        <v>-1.98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0.28000000000000003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0.63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3.05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2.79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1.32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0.56000000000000005</v>
      </c>
    </row>
    <row r="31" spans="1:11">
      <c r="A31" s="135" t="str">
        <f>IF(連結実質赤字比率に係る赤字・黒字の構成分析!C$39="",NA(),連結実質赤字比率に係る赤字・黒字の構成分析!C$39)</f>
        <v>中央卸売市場事業会計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0.59</v>
      </c>
    </row>
    <row r="32" spans="1:11">
      <c r="A32" s="135" t="str">
        <f>IF(連結実質赤字比率に係る赤字・黒字の構成分析!C$38="",NA(),連結実質赤字比率に係る赤字・黒字の構成分析!C$38)</f>
        <v>競輪事業特別会計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1.88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1.88</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2.4700000000000002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2.2999999999999998</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v>
      </c>
    </row>
    <row r="35" spans="1:16">
      <c r="A35" s="135" t="str">
        <f>IF(連結実質赤字比率に係る赤字・黒字の構成分析!C$35="",NA(),連結実質赤字比率に係る赤字・黒字の構成分析!C$35)</f>
        <v>市民病院事業会計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8.5500000000000007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13320</v>
      </c>
      <c r="E42" s="136"/>
      <c r="F42" s="136"/>
      <c r="G42" s="136">
        <f>'実質公債費比率（分子）の構造'!L$52</f>
        <v>13747</v>
      </c>
      <c r="H42" s="136"/>
      <c r="I42" s="136"/>
      <c r="J42" s="136">
        <f>'実質公債費比率（分子）の構造'!M$52</f>
        <v>13158</v>
      </c>
      <c r="K42" s="136"/>
      <c r="L42" s="136"/>
      <c r="M42" s="136">
        <f>'実質公債費比率（分子）の構造'!N$52</f>
        <v>12726</v>
      </c>
      <c r="N42" s="136"/>
      <c r="O42" s="136"/>
      <c r="P42" s="136">
        <f>'実質公債費比率（分子）の構造'!O$52</f>
        <v>13147</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270</v>
      </c>
      <c r="C44" s="136"/>
      <c r="D44" s="136"/>
      <c r="E44" s="136">
        <f>'実質公債費比率（分子）の構造'!L$50</f>
        <v>0</v>
      </c>
      <c r="F44" s="136"/>
      <c r="G44" s="136"/>
      <c r="H44" s="136">
        <f>'実質公債費比率（分子）の構造'!M$50</f>
        <v>0</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2709</v>
      </c>
      <c r="C46" s="136"/>
      <c r="D46" s="136"/>
      <c r="E46" s="136">
        <f>'実質公債費比率（分子）の構造'!L$48</f>
        <v>2686</v>
      </c>
      <c r="F46" s="136"/>
      <c r="G46" s="136"/>
      <c r="H46" s="136">
        <f>'実質公債費比率（分子）の構造'!M$48</f>
        <v>2710</v>
      </c>
      <c r="I46" s="136"/>
      <c r="J46" s="136"/>
      <c r="K46" s="136">
        <f>'実質公債費比率（分子）の構造'!N$48</f>
        <v>2861</v>
      </c>
      <c r="L46" s="136"/>
      <c r="M46" s="136"/>
      <c r="N46" s="136">
        <f>'実質公債費比率（分子）の構造'!O$48</f>
        <v>2837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14471</v>
      </c>
      <c r="C49" s="136"/>
      <c r="D49" s="136"/>
      <c r="E49" s="136">
        <f>'実質公債費比率（分子）の構造'!L$45</f>
        <v>14127</v>
      </c>
      <c r="F49" s="136"/>
      <c r="G49" s="136"/>
      <c r="H49" s="136">
        <f>'実質公債費比率（分子）の構造'!M$45</f>
        <v>13504</v>
      </c>
      <c r="I49" s="136"/>
      <c r="J49" s="136"/>
      <c r="K49" s="136">
        <f>'実質公債費比率（分子）の構造'!N$45</f>
        <v>13036</v>
      </c>
      <c r="L49" s="136"/>
      <c r="M49" s="136"/>
      <c r="N49" s="136">
        <f>'実質公債費比率（分子）の構造'!O$45</f>
        <v>13911</v>
      </c>
      <c r="O49" s="136"/>
      <c r="P49" s="136"/>
    </row>
    <row r="50" spans="1:16">
      <c r="A50" s="136" t="s">
        <v>59</v>
      </c>
      <c r="B50" s="136" t="e">
        <f>NA()</f>
        <v>#N/A</v>
      </c>
      <c r="C50" s="136">
        <f>IF(ISNUMBER('実質公債費比率（分子）の構造'!K$53),'実質公債費比率（分子）の構造'!K$53,NA())</f>
        <v>4131</v>
      </c>
      <c r="D50" s="136" t="e">
        <f>NA()</f>
        <v>#N/A</v>
      </c>
      <c r="E50" s="136" t="e">
        <f>NA()</f>
        <v>#N/A</v>
      </c>
      <c r="F50" s="136">
        <f>IF(ISNUMBER('実質公債費比率（分子）の構造'!L$53),'実質公債費比率（分子）の構造'!L$53,NA())</f>
        <v>3067</v>
      </c>
      <c r="G50" s="136" t="e">
        <f>NA()</f>
        <v>#N/A</v>
      </c>
      <c r="H50" s="136" t="e">
        <f>NA()</f>
        <v>#N/A</v>
      </c>
      <c r="I50" s="136">
        <f>IF(ISNUMBER('実質公債費比率（分子）の構造'!M$53),'実質公債費比率（分子）の構造'!M$53,NA())</f>
        <v>3057</v>
      </c>
      <c r="J50" s="136" t="e">
        <f>NA()</f>
        <v>#N/A</v>
      </c>
      <c r="K50" s="136" t="e">
        <f>NA()</f>
        <v>#N/A</v>
      </c>
      <c r="L50" s="136">
        <f>IF(ISNUMBER('実質公債費比率（分子）の構造'!N$53),'実質公債費比率（分子）の構造'!N$53,NA())</f>
        <v>3172</v>
      </c>
      <c r="M50" s="136" t="e">
        <f>NA()</f>
        <v>#N/A</v>
      </c>
      <c r="N50" s="136" t="e">
        <f>NA()</f>
        <v>#N/A</v>
      </c>
      <c r="O50" s="136">
        <f>IF(ISNUMBER('実質公債費比率（分子）の構造'!O$53),'実質公債費比率（分子）の構造'!O$53,NA())</f>
        <v>3602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113856</v>
      </c>
      <c r="E56" s="135"/>
      <c r="F56" s="135"/>
      <c r="G56" s="135">
        <f>'将来負担比率（分子）の構造'!J$51</f>
        <v>116256</v>
      </c>
      <c r="H56" s="135"/>
      <c r="I56" s="135"/>
      <c r="J56" s="135">
        <f>'将来負担比率（分子）の構造'!K$51</f>
        <v>118793</v>
      </c>
      <c r="K56" s="135"/>
      <c r="L56" s="135"/>
      <c r="M56" s="135">
        <f>'将来負担比率（分子）の構造'!L$51</f>
        <v>122404</v>
      </c>
      <c r="N56" s="135"/>
      <c r="O56" s="135"/>
      <c r="P56" s="135">
        <f>'将来負担比率（分子）の構造'!M$51</f>
        <v>126235</v>
      </c>
    </row>
    <row r="57" spans="1:16">
      <c r="A57" s="135" t="s">
        <v>35</v>
      </c>
      <c r="B57" s="135"/>
      <c r="C57" s="135"/>
      <c r="D57" s="135">
        <f>'将来負担比率（分子）の構造'!I$50</f>
        <v>34840</v>
      </c>
      <c r="E57" s="135"/>
      <c r="F57" s="135"/>
      <c r="G57" s="135">
        <f>'将来負担比率（分子）の構造'!J$50</f>
        <v>35163</v>
      </c>
      <c r="H57" s="135"/>
      <c r="I57" s="135"/>
      <c r="J57" s="135">
        <f>'将来負担比率（分子）の構造'!K$50</f>
        <v>34712</v>
      </c>
      <c r="K57" s="135"/>
      <c r="L57" s="135"/>
      <c r="M57" s="135">
        <f>'将来負担比率（分子）の構造'!L$50</f>
        <v>32196</v>
      </c>
      <c r="N57" s="135"/>
      <c r="O57" s="135"/>
      <c r="P57" s="135">
        <f>'将来負担比率（分子）の構造'!M$50</f>
        <v>33522</v>
      </c>
    </row>
    <row r="58" spans="1:16">
      <c r="A58" s="135" t="s">
        <v>34</v>
      </c>
      <c r="B58" s="135"/>
      <c r="C58" s="135"/>
      <c r="D58" s="135">
        <f>'将来負担比率（分子）の構造'!I$49</f>
        <v>31010</v>
      </c>
      <c r="E58" s="135"/>
      <c r="F58" s="135"/>
      <c r="G58" s="135">
        <f>'将来負担比率（分子）の構造'!J$49</f>
        <v>35096</v>
      </c>
      <c r="H58" s="135"/>
      <c r="I58" s="135"/>
      <c r="J58" s="135">
        <f>'将来負担比率（分子）の構造'!K$49</f>
        <v>38242</v>
      </c>
      <c r="K58" s="135"/>
      <c r="L58" s="135"/>
      <c r="M58" s="135">
        <f>'将来負担比率（分子）の構造'!L$49</f>
        <v>38796</v>
      </c>
      <c r="N58" s="135"/>
      <c r="O58" s="135"/>
      <c r="P58" s="135">
        <f>'将来負担比率（分子）の構造'!M$49</f>
        <v>39810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23495</v>
      </c>
      <c r="C62" s="135"/>
      <c r="D62" s="135"/>
      <c r="E62" s="135">
        <f>'将来負担比率（分子）の構造'!J$45</f>
        <v>22067</v>
      </c>
      <c r="F62" s="135"/>
      <c r="G62" s="135"/>
      <c r="H62" s="135">
        <f>'将来負担比率（分子）の構造'!K$45</f>
        <v>21169</v>
      </c>
      <c r="I62" s="135"/>
      <c r="J62" s="135"/>
      <c r="K62" s="135">
        <f>'将来負担比率（分子）の構造'!L$45</f>
        <v>20121</v>
      </c>
      <c r="L62" s="135"/>
      <c r="M62" s="135"/>
      <c r="N62" s="135">
        <f>'将来負担比率（分子）の構造'!M$45</f>
        <v>18129</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36771</v>
      </c>
      <c r="C64" s="135"/>
      <c r="D64" s="135"/>
      <c r="E64" s="135">
        <f>'将来負担比率（分子）の構造'!J$43</f>
        <v>39714</v>
      </c>
      <c r="F64" s="135"/>
      <c r="G64" s="135"/>
      <c r="H64" s="135">
        <f>'将来負担比率（分子）の構造'!K$43</f>
        <v>38961</v>
      </c>
      <c r="I64" s="135"/>
      <c r="J64" s="135"/>
      <c r="K64" s="135">
        <f>'将来負担比率（分子）の構造'!L$43</f>
        <v>37562</v>
      </c>
      <c r="L64" s="135"/>
      <c r="M64" s="135"/>
      <c r="N64" s="135">
        <f>'将来負担比率（分子）の構造'!M$43</f>
        <v>34614</v>
      </c>
      <c r="O64" s="135"/>
      <c r="P64" s="135"/>
    </row>
    <row r="65" spans="1:16">
      <c r="A65" s="135" t="s">
        <v>26</v>
      </c>
      <c r="B65" s="135">
        <f>'将来負担比率（分子）の構造'!I$42</f>
        <v>2366</v>
      </c>
      <c r="C65" s="135"/>
      <c r="D65" s="135"/>
      <c r="E65" s="135">
        <f>'将来負担比率（分子）の構造'!J$42</f>
        <v>2367</v>
      </c>
      <c r="F65" s="135"/>
      <c r="G65" s="135"/>
      <c r="H65" s="135">
        <f>'将来負担比率（分子）の構造'!K$42</f>
        <v>2367</v>
      </c>
      <c r="I65" s="135"/>
      <c r="J65" s="135"/>
      <c r="K65" s="135">
        <f>'将来負担比率（分子）の構造'!L$42</f>
        <v>2039</v>
      </c>
      <c r="L65" s="135"/>
      <c r="M65" s="135"/>
      <c r="N65" s="135">
        <f>'将来負担比率（分子）の構造'!M$42</f>
        <v>2306</v>
      </c>
      <c r="O65" s="135"/>
      <c r="P65" s="135"/>
    </row>
    <row r="66" spans="1:16">
      <c r="A66" s="135" t="s">
        <v>25</v>
      </c>
      <c r="B66" s="135">
        <f>'将来負担比率（分子）の構造'!I$41</f>
        <v>133178</v>
      </c>
      <c r="C66" s="135"/>
      <c r="D66" s="135"/>
      <c r="E66" s="135">
        <f>'将来負担比率（分子）の構造'!J$41</f>
        <v>134480</v>
      </c>
      <c r="F66" s="135"/>
      <c r="G66" s="135"/>
      <c r="H66" s="135">
        <f>'将来負担比率（分子）の構造'!K$41</f>
        <v>133697</v>
      </c>
      <c r="I66" s="135"/>
      <c r="J66" s="135"/>
      <c r="K66" s="135">
        <f>'将来負担比率（分子）の構造'!L$41</f>
        <v>134465</v>
      </c>
      <c r="L66" s="135"/>
      <c r="M66" s="135"/>
      <c r="N66" s="135">
        <f>'将来負担比率（分子）の構造'!M$41</f>
        <v>135849</v>
      </c>
      <c r="O66" s="135"/>
      <c r="P66" s="135"/>
    </row>
    <row r="67" spans="1:16">
      <c r="A67" s="135" t="s">
        <v>63</v>
      </c>
      <c r="B67" s="135" t="e">
        <f>NA()</f>
        <v>#N/A</v>
      </c>
      <c r="C67" s="135">
        <f>IF(ISNUMBER('将来負担比率（分子）の構造'!I$52), IF('将来負担比率（分子）の構造'!I$52 &lt; 0, 0, '将来負担比率（分子）の構造'!I$52), NA())</f>
        <v>16106</v>
      </c>
      <c r="D67" s="135" t="e">
        <f>NA()</f>
        <v>#N/A</v>
      </c>
      <c r="E67" s="135" t="e">
        <f>NA()</f>
        <v>#N/A</v>
      </c>
      <c r="F67" s="135">
        <f>IF(ISNUMBER('将来負担比率（分子）の構造'!J$52), IF('将来負担比率（分子）の構造'!J$52 &lt; 0, 0, '将来負担比率（分子）の構造'!J$52), NA())</f>
        <v>12112</v>
      </c>
      <c r="G67" s="135" t="e">
        <f>NA()</f>
        <v>#N/A</v>
      </c>
      <c r="H67" s="135" t="e">
        <f>NA()</f>
        <v>#N/A</v>
      </c>
      <c r="I67" s="135">
        <f>IF(ISNUMBER('将来負担比率（分子）の構造'!K$52), IF('将来負担比率（分子）の構造'!K$52 &lt; 0, 0, '将来負担比率（分子）の構造'!K$52), NA())</f>
        <v>4448</v>
      </c>
      <c r="J67" s="135" t="e">
        <f>NA()</f>
        <v>#N/A</v>
      </c>
      <c r="K67" s="135" t="e">
        <f>NA()</f>
        <v>#N/A</v>
      </c>
      <c r="L67" s="135">
        <f>IF(ISNUMBER('将来負担比率（分子）の構造'!L$52), IF('将来負担比率（分子）の構造'!L$52 &lt; 0, 0, '将来負担比率（分子）の構造'!L$52), NA())</f>
        <v>791</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65973022</v>
      </c>
      <c r="S5" s="639"/>
      <c r="T5" s="639"/>
      <c r="U5" s="639"/>
      <c r="V5" s="639"/>
      <c r="W5" s="639"/>
      <c r="X5" s="639"/>
      <c r="Y5" s="686"/>
      <c r="Z5" s="699">
        <v>40.299999999999997</v>
      </c>
      <c r="AA5" s="699"/>
      <c r="AB5" s="699"/>
      <c r="AC5" s="699"/>
      <c r="AD5" s="700">
        <v>60597990</v>
      </c>
      <c r="AE5" s="700"/>
      <c r="AF5" s="700"/>
      <c r="AG5" s="700"/>
      <c r="AH5" s="700"/>
      <c r="AI5" s="700"/>
      <c r="AJ5" s="700"/>
      <c r="AK5" s="700"/>
      <c r="AL5" s="687">
        <v>76.099999999999994</v>
      </c>
      <c r="AM5" s="656"/>
      <c r="AN5" s="656"/>
      <c r="AO5" s="688"/>
      <c r="AP5" s="675" t="s">
        <v>209</v>
      </c>
      <c r="AQ5" s="676"/>
      <c r="AR5" s="676"/>
      <c r="AS5" s="676"/>
      <c r="AT5" s="676"/>
      <c r="AU5" s="676"/>
      <c r="AV5" s="676"/>
      <c r="AW5" s="676"/>
      <c r="AX5" s="676"/>
      <c r="AY5" s="676"/>
      <c r="AZ5" s="676"/>
      <c r="BA5" s="676"/>
      <c r="BB5" s="676"/>
      <c r="BC5" s="676"/>
      <c r="BD5" s="676"/>
      <c r="BE5" s="676"/>
      <c r="BF5" s="677"/>
      <c r="BG5" s="588">
        <v>59030141</v>
      </c>
      <c r="BH5" s="589"/>
      <c r="BI5" s="589"/>
      <c r="BJ5" s="589"/>
      <c r="BK5" s="589"/>
      <c r="BL5" s="589"/>
      <c r="BM5" s="589"/>
      <c r="BN5" s="590"/>
      <c r="BO5" s="641">
        <v>89.5</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1019587</v>
      </c>
      <c r="S6" s="589"/>
      <c r="T6" s="589"/>
      <c r="U6" s="589"/>
      <c r="V6" s="589"/>
      <c r="W6" s="589"/>
      <c r="X6" s="589"/>
      <c r="Y6" s="590"/>
      <c r="Z6" s="641">
        <v>0.6</v>
      </c>
      <c r="AA6" s="641"/>
      <c r="AB6" s="641"/>
      <c r="AC6" s="641"/>
      <c r="AD6" s="642">
        <v>1019587</v>
      </c>
      <c r="AE6" s="642"/>
      <c r="AF6" s="642"/>
      <c r="AG6" s="642"/>
      <c r="AH6" s="642"/>
      <c r="AI6" s="642"/>
      <c r="AJ6" s="642"/>
      <c r="AK6" s="642"/>
      <c r="AL6" s="611">
        <v>1.3</v>
      </c>
      <c r="AM6" s="643"/>
      <c r="AN6" s="643"/>
      <c r="AO6" s="644"/>
      <c r="AP6" s="585" t="s">
        <v>215</v>
      </c>
      <c r="AQ6" s="586"/>
      <c r="AR6" s="586"/>
      <c r="AS6" s="586"/>
      <c r="AT6" s="586"/>
      <c r="AU6" s="586"/>
      <c r="AV6" s="586"/>
      <c r="AW6" s="586"/>
      <c r="AX6" s="586"/>
      <c r="AY6" s="586"/>
      <c r="AZ6" s="586"/>
      <c r="BA6" s="586"/>
      <c r="BB6" s="586"/>
      <c r="BC6" s="586"/>
      <c r="BD6" s="586"/>
      <c r="BE6" s="586"/>
      <c r="BF6" s="587"/>
      <c r="BG6" s="588">
        <v>59030141</v>
      </c>
      <c r="BH6" s="589"/>
      <c r="BI6" s="589"/>
      <c r="BJ6" s="589"/>
      <c r="BK6" s="589"/>
      <c r="BL6" s="589"/>
      <c r="BM6" s="589"/>
      <c r="BN6" s="590"/>
      <c r="BO6" s="641">
        <v>89.5</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845601</v>
      </c>
      <c r="CS6" s="589"/>
      <c r="CT6" s="589"/>
      <c r="CU6" s="589"/>
      <c r="CV6" s="589"/>
      <c r="CW6" s="589"/>
      <c r="CX6" s="589"/>
      <c r="CY6" s="590"/>
      <c r="CZ6" s="641">
        <v>0.5</v>
      </c>
      <c r="DA6" s="641"/>
      <c r="DB6" s="641"/>
      <c r="DC6" s="641"/>
      <c r="DD6" s="594" t="s">
        <v>210</v>
      </c>
      <c r="DE6" s="589"/>
      <c r="DF6" s="589"/>
      <c r="DG6" s="589"/>
      <c r="DH6" s="589"/>
      <c r="DI6" s="589"/>
      <c r="DJ6" s="589"/>
      <c r="DK6" s="589"/>
      <c r="DL6" s="589"/>
      <c r="DM6" s="589"/>
      <c r="DN6" s="589"/>
      <c r="DO6" s="589"/>
      <c r="DP6" s="590"/>
      <c r="DQ6" s="594">
        <v>845551</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137904</v>
      </c>
      <c r="S7" s="589"/>
      <c r="T7" s="589"/>
      <c r="U7" s="589"/>
      <c r="V7" s="589"/>
      <c r="W7" s="589"/>
      <c r="X7" s="589"/>
      <c r="Y7" s="590"/>
      <c r="Z7" s="641">
        <v>0.1</v>
      </c>
      <c r="AA7" s="641"/>
      <c r="AB7" s="641"/>
      <c r="AC7" s="641"/>
      <c r="AD7" s="642">
        <v>137904</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29816198</v>
      </c>
      <c r="BH7" s="589"/>
      <c r="BI7" s="589"/>
      <c r="BJ7" s="589"/>
      <c r="BK7" s="589"/>
      <c r="BL7" s="589"/>
      <c r="BM7" s="589"/>
      <c r="BN7" s="590"/>
      <c r="BO7" s="641">
        <v>45.2</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13141580</v>
      </c>
      <c r="CS7" s="589"/>
      <c r="CT7" s="589"/>
      <c r="CU7" s="589"/>
      <c r="CV7" s="589"/>
      <c r="CW7" s="589"/>
      <c r="CX7" s="589"/>
      <c r="CY7" s="590"/>
      <c r="CZ7" s="641">
        <v>8.5</v>
      </c>
      <c r="DA7" s="641"/>
      <c r="DB7" s="641"/>
      <c r="DC7" s="641"/>
      <c r="DD7" s="594">
        <v>1586345</v>
      </c>
      <c r="DE7" s="589"/>
      <c r="DF7" s="589"/>
      <c r="DG7" s="589"/>
      <c r="DH7" s="589"/>
      <c r="DI7" s="589"/>
      <c r="DJ7" s="589"/>
      <c r="DK7" s="589"/>
      <c r="DL7" s="589"/>
      <c r="DM7" s="589"/>
      <c r="DN7" s="589"/>
      <c r="DO7" s="589"/>
      <c r="DP7" s="590"/>
      <c r="DQ7" s="594">
        <v>10817723</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417451</v>
      </c>
      <c r="S8" s="589"/>
      <c r="T8" s="589"/>
      <c r="U8" s="589"/>
      <c r="V8" s="589"/>
      <c r="W8" s="589"/>
      <c r="X8" s="589"/>
      <c r="Y8" s="590"/>
      <c r="Z8" s="641">
        <v>0.3</v>
      </c>
      <c r="AA8" s="641"/>
      <c r="AB8" s="641"/>
      <c r="AC8" s="641"/>
      <c r="AD8" s="642">
        <v>417451</v>
      </c>
      <c r="AE8" s="642"/>
      <c r="AF8" s="642"/>
      <c r="AG8" s="642"/>
      <c r="AH8" s="642"/>
      <c r="AI8" s="642"/>
      <c r="AJ8" s="642"/>
      <c r="AK8" s="642"/>
      <c r="AL8" s="611">
        <v>0.5</v>
      </c>
      <c r="AM8" s="643"/>
      <c r="AN8" s="643"/>
      <c r="AO8" s="644"/>
      <c r="AP8" s="585" t="s">
        <v>221</v>
      </c>
      <c r="AQ8" s="586"/>
      <c r="AR8" s="586"/>
      <c r="AS8" s="586"/>
      <c r="AT8" s="586"/>
      <c r="AU8" s="586"/>
      <c r="AV8" s="586"/>
      <c r="AW8" s="586"/>
      <c r="AX8" s="586"/>
      <c r="AY8" s="586"/>
      <c r="AZ8" s="586"/>
      <c r="BA8" s="586"/>
      <c r="BB8" s="586"/>
      <c r="BC8" s="586"/>
      <c r="BD8" s="586"/>
      <c r="BE8" s="586"/>
      <c r="BF8" s="587"/>
      <c r="BG8" s="588">
        <v>676704</v>
      </c>
      <c r="BH8" s="589"/>
      <c r="BI8" s="589"/>
      <c r="BJ8" s="589"/>
      <c r="BK8" s="589"/>
      <c r="BL8" s="589"/>
      <c r="BM8" s="589"/>
      <c r="BN8" s="590"/>
      <c r="BO8" s="641">
        <v>1</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56152195</v>
      </c>
      <c r="CS8" s="589"/>
      <c r="CT8" s="589"/>
      <c r="CU8" s="589"/>
      <c r="CV8" s="589"/>
      <c r="CW8" s="589"/>
      <c r="CX8" s="589"/>
      <c r="CY8" s="590"/>
      <c r="CZ8" s="641">
        <v>36.200000000000003</v>
      </c>
      <c r="DA8" s="641"/>
      <c r="DB8" s="641"/>
      <c r="DC8" s="641"/>
      <c r="DD8" s="594">
        <v>828410</v>
      </c>
      <c r="DE8" s="589"/>
      <c r="DF8" s="589"/>
      <c r="DG8" s="589"/>
      <c r="DH8" s="589"/>
      <c r="DI8" s="589"/>
      <c r="DJ8" s="589"/>
      <c r="DK8" s="589"/>
      <c r="DL8" s="589"/>
      <c r="DM8" s="589"/>
      <c r="DN8" s="589"/>
      <c r="DO8" s="589"/>
      <c r="DP8" s="590"/>
      <c r="DQ8" s="594">
        <v>27548279</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202286</v>
      </c>
      <c r="S9" s="589"/>
      <c r="T9" s="589"/>
      <c r="U9" s="589"/>
      <c r="V9" s="589"/>
      <c r="W9" s="589"/>
      <c r="X9" s="589"/>
      <c r="Y9" s="590"/>
      <c r="Z9" s="641">
        <v>0.1</v>
      </c>
      <c r="AA9" s="641"/>
      <c r="AB9" s="641"/>
      <c r="AC9" s="641"/>
      <c r="AD9" s="642">
        <v>202286</v>
      </c>
      <c r="AE9" s="642"/>
      <c r="AF9" s="642"/>
      <c r="AG9" s="642"/>
      <c r="AH9" s="642"/>
      <c r="AI9" s="642"/>
      <c r="AJ9" s="642"/>
      <c r="AK9" s="642"/>
      <c r="AL9" s="611">
        <v>0.3</v>
      </c>
      <c r="AM9" s="643"/>
      <c r="AN9" s="643"/>
      <c r="AO9" s="644"/>
      <c r="AP9" s="585" t="s">
        <v>225</v>
      </c>
      <c r="AQ9" s="586"/>
      <c r="AR9" s="586"/>
      <c r="AS9" s="586"/>
      <c r="AT9" s="586"/>
      <c r="AU9" s="586"/>
      <c r="AV9" s="586"/>
      <c r="AW9" s="586"/>
      <c r="AX9" s="586"/>
      <c r="AY9" s="586"/>
      <c r="AZ9" s="586"/>
      <c r="BA9" s="586"/>
      <c r="BB9" s="586"/>
      <c r="BC9" s="586"/>
      <c r="BD9" s="586"/>
      <c r="BE9" s="586"/>
      <c r="BF9" s="587"/>
      <c r="BG9" s="588">
        <v>22398106</v>
      </c>
      <c r="BH9" s="589"/>
      <c r="BI9" s="589"/>
      <c r="BJ9" s="589"/>
      <c r="BK9" s="589"/>
      <c r="BL9" s="589"/>
      <c r="BM9" s="589"/>
      <c r="BN9" s="590"/>
      <c r="BO9" s="641">
        <v>34</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14243551</v>
      </c>
      <c r="CS9" s="589"/>
      <c r="CT9" s="589"/>
      <c r="CU9" s="589"/>
      <c r="CV9" s="589"/>
      <c r="CW9" s="589"/>
      <c r="CX9" s="589"/>
      <c r="CY9" s="590"/>
      <c r="CZ9" s="641">
        <v>9.1999999999999993</v>
      </c>
      <c r="DA9" s="641"/>
      <c r="DB9" s="641"/>
      <c r="DC9" s="641"/>
      <c r="DD9" s="594">
        <v>2752464</v>
      </c>
      <c r="DE9" s="589"/>
      <c r="DF9" s="589"/>
      <c r="DG9" s="589"/>
      <c r="DH9" s="589"/>
      <c r="DI9" s="589"/>
      <c r="DJ9" s="589"/>
      <c r="DK9" s="589"/>
      <c r="DL9" s="589"/>
      <c r="DM9" s="589"/>
      <c r="DN9" s="589"/>
      <c r="DO9" s="589"/>
      <c r="DP9" s="590"/>
      <c r="DQ9" s="594">
        <v>11337080</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4914447</v>
      </c>
      <c r="S10" s="589"/>
      <c r="T10" s="589"/>
      <c r="U10" s="589"/>
      <c r="V10" s="589"/>
      <c r="W10" s="589"/>
      <c r="X10" s="589"/>
      <c r="Y10" s="590"/>
      <c r="Z10" s="641">
        <v>3</v>
      </c>
      <c r="AA10" s="641"/>
      <c r="AB10" s="641"/>
      <c r="AC10" s="641"/>
      <c r="AD10" s="642">
        <v>4914447</v>
      </c>
      <c r="AE10" s="642"/>
      <c r="AF10" s="642"/>
      <c r="AG10" s="642"/>
      <c r="AH10" s="642"/>
      <c r="AI10" s="642"/>
      <c r="AJ10" s="642"/>
      <c r="AK10" s="642"/>
      <c r="AL10" s="611">
        <v>6.2</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1324546</v>
      </c>
      <c r="BH10" s="589"/>
      <c r="BI10" s="589"/>
      <c r="BJ10" s="589"/>
      <c r="BK10" s="589"/>
      <c r="BL10" s="589"/>
      <c r="BM10" s="589"/>
      <c r="BN10" s="590"/>
      <c r="BO10" s="641">
        <v>2</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76045</v>
      </c>
      <c r="CS10" s="589"/>
      <c r="CT10" s="589"/>
      <c r="CU10" s="589"/>
      <c r="CV10" s="589"/>
      <c r="CW10" s="589"/>
      <c r="CX10" s="589"/>
      <c r="CY10" s="590"/>
      <c r="CZ10" s="641">
        <v>0</v>
      </c>
      <c r="DA10" s="641"/>
      <c r="DB10" s="641"/>
      <c r="DC10" s="641"/>
      <c r="DD10" s="594">
        <v>4487</v>
      </c>
      <c r="DE10" s="589"/>
      <c r="DF10" s="589"/>
      <c r="DG10" s="589"/>
      <c r="DH10" s="589"/>
      <c r="DI10" s="589"/>
      <c r="DJ10" s="589"/>
      <c r="DK10" s="589"/>
      <c r="DL10" s="589"/>
      <c r="DM10" s="589"/>
      <c r="DN10" s="589"/>
      <c r="DO10" s="589"/>
      <c r="DP10" s="590"/>
      <c r="DQ10" s="594">
        <v>55882</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16782</v>
      </c>
      <c r="S11" s="589"/>
      <c r="T11" s="589"/>
      <c r="U11" s="589"/>
      <c r="V11" s="589"/>
      <c r="W11" s="589"/>
      <c r="X11" s="589"/>
      <c r="Y11" s="590"/>
      <c r="Z11" s="641">
        <v>0</v>
      </c>
      <c r="AA11" s="641"/>
      <c r="AB11" s="641"/>
      <c r="AC11" s="641"/>
      <c r="AD11" s="642">
        <v>16782</v>
      </c>
      <c r="AE11" s="642"/>
      <c r="AF11" s="642"/>
      <c r="AG11" s="642"/>
      <c r="AH11" s="642"/>
      <c r="AI11" s="642"/>
      <c r="AJ11" s="642"/>
      <c r="AK11" s="642"/>
      <c r="AL11" s="611">
        <v>0</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5416842</v>
      </c>
      <c r="BH11" s="589"/>
      <c r="BI11" s="589"/>
      <c r="BJ11" s="589"/>
      <c r="BK11" s="589"/>
      <c r="BL11" s="589"/>
      <c r="BM11" s="589"/>
      <c r="BN11" s="590"/>
      <c r="BO11" s="641">
        <v>8.1999999999999993</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1060427</v>
      </c>
      <c r="CS11" s="589"/>
      <c r="CT11" s="589"/>
      <c r="CU11" s="589"/>
      <c r="CV11" s="589"/>
      <c r="CW11" s="589"/>
      <c r="CX11" s="589"/>
      <c r="CY11" s="590"/>
      <c r="CZ11" s="641">
        <v>0.7</v>
      </c>
      <c r="DA11" s="641"/>
      <c r="DB11" s="641"/>
      <c r="DC11" s="641"/>
      <c r="DD11" s="594">
        <v>371348</v>
      </c>
      <c r="DE11" s="589"/>
      <c r="DF11" s="589"/>
      <c r="DG11" s="589"/>
      <c r="DH11" s="589"/>
      <c r="DI11" s="589"/>
      <c r="DJ11" s="589"/>
      <c r="DK11" s="589"/>
      <c r="DL11" s="589"/>
      <c r="DM11" s="589"/>
      <c r="DN11" s="589"/>
      <c r="DO11" s="589"/>
      <c r="DP11" s="590"/>
      <c r="DQ11" s="594">
        <v>839962</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25719301</v>
      </c>
      <c r="BH12" s="589"/>
      <c r="BI12" s="589"/>
      <c r="BJ12" s="589"/>
      <c r="BK12" s="589"/>
      <c r="BL12" s="589"/>
      <c r="BM12" s="589"/>
      <c r="BN12" s="590"/>
      <c r="BO12" s="641">
        <v>39</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11588549</v>
      </c>
      <c r="CS12" s="589"/>
      <c r="CT12" s="589"/>
      <c r="CU12" s="589"/>
      <c r="CV12" s="589"/>
      <c r="CW12" s="589"/>
      <c r="CX12" s="589"/>
      <c r="CY12" s="590"/>
      <c r="CZ12" s="641">
        <v>7.5</v>
      </c>
      <c r="DA12" s="641"/>
      <c r="DB12" s="641"/>
      <c r="DC12" s="641"/>
      <c r="DD12" s="594">
        <v>282823</v>
      </c>
      <c r="DE12" s="589"/>
      <c r="DF12" s="589"/>
      <c r="DG12" s="589"/>
      <c r="DH12" s="589"/>
      <c r="DI12" s="589"/>
      <c r="DJ12" s="589"/>
      <c r="DK12" s="589"/>
      <c r="DL12" s="589"/>
      <c r="DM12" s="589"/>
      <c r="DN12" s="589"/>
      <c r="DO12" s="589"/>
      <c r="DP12" s="590"/>
      <c r="DQ12" s="594">
        <v>2312540</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119789</v>
      </c>
      <c r="S13" s="589"/>
      <c r="T13" s="589"/>
      <c r="U13" s="589"/>
      <c r="V13" s="589"/>
      <c r="W13" s="589"/>
      <c r="X13" s="589"/>
      <c r="Y13" s="590"/>
      <c r="Z13" s="641">
        <v>0.1</v>
      </c>
      <c r="AA13" s="641"/>
      <c r="AB13" s="641"/>
      <c r="AC13" s="641"/>
      <c r="AD13" s="642">
        <v>119789</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25655875</v>
      </c>
      <c r="BH13" s="589"/>
      <c r="BI13" s="589"/>
      <c r="BJ13" s="589"/>
      <c r="BK13" s="589"/>
      <c r="BL13" s="589"/>
      <c r="BM13" s="589"/>
      <c r="BN13" s="590"/>
      <c r="BO13" s="641">
        <v>38.9</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15017662</v>
      </c>
      <c r="CS13" s="589"/>
      <c r="CT13" s="589"/>
      <c r="CU13" s="589"/>
      <c r="CV13" s="589"/>
      <c r="CW13" s="589"/>
      <c r="CX13" s="589"/>
      <c r="CY13" s="590"/>
      <c r="CZ13" s="641">
        <v>9.6999999999999993</v>
      </c>
      <c r="DA13" s="641"/>
      <c r="DB13" s="641"/>
      <c r="DC13" s="641"/>
      <c r="DD13" s="594">
        <v>7950973</v>
      </c>
      <c r="DE13" s="589"/>
      <c r="DF13" s="589"/>
      <c r="DG13" s="589"/>
      <c r="DH13" s="589"/>
      <c r="DI13" s="589"/>
      <c r="DJ13" s="589"/>
      <c r="DK13" s="589"/>
      <c r="DL13" s="589"/>
      <c r="DM13" s="589"/>
      <c r="DN13" s="589"/>
      <c r="DO13" s="589"/>
      <c r="DP13" s="590"/>
      <c r="DQ13" s="594">
        <v>9820139</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630870</v>
      </c>
      <c r="BH14" s="589"/>
      <c r="BI14" s="589"/>
      <c r="BJ14" s="589"/>
      <c r="BK14" s="589"/>
      <c r="BL14" s="589"/>
      <c r="BM14" s="589"/>
      <c r="BN14" s="590"/>
      <c r="BO14" s="641">
        <v>1</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5339081</v>
      </c>
      <c r="CS14" s="589"/>
      <c r="CT14" s="589"/>
      <c r="CU14" s="589"/>
      <c r="CV14" s="589"/>
      <c r="CW14" s="589"/>
      <c r="CX14" s="589"/>
      <c r="CY14" s="590"/>
      <c r="CZ14" s="641">
        <v>3.4</v>
      </c>
      <c r="DA14" s="641"/>
      <c r="DB14" s="641"/>
      <c r="DC14" s="641"/>
      <c r="DD14" s="594">
        <v>601435</v>
      </c>
      <c r="DE14" s="589"/>
      <c r="DF14" s="589"/>
      <c r="DG14" s="589"/>
      <c r="DH14" s="589"/>
      <c r="DI14" s="589"/>
      <c r="DJ14" s="589"/>
      <c r="DK14" s="589"/>
      <c r="DL14" s="589"/>
      <c r="DM14" s="589"/>
      <c r="DN14" s="589"/>
      <c r="DO14" s="589"/>
      <c r="DP14" s="590"/>
      <c r="DQ14" s="594">
        <v>4353799</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223514</v>
      </c>
      <c r="S15" s="589"/>
      <c r="T15" s="589"/>
      <c r="U15" s="589"/>
      <c r="V15" s="589"/>
      <c r="W15" s="589"/>
      <c r="X15" s="589"/>
      <c r="Y15" s="590"/>
      <c r="Z15" s="641">
        <v>0.1</v>
      </c>
      <c r="AA15" s="641"/>
      <c r="AB15" s="641"/>
      <c r="AC15" s="641"/>
      <c r="AD15" s="642">
        <v>223514</v>
      </c>
      <c r="AE15" s="642"/>
      <c r="AF15" s="642"/>
      <c r="AG15" s="642"/>
      <c r="AH15" s="642"/>
      <c r="AI15" s="642"/>
      <c r="AJ15" s="642"/>
      <c r="AK15" s="642"/>
      <c r="AL15" s="611">
        <v>0.3</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2863772</v>
      </c>
      <c r="BH15" s="589"/>
      <c r="BI15" s="589"/>
      <c r="BJ15" s="589"/>
      <c r="BK15" s="589"/>
      <c r="BL15" s="589"/>
      <c r="BM15" s="589"/>
      <c r="BN15" s="590"/>
      <c r="BO15" s="641">
        <v>4.3</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23630644</v>
      </c>
      <c r="CS15" s="589"/>
      <c r="CT15" s="589"/>
      <c r="CU15" s="589"/>
      <c r="CV15" s="589"/>
      <c r="CW15" s="589"/>
      <c r="CX15" s="589"/>
      <c r="CY15" s="590"/>
      <c r="CZ15" s="641">
        <v>15.2</v>
      </c>
      <c r="DA15" s="641"/>
      <c r="DB15" s="641"/>
      <c r="DC15" s="641"/>
      <c r="DD15" s="594">
        <v>8758495</v>
      </c>
      <c r="DE15" s="589"/>
      <c r="DF15" s="589"/>
      <c r="DG15" s="589"/>
      <c r="DH15" s="589"/>
      <c r="DI15" s="589"/>
      <c r="DJ15" s="589"/>
      <c r="DK15" s="589"/>
      <c r="DL15" s="589"/>
      <c r="DM15" s="589"/>
      <c r="DN15" s="589"/>
      <c r="DO15" s="589"/>
      <c r="DP15" s="590"/>
      <c r="DQ15" s="594">
        <v>13411066</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11962168</v>
      </c>
      <c r="S16" s="589"/>
      <c r="T16" s="589"/>
      <c r="U16" s="589"/>
      <c r="V16" s="589"/>
      <c r="W16" s="589"/>
      <c r="X16" s="589"/>
      <c r="Y16" s="590"/>
      <c r="Z16" s="641">
        <v>7.3</v>
      </c>
      <c r="AA16" s="641"/>
      <c r="AB16" s="641"/>
      <c r="AC16" s="641"/>
      <c r="AD16" s="642">
        <v>11148868</v>
      </c>
      <c r="AE16" s="642"/>
      <c r="AF16" s="642"/>
      <c r="AG16" s="642"/>
      <c r="AH16" s="642"/>
      <c r="AI16" s="642"/>
      <c r="AJ16" s="642"/>
      <c r="AK16" s="642"/>
      <c r="AL16" s="611">
        <v>14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22687</v>
      </c>
      <c r="CS16" s="589"/>
      <c r="CT16" s="589"/>
      <c r="CU16" s="589"/>
      <c r="CV16" s="589"/>
      <c r="CW16" s="589"/>
      <c r="CX16" s="589"/>
      <c r="CY16" s="590"/>
      <c r="CZ16" s="641">
        <v>0</v>
      </c>
      <c r="DA16" s="641"/>
      <c r="DB16" s="641"/>
      <c r="DC16" s="641"/>
      <c r="DD16" s="594" t="s">
        <v>222</v>
      </c>
      <c r="DE16" s="589"/>
      <c r="DF16" s="589"/>
      <c r="DG16" s="589"/>
      <c r="DH16" s="589"/>
      <c r="DI16" s="589"/>
      <c r="DJ16" s="589"/>
      <c r="DK16" s="589"/>
      <c r="DL16" s="589"/>
      <c r="DM16" s="589"/>
      <c r="DN16" s="589"/>
      <c r="DO16" s="589"/>
      <c r="DP16" s="590"/>
      <c r="DQ16" s="594">
        <v>329</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11148868</v>
      </c>
      <c r="S17" s="589"/>
      <c r="T17" s="589"/>
      <c r="U17" s="589"/>
      <c r="V17" s="589"/>
      <c r="W17" s="589"/>
      <c r="X17" s="589"/>
      <c r="Y17" s="590"/>
      <c r="Z17" s="641">
        <v>6.8</v>
      </c>
      <c r="AA17" s="641"/>
      <c r="AB17" s="641"/>
      <c r="AC17" s="641"/>
      <c r="AD17" s="642">
        <v>11148868</v>
      </c>
      <c r="AE17" s="642"/>
      <c r="AF17" s="642"/>
      <c r="AG17" s="642"/>
      <c r="AH17" s="642"/>
      <c r="AI17" s="642"/>
      <c r="AJ17" s="642"/>
      <c r="AK17" s="642"/>
      <c r="AL17" s="611">
        <v>14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13911676</v>
      </c>
      <c r="CS17" s="589"/>
      <c r="CT17" s="589"/>
      <c r="CU17" s="589"/>
      <c r="CV17" s="589"/>
      <c r="CW17" s="589"/>
      <c r="CX17" s="589"/>
      <c r="CY17" s="590"/>
      <c r="CZ17" s="641">
        <v>9</v>
      </c>
      <c r="DA17" s="641"/>
      <c r="DB17" s="641"/>
      <c r="DC17" s="641"/>
      <c r="DD17" s="594" t="s">
        <v>222</v>
      </c>
      <c r="DE17" s="589"/>
      <c r="DF17" s="589"/>
      <c r="DG17" s="589"/>
      <c r="DH17" s="589"/>
      <c r="DI17" s="589"/>
      <c r="DJ17" s="589"/>
      <c r="DK17" s="589"/>
      <c r="DL17" s="589"/>
      <c r="DM17" s="589"/>
      <c r="DN17" s="589"/>
      <c r="DO17" s="589"/>
      <c r="DP17" s="590"/>
      <c r="DQ17" s="594">
        <v>13677791</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813299</v>
      </c>
      <c r="S18" s="589"/>
      <c r="T18" s="589"/>
      <c r="U18" s="589"/>
      <c r="V18" s="589"/>
      <c r="W18" s="589"/>
      <c r="X18" s="589"/>
      <c r="Y18" s="590"/>
      <c r="Z18" s="641">
        <v>0.5</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6942881</v>
      </c>
      <c r="BH19" s="589"/>
      <c r="BI19" s="589"/>
      <c r="BJ19" s="589"/>
      <c r="BK19" s="589"/>
      <c r="BL19" s="589"/>
      <c r="BM19" s="589"/>
      <c r="BN19" s="590"/>
      <c r="BO19" s="641">
        <v>10.5</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84986950</v>
      </c>
      <c r="S20" s="589"/>
      <c r="T20" s="589"/>
      <c r="U20" s="589"/>
      <c r="V20" s="589"/>
      <c r="W20" s="589"/>
      <c r="X20" s="589"/>
      <c r="Y20" s="590"/>
      <c r="Z20" s="641">
        <v>51.9</v>
      </c>
      <c r="AA20" s="641"/>
      <c r="AB20" s="641"/>
      <c r="AC20" s="641"/>
      <c r="AD20" s="642">
        <v>78798618</v>
      </c>
      <c r="AE20" s="642"/>
      <c r="AF20" s="642"/>
      <c r="AG20" s="642"/>
      <c r="AH20" s="642"/>
      <c r="AI20" s="642"/>
      <c r="AJ20" s="642"/>
      <c r="AK20" s="642"/>
      <c r="AL20" s="611">
        <v>99</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6942881</v>
      </c>
      <c r="BH20" s="589"/>
      <c r="BI20" s="589"/>
      <c r="BJ20" s="589"/>
      <c r="BK20" s="589"/>
      <c r="BL20" s="589"/>
      <c r="BM20" s="589"/>
      <c r="BN20" s="590"/>
      <c r="BO20" s="641">
        <v>10.5</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155029698</v>
      </c>
      <c r="CS20" s="589"/>
      <c r="CT20" s="589"/>
      <c r="CU20" s="589"/>
      <c r="CV20" s="589"/>
      <c r="CW20" s="589"/>
      <c r="CX20" s="589"/>
      <c r="CY20" s="590"/>
      <c r="CZ20" s="641">
        <v>100</v>
      </c>
      <c r="DA20" s="641"/>
      <c r="DB20" s="641"/>
      <c r="DC20" s="641"/>
      <c r="DD20" s="594">
        <v>23136780</v>
      </c>
      <c r="DE20" s="589"/>
      <c r="DF20" s="589"/>
      <c r="DG20" s="589"/>
      <c r="DH20" s="589"/>
      <c r="DI20" s="589"/>
      <c r="DJ20" s="589"/>
      <c r="DK20" s="589"/>
      <c r="DL20" s="589"/>
      <c r="DM20" s="589"/>
      <c r="DN20" s="589"/>
      <c r="DO20" s="589"/>
      <c r="DP20" s="590"/>
      <c r="DQ20" s="594">
        <v>95020141</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77423</v>
      </c>
      <c r="S21" s="589"/>
      <c r="T21" s="589"/>
      <c r="U21" s="589"/>
      <c r="V21" s="589"/>
      <c r="W21" s="589"/>
      <c r="X21" s="589"/>
      <c r="Y21" s="590"/>
      <c r="Z21" s="641">
        <v>0</v>
      </c>
      <c r="AA21" s="641"/>
      <c r="AB21" s="641"/>
      <c r="AC21" s="641"/>
      <c r="AD21" s="642">
        <v>77423</v>
      </c>
      <c r="AE21" s="642"/>
      <c r="AF21" s="642"/>
      <c r="AG21" s="642"/>
      <c r="AH21" s="642"/>
      <c r="AI21" s="642"/>
      <c r="AJ21" s="642"/>
      <c r="AK21" s="642"/>
      <c r="AL21" s="611">
        <v>0.1</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36041</v>
      </c>
      <c r="BH21" s="589"/>
      <c r="BI21" s="589"/>
      <c r="BJ21" s="589"/>
      <c r="BK21" s="589"/>
      <c r="BL21" s="589"/>
      <c r="BM21" s="589"/>
      <c r="BN21" s="590"/>
      <c r="BO21" s="641">
        <v>0.1</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1709460</v>
      </c>
      <c r="S22" s="589"/>
      <c r="T22" s="589"/>
      <c r="U22" s="589"/>
      <c r="V22" s="589"/>
      <c r="W22" s="589"/>
      <c r="X22" s="589"/>
      <c r="Y22" s="590"/>
      <c r="Z22" s="641">
        <v>1</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v>1531808</v>
      </c>
      <c r="BH22" s="589"/>
      <c r="BI22" s="589"/>
      <c r="BJ22" s="589"/>
      <c r="BK22" s="589"/>
      <c r="BL22" s="589"/>
      <c r="BM22" s="589"/>
      <c r="BN22" s="590"/>
      <c r="BO22" s="641">
        <v>2.2999999999999998</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3151638</v>
      </c>
      <c r="S23" s="589"/>
      <c r="T23" s="589"/>
      <c r="U23" s="589"/>
      <c r="V23" s="589"/>
      <c r="W23" s="589"/>
      <c r="X23" s="589"/>
      <c r="Y23" s="590"/>
      <c r="Z23" s="641">
        <v>1.9</v>
      </c>
      <c r="AA23" s="641"/>
      <c r="AB23" s="641"/>
      <c r="AC23" s="641"/>
      <c r="AD23" s="642">
        <v>426225</v>
      </c>
      <c r="AE23" s="642"/>
      <c r="AF23" s="642"/>
      <c r="AG23" s="642"/>
      <c r="AH23" s="642"/>
      <c r="AI23" s="642"/>
      <c r="AJ23" s="642"/>
      <c r="AK23" s="642"/>
      <c r="AL23" s="611">
        <v>0.5</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v>5375032</v>
      </c>
      <c r="BH23" s="589"/>
      <c r="BI23" s="589"/>
      <c r="BJ23" s="589"/>
      <c r="BK23" s="589"/>
      <c r="BL23" s="589"/>
      <c r="BM23" s="589"/>
      <c r="BN23" s="590"/>
      <c r="BO23" s="641">
        <v>8.1</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584679</v>
      </c>
      <c r="S24" s="589"/>
      <c r="T24" s="589"/>
      <c r="U24" s="589"/>
      <c r="V24" s="589"/>
      <c r="W24" s="589"/>
      <c r="X24" s="589"/>
      <c r="Y24" s="590"/>
      <c r="Z24" s="641">
        <v>0.4</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74765693</v>
      </c>
      <c r="CS24" s="639"/>
      <c r="CT24" s="639"/>
      <c r="CU24" s="639"/>
      <c r="CV24" s="639"/>
      <c r="CW24" s="639"/>
      <c r="CX24" s="639"/>
      <c r="CY24" s="686"/>
      <c r="CZ24" s="690">
        <v>48.2</v>
      </c>
      <c r="DA24" s="691"/>
      <c r="DB24" s="691"/>
      <c r="DC24" s="692"/>
      <c r="DD24" s="685">
        <v>47365988</v>
      </c>
      <c r="DE24" s="639"/>
      <c r="DF24" s="639"/>
      <c r="DG24" s="639"/>
      <c r="DH24" s="639"/>
      <c r="DI24" s="639"/>
      <c r="DJ24" s="639"/>
      <c r="DK24" s="686"/>
      <c r="DL24" s="685">
        <v>45944112</v>
      </c>
      <c r="DM24" s="639"/>
      <c r="DN24" s="639"/>
      <c r="DO24" s="639"/>
      <c r="DP24" s="639"/>
      <c r="DQ24" s="639"/>
      <c r="DR24" s="639"/>
      <c r="DS24" s="639"/>
      <c r="DT24" s="639"/>
      <c r="DU24" s="639"/>
      <c r="DV24" s="686"/>
      <c r="DW24" s="687">
        <v>53.4</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25565987</v>
      </c>
      <c r="S25" s="589"/>
      <c r="T25" s="589"/>
      <c r="U25" s="589"/>
      <c r="V25" s="589"/>
      <c r="W25" s="589"/>
      <c r="X25" s="589"/>
      <c r="Y25" s="590"/>
      <c r="Z25" s="641">
        <v>15.6</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25189688</v>
      </c>
      <c r="CS25" s="607"/>
      <c r="CT25" s="607"/>
      <c r="CU25" s="607"/>
      <c r="CV25" s="607"/>
      <c r="CW25" s="607"/>
      <c r="CX25" s="607"/>
      <c r="CY25" s="608"/>
      <c r="CZ25" s="591">
        <v>16.2</v>
      </c>
      <c r="DA25" s="609"/>
      <c r="DB25" s="609"/>
      <c r="DC25" s="610"/>
      <c r="DD25" s="594">
        <v>22165216</v>
      </c>
      <c r="DE25" s="607"/>
      <c r="DF25" s="607"/>
      <c r="DG25" s="607"/>
      <c r="DH25" s="607"/>
      <c r="DI25" s="607"/>
      <c r="DJ25" s="607"/>
      <c r="DK25" s="608"/>
      <c r="DL25" s="594">
        <v>21628148</v>
      </c>
      <c r="DM25" s="607"/>
      <c r="DN25" s="607"/>
      <c r="DO25" s="607"/>
      <c r="DP25" s="607"/>
      <c r="DQ25" s="607"/>
      <c r="DR25" s="607"/>
      <c r="DS25" s="607"/>
      <c r="DT25" s="607"/>
      <c r="DU25" s="607"/>
      <c r="DV25" s="608"/>
      <c r="DW25" s="611">
        <v>25.1</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v>5711</v>
      </c>
      <c r="S26" s="589"/>
      <c r="T26" s="589"/>
      <c r="U26" s="589"/>
      <c r="V26" s="589"/>
      <c r="W26" s="589"/>
      <c r="X26" s="589"/>
      <c r="Y26" s="590"/>
      <c r="Z26" s="641">
        <v>0</v>
      </c>
      <c r="AA26" s="641"/>
      <c r="AB26" s="641"/>
      <c r="AC26" s="641"/>
      <c r="AD26" s="642">
        <v>5711</v>
      </c>
      <c r="AE26" s="642"/>
      <c r="AF26" s="642"/>
      <c r="AG26" s="642"/>
      <c r="AH26" s="642"/>
      <c r="AI26" s="642"/>
      <c r="AJ26" s="642"/>
      <c r="AK26" s="642"/>
      <c r="AL26" s="611">
        <v>0</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15566588</v>
      </c>
      <c r="CS26" s="589"/>
      <c r="CT26" s="589"/>
      <c r="CU26" s="589"/>
      <c r="CV26" s="589"/>
      <c r="CW26" s="589"/>
      <c r="CX26" s="589"/>
      <c r="CY26" s="590"/>
      <c r="CZ26" s="591">
        <v>10</v>
      </c>
      <c r="DA26" s="609"/>
      <c r="DB26" s="609"/>
      <c r="DC26" s="610"/>
      <c r="DD26" s="594">
        <v>13231184</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7488638</v>
      </c>
      <c r="S27" s="589"/>
      <c r="T27" s="589"/>
      <c r="U27" s="589"/>
      <c r="V27" s="589"/>
      <c r="W27" s="589"/>
      <c r="X27" s="589"/>
      <c r="Y27" s="590"/>
      <c r="Z27" s="641">
        <v>4.5999999999999996</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65973022</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35664329</v>
      </c>
      <c r="CS27" s="607"/>
      <c r="CT27" s="607"/>
      <c r="CU27" s="607"/>
      <c r="CV27" s="607"/>
      <c r="CW27" s="607"/>
      <c r="CX27" s="607"/>
      <c r="CY27" s="608"/>
      <c r="CZ27" s="591">
        <v>23</v>
      </c>
      <c r="DA27" s="609"/>
      <c r="DB27" s="609"/>
      <c r="DC27" s="610"/>
      <c r="DD27" s="594">
        <v>11522981</v>
      </c>
      <c r="DE27" s="607"/>
      <c r="DF27" s="607"/>
      <c r="DG27" s="607"/>
      <c r="DH27" s="607"/>
      <c r="DI27" s="607"/>
      <c r="DJ27" s="607"/>
      <c r="DK27" s="608"/>
      <c r="DL27" s="594">
        <v>11515573</v>
      </c>
      <c r="DM27" s="607"/>
      <c r="DN27" s="607"/>
      <c r="DO27" s="607"/>
      <c r="DP27" s="607"/>
      <c r="DQ27" s="607"/>
      <c r="DR27" s="607"/>
      <c r="DS27" s="607"/>
      <c r="DT27" s="607"/>
      <c r="DU27" s="607"/>
      <c r="DV27" s="608"/>
      <c r="DW27" s="611">
        <v>13.4</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278119</v>
      </c>
      <c r="S28" s="589"/>
      <c r="T28" s="589"/>
      <c r="U28" s="589"/>
      <c r="V28" s="589"/>
      <c r="W28" s="589"/>
      <c r="X28" s="589"/>
      <c r="Y28" s="590"/>
      <c r="Z28" s="641">
        <v>0.2</v>
      </c>
      <c r="AA28" s="641"/>
      <c r="AB28" s="641"/>
      <c r="AC28" s="641"/>
      <c r="AD28" s="642">
        <v>104545</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13911676</v>
      </c>
      <c r="CS28" s="589"/>
      <c r="CT28" s="589"/>
      <c r="CU28" s="589"/>
      <c r="CV28" s="589"/>
      <c r="CW28" s="589"/>
      <c r="CX28" s="589"/>
      <c r="CY28" s="590"/>
      <c r="CZ28" s="591">
        <v>9</v>
      </c>
      <c r="DA28" s="609"/>
      <c r="DB28" s="609"/>
      <c r="DC28" s="610"/>
      <c r="DD28" s="594">
        <v>13677791</v>
      </c>
      <c r="DE28" s="589"/>
      <c r="DF28" s="589"/>
      <c r="DG28" s="589"/>
      <c r="DH28" s="589"/>
      <c r="DI28" s="589"/>
      <c r="DJ28" s="589"/>
      <c r="DK28" s="590"/>
      <c r="DL28" s="594">
        <v>12800391</v>
      </c>
      <c r="DM28" s="589"/>
      <c r="DN28" s="589"/>
      <c r="DO28" s="589"/>
      <c r="DP28" s="589"/>
      <c r="DQ28" s="589"/>
      <c r="DR28" s="589"/>
      <c r="DS28" s="589"/>
      <c r="DT28" s="589"/>
      <c r="DU28" s="589"/>
      <c r="DV28" s="590"/>
      <c r="DW28" s="611">
        <v>14.9</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91515</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58</v>
      </c>
      <c r="CG29" s="622"/>
      <c r="CH29" s="622"/>
      <c r="CI29" s="622"/>
      <c r="CJ29" s="622"/>
      <c r="CK29" s="622"/>
      <c r="CL29" s="622"/>
      <c r="CM29" s="622"/>
      <c r="CN29" s="622"/>
      <c r="CO29" s="622"/>
      <c r="CP29" s="622"/>
      <c r="CQ29" s="623"/>
      <c r="CR29" s="588">
        <v>13910968</v>
      </c>
      <c r="CS29" s="607"/>
      <c r="CT29" s="607"/>
      <c r="CU29" s="607"/>
      <c r="CV29" s="607"/>
      <c r="CW29" s="607"/>
      <c r="CX29" s="607"/>
      <c r="CY29" s="608"/>
      <c r="CZ29" s="591">
        <v>9</v>
      </c>
      <c r="DA29" s="609"/>
      <c r="DB29" s="609"/>
      <c r="DC29" s="610"/>
      <c r="DD29" s="594">
        <v>13677083</v>
      </c>
      <c r="DE29" s="607"/>
      <c r="DF29" s="607"/>
      <c r="DG29" s="607"/>
      <c r="DH29" s="607"/>
      <c r="DI29" s="607"/>
      <c r="DJ29" s="607"/>
      <c r="DK29" s="608"/>
      <c r="DL29" s="594">
        <v>12799683</v>
      </c>
      <c r="DM29" s="607"/>
      <c r="DN29" s="607"/>
      <c r="DO29" s="607"/>
      <c r="DP29" s="607"/>
      <c r="DQ29" s="607"/>
      <c r="DR29" s="607"/>
      <c r="DS29" s="607"/>
      <c r="DT29" s="607"/>
      <c r="DU29" s="607"/>
      <c r="DV29" s="608"/>
      <c r="DW29" s="611">
        <v>14.9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2639888</v>
      </c>
      <c r="S30" s="589"/>
      <c r="T30" s="589"/>
      <c r="U30" s="589"/>
      <c r="V30" s="589"/>
      <c r="W30" s="589"/>
      <c r="X30" s="589"/>
      <c r="Y30" s="590"/>
      <c r="Z30" s="641">
        <v>1.6</v>
      </c>
      <c r="AA30" s="641"/>
      <c r="AB30" s="641"/>
      <c r="AC30" s="641"/>
      <c r="AD30" s="642">
        <v>153166</v>
      </c>
      <c r="AE30" s="642"/>
      <c r="AF30" s="642"/>
      <c r="AG30" s="642"/>
      <c r="AH30" s="642"/>
      <c r="AI30" s="642"/>
      <c r="AJ30" s="642"/>
      <c r="AK30" s="642"/>
      <c r="AL30" s="611">
        <v>0.2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98.2</v>
      </c>
      <c r="BH30" s="655"/>
      <c r="BI30" s="655"/>
      <c r="BJ30" s="655"/>
      <c r="BK30" s="655"/>
      <c r="BL30" s="655"/>
      <c r="BM30" s="656">
        <v>91.3</v>
      </c>
      <c r="BN30" s="655"/>
      <c r="BO30" s="655"/>
      <c r="BP30" s="655"/>
      <c r="BQ30" s="657"/>
      <c r="BR30" s="654">
        <v>98</v>
      </c>
      <c r="BS30" s="655"/>
      <c r="BT30" s="655"/>
      <c r="BU30" s="655"/>
      <c r="BV30" s="655"/>
      <c r="BW30" s="655"/>
      <c r="BX30" s="656">
        <v>90.5</v>
      </c>
      <c r="BY30" s="655"/>
      <c r="BZ30" s="655"/>
      <c r="CA30" s="655"/>
      <c r="CB30" s="657"/>
      <c r="CD30" s="660"/>
      <c r="CE30" s="661"/>
      <c r="CF30" s="625" t="s">
        <v>293</v>
      </c>
      <c r="CG30" s="622"/>
      <c r="CH30" s="622"/>
      <c r="CI30" s="622"/>
      <c r="CJ30" s="622"/>
      <c r="CK30" s="622"/>
      <c r="CL30" s="622"/>
      <c r="CM30" s="622"/>
      <c r="CN30" s="622"/>
      <c r="CO30" s="622"/>
      <c r="CP30" s="622"/>
      <c r="CQ30" s="623"/>
      <c r="CR30" s="588">
        <v>12289110</v>
      </c>
      <c r="CS30" s="589"/>
      <c r="CT30" s="589"/>
      <c r="CU30" s="589"/>
      <c r="CV30" s="589"/>
      <c r="CW30" s="589"/>
      <c r="CX30" s="589"/>
      <c r="CY30" s="590"/>
      <c r="CZ30" s="591">
        <v>7.9</v>
      </c>
      <c r="DA30" s="609"/>
      <c r="DB30" s="609"/>
      <c r="DC30" s="610"/>
      <c r="DD30" s="594">
        <v>12096781</v>
      </c>
      <c r="DE30" s="589"/>
      <c r="DF30" s="589"/>
      <c r="DG30" s="589"/>
      <c r="DH30" s="589"/>
      <c r="DI30" s="589"/>
      <c r="DJ30" s="589"/>
      <c r="DK30" s="590"/>
      <c r="DL30" s="594">
        <v>11219381</v>
      </c>
      <c r="DM30" s="589"/>
      <c r="DN30" s="589"/>
      <c r="DO30" s="589"/>
      <c r="DP30" s="589"/>
      <c r="DQ30" s="589"/>
      <c r="DR30" s="589"/>
      <c r="DS30" s="589"/>
      <c r="DT30" s="589"/>
      <c r="DU30" s="589"/>
      <c r="DV30" s="590"/>
      <c r="DW30" s="611">
        <v>13</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11678753</v>
      </c>
      <c r="S31" s="589"/>
      <c r="T31" s="589"/>
      <c r="U31" s="589"/>
      <c r="V31" s="589"/>
      <c r="W31" s="589"/>
      <c r="X31" s="589"/>
      <c r="Y31" s="590"/>
      <c r="Z31" s="641">
        <v>7.1</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98.4</v>
      </c>
      <c r="BH31" s="607"/>
      <c r="BI31" s="607"/>
      <c r="BJ31" s="607"/>
      <c r="BK31" s="607"/>
      <c r="BL31" s="607"/>
      <c r="BM31" s="643">
        <v>92.4</v>
      </c>
      <c r="BN31" s="653"/>
      <c r="BO31" s="653"/>
      <c r="BP31" s="653"/>
      <c r="BQ31" s="617"/>
      <c r="BR31" s="652">
        <v>98.2</v>
      </c>
      <c r="BS31" s="607"/>
      <c r="BT31" s="607"/>
      <c r="BU31" s="607"/>
      <c r="BV31" s="607"/>
      <c r="BW31" s="607"/>
      <c r="BX31" s="643">
        <v>91.4</v>
      </c>
      <c r="BY31" s="653"/>
      <c r="BZ31" s="653"/>
      <c r="CA31" s="653"/>
      <c r="CB31" s="617"/>
      <c r="CD31" s="660"/>
      <c r="CE31" s="661"/>
      <c r="CF31" s="625" t="s">
        <v>297</v>
      </c>
      <c r="CG31" s="622"/>
      <c r="CH31" s="622"/>
      <c r="CI31" s="622"/>
      <c r="CJ31" s="622"/>
      <c r="CK31" s="622"/>
      <c r="CL31" s="622"/>
      <c r="CM31" s="622"/>
      <c r="CN31" s="622"/>
      <c r="CO31" s="622"/>
      <c r="CP31" s="622"/>
      <c r="CQ31" s="623"/>
      <c r="CR31" s="588">
        <v>1621858</v>
      </c>
      <c r="CS31" s="607"/>
      <c r="CT31" s="607"/>
      <c r="CU31" s="607"/>
      <c r="CV31" s="607"/>
      <c r="CW31" s="607"/>
      <c r="CX31" s="607"/>
      <c r="CY31" s="608"/>
      <c r="CZ31" s="591">
        <v>1</v>
      </c>
      <c r="DA31" s="609"/>
      <c r="DB31" s="609"/>
      <c r="DC31" s="610"/>
      <c r="DD31" s="594">
        <v>1580302</v>
      </c>
      <c r="DE31" s="607"/>
      <c r="DF31" s="607"/>
      <c r="DG31" s="607"/>
      <c r="DH31" s="607"/>
      <c r="DI31" s="607"/>
      <c r="DJ31" s="607"/>
      <c r="DK31" s="608"/>
      <c r="DL31" s="594">
        <v>1580302</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11732662</v>
      </c>
      <c r="S32" s="589"/>
      <c r="T32" s="589"/>
      <c r="U32" s="589"/>
      <c r="V32" s="589"/>
      <c r="W32" s="589"/>
      <c r="X32" s="589"/>
      <c r="Y32" s="590"/>
      <c r="Z32" s="641">
        <v>7.2</v>
      </c>
      <c r="AA32" s="641"/>
      <c r="AB32" s="641"/>
      <c r="AC32" s="641"/>
      <c r="AD32" s="642">
        <v>15350</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97.7</v>
      </c>
      <c r="BH32" s="573"/>
      <c r="BI32" s="573"/>
      <c r="BJ32" s="573"/>
      <c r="BK32" s="573"/>
      <c r="BL32" s="573"/>
      <c r="BM32" s="636">
        <v>89.4</v>
      </c>
      <c r="BN32" s="573"/>
      <c r="BO32" s="573"/>
      <c r="BP32" s="573"/>
      <c r="BQ32" s="630"/>
      <c r="BR32" s="651">
        <v>97.6</v>
      </c>
      <c r="BS32" s="573"/>
      <c r="BT32" s="573"/>
      <c r="BU32" s="573"/>
      <c r="BV32" s="573"/>
      <c r="BW32" s="573"/>
      <c r="BX32" s="636">
        <v>88.5</v>
      </c>
      <c r="BY32" s="573"/>
      <c r="BZ32" s="573"/>
      <c r="CA32" s="573"/>
      <c r="CB32" s="630"/>
      <c r="CD32" s="662"/>
      <c r="CE32" s="663"/>
      <c r="CF32" s="625" t="s">
        <v>300</v>
      </c>
      <c r="CG32" s="622"/>
      <c r="CH32" s="622"/>
      <c r="CI32" s="622"/>
      <c r="CJ32" s="622"/>
      <c r="CK32" s="622"/>
      <c r="CL32" s="622"/>
      <c r="CM32" s="622"/>
      <c r="CN32" s="622"/>
      <c r="CO32" s="622"/>
      <c r="CP32" s="622"/>
      <c r="CQ32" s="623"/>
      <c r="CR32" s="588">
        <v>708</v>
      </c>
      <c r="CS32" s="589"/>
      <c r="CT32" s="589"/>
      <c r="CU32" s="589"/>
      <c r="CV32" s="589"/>
      <c r="CW32" s="589"/>
      <c r="CX32" s="589"/>
      <c r="CY32" s="590"/>
      <c r="CZ32" s="591">
        <v>0</v>
      </c>
      <c r="DA32" s="609"/>
      <c r="DB32" s="609"/>
      <c r="DC32" s="610"/>
      <c r="DD32" s="594">
        <v>708</v>
      </c>
      <c r="DE32" s="589"/>
      <c r="DF32" s="589"/>
      <c r="DG32" s="589"/>
      <c r="DH32" s="589"/>
      <c r="DI32" s="589"/>
      <c r="DJ32" s="589"/>
      <c r="DK32" s="590"/>
      <c r="DL32" s="594">
        <v>708</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13669600</v>
      </c>
      <c r="S33" s="589"/>
      <c r="T33" s="589"/>
      <c r="U33" s="589"/>
      <c r="V33" s="589"/>
      <c r="W33" s="589"/>
      <c r="X33" s="589"/>
      <c r="Y33" s="590"/>
      <c r="Z33" s="641">
        <v>8.4</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57104538</v>
      </c>
      <c r="CS33" s="607"/>
      <c r="CT33" s="607"/>
      <c r="CU33" s="607"/>
      <c r="CV33" s="607"/>
      <c r="CW33" s="607"/>
      <c r="CX33" s="607"/>
      <c r="CY33" s="608"/>
      <c r="CZ33" s="591">
        <v>36.799999999999997</v>
      </c>
      <c r="DA33" s="609"/>
      <c r="DB33" s="609"/>
      <c r="DC33" s="610"/>
      <c r="DD33" s="594">
        <v>40587545</v>
      </c>
      <c r="DE33" s="607"/>
      <c r="DF33" s="607"/>
      <c r="DG33" s="607"/>
      <c r="DH33" s="607"/>
      <c r="DI33" s="607"/>
      <c r="DJ33" s="607"/>
      <c r="DK33" s="608"/>
      <c r="DL33" s="594">
        <v>30556171</v>
      </c>
      <c r="DM33" s="607"/>
      <c r="DN33" s="607"/>
      <c r="DO33" s="607"/>
      <c r="DP33" s="607"/>
      <c r="DQ33" s="607"/>
      <c r="DR33" s="607"/>
      <c r="DS33" s="607"/>
      <c r="DT33" s="607"/>
      <c r="DU33" s="607"/>
      <c r="DV33" s="608"/>
      <c r="DW33" s="611">
        <v>35.5</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19005581</v>
      </c>
      <c r="CS34" s="589"/>
      <c r="CT34" s="589"/>
      <c r="CU34" s="589"/>
      <c r="CV34" s="589"/>
      <c r="CW34" s="589"/>
      <c r="CX34" s="589"/>
      <c r="CY34" s="590"/>
      <c r="CZ34" s="591">
        <v>12.3</v>
      </c>
      <c r="DA34" s="609"/>
      <c r="DB34" s="609"/>
      <c r="DC34" s="610"/>
      <c r="DD34" s="594">
        <v>15075401</v>
      </c>
      <c r="DE34" s="589"/>
      <c r="DF34" s="589"/>
      <c r="DG34" s="589"/>
      <c r="DH34" s="589"/>
      <c r="DI34" s="589"/>
      <c r="DJ34" s="589"/>
      <c r="DK34" s="590"/>
      <c r="DL34" s="594">
        <v>13052645</v>
      </c>
      <c r="DM34" s="589"/>
      <c r="DN34" s="589"/>
      <c r="DO34" s="589"/>
      <c r="DP34" s="589"/>
      <c r="DQ34" s="589"/>
      <c r="DR34" s="589"/>
      <c r="DS34" s="589"/>
      <c r="DT34" s="589"/>
      <c r="DU34" s="589"/>
      <c r="DV34" s="590"/>
      <c r="DW34" s="611">
        <v>15.2</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6500000</v>
      </c>
      <c r="S35" s="589"/>
      <c r="T35" s="589"/>
      <c r="U35" s="589"/>
      <c r="V35" s="589"/>
      <c r="W35" s="589"/>
      <c r="X35" s="589"/>
      <c r="Y35" s="590"/>
      <c r="Z35" s="641">
        <v>4</v>
      </c>
      <c r="AA35" s="641"/>
      <c r="AB35" s="641"/>
      <c r="AC35" s="641"/>
      <c r="AD35" s="642" t="s">
        <v>222</v>
      </c>
      <c r="AE35" s="642"/>
      <c r="AF35" s="642"/>
      <c r="AG35" s="642"/>
      <c r="AH35" s="642"/>
      <c r="AI35" s="642"/>
      <c r="AJ35" s="642"/>
      <c r="AK35" s="642"/>
      <c r="AL35" s="611" t="s">
        <v>222</v>
      </c>
      <c r="AM35" s="643"/>
      <c r="AN35" s="643"/>
      <c r="AO35" s="644"/>
      <c r="AP35" s="186"/>
      <c r="AQ35" s="645" t="s">
        <v>308</v>
      </c>
      <c r="AR35" s="646"/>
      <c r="AS35" s="646"/>
      <c r="AT35" s="646"/>
      <c r="AU35" s="646"/>
      <c r="AV35" s="646"/>
      <c r="AW35" s="646"/>
      <c r="AX35" s="646"/>
      <c r="AY35" s="647"/>
      <c r="AZ35" s="638">
        <v>18354473</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482196</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976745</v>
      </c>
      <c r="CS35" s="607"/>
      <c r="CT35" s="607"/>
      <c r="CU35" s="607"/>
      <c r="CV35" s="607"/>
      <c r="CW35" s="607"/>
      <c r="CX35" s="607"/>
      <c r="CY35" s="608"/>
      <c r="CZ35" s="591">
        <v>0.6</v>
      </c>
      <c r="DA35" s="609"/>
      <c r="DB35" s="609"/>
      <c r="DC35" s="610"/>
      <c r="DD35" s="594">
        <v>870109</v>
      </c>
      <c r="DE35" s="607"/>
      <c r="DF35" s="607"/>
      <c r="DG35" s="607"/>
      <c r="DH35" s="607"/>
      <c r="DI35" s="607"/>
      <c r="DJ35" s="607"/>
      <c r="DK35" s="608"/>
      <c r="DL35" s="594">
        <v>869879</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163661023</v>
      </c>
      <c r="S36" s="629"/>
      <c r="T36" s="629"/>
      <c r="U36" s="629"/>
      <c r="V36" s="629"/>
      <c r="W36" s="629"/>
      <c r="X36" s="629"/>
      <c r="Y36" s="632"/>
      <c r="Z36" s="633">
        <v>100</v>
      </c>
      <c r="AA36" s="633"/>
      <c r="AB36" s="633"/>
      <c r="AC36" s="633"/>
      <c r="AD36" s="634">
        <v>79581038</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1923926</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-1598268</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9985506</v>
      </c>
      <c r="CS36" s="589"/>
      <c r="CT36" s="589"/>
      <c r="CU36" s="589"/>
      <c r="CV36" s="589"/>
      <c r="CW36" s="589"/>
      <c r="CX36" s="589"/>
      <c r="CY36" s="590"/>
      <c r="CZ36" s="591">
        <v>6.4</v>
      </c>
      <c r="DA36" s="609"/>
      <c r="DB36" s="609"/>
      <c r="DC36" s="610"/>
      <c r="DD36" s="594">
        <v>9099330</v>
      </c>
      <c r="DE36" s="589"/>
      <c r="DF36" s="589"/>
      <c r="DG36" s="589"/>
      <c r="DH36" s="589"/>
      <c r="DI36" s="589"/>
      <c r="DJ36" s="589"/>
      <c r="DK36" s="590"/>
      <c r="DL36" s="594">
        <v>7265362</v>
      </c>
      <c r="DM36" s="589"/>
      <c r="DN36" s="589"/>
      <c r="DO36" s="589"/>
      <c r="DP36" s="589"/>
      <c r="DQ36" s="589"/>
      <c r="DR36" s="589"/>
      <c r="DS36" s="589"/>
      <c r="DT36" s="589"/>
      <c r="DU36" s="589"/>
      <c r="DV36" s="590"/>
      <c r="DW36" s="611">
        <v>8.4</v>
      </c>
      <c r="DX36" s="612"/>
      <c r="DY36" s="612"/>
      <c r="DZ36" s="612"/>
      <c r="EA36" s="612"/>
      <c r="EB36" s="612"/>
      <c r="EC36" s="613"/>
    </row>
    <row r="37" spans="2:133" ht="11.25" customHeight="1">
      <c r="AQ37" s="614" t="s">
        <v>315</v>
      </c>
      <c r="AR37" s="615"/>
      <c r="AS37" s="615"/>
      <c r="AT37" s="615"/>
      <c r="AU37" s="615"/>
      <c r="AV37" s="615"/>
      <c r="AW37" s="615"/>
      <c r="AX37" s="615"/>
      <c r="AY37" s="616"/>
      <c r="AZ37" s="588">
        <v>1791204</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65156</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346513</v>
      </c>
      <c r="CS37" s="607"/>
      <c r="CT37" s="607"/>
      <c r="CU37" s="607"/>
      <c r="CV37" s="607"/>
      <c r="CW37" s="607"/>
      <c r="CX37" s="607"/>
      <c r="CY37" s="608"/>
      <c r="CZ37" s="591">
        <v>0.2</v>
      </c>
      <c r="DA37" s="609"/>
      <c r="DB37" s="609"/>
      <c r="DC37" s="610"/>
      <c r="DD37" s="594">
        <v>346513</v>
      </c>
      <c r="DE37" s="607"/>
      <c r="DF37" s="607"/>
      <c r="DG37" s="607"/>
      <c r="DH37" s="607"/>
      <c r="DI37" s="607"/>
      <c r="DJ37" s="607"/>
      <c r="DK37" s="608"/>
      <c r="DL37" s="594">
        <v>346513</v>
      </c>
      <c r="DM37" s="607"/>
      <c r="DN37" s="607"/>
      <c r="DO37" s="607"/>
      <c r="DP37" s="607"/>
      <c r="DQ37" s="607"/>
      <c r="DR37" s="607"/>
      <c r="DS37" s="607"/>
      <c r="DT37" s="607"/>
      <c r="DU37" s="607"/>
      <c r="DV37" s="608"/>
      <c r="DW37" s="611">
        <v>0.4</v>
      </c>
      <c r="DX37" s="612"/>
      <c r="DY37" s="612"/>
      <c r="DZ37" s="612"/>
      <c r="EA37" s="612"/>
      <c r="EB37" s="612"/>
      <c r="EC37" s="613"/>
    </row>
    <row r="38" spans="2:133" ht="11.25" customHeight="1">
      <c r="AQ38" s="614" t="s">
        <v>318</v>
      </c>
      <c r="AR38" s="615"/>
      <c r="AS38" s="615"/>
      <c r="AT38" s="615"/>
      <c r="AU38" s="615"/>
      <c r="AV38" s="615"/>
      <c r="AW38" s="615"/>
      <c r="AX38" s="615"/>
      <c r="AY38" s="616"/>
      <c r="AZ38" s="588">
        <v>375082</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112712</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14055065</v>
      </c>
      <c r="CS38" s="589"/>
      <c r="CT38" s="589"/>
      <c r="CU38" s="589"/>
      <c r="CV38" s="589"/>
      <c r="CW38" s="589"/>
      <c r="CX38" s="589"/>
      <c r="CY38" s="590"/>
      <c r="CZ38" s="591">
        <v>9.1</v>
      </c>
      <c r="DA38" s="609"/>
      <c r="DB38" s="609"/>
      <c r="DC38" s="610"/>
      <c r="DD38" s="594">
        <v>12022993</v>
      </c>
      <c r="DE38" s="589"/>
      <c r="DF38" s="589"/>
      <c r="DG38" s="589"/>
      <c r="DH38" s="589"/>
      <c r="DI38" s="589"/>
      <c r="DJ38" s="589"/>
      <c r="DK38" s="590"/>
      <c r="DL38" s="594">
        <v>9359925</v>
      </c>
      <c r="DM38" s="589"/>
      <c r="DN38" s="589"/>
      <c r="DO38" s="589"/>
      <c r="DP38" s="589"/>
      <c r="DQ38" s="589"/>
      <c r="DR38" s="589"/>
      <c r="DS38" s="589"/>
      <c r="DT38" s="589"/>
      <c r="DU38" s="589"/>
      <c r="DV38" s="590"/>
      <c r="DW38" s="611">
        <v>10.9</v>
      </c>
      <c r="DX38" s="612"/>
      <c r="DY38" s="612"/>
      <c r="DZ38" s="612"/>
      <c r="EA38" s="612"/>
      <c r="EB38" s="612"/>
      <c r="EC38" s="613"/>
    </row>
    <row r="39" spans="2:133" ht="11.25" customHeight="1">
      <c r="AQ39" s="614" t="s">
        <v>321</v>
      </c>
      <c r="AR39" s="615"/>
      <c r="AS39" s="615"/>
      <c r="AT39" s="615"/>
      <c r="AU39" s="615"/>
      <c r="AV39" s="615"/>
      <c r="AW39" s="615"/>
      <c r="AX39" s="615"/>
      <c r="AY39" s="616"/>
      <c r="AZ39" s="588">
        <v>296016</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88</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3555801</v>
      </c>
      <c r="CS39" s="607"/>
      <c r="CT39" s="607"/>
      <c r="CU39" s="607"/>
      <c r="CV39" s="607"/>
      <c r="CW39" s="607"/>
      <c r="CX39" s="607"/>
      <c r="CY39" s="608"/>
      <c r="CZ39" s="591">
        <v>2.2999999999999998</v>
      </c>
      <c r="DA39" s="609"/>
      <c r="DB39" s="609"/>
      <c r="DC39" s="610"/>
      <c r="DD39" s="594">
        <v>3501352</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4278056</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102</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9525840</v>
      </c>
      <c r="CS40" s="589"/>
      <c r="CT40" s="589"/>
      <c r="CU40" s="589"/>
      <c r="CV40" s="589"/>
      <c r="CW40" s="589"/>
      <c r="CX40" s="589"/>
      <c r="CY40" s="590"/>
      <c r="CZ40" s="591">
        <v>6.1</v>
      </c>
      <c r="DA40" s="609"/>
      <c r="DB40" s="609"/>
      <c r="DC40" s="610"/>
      <c r="DD40" s="594">
        <v>18360</v>
      </c>
      <c r="DE40" s="589"/>
      <c r="DF40" s="589"/>
      <c r="DG40" s="589"/>
      <c r="DH40" s="589"/>
      <c r="DI40" s="589"/>
      <c r="DJ40" s="589"/>
      <c r="DK40" s="590"/>
      <c r="DL40" s="594">
        <v>8360</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9690189</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288</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23159467</v>
      </c>
      <c r="CS42" s="589"/>
      <c r="CT42" s="589"/>
      <c r="CU42" s="589"/>
      <c r="CV42" s="589"/>
      <c r="CW42" s="589"/>
      <c r="CX42" s="589"/>
      <c r="CY42" s="590"/>
      <c r="CZ42" s="591">
        <v>14.9</v>
      </c>
      <c r="DA42" s="592"/>
      <c r="DB42" s="592"/>
      <c r="DC42" s="593"/>
      <c r="DD42" s="594">
        <v>7066608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965581</v>
      </c>
      <c r="CS43" s="607"/>
      <c r="CT43" s="607"/>
      <c r="CU43" s="607"/>
      <c r="CV43" s="607"/>
      <c r="CW43" s="607"/>
      <c r="CX43" s="607"/>
      <c r="CY43" s="608"/>
      <c r="CZ43" s="591">
        <v>0.6</v>
      </c>
      <c r="DA43" s="609"/>
      <c r="DB43" s="609"/>
      <c r="DC43" s="610"/>
      <c r="DD43" s="594">
        <v>965581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23136780</v>
      </c>
      <c r="CS44" s="589"/>
      <c r="CT44" s="589"/>
      <c r="CU44" s="589"/>
      <c r="CV44" s="589"/>
      <c r="CW44" s="589"/>
      <c r="CX44" s="589"/>
      <c r="CY44" s="590"/>
      <c r="CZ44" s="591">
        <v>14.9</v>
      </c>
      <c r="DA44" s="592"/>
      <c r="DB44" s="592"/>
      <c r="DC44" s="593"/>
      <c r="DD44" s="594">
        <v>7066279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13350221</v>
      </c>
      <c r="CS45" s="607"/>
      <c r="CT45" s="607"/>
      <c r="CU45" s="607"/>
      <c r="CV45" s="607"/>
      <c r="CW45" s="607"/>
      <c r="CX45" s="607"/>
      <c r="CY45" s="608"/>
      <c r="CZ45" s="591">
        <v>8.6</v>
      </c>
      <c r="DA45" s="609"/>
      <c r="DB45" s="609"/>
      <c r="DC45" s="610"/>
      <c r="DD45" s="594">
        <v>1032073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9616091</v>
      </c>
      <c r="CS46" s="589"/>
      <c r="CT46" s="589"/>
      <c r="CU46" s="589"/>
      <c r="CV46" s="589"/>
      <c r="CW46" s="589"/>
      <c r="CX46" s="589"/>
      <c r="CY46" s="590"/>
      <c r="CZ46" s="591">
        <v>6.2</v>
      </c>
      <c r="DA46" s="592"/>
      <c r="DB46" s="592"/>
      <c r="DC46" s="593"/>
      <c r="DD46" s="594">
        <v>5863738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22687</v>
      </c>
      <c r="CS47" s="607"/>
      <c r="CT47" s="607"/>
      <c r="CU47" s="607"/>
      <c r="CV47" s="607"/>
      <c r="CW47" s="607"/>
      <c r="CX47" s="607"/>
      <c r="CY47" s="608"/>
      <c r="CZ47" s="591">
        <v>0</v>
      </c>
      <c r="DA47" s="609"/>
      <c r="DB47" s="609"/>
      <c r="DC47" s="610"/>
      <c r="DD47" s="594">
        <v>329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155029698</v>
      </c>
      <c r="CS49" s="573"/>
      <c r="CT49" s="573"/>
      <c r="CU49" s="573"/>
      <c r="CV49" s="573"/>
      <c r="CW49" s="573"/>
      <c r="CX49" s="573"/>
      <c r="CY49" s="574"/>
      <c r="CZ49" s="575">
        <v>100</v>
      </c>
      <c r="DA49" s="576"/>
      <c r="DB49" s="576"/>
      <c r="DC49" s="577"/>
      <c r="DD49" s="578">
        <v>95020141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0" t="s">
        <v>345</v>
      </c>
      <c r="DK2" s="1111"/>
      <c r="DL2" s="1111"/>
      <c r="DM2" s="1111"/>
      <c r="DN2" s="1111"/>
      <c r="DO2" s="1112"/>
      <c r="DP2" s="200"/>
      <c r="DQ2" s="1110" t="s">
        <v>346</v>
      </c>
      <c r="DR2" s="1111"/>
      <c r="DS2" s="1111"/>
      <c r="DT2" s="1111"/>
      <c r="DU2" s="1111"/>
      <c r="DV2" s="1111"/>
      <c r="DW2" s="1111"/>
      <c r="DX2" s="1111"/>
      <c r="DY2" s="1111"/>
      <c r="DZ2" s="111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1" t="s">
        <v>347</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13"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8" t="s">
        <v>363</v>
      </c>
      <c r="DH5" s="1099"/>
      <c r="DI5" s="1099"/>
      <c r="DJ5" s="1099"/>
      <c r="DK5" s="1100"/>
      <c r="DL5" s="1098" t="s">
        <v>364</v>
      </c>
      <c r="DM5" s="1099"/>
      <c r="DN5" s="1099"/>
      <c r="DO5" s="1099"/>
      <c r="DP5" s="1100"/>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4"/>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1"/>
      <c r="DH6" s="1102"/>
      <c r="DI6" s="1102"/>
      <c r="DJ6" s="1102"/>
      <c r="DK6" s="1103"/>
      <c r="DL6" s="1101"/>
      <c r="DM6" s="1102"/>
      <c r="DN6" s="1102"/>
      <c r="DO6" s="1102"/>
      <c r="DP6" s="1103"/>
      <c r="DQ6" s="1000"/>
      <c r="DR6" s="1001"/>
      <c r="DS6" s="1001"/>
      <c r="DT6" s="1001"/>
      <c r="DU6" s="1002"/>
      <c r="DV6" s="1000"/>
      <c r="DW6" s="1001"/>
      <c r="DX6" s="1001"/>
      <c r="DY6" s="1001"/>
      <c r="DZ6" s="1014"/>
      <c r="EA6" s="205"/>
    </row>
    <row r="7" spans="1:131" s="206" customFormat="1" ht="26.25" customHeight="1" thickTop="1">
      <c r="A7" s="209">
        <v>1</v>
      </c>
      <c r="B7" s="1048" t="s">
        <v>366</v>
      </c>
      <c r="C7" s="1049"/>
      <c r="D7" s="1049"/>
      <c r="E7" s="1049"/>
      <c r="F7" s="1049"/>
      <c r="G7" s="1049"/>
      <c r="H7" s="1049"/>
      <c r="I7" s="1049"/>
      <c r="J7" s="1049"/>
      <c r="K7" s="1049"/>
      <c r="L7" s="1049"/>
      <c r="M7" s="1049"/>
      <c r="N7" s="1049"/>
      <c r="O7" s="1049"/>
      <c r="P7" s="1050"/>
      <c r="Q7" s="1104">
        <v>162706</v>
      </c>
      <c r="R7" s="1105"/>
      <c r="S7" s="1105"/>
      <c r="T7" s="1105"/>
      <c r="U7" s="1105"/>
      <c r="V7" s="1105">
        <v>154266</v>
      </c>
      <c r="W7" s="1105"/>
      <c r="X7" s="1105"/>
      <c r="Y7" s="1105"/>
      <c r="Z7" s="1105"/>
      <c r="AA7" s="1105">
        <v>8440</v>
      </c>
      <c r="AB7" s="1105"/>
      <c r="AC7" s="1105"/>
      <c r="AD7" s="1105"/>
      <c r="AE7" s="1106"/>
      <c r="AF7" s="1107">
        <v>7366</v>
      </c>
      <c r="AG7" s="1108"/>
      <c r="AH7" s="1108"/>
      <c r="AI7" s="1108"/>
      <c r="AJ7" s="1109"/>
      <c r="AK7" s="1091">
        <v>2671</v>
      </c>
      <c r="AL7" s="1092"/>
      <c r="AM7" s="1092"/>
      <c r="AN7" s="1092"/>
      <c r="AO7" s="1092"/>
      <c r="AP7" s="1092">
        <v>134344</v>
      </c>
      <c r="AQ7" s="1092"/>
      <c r="AR7" s="1092"/>
      <c r="AS7" s="1092"/>
      <c r="AT7" s="1092"/>
      <c r="AU7" s="1093" t="s">
        <v>543</v>
      </c>
      <c r="AV7" s="1093"/>
      <c r="AW7" s="1093"/>
      <c r="AX7" s="1093"/>
      <c r="AY7" s="1094"/>
      <c r="AZ7" s="203"/>
      <c r="BA7" s="203"/>
      <c r="BB7" s="203"/>
      <c r="BC7" s="203"/>
      <c r="BD7" s="203"/>
      <c r="BE7" s="204"/>
      <c r="BF7" s="204"/>
      <c r="BG7" s="204"/>
      <c r="BH7" s="204"/>
      <c r="BI7" s="204"/>
      <c r="BJ7" s="204"/>
      <c r="BK7" s="204"/>
      <c r="BL7" s="204"/>
      <c r="BM7" s="204"/>
      <c r="BN7" s="204"/>
      <c r="BO7" s="204"/>
      <c r="BP7" s="204"/>
      <c r="BQ7" s="210">
        <v>1</v>
      </c>
      <c r="BR7" s="211"/>
      <c r="BS7" s="1095" t="s">
        <v>555</v>
      </c>
      <c r="BT7" s="1096"/>
      <c r="BU7" s="1096"/>
      <c r="BV7" s="1096"/>
      <c r="BW7" s="1096"/>
      <c r="BX7" s="1096"/>
      <c r="BY7" s="1096"/>
      <c r="BZ7" s="1096"/>
      <c r="CA7" s="1096"/>
      <c r="CB7" s="1096"/>
      <c r="CC7" s="1096"/>
      <c r="CD7" s="1096"/>
      <c r="CE7" s="1096"/>
      <c r="CF7" s="1096"/>
      <c r="CG7" s="1097"/>
      <c r="CH7" s="1088">
        <v>11</v>
      </c>
      <c r="CI7" s="1089"/>
      <c r="CJ7" s="1089"/>
      <c r="CK7" s="1089"/>
      <c r="CL7" s="1090"/>
      <c r="CM7" s="1088">
        <v>115</v>
      </c>
      <c r="CN7" s="1089"/>
      <c r="CO7" s="1089"/>
      <c r="CP7" s="1089"/>
      <c r="CQ7" s="1090"/>
      <c r="CR7" s="1088">
        <v>2</v>
      </c>
      <c r="CS7" s="1089"/>
      <c r="CT7" s="1089"/>
      <c r="CU7" s="1089"/>
      <c r="CV7" s="1090"/>
      <c r="CW7" s="1088">
        <v>17</v>
      </c>
      <c r="CX7" s="1089"/>
      <c r="CY7" s="1089"/>
      <c r="CZ7" s="1089"/>
      <c r="DA7" s="1090"/>
      <c r="DB7" s="1088" t="s">
        <v>488</v>
      </c>
      <c r="DC7" s="1089"/>
      <c r="DD7" s="1089"/>
      <c r="DE7" s="1089"/>
      <c r="DF7" s="1090"/>
      <c r="DG7" s="1088" t="s">
        <v>488</v>
      </c>
      <c r="DH7" s="1089"/>
      <c r="DI7" s="1089"/>
      <c r="DJ7" s="1089"/>
      <c r="DK7" s="1090"/>
      <c r="DL7" s="1088" t="s">
        <v>488</v>
      </c>
      <c r="DM7" s="1089"/>
      <c r="DN7" s="1089"/>
      <c r="DO7" s="1089"/>
      <c r="DP7" s="1090"/>
      <c r="DQ7" s="1088" t="s">
        <v>488</v>
      </c>
      <c r="DR7" s="1089"/>
      <c r="DS7" s="1089"/>
      <c r="DT7" s="1089"/>
      <c r="DU7" s="1090"/>
      <c r="DV7" s="1115"/>
      <c r="DW7" s="1116"/>
      <c r="DX7" s="1116"/>
      <c r="DY7" s="1116"/>
      <c r="DZ7" s="1117"/>
      <c r="EA7" s="205"/>
    </row>
    <row r="8" spans="1:131" s="206" customFormat="1" ht="26.25" customHeight="1">
      <c r="A8" s="212">
        <v>2</v>
      </c>
      <c r="B8" s="1033" t="s">
        <v>367</v>
      </c>
      <c r="C8" s="1034"/>
      <c r="D8" s="1034"/>
      <c r="E8" s="1034"/>
      <c r="F8" s="1034"/>
      <c r="G8" s="1034"/>
      <c r="H8" s="1034"/>
      <c r="I8" s="1034"/>
      <c r="J8" s="1034"/>
      <c r="K8" s="1034"/>
      <c r="L8" s="1034"/>
      <c r="M8" s="1034"/>
      <c r="N8" s="1034"/>
      <c r="O8" s="1034"/>
      <c r="P8" s="1035"/>
      <c r="Q8" s="1039">
        <v>121</v>
      </c>
      <c r="R8" s="1040"/>
      <c r="S8" s="1040"/>
      <c r="T8" s="1040"/>
      <c r="U8" s="1040"/>
      <c r="V8" s="1040">
        <v>83</v>
      </c>
      <c r="W8" s="1040"/>
      <c r="X8" s="1040"/>
      <c r="Y8" s="1040"/>
      <c r="Z8" s="1040"/>
      <c r="AA8" s="1040">
        <v>38</v>
      </c>
      <c r="AB8" s="1040"/>
      <c r="AC8" s="1040"/>
      <c r="AD8" s="1040"/>
      <c r="AE8" s="1041"/>
      <c r="AF8" s="1015">
        <v>38</v>
      </c>
      <c r="AG8" s="1016"/>
      <c r="AH8" s="1016"/>
      <c r="AI8" s="1016"/>
      <c r="AJ8" s="1017"/>
      <c r="AK8" s="1084">
        <v>3</v>
      </c>
      <c r="AL8" s="1085"/>
      <c r="AM8" s="1085"/>
      <c r="AN8" s="1085"/>
      <c r="AO8" s="1085"/>
      <c r="AP8" s="1085">
        <v>516</v>
      </c>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0" t="s">
        <v>556</v>
      </c>
      <c r="BT8" s="1011"/>
      <c r="BU8" s="1011"/>
      <c r="BV8" s="1011"/>
      <c r="BW8" s="1011"/>
      <c r="BX8" s="1011"/>
      <c r="BY8" s="1011"/>
      <c r="BZ8" s="1011"/>
      <c r="CA8" s="1011"/>
      <c r="CB8" s="1011"/>
      <c r="CC8" s="1011"/>
      <c r="CD8" s="1011"/>
      <c r="CE8" s="1011"/>
      <c r="CF8" s="1011"/>
      <c r="CG8" s="1012"/>
      <c r="CH8" s="985">
        <v>0</v>
      </c>
      <c r="CI8" s="986"/>
      <c r="CJ8" s="986"/>
      <c r="CK8" s="986"/>
      <c r="CL8" s="987"/>
      <c r="CM8" s="985">
        <v>3</v>
      </c>
      <c r="CN8" s="986"/>
      <c r="CO8" s="986"/>
      <c r="CP8" s="986"/>
      <c r="CQ8" s="987"/>
      <c r="CR8" s="985">
        <v>2</v>
      </c>
      <c r="CS8" s="986"/>
      <c r="CT8" s="986"/>
      <c r="CU8" s="986"/>
      <c r="CV8" s="987"/>
      <c r="CW8" s="985" t="s">
        <v>488</v>
      </c>
      <c r="CX8" s="986"/>
      <c r="CY8" s="986"/>
      <c r="CZ8" s="986"/>
      <c r="DA8" s="987"/>
      <c r="DB8" s="985" t="s">
        <v>488</v>
      </c>
      <c r="DC8" s="986"/>
      <c r="DD8" s="986"/>
      <c r="DE8" s="986"/>
      <c r="DF8" s="987"/>
      <c r="DG8" s="985" t="s">
        <v>488</v>
      </c>
      <c r="DH8" s="986"/>
      <c r="DI8" s="986"/>
      <c r="DJ8" s="986"/>
      <c r="DK8" s="987"/>
      <c r="DL8" s="985" t="s">
        <v>488</v>
      </c>
      <c r="DM8" s="986"/>
      <c r="DN8" s="986"/>
      <c r="DO8" s="986"/>
      <c r="DP8" s="987"/>
      <c r="DQ8" s="985" t="s">
        <v>488</v>
      </c>
      <c r="DR8" s="986"/>
      <c r="DS8" s="986"/>
      <c r="DT8" s="986"/>
      <c r="DU8" s="987"/>
      <c r="DV8" s="988"/>
      <c r="DW8" s="989"/>
      <c r="DX8" s="989"/>
      <c r="DY8" s="989"/>
      <c r="DZ8" s="990"/>
      <c r="EA8" s="205"/>
    </row>
    <row r="9" spans="1:131" s="206" customFormat="1" ht="26.25" customHeight="1">
      <c r="A9" s="212">
        <v>3</v>
      </c>
      <c r="B9" s="1033" t="s">
        <v>368</v>
      </c>
      <c r="C9" s="1034"/>
      <c r="D9" s="1034"/>
      <c r="E9" s="1034"/>
      <c r="F9" s="1034"/>
      <c r="G9" s="1034"/>
      <c r="H9" s="1034"/>
      <c r="I9" s="1034"/>
      <c r="J9" s="1034"/>
      <c r="K9" s="1034"/>
      <c r="L9" s="1034"/>
      <c r="M9" s="1034"/>
      <c r="N9" s="1034"/>
      <c r="O9" s="1034"/>
      <c r="P9" s="1035"/>
      <c r="Q9" s="1039">
        <v>69</v>
      </c>
      <c r="R9" s="1040"/>
      <c r="S9" s="1040"/>
      <c r="T9" s="1040"/>
      <c r="U9" s="1040"/>
      <c r="V9" s="1040">
        <v>69</v>
      </c>
      <c r="W9" s="1040"/>
      <c r="X9" s="1040"/>
      <c r="Y9" s="1040"/>
      <c r="Z9" s="1040"/>
      <c r="AA9" s="1040" t="s">
        <v>569</v>
      </c>
      <c r="AB9" s="1040"/>
      <c r="AC9" s="1040"/>
      <c r="AD9" s="1040"/>
      <c r="AE9" s="1041"/>
      <c r="AF9" s="1015" t="s">
        <v>222</v>
      </c>
      <c r="AG9" s="1016"/>
      <c r="AH9" s="1016"/>
      <c r="AI9" s="1016"/>
      <c r="AJ9" s="1017"/>
      <c r="AK9" s="1084">
        <v>7</v>
      </c>
      <c r="AL9" s="1085"/>
      <c r="AM9" s="1085"/>
      <c r="AN9" s="1085"/>
      <c r="AO9" s="1085"/>
      <c r="AP9" s="1085">
        <v>937</v>
      </c>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0" t="s">
        <v>557</v>
      </c>
      <c r="BT9" s="1011"/>
      <c r="BU9" s="1011"/>
      <c r="BV9" s="1011"/>
      <c r="BW9" s="1011"/>
      <c r="BX9" s="1011"/>
      <c r="BY9" s="1011"/>
      <c r="BZ9" s="1011"/>
      <c r="CA9" s="1011"/>
      <c r="CB9" s="1011"/>
      <c r="CC9" s="1011"/>
      <c r="CD9" s="1011"/>
      <c r="CE9" s="1011"/>
      <c r="CF9" s="1011"/>
      <c r="CG9" s="1012"/>
      <c r="CH9" s="985">
        <v>0</v>
      </c>
      <c r="CI9" s="986"/>
      <c r="CJ9" s="986"/>
      <c r="CK9" s="986"/>
      <c r="CL9" s="987"/>
      <c r="CM9" s="985">
        <v>4</v>
      </c>
      <c r="CN9" s="986"/>
      <c r="CO9" s="986"/>
      <c r="CP9" s="986"/>
      <c r="CQ9" s="987"/>
      <c r="CR9" s="985">
        <v>1</v>
      </c>
      <c r="CS9" s="986"/>
      <c r="CT9" s="986"/>
      <c r="CU9" s="986"/>
      <c r="CV9" s="987"/>
      <c r="CW9" s="985">
        <v>106</v>
      </c>
      <c r="CX9" s="986"/>
      <c r="CY9" s="986"/>
      <c r="CZ9" s="986"/>
      <c r="DA9" s="987"/>
      <c r="DB9" s="985" t="s">
        <v>488</v>
      </c>
      <c r="DC9" s="986"/>
      <c r="DD9" s="986"/>
      <c r="DE9" s="986"/>
      <c r="DF9" s="987"/>
      <c r="DG9" s="985" t="s">
        <v>488</v>
      </c>
      <c r="DH9" s="986"/>
      <c r="DI9" s="986"/>
      <c r="DJ9" s="986"/>
      <c r="DK9" s="987"/>
      <c r="DL9" s="985" t="s">
        <v>488</v>
      </c>
      <c r="DM9" s="986"/>
      <c r="DN9" s="986"/>
      <c r="DO9" s="986"/>
      <c r="DP9" s="987"/>
      <c r="DQ9" s="985" t="s">
        <v>488</v>
      </c>
      <c r="DR9" s="986"/>
      <c r="DS9" s="986"/>
      <c r="DT9" s="986"/>
      <c r="DU9" s="987"/>
      <c r="DV9" s="988"/>
      <c r="DW9" s="989"/>
      <c r="DX9" s="989"/>
      <c r="DY9" s="989"/>
      <c r="DZ9" s="990"/>
      <c r="EA9" s="205"/>
    </row>
    <row r="10" spans="1:131" s="206" customFormat="1" ht="26.25" customHeight="1">
      <c r="A10" s="212">
        <v>4</v>
      </c>
      <c r="B10" s="1033" t="s">
        <v>369</v>
      </c>
      <c r="C10" s="1034"/>
      <c r="D10" s="1034"/>
      <c r="E10" s="1034"/>
      <c r="F10" s="1034"/>
      <c r="G10" s="1034"/>
      <c r="H10" s="1034"/>
      <c r="I10" s="1034"/>
      <c r="J10" s="1034"/>
      <c r="K10" s="1034"/>
      <c r="L10" s="1034"/>
      <c r="M10" s="1034"/>
      <c r="N10" s="1034"/>
      <c r="O10" s="1034"/>
      <c r="P10" s="1035"/>
      <c r="Q10" s="1039">
        <v>107</v>
      </c>
      <c r="R10" s="1040"/>
      <c r="S10" s="1040"/>
      <c r="T10" s="1040"/>
      <c r="U10" s="1040"/>
      <c r="V10" s="1040">
        <v>107</v>
      </c>
      <c r="W10" s="1040"/>
      <c r="X10" s="1040"/>
      <c r="Y10" s="1040"/>
      <c r="Z10" s="1040"/>
      <c r="AA10" s="1040" t="s">
        <v>569</v>
      </c>
      <c r="AB10" s="1040"/>
      <c r="AC10" s="1040"/>
      <c r="AD10" s="1040"/>
      <c r="AE10" s="1041"/>
      <c r="AF10" s="1015" t="s">
        <v>222</v>
      </c>
      <c r="AG10" s="1016"/>
      <c r="AH10" s="1016"/>
      <c r="AI10" s="1016"/>
      <c r="AJ10" s="1017"/>
      <c r="AK10" s="1084">
        <v>25</v>
      </c>
      <c r="AL10" s="1085"/>
      <c r="AM10" s="1085"/>
      <c r="AN10" s="1085"/>
      <c r="AO10" s="1085"/>
      <c r="AP10" s="1085" t="s">
        <v>488</v>
      </c>
      <c r="AQ10" s="1085"/>
      <c r="AR10" s="1085"/>
      <c r="AS10" s="1085"/>
      <c r="AT10" s="1085"/>
      <c r="AU10" s="1087" t="s">
        <v>544</v>
      </c>
      <c r="AV10" s="989"/>
      <c r="AW10" s="989"/>
      <c r="AX10" s="989"/>
      <c r="AY10" s="990"/>
      <c r="AZ10" s="203"/>
      <c r="BA10" s="203"/>
      <c r="BB10" s="203"/>
      <c r="BC10" s="203"/>
      <c r="BD10" s="203"/>
      <c r="BE10" s="204"/>
      <c r="BF10" s="204"/>
      <c r="BG10" s="204"/>
      <c r="BH10" s="204"/>
      <c r="BI10" s="204"/>
      <c r="BJ10" s="204"/>
      <c r="BK10" s="204"/>
      <c r="BL10" s="204"/>
      <c r="BM10" s="204"/>
      <c r="BN10" s="204"/>
      <c r="BO10" s="204"/>
      <c r="BP10" s="204"/>
      <c r="BQ10" s="213">
        <v>4</v>
      </c>
      <c r="BR10" s="214"/>
      <c r="BS10" s="1010" t="s">
        <v>558</v>
      </c>
      <c r="BT10" s="1011"/>
      <c r="BU10" s="1011"/>
      <c r="BV10" s="1011"/>
      <c r="BW10" s="1011"/>
      <c r="BX10" s="1011"/>
      <c r="BY10" s="1011"/>
      <c r="BZ10" s="1011"/>
      <c r="CA10" s="1011"/>
      <c r="CB10" s="1011"/>
      <c r="CC10" s="1011"/>
      <c r="CD10" s="1011"/>
      <c r="CE10" s="1011"/>
      <c r="CF10" s="1011"/>
      <c r="CG10" s="1012"/>
      <c r="CH10" s="985">
        <v>6</v>
      </c>
      <c r="CI10" s="986"/>
      <c r="CJ10" s="986"/>
      <c r="CK10" s="986"/>
      <c r="CL10" s="987"/>
      <c r="CM10" s="985">
        <v>357</v>
      </c>
      <c r="CN10" s="986"/>
      <c r="CO10" s="986"/>
      <c r="CP10" s="986"/>
      <c r="CQ10" s="987"/>
      <c r="CR10" s="985">
        <v>20</v>
      </c>
      <c r="CS10" s="986"/>
      <c r="CT10" s="986"/>
      <c r="CU10" s="986"/>
      <c r="CV10" s="987"/>
      <c r="CW10" s="985">
        <v>2</v>
      </c>
      <c r="CX10" s="986"/>
      <c r="CY10" s="986"/>
      <c r="CZ10" s="986"/>
      <c r="DA10" s="987"/>
      <c r="DB10" s="985" t="s">
        <v>488</v>
      </c>
      <c r="DC10" s="986"/>
      <c r="DD10" s="986"/>
      <c r="DE10" s="986"/>
      <c r="DF10" s="987"/>
      <c r="DG10" s="985" t="s">
        <v>488</v>
      </c>
      <c r="DH10" s="986"/>
      <c r="DI10" s="986"/>
      <c r="DJ10" s="986"/>
      <c r="DK10" s="987"/>
      <c r="DL10" s="985" t="s">
        <v>488</v>
      </c>
      <c r="DM10" s="986"/>
      <c r="DN10" s="986"/>
      <c r="DO10" s="986"/>
      <c r="DP10" s="987"/>
      <c r="DQ10" s="985" t="s">
        <v>488</v>
      </c>
      <c r="DR10" s="986"/>
      <c r="DS10" s="986"/>
      <c r="DT10" s="986"/>
      <c r="DU10" s="987"/>
      <c r="DV10" s="988"/>
      <c r="DW10" s="989"/>
      <c r="DX10" s="989"/>
      <c r="DY10" s="989"/>
      <c r="DZ10" s="990"/>
      <c r="EA10" s="205"/>
    </row>
    <row r="11" spans="1:131" s="206" customFormat="1" ht="26.25" customHeight="1">
      <c r="A11" s="212">
        <v>5</v>
      </c>
      <c r="B11" s="1033" t="s">
        <v>370</v>
      </c>
      <c r="C11" s="1034"/>
      <c r="D11" s="1034"/>
      <c r="E11" s="1034"/>
      <c r="F11" s="1034"/>
      <c r="G11" s="1034"/>
      <c r="H11" s="1034"/>
      <c r="I11" s="1034"/>
      <c r="J11" s="1034"/>
      <c r="K11" s="1034"/>
      <c r="L11" s="1034"/>
      <c r="M11" s="1034"/>
      <c r="N11" s="1034"/>
      <c r="O11" s="1034"/>
      <c r="P11" s="1035"/>
      <c r="Q11" s="1039">
        <v>693</v>
      </c>
      <c r="R11" s="1040"/>
      <c r="S11" s="1040"/>
      <c r="T11" s="1040"/>
      <c r="U11" s="1040"/>
      <c r="V11" s="1040">
        <v>540</v>
      </c>
      <c r="W11" s="1040"/>
      <c r="X11" s="1040"/>
      <c r="Y11" s="1040"/>
      <c r="Z11" s="1040"/>
      <c r="AA11" s="1040">
        <v>153</v>
      </c>
      <c r="AB11" s="1040"/>
      <c r="AC11" s="1040"/>
      <c r="AD11" s="1040"/>
      <c r="AE11" s="1041"/>
      <c r="AF11" s="1015">
        <v>153</v>
      </c>
      <c r="AG11" s="1016"/>
      <c r="AH11" s="1016"/>
      <c r="AI11" s="1016"/>
      <c r="AJ11" s="1017"/>
      <c r="AK11" s="1086" t="s">
        <v>488</v>
      </c>
      <c r="AL11" s="986"/>
      <c r="AM11" s="986"/>
      <c r="AN11" s="986"/>
      <c r="AO11" s="1084"/>
      <c r="AP11" s="1085">
        <v>51</v>
      </c>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0" t="s">
        <v>559</v>
      </c>
      <c r="BT11" s="1011"/>
      <c r="BU11" s="1011"/>
      <c r="BV11" s="1011"/>
      <c r="BW11" s="1011"/>
      <c r="BX11" s="1011"/>
      <c r="BY11" s="1011"/>
      <c r="BZ11" s="1011"/>
      <c r="CA11" s="1011"/>
      <c r="CB11" s="1011"/>
      <c r="CC11" s="1011"/>
      <c r="CD11" s="1011"/>
      <c r="CE11" s="1011"/>
      <c r="CF11" s="1011"/>
      <c r="CG11" s="1012"/>
      <c r="CH11" s="985">
        <v>12</v>
      </c>
      <c r="CI11" s="986"/>
      <c r="CJ11" s="986"/>
      <c r="CK11" s="986"/>
      <c r="CL11" s="987"/>
      <c r="CM11" s="985">
        <v>285</v>
      </c>
      <c r="CN11" s="986"/>
      <c r="CO11" s="986"/>
      <c r="CP11" s="986"/>
      <c r="CQ11" s="987"/>
      <c r="CR11" s="985">
        <v>10</v>
      </c>
      <c r="CS11" s="986"/>
      <c r="CT11" s="986"/>
      <c r="CU11" s="986"/>
      <c r="CV11" s="987"/>
      <c r="CW11" s="985">
        <v>15</v>
      </c>
      <c r="CX11" s="986"/>
      <c r="CY11" s="986"/>
      <c r="CZ11" s="986"/>
      <c r="DA11" s="987"/>
      <c r="DB11" s="985" t="s">
        <v>488</v>
      </c>
      <c r="DC11" s="986"/>
      <c r="DD11" s="986"/>
      <c r="DE11" s="986"/>
      <c r="DF11" s="987"/>
      <c r="DG11" s="985" t="s">
        <v>488</v>
      </c>
      <c r="DH11" s="986"/>
      <c r="DI11" s="986"/>
      <c r="DJ11" s="986"/>
      <c r="DK11" s="987"/>
      <c r="DL11" s="985" t="s">
        <v>488</v>
      </c>
      <c r="DM11" s="986"/>
      <c r="DN11" s="986"/>
      <c r="DO11" s="986"/>
      <c r="DP11" s="987"/>
      <c r="DQ11" s="985" t="s">
        <v>488</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0" t="s">
        <v>560</v>
      </c>
      <c r="BT12" s="1011"/>
      <c r="BU12" s="1011"/>
      <c r="BV12" s="1011"/>
      <c r="BW12" s="1011"/>
      <c r="BX12" s="1011"/>
      <c r="BY12" s="1011"/>
      <c r="BZ12" s="1011"/>
      <c r="CA12" s="1011"/>
      <c r="CB12" s="1011"/>
      <c r="CC12" s="1011"/>
      <c r="CD12" s="1011"/>
      <c r="CE12" s="1011"/>
      <c r="CF12" s="1011"/>
      <c r="CG12" s="1012"/>
      <c r="CH12" s="985">
        <v>0</v>
      </c>
      <c r="CI12" s="986"/>
      <c r="CJ12" s="986"/>
      <c r="CK12" s="986"/>
      <c r="CL12" s="987"/>
      <c r="CM12" s="985">
        <v>306</v>
      </c>
      <c r="CN12" s="986"/>
      <c r="CO12" s="986"/>
      <c r="CP12" s="986"/>
      <c r="CQ12" s="987"/>
      <c r="CR12" s="985">
        <v>50</v>
      </c>
      <c r="CS12" s="986"/>
      <c r="CT12" s="986"/>
      <c r="CU12" s="986"/>
      <c r="CV12" s="987"/>
      <c r="CW12" s="985">
        <v>55</v>
      </c>
      <c r="CX12" s="986"/>
      <c r="CY12" s="986"/>
      <c r="CZ12" s="986"/>
      <c r="DA12" s="987"/>
      <c r="DB12" s="985" t="s">
        <v>488</v>
      </c>
      <c r="DC12" s="986"/>
      <c r="DD12" s="986"/>
      <c r="DE12" s="986"/>
      <c r="DF12" s="987"/>
      <c r="DG12" s="985" t="s">
        <v>488</v>
      </c>
      <c r="DH12" s="986"/>
      <c r="DI12" s="986"/>
      <c r="DJ12" s="986"/>
      <c r="DK12" s="987"/>
      <c r="DL12" s="985" t="s">
        <v>488</v>
      </c>
      <c r="DM12" s="986"/>
      <c r="DN12" s="986"/>
      <c r="DO12" s="986"/>
      <c r="DP12" s="987"/>
      <c r="DQ12" s="985" t="s">
        <v>488</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0" t="s">
        <v>561</v>
      </c>
      <c r="BT13" s="1011"/>
      <c r="BU13" s="1011"/>
      <c r="BV13" s="1011"/>
      <c r="BW13" s="1011"/>
      <c r="BX13" s="1011"/>
      <c r="BY13" s="1011"/>
      <c r="BZ13" s="1011"/>
      <c r="CA13" s="1011"/>
      <c r="CB13" s="1011"/>
      <c r="CC13" s="1011"/>
      <c r="CD13" s="1011"/>
      <c r="CE13" s="1011"/>
      <c r="CF13" s="1011"/>
      <c r="CG13" s="1012"/>
      <c r="CH13" s="985">
        <v>0</v>
      </c>
      <c r="CI13" s="986"/>
      <c r="CJ13" s="986"/>
      <c r="CK13" s="986"/>
      <c r="CL13" s="987"/>
      <c r="CM13" s="985">
        <v>237</v>
      </c>
      <c r="CN13" s="986"/>
      <c r="CO13" s="986"/>
      <c r="CP13" s="986"/>
      <c r="CQ13" s="987"/>
      <c r="CR13" s="985">
        <v>251</v>
      </c>
      <c r="CS13" s="986"/>
      <c r="CT13" s="986"/>
      <c r="CU13" s="986"/>
      <c r="CV13" s="987"/>
      <c r="CW13" s="985">
        <v>0</v>
      </c>
      <c r="CX13" s="986"/>
      <c r="CY13" s="986"/>
      <c r="CZ13" s="986"/>
      <c r="DA13" s="987"/>
      <c r="DB13" s="985" t="s">
        <v>488</v>
      </c>
      <c r="DC13" s="986"/>
      <c r="DD13" s="986"/>
      <c r="DE13" s="986"/>
      <c r="DF13" s="987"/>
      <c r="DG13" s="985" t="s">
        <v>488</v>
      </c>
      <c r="DH13" s="986"/>
      <c r="DI13" s="986"/>
      <c r="DJ13" s="986"/>
      <c r="DK13" s="987"/>
      <c r="DL13" s="985" t="s">
        <v>488</v>
      </c>
      <c r="DM13" s="986"/>
      <c r="DN13" s="986"/>
      <c r="DO13" s="986"/>
      <c r="DP13" s="987"/>
      <c r="DQ13" s="985" t="s">
        <v>488</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t="s">
        <v>567</v>
      </c>
      <c r="BS14" s="1010" t="s">
        <v>562</v>
      </c>
      <c r="BT14" s="1011"/>
      <c r="BU14" s="1011"/>
      <c r="BV14" s="1011"/>
      <c r="BW14" s="1011"/>
      <c r="BX14" s="1011"/>
      <c r="BY14" s="1011"/>
      <c r="BZ14" s="1011"/>
      <c r="CA14" s="1011"/>
      <c r="CB14" s="1011"/>
      <c r="CC14" s="1011"/>
      <c r="CD14" s="1011"/>
      <c r="CE14" s="1011"/>
      <c r="CF14" s="1011"/>
      <c r="CG14" s="1012"/>
      <c r="CH14" s="985">
        <v>-5</v>
      </c>
      <c r="CI14" s="986"/>
      <c r="CJ14" s="986"/>
      <c r="CK14" s="986"/>
      <c r="CL14" s="987"/>
      <c r="CM14" s="985">
        <v>41</v>
      </c>
      <c r="CN14" s="986"/>
      <c r="CO14" s="986"/>
      <c r="CP14" s="986"/>
      <c r="CQ14" s="987"/>
      <c r="CR14" s="985">
        <v>10</v>
      </c>
      <c r="CS14" s="986"/>
      <c r="CT14" s="986"/>
      <c r="CU14" s="986"/>
      <c r="CV14" s="987"/>
      <c r="CW14" s="985" t="s">
        <v>565</v>
      </c>
      <c r="CX14" s="986"/>
      <c r="CY14" s="986"/>
      <c r="CZ14" s="986"/>
      <c r="DA14" s="987"/>
      <c r="DB14" s="985">
        <v>2119</v>
      </c>
      <c r="DC14" s="986"/>
      <c r="DD14" s="986"/>
      <c r="DE14" s="986"/>
      <c r="DF14" s="987"/>
      <c r="DG14" s="985" t="s">
        <v>488</v>
      </c>
      <c r="DH14" s="986"/>
      <c r="DI14" s="986"/>
      <c r="DJ14" s="986"/>
      <c r="DK14" s="987"/>
      <c r="DL14" s="985" t="s">
        <v>488</v>
      </c>
      <c r="DM14" s="986"/>
      <c r="DN14" s="986"/>
      <c r="DO14" s="986"/>
      <c r="DP14" s="987"/>
      <c r="DQ14" s="985" t="s">
        <v>488</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0" t="s">
        <v>563</v>
      </c>
      <c r="BT15" s="1011"/>
      <c r="BU15" s="1011"/>
      <c r="BV15" s="1011"/>
      <c r="BW15" s="1011"/>
      <c r="BX15" s="1011"/>
      <c r="BY15" s="1011"/>
      <c r="BZ15" s="1011"/>
      <c r="CA15" s="1011"/>
      <c r="CB15" s="1011"/>
      <c r="CC15" s="1011"/>
      <c r="CD15" s="1011"/>
      <c r="CE15" s="1011"/>
      <c r="CF15" s="1011"/>
      <c r="CG15" s="1012"/>
      <c r="CH15" s="985">
        <v>-4</v>
      </c>
      <c r="CI15" s="986"/>
      <c r="CJ15" s="986"/>
      <c r="CK15" s="986"/>
      <c r="CL15" s="987"/>
      <c r="CM15" s="985">
        <v>153</v>
      </c>
      <c r="CN15" s="986"/>
      <c r="CO15" s="986"/>
      <c r="CP15" s="986"/>
      <c r="CQ15" s="987"/>
      <c r="CR15" s="985">
        <v>30</v>
      </c>
      <c r="CS15" s="986"/>
      <c r="CT15" s="986"/>
      <c r="CU15" s="986"/>
      <c r="CV15" s="987"/>
      <c r="CW15" s="985" t="s">
        <v>488</v>
      </c>
      <c r="CX15" s="986"/>
      <c r="CY15" s="986"/>
      <c r="CZ15" s="986"/>
      <c r="DA15" s="987"/>
      <c r="DB15" s="985" t="s">
        <v>488</v>
      </c>
      <c r="DC15" s="986"/>
      <c r="DD15" s="986"/>
      <c r="DE15" s="986"/>
      <c r="DF15" s="987"/>
      <c r="DG15" s="985" t="s">
        <v>488</v>
      </c>
      <c r="DH15" s="986"/>
      <c r="DI15" s="986"/>
      <c r="DJ15" s="986"/>
      <c r="DK15" s="987"/>
      <c r="DL15" s="985" t="s">
        <v>488</v>
      </c>
      <c r="DM15" s="986"/>
      <c r="DN15" s="986"/>
      <c r="DO15" s="986"/>
      <c r="DP15" s="987"/>
      <c r="DQ15" s="985" t="s">
        <v>488</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0" t="s">
        <v>564</v>
      </c>
      <c r="BT16" s="1011"/>
      <c r="BU16" s="1011"/>
      <c r="BV16" s="1011"/>
      <c r="BW16" s="1011"/>
      <c r="BX16" s="1011"/>
      <c r="BY16" s="1011"/>
      <c r="BZ16" s="1011"/>
      <c r="CA16" s="1011"/>
      <c r="CB16" s="1011"/>
      <c r="CC16" s="1011"/>
      <c r="CD16" s="1011"/>
      <c r="CE16" s="1011"/>
      <c r="CF16" s="1011"/>
      <c r="CG16" s="1012"/>
      <c r="CH16" s="985">
        <v>276</v>
      </c>
      <c r="CI16" s="986"/>
      <c r="CJ16" s="986"/>
      <c r="CK16" s="986"/>
      <c r="CL16" s="987"/>
      <c r="CM16" s="985">
        <v>3283</v>
      </c>
      <c r="CN16" s="986"/>
      <c r="CO16" s="986"/>
      <c r="CP16" s="986"/>
      <c r="CQ16" s="987"/>
      <c r="CR16" s="985">
        <v>9</v>
      </c>
      <c r="CS16" s="986"/>
      <c r="CT16" s="986"/>
      <c r="CU16" s="986"/>
      <c r="CV16" s="987"/>
      <c r="CW16" s="985">
        <v>162</v>
      </c>
      <c r="CX16" s="986"/>
      <c r="CY16" s="986"/>
      <c r="CZ16" s="986"/>
      <c r="DA16" s="987"/>
      <c r="DB16" s="985" t="s">
        <v>488</v>
      </c>
      <c r="DC16" s="986"/>
      <c r="DD16" s="986"/>
      <c r="DE16" s="986"/>
      <c r="DF16" s="987"/>
      <c r="DG16" s="985" t="s">
        <v>488</v>
      </c>
      <c r="DH16" s="986"/>
      <c r="DI16" s="986"/>
      <c r="DJ16" s="986"/>
      <c r="DK16" s="987"/>
      <c r="DL16" s="985" t="s">
        <v>488</v>
      </c>
      <c r="DM16" s="986"/>
      <c r="DN16" s="986"/>
      <c r="DO16" s="986"/>
      <c r="DP16" s="987"/>
      <c r="DQ16" s="985" t="s">
        <v>488</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9"/>
      <c r="R22" s="1080"/>
      <c r="S22" s="1080"/>
      <c r="T22" s="1080"/>
      <c r="U22" s="1080"/>
      <c r="V22" s="1080"/>
      <c r="W22" s="1080"/>
      <c r="X22" s="1080"/>
      <c r="Y22" s="1080"/>
      <c r="Z22" s="1080"/>
      <c r="AA22" s="1080"/>
      <c r="AB22" s="1080"/>
      <c r="AC22" s="1080"/>
      <c r="AD22" s="1080"/>
      <c r="AE22" s="1081"/>
      <c r="AF22" s="1015"/>
      <c r="AG22" s="1016"/>
      <c r="AH22" s="1016"/>
      <c r="AI22" s="1016"/>
      <c r="AJ22" s="1017"/>
      <c r="AK22" s="1075"/>
      <c r="AL22" s="1076"/>
      <c r="AM22" s="1076"/>
      <c r="AN22" s="1076"/>
      <c r="AO22" s="1076"/>
      <c r="AP22" s="1076"/>
      <c r="AQ22" s="1076"/>
      <c r="AR22" s="1076"/>
      <c r="AS22" s="1076"/>
      <c r="AT22" s="1076"/>
      <c r="AU22" s="1077"/>
      <c r="AV22" s="1077"/>
      <c r="AW22" s="1077"/>
      <c r="AX22" s="1077"/>
      <c r="AY22" s="1078"/>
      <c r="AZ22" s="1031" t="s">
        <v>371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372</v>
      </c>
      <c r="B23" s="940" t="s">
        <v>373</v>
      </c>
      <c r="C23" s="941"/>
      <c r="D23" s="941"/>
      <c r="E23" s="941"/>
      <c r="F23" s="941"/>
      <c r="G23" s="941"/>
      <c r="H23" s="941"/>
      <c r="I23" s="941"/>
      <c r="J23" s="941"/>
      <c r="K23" s="941"/>
      <c r="L23" s="941"/>
      <c r="M23" s="941"/>
      <c r="N23" s="941"/>
      <c r="O23" s="941"/>
      <c r="P23" s="942"/>
      <c r="Q23" s="1066">
        <v>163676</v>
      </c>
      <c r="R23" s="1067"/>
      <c r="S23" s="1067"/>
      <c r="T23" s="1067"/>
      <c r="U23" s="1067"/>
      <c r="V23" s="1067">
        <v>155045</v>
      </c>
      <c r="W23" s="1067"/>
      <c r="X23" s="1067"/>
      <c r="Y23" s="1067"/>
      <c r="Z23" s="1067"/>
      <c r="AA23" s="1067">
        <v>8631</v>
      </c>
      <c r="AB23" s="1067"/>
      <c r="AC23" s="1067"/>
      <c r="AD23" s="1067"/>
      <c r="AE23" s="1068"/>
      <c r="AF23" s="1069">
        <v>7557</v>
      </c>
      <c r="AG23" s="1067"/>
      <c r="AH23" s="1067"/>
      <c r="AI23" s="1067"/>
      <c r="AJ23" s="1070"/>
      <c r="AK23" s="1071"/>
      <c r="AL23" s="1072"/>
      <c r="AM23" s="1072"/>
      <c r="AN23" s="1072"/>
      <c r="AO23" s="1072"/>
      <c r="AP23" s="1067">
        <v>135849</v>
      </c>
      <c r="AQ23" s="1067"/>
      <c r="AR23" s="1067"/>
      <c r="AS23" s="1067"/>
      <c r="AT23" s="1067"/>
      <c r="AU23" s="1073"/>
      <c r="AV23" s="1073"/>
      <c r="AW23" s="1073"/>
      <c r="AX23" s="1073"/>
      <c r="AY23" s="1074"/>
      <c r="AZ23" s="1063" t="s">
        <v>222</v>
      </c>
      <c r="BA23" s="1064"/>
      <c r="BB23" s="1064"/>
      <c r="BC23" s="1064"/>
      <c r="BD23" s="1065"/>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2" t="s">
        <v>374</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1" t="s">
        <v>375</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7" t="s">
        <v>379</v>
      </c>
      <c r="AG26" s="1004"/>
      <c r="AH26" s="1004"/>
      <c r="AI26" s="1004"/>
      <c r="AJ26" s="1058"/>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9"/>
      <c r="AG27" s="1007"/>
      <c r="AH27" s="1007"/>
      <c r="AI27" s="1007"/>
      <c r="AJ27" s="1060"/>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8" t="s">
        <v>384</v>
      </c>
      <c r="C28" s="1049"/>
      <c r="D28" s="1049"/>
      <c r="E28" s="1049"/>
      <c r="F28" s="1049"/>
      <c r="G28" s="1049"/>
      <c r="H28" s="1049"/>
      <c r="I28" s="1049"/>
      <c r="J28" s="1049"/>
      <c r="K28" s="1049"/>
      <c r="L28" s="1049"/>
      <c r="M28" s="1049"/>
      <c r="N28" s="1049"/>
      <c r="O28" s="1049"/>
      <c r="P28" s="1050"/>
      <c r="Q28" s="1051">
        <v>12786</v>
      </c>
      <c r="R28" s="1052"/>
      <c r="S28" s="1052"/>
      <c r="T28" s="1052"/>
      <c r="U28" s="1052"/>
      <c r="V28" s="1052">
        <v>11166</v>
      </c>
      <c r="W28" s="1052"/>
      <c r="X28" s="1052"/>
      <c r="Y28" s="1052"/>
      <c r="Z28" s="1052"/>
      <c r="AA28" s="1052">
        <v>1620</v>
      </c>
      <c r="AB28" s="1052"/>
      <c r="AC28" s="1052"/>
      <c r="AD28" s="1052"/>
      <c r="AE28" s="1053"/>
      <c r="AF28" s="1054">
        <v>1620</v>
      </c>
      <c r="AG28" s="1052"/>
      <c r="AH28" s="1052"/>
      <c r="AI28" s="1052"/>
      <c r="AJ28" s="1055"/>
      <c r="AK28" s="1056">
        <v>46</v>
      </c>
      <c r="AL28" s="1044"/>
      <c r="AM28" s="1044"/>
      <c r="AN28" s="1044"/>
      <c r="AO28" s="1044"/>
      <c r="AP28" s="1044" t="s">
        <v>488</v>
      </c>
      <c r="AQ28" s="1044"/>
      <c r="AR28" s="1044"/>
      <c r="AS28" s="1044"/>
      <c r="AT28" s="1044"/>
      <c r="AU28" s="1044" t="s">
        <v>488</v>
      </c>
      <c r="AV28" s="1044"/>
      <c r="AW28" s="1044"/>
      <c r="AX28" s="1044"/>
      <c r="AY28" s="1044"/>
      <c r="AZ28" s="1045" t="s">
        <v>488</v>
      </c>
      <c r="BA28" s="1045"/>
      <c r="BB28" s="1045"/>
      <c r="BC28" s="1045"/>
      <c r="BD28" s="1045"/>
      <c r="BE28" s="1046" t="s">
        <v>545</v>
      </c>
      <c r="BF28" s="982"/>
      <c r="BG28" s="982"/>
      <c r="BH28" s="982"/>
      <c r="BI28" s="1047"/>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385</v>
      </c>
      <c r="C29" s="1034"/>
      <c r="D29" s="1034"/>
      <c r="E29" s="1034"/>
      <c r="F29" s="1034"/>
      <c r="G29" s="1034"/>
      <c r="H29" s="1034"/>
      <c r="I29" s="1034"/>
      <c r="J29" s="1034"/>
      <c r="K29" s="1034"/>
      <c r="L29" s="1034"/>
      <c r="M29" s="1034"/>
      <c r="N29" s="1034"/>
      <c r="O29" s="1034"/>
      <c r="P29" s="1035"/>
      <c r="Q29" s="1039">
        <v>47907</v>
      </c>
      <c r="R29" s="1040"/>
      <c r="S29" s="1040"/>
      <c r="T29" s="1040"/>
      <c r="U29" s="1040"/>
      <c r="V29" s="1040">
        <v>47425</v>
      </c>
      <c r="W29" s="1040"/>
      <c r="X29" s="1040"/>
      <c r="Y29" s="1040"/>
      <c r="Z29" s="1040"/>
      <c r="AA29" s="1040">
        <v>482</v>
      </c>
      <c r="AB29" s="1040"/>
      <c r="AC29" s="1040"/>
      <c r="AD29" s="1040"/>
      <c r="AE29" s="1041"/>
      <c r="AF29" s="1015">
        <v>482</v>
      </c>
      <c r="AG29" s="1016"/>
      <c r="AH29" s="1016"/>
      <c r="AI29" s="1016"/>
      <c r="AJ29" s="1017"/>
      <c r="AK29" s="976">
        <v>4428</v>
      </c>
      <c r="AL29" s="967"/>
      <c r="AM29" s="967"/>
      <c r="AN29" s="967"/>
      <c r="AO29" s="967"/>
      <c r="AP29" s="967" t="s">
        <v>488</v>
      </c>
      <c r="AQ29" s="967"/>
      <c r="AR29" s="967"/>
      <c r="AS29" s="967"/>
      <c r="AT29" s="967"/>
      <c r="AU29" s="967" t="s">
        <v>488</v>
      </c>
      <c r="AV29" s="967"/>
      <c r="AW29" s="967"/>
      <c r="AX29" s="967"/>
      <c r="AY29" s="967"/>
      <c r="AZ29" s="1038" t="s">
        <v>488</v>
      </c>
      <c r="BA29" s="1038"/>
      <c r="BB29" s="1038"/>
      <c r="BC29" s="1038"/>
      <c r="BD29" s="1038"/>
      <c r="BE29" s="1042" t="s">
        <v>546</v>
      </c>
      <c r="BF29" s="971"/>
      <c r="BG29" s="971"/>
      <c r="BH29" s="971"/>
      <c r="BI29" s="104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386</v>
      </c>
      <c r="C30" s="1034"/>
      <c r="D30" s="1034"/>
      <c r="E30" s="1034"/>
      <c r="F30" s="1034"/>
      <c r="G30" s="1034"/>
      <c r="H30" s="1034"/>
      <c r="I30" s="1034"/>
      <c r="J30" s="1034"/>
      <c r="K30" s="1034"/>
      <c r="L30" s="1034"/>
      <c r="M30" s="1034"/>
      <c r="N30" s="1034"/>
      <c r="O30" s="1034"/>
      <c r="P30" s="1035"/>
      <c r="Q30" s="1039">
        <v>30505</v>
      </c>
      <c r="R30" s="1040"/>
      <c r="S30" s="1040"/>
      <c r="T30" s="1040"/>
      <c r="U30" s="1040"/>
      <c r="V30" s="1040">
        <v>30332</v>
      </c>
      <c r="W30" s="1040"/>
      <c r="X30" s="1040"/>
      <c r="Y30" s="1040"/>
      <c r="Z30" s="1040"/>
      <c r="AA30" s="1040">
        <v>173</v>
      </c>
      <c r="AB30" s="1040"/>
      <c r="AC30" s="1040"/>
      <c r="AD30" s="1040"/>
      <c r="AE30" s="1041"/>
      <c r="AF30" s="1015">
        <v>173</v>
      </c>
      <c r="AG30" s="1016"/>
      <c r="AH30" s="1016"/>
      <c r="AI30" s="1016"/>
      <c r="AJ30" s="1017"/>
      <c r="AK30" s="976">
        <v>4721</v>
      </c>
      <c r="AL30" s="967"/>
      <c r="AM30" s="967"/>
      <c r="AN30" s="967"/>
      <c r="AO30" s="967"/>
      <c r="AP30" s="967" t="s">
        <v>488</v>
      </c>
      <c r="AQ30" s="967"/>
      <c r="AR30" s="967"/>
      <c r="AS30" s="967"/>
      <c r="AT30" s="967"/>
      <c r="AU30" s="967" t="s">
        <v>488</v>
      </c>
      <c r="AV30" s="967"/>
      <c r="AW30" s="967"/>
      <c r="AX30" s="967"/>
      <c r="AY30" s="967"/>
      <c r="AZ30" s="1038" t="s">
        <v>488</v>
      </c>
      <c r="BA30" s="1038"/>
      <c r="BB30" s="1038"/>
      <c r="BC30" s="1038"/>
      <c r="BD30" s="1038"/>
      <c r="BE30" s="1028" t="s">
        <v>547</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387</v>
      </c>
      <c r="C31" s="1034"/>
      <c r="D31" s="1034"/>
      <c r="E31" s="1034"/>
      <c r="F31" s="1034"/>
      <c r="G31" s="1034"/>
      <c r="H31" s="1034"/>
      <c r="I31" s="1034"/>
      <c r="J31" s="1034"/>
      <c r="K31" s="1034"/>
      <c r="L31" s="1034"/>
      <c r="M31" s="1034"/>
      <c r="N31" s="1034"/>
      <c r="O31" s="1034"/>
      <c r="P31" s="1035"/>
      <c r="Q31" s="1039">
        <v>4746</v>
      </c>
      <c r="R31" s="1040"/>
      <c r="S31" s="1040"/>
      <c r="T31" s="1040"/>
      <c r="U31" s="1040"/>
      <c r="V31" s="1040">
        <v>4610</v>
      </c>
      <c r="W31" s="1040"/>
      <c r="X31" s="1040"/>
      <c r="Y31" s="1040"/>
      <c r="Z31" s="1040"/>
      <c r="AA31" s="1040">
        <v>136</v>
      </c>
      <c r="AB31" s="1040"/>
      <c r="AC31" s="1040"/>
      <c r="AD31" s="1040"/>
      <c r="AE31" s="1041"/>
      <c r="AF31" s="1015">
        <v>136</v>
      </c>
      <c r="AG31" s="1016"/>
      <c r="AH31" s="1016"/>
      <c r="AI31" s="1016"/>
      <c r="AJ31" s="1017"/>
      <c r="AK31" s="976">
        <v>910</v>
      </c>
      <c r="AL31" s="967"/>
      <c r="AM31" s="967"/>
      <c r="AN31" s="967"/>
      <c r="AO31" s="967"/>
      <c r="AP31" s="967" t="s">
        <v>488</v>
      </c>
      <c r="AQ31" s="967"/>
      <c r="AR31" s="967"/>
      <c r="AS31" s="967"/>
      <c r="AT31" s="967"/>
      <c r="AU31" s="967" t="s">
        <v>488</v>
      </c>
      <c r="AV31" s="967"/>
      <c r="AW31" s="967"/>
      <c r="AX31" s="967"/>
      <c r="AY31" s="967"/>
      <c r="AZ31" s="1038" t="s">
        <v>488</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388</v>
      </c>
      <c r="C32" s="1034"/>
      <c r="D32" s="1034"/>
      <c r="E32" s="1034"/>
      <c r="F32" s="1034"/>
      <c r="G32" s="1034"/>
      <c r="H32" s="1034"/>
      <c r="I32" s="1034"/>
      <c r="J32" s="1034"/>
      <c r="K32" s="1034"/>
      <c r="L32" s="1034"/>
      <c r="M32" s="1034"/>
      <c r="N32" s="1034"/>
      <c r="O32" s="1034"/>
      <c r="P32" s="1035"/>
      <c r="Q32" s="1039">
        <v>544</v>
      </c>
      <c r="R32" s="1040"/>
      <c r="S32" s="1040"/>
      <c r="T32" s="1040"/>
      <c r="U32" s="1040"/>
      <c r="V32" s="1040">
        <v>544</v>
      </c>
      <c r="W32" s="1040"/>
      <c r="X32" s="1040"/>
      <c r="Y32" s="1040"/>
      <c r="Z32" s="1040"/>
      <c r="AA32" s="1040" t="s">
        <v>488</v>
      </c>
      <c r="AB32" s="1040"/>
      <c r="AC32" s="1040"/>
      <c r="AD32" s="1040"/>
      <c r="AE32" s="1041"/>
      <c r="AF32" s="1015" t="s">
        <v>222</v>
      </c>
      <c r="AG32" s="1016"/>
      <c r="AH32" s="1016"/>
      <c r="AI32" s="1016"/>
      <c r="AJ32" s="1017"/>
      <c r="AK32" s="976">
        <v>375</v>
      </c>
      <c r="AL32" s="967"/>
      <c r="AM32" s="967"/>
      <c r="AN32" s="967"/>
      <c r="AO32" s="967"/>
      <c r="AP32" s="967">
        <v>1789</v>
      </c>
      <c r="AQ32" s="967"/>
      <c r="AR32" s="967"/>
      <c r="AS32" s="967"/>
      <c r="AT32" s="967"/>
      <c r="AU32" s="967">
        <v>1211</v>
      </c>
      <c r="AV32" s="967"/>
      <c r="AW32" s="967"/>
      <c r="AX32" s="967"/>
      <c r="AY32" s="967"/>
      <c r="AZ32" s="1038" t="s">
        <v>488</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389</v>
      </c>
      <c r="C33" s="1034"/>
      <c r="D33" s="1034"/>
      <c r="E33" s="1034"/>
      <c r="F33" s="1034"/>
      <c r="G33" s="1034"/>
      <c r="H33" s="1034"/>
      <c r="I33" s="1034"/>
      <c r="J33" s="1034"/>
      <c r="K33" s="1034"/>
      <c r="L33" s="1034"/>
      <c r="M33" s="1034"/>
      <c r="N33" s="1034"/>
      <c r="O33" s="1034"/>
      <c r="P33" s="1035"/>
      <c r="Q33" s="1039">
        <v>17519</v>
      </c>
      <c r="R33" s="1040"/>
      <c r="S33" s="1040"/>
      <c r="T33" s="1040"/>
      <c r="U33" s="1040"/>
      <c r="V33" s="1040">
        <v>18505</v>
      </c>
      <c r="W33" s="1040"/>
      <c r="X33" s="1040"/>
      <c r="Y33" s="1040"/>
      <c r="Z33" s="1040"/>
      <c r="AA33" s="1040">
        <v>-986</v>
      </c>
      <c r="AB33" s="1040"/>
      <c r="AC33" s="1040"/>
      <c r="AD33" s="1040"/>
      <c r="AE33" s="1041"/>
      <c r="AF33" s="1015">
        <v>6398</v>
      </c>
      <c r="AG33" s="1016"/>
      <c r="AH33" s="1016"/>
      <c r="AI33" s="1016"/>
      <c r="AJ33" s="1017"/>
      <c r="AK33" s="976">
        <v>1791</v>
      </c>
      <c r="AL33" s="967"/>
      <c r="AM33" s="967"/>
      <c r="AN33" s="967"/>
      <c r="AO33" s="967"/>
      <c r="AP33" s="967">
        <v>16318</v>
      </c>
      <c r="AQ33" s="967"/>
      <c r="AR33" s="967"/>
      <c r="AS33" s="967"/>
      <c r="AT33" s="967"/>
      <c r="AU33" s="967">
        <v>9546</v>
      </c>
      <c r="AV33" s="967"/>
      <c r="AW33" s="967"/>
      <c r="AX33" s="967"/>
      <c r="AY33" s="967"/>
      <c r="AZ33" s="1038" t="s">
        <v>488</v>
      </c>
      <c r="BA33" s="1038"/>
      <c r="BB33" s="1038"/>
      <c r="BC33" s="1038"/>
      <c r="BD33" s="1038"/>
      <c r="BE33" s="1028" t="s">
        <v>390</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391</v>
      </c>
      <c r="C34" s="1034"/>
      <c r="D34" s="1034"/>
      <c r="E34" s="1034"/>
      <c r="F34" s="1034"/>
      <c r="G34" s="1034"/>
      <c r="H34" s="1034"/>
      <c r="I34" s="1034"/>
      <c r="J34" s="1034"/>
      <c r="K34" s="1034"/>
      <c r="L34" s="1034"/>
      <c r="M34" s="1034"/>
      <c r="N34" s="1034"/>
      <c r="O34" s="1034"/>
      <c r="P34" s="1035"/>
      <c r="Q34" s="1039">
        <v>691</v>
      </c>
      <c r="R34" s="1040"/>
      <c r="S34" s="1040"/>
      <c r="T34" s="1040"/>
      <c r="U34" s="1040"/>
      <c r="V34" s="1040">
        <v>639</v>
      </c>
      <c r="W34" s="1040"/>
      <c r="X34" s="1040"/>
      <c r="Y34" s="1040"/>
      <c r="Z34" s="1040"/>
      <c r="AA34" s="1040">
        <v>52</v>
      </c>
      <c r="AB34" s="1040"/>
      <c r="AC34" s="1040"/>
      <c r="AD34" s="1040"/>
      <c r="AE34" s="1041"/>
      <c r="AF34" s="1015">
        <v>516</v>
      </c>
      <c r="AG34" s="1016"/>
      <c r="AH34" s="1016"/>
      <c r="AI34" s="1016"/>
      <c r="AJ34" s="1017"/>
      <c r="AK34" s="976">
        <v>296</v>
      </c>
      <c r="AL34" s="967"/>
      <c r="AM34" s="967"/>
      <c r="AN34" s="967"/>
      <c r="AO34" s="967"/>
      <c r="AP34" s="967">
        <v>296</v>
      </c>
      <c r="AQ34" s="967"/>
      <c r="AR34" s="967"/>
      <c r="AS34" s="967"/>
      <c r="AT34" s="967"/>
      <c r="AU34" s="967">
        <v>130</v>
      </c>
      <c r="AV34" s="967"/>
      <c r="AW34" s="967"/>
      <c r="AX34" s="967"/>
      <c r="AY34" s="967"/>
      <c r="AZ34" s="1038" t="s">
        <v>488</v>
      </c>
      <c r="BA34" s="1038"/>
      <c r="BB34" s="1038"/>
      <c r="BC34" s="1038"/>
      <c r="BD34" s="1038"/>
      <c r="BE34" s="1028" t="s">
        <v>390</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392</v>
      </c>
      <c r="C35" s="1034"/>
      <c r="D35" s="1034"/>
      <c r="E35" s="1034"/>
      <c r="F35" s="1034"/>
      <c r="G35" s="1034"/>
      <c r="H35" s="1034"/>
      <c r="I35" s="1034"/>
      <c r="J35" s="1034"/>
      <c r="K35" s="1034"/>
      <c r="L35" s="1034"/>
      <c r="M35" s="1034"/>
      <c r="N35" s="1034"/>
      <c r="O35" s="1034"/>
      <c r="P35" s="1035"/>
      <c r="Q35" s="1039">
        <v>5472</v>
      </c>
      <c r="R35" s="1040"/>
      <c r="S35" s="1040"/>
      <c r="T35" s="1040"/>
      <c r="U35" s="1040"/>
      <c r="V35" s="1040">
        <v>4768</v>
      </c>
      <c r="W35" s="1040"/>
      <c r="X35" s="1040"/>
      <c r="Y35" s="1040"/>
      <c r="Z35" s="1040"/>
      <c r="AA35" s="1040">
        <v>703</v>
      </c>
      <c r="AB35" s="1040"/>
      <c r="AC35" s="1040"/>
      <c r="AD35" s="1040"/>
      <c r="AE35" s="1041"/>
      <c r="AF35" s="1015">
        <v>2762</v>
      </c>
      <c r="AG35" s="1016"/>
      <c r="AH35" s="1016"/>
      <c r="AI35" s="1016"/>
      <c r="AJ35" s="1017"/>
      <c r="AK35" s="976">
        <v>288</v>
      </c>
      <c r="AL35" s="967"/>
      <c r="AM35" s="967"/>
      <c r="AN35" s="967"/>
      <c r="AO35" s="967"/>
      <c r="AP35" s="967">
        <v>35213</v>
      </c>
      <c r="AQ35" s="967"/>
      <c r="AR35" s="967"/>
      <c r="AS35" s="967"/>
      <c r="AT35" s="967"/>
      <c r="AU35" s="967">
        <v>1021</v>
      </c>
      <c r="AV35" s="967"/>
      <c r="AW35" s="967"/>
      <c r="AX35" s="967"/>
      <c r="AY35" s="967"/>
      <c r="AZ35" s="1038" t="s">
        <v>488</v>
      </c>
      <c r="BA35" s="1038"/>
      <c r="BB35" s="1038"/>
      <c r="BC35" s="1038"/>
      <c r="BD35" s="1038"/>
      <c r="BE35" s="1028" t="s">
        <v>390</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393</v>
      </c>
      <c r="C36" s="1034"/>
      <c r="D36" s="1034"/>
      <c r="E36" s="1034"/>
      <c r="F36" s="1034"/>
      <c r="G36" s="1034"/>
      <c r="H36" s="1034"/>
      <c r="I36" s="1034"/>
      <c r="J36" s="1034"/>
      <c r="K36" s="1034"/>
      <c r="L36" s="1034"/>
      <c r="M36" s="1034"/>
      <c r="N36" s="1034"/>
      <c r="O36" s="1034"/>
      <c r="P36" s="1035"/>
      <c r="Q36" s="1039">
        <v>8092</v>
      </c>
      <c r="R36" s="1040"/>
      <c r="S36" s="1040"/>
      <c r="T36" s="1040"/>
      <c r="U36" s="1040"/>
      <c r="V36" s="1040">
        <v>8091</v>
      </c>
      <c r="W36" s="1040"/>
      <c r="X36" s="1040"/>
      <c r="Y36" s="1040"/>
      <c r="Z36" s="1040"/>
      <c r="AA36" s="1040">
        <v>1</v>
      </c>
      <c r="AB36" s="1040"/>
      <c r="AC36" s="1040"/>
      <c r="AD36" s="1040"/>
      <c r="AE36" s="1041"/>
      <c r="AF36" s="1015">
        <v>1983</v>
      </c>
      <c r="AG36" s="1016"/>
      <c r="AH36" s="1016"/>
      <c r="AI36" s="1016"/>
      <c r="AJ36" s="1017"/>
      <c r="AK36" s="976">
        <v>1924</v>
      </c>
      <c r="AL36" s="967"/>
      <c r="AM36" s="967"/>
      <c r="AN36" s="967"/>
      <c r="AO36" s="967"/>
      <c r="AP36" s="967">
        <v>64532</v>
      </c>
      <c r="AQ36" s="967"/>
      <c r="AR36" s="967"/>
      <c r="AS36" s="967"/>
      <c r="AT36" s="967"/>
      <c r="AU36" s="967">
        <v>22586</v>
      </c>
      <c r="AV36" s="967"/>
      <c r="AW36" s="967"/>
      <c r="AX36" s="967"/>
      <c r="AY36" s="967"/>
      <c r="AZ36" s="1038" t="s">
        <v>488</v>
      </c>
      <c r="BA36" s="1038"/>
      <c r="BB36" s="1038"/>
      <c r="BC36" s="1038"/>
      <c r="BD36" s="1038"/>
      <c r="BE36" s="1028" t="s">
        <v>390</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394</v>
      </c>
      <c r="C37" s="1034"/>
      <c r="D37" s="1034"/>
      <c r="E37" s="1034"/>
      <c r="F37" s="1034"/>
      <c r="G37" s="1034"/>
      <c r="H37" s="1034"/>
      <c r="I37" s="1034"/>
      <c r="J37" s="1034"/>
      <c r="K37" s="1034"/>
      <c r="L37" s="1034"/>
      <c r="M37" s="1034"/>
      <c r="N37" s="1034"/>
      <c r="O37" s="1034"/>
      <c r="P37" s="1035"/>
      <c r="Q37" s="1039">
        <v>486</v>
      </c>
      <c r="R37" s="1040"/>
      <c r="S37" s="1040"/>
      <c r="T37" s="1040"/>
      <c r="U37" s="1040"/>
      <c r="V37" s="1040">
        <v>446</v>
      </c>
      <c r="W37" s="1040"/>
      <c r="X37" s="1040"/>
      <c r="Y37" s="1040"/>
      <c r="Z37" s="1040"/>
      <c r="AA37" s="1040">
        <v>41</v>
      </c>
      <c r="AB37" s="1040"/>
      <c r="AC37" s="1040"/>
      <c r="AD37" s="1040"/>
      <c r="AE37" s="1041"/>
      <c r="AF37" s="1015">
        <v>41</v>
      </c>
      <c r="AG37" s="1016"/>
      <c r="AH37" s="1016"/>
      <c r="AI37" s="1016"/>
      <c r="AJ37" s="1017"/>
      <c r="AK37" s="976" t="s">
        <v>488</v>
      </c>
      <c r="AL37" s="967"/>
      <c r="AM37" s="967"/>
      <c r="AN37" s="967"/>
      <c r="AO37" s="967"/>
      <c r="AP37" s="967" t="s">
        <v>488</v>
      </c>
      <c r="AQ37" s="967"/>
      <c r="AR37" s="967"/>
      <c r="AS37" s="967"/>
      <c r="AT37" s="967"/>
      <c r="AU37" s="967" t="s">
        <v>488</v>
      </c>
      <c r="AV37" s="967"/>
      <c r="AW37" s="967"/>
      <c r="AX37" s="967"/>
      <c r="AY37" s="967"/>
      <c r="AZ37" s="1038" t="s">
        <v>488</v>
      </c>
      <c r="BA37" s="1038"/>
      <c r="BB37" s="1038"/>
      <c r="BC37" s="1038"/>
      <c r="BD37" s="1038"/>
      <c r="BE37" s="1028" t="s">
        <v>395</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396</v>
      </c>
      <c r="C38" s="1034"/>
      <c r="D38" s="1034"/>
      <c r="E38" s="1034"/>
      <c r="F38" s="1034"/>
      <c r="G38" s="1034"/>
      <c r="H38" s="1034"/>
      <c r="I38" s="1034"/>
      <c r="J38" s="1034"/>
      <c r="K38" s="1034"/>
      <c r="L38" s="1034"/>
      <c r="M38" s="1034"/>
      <c r="N38" s="1034"/>
      <c r="O38" s="1034"/>
      <c r="P38" s="1035"/>
      <c r="Q38" s="1039">
        <v>245</v>
      </c>
      <c r="R38" s="1040"/>
      <c r="S38" s="1040"/>
      <c r="T38" s="1040"/>
      <c r="U38" s="1040"/>
      <c r="V38" s="1040">
        <v>245</v>
      </c>
      <c r="W38" s="1040"/>
      <c r="X38" s="1040"/>
      <c r="Y38" s="1040"/>
      <c r="Z38" s="1040"/>
      <c r="AA38" s="1040">
        <v>0</v>
      </c>
      <c r="AB38" s="1040"/>
      <c r="AC38" s="1040"/>
      <c r="AD38" s="1040"/>
      <c r="AE38" s="1041"/>
      <c r="AF38" s="1015" t="s">
        <v>222</v>
      </c>
      <c r="AG38" s="1016"/>
      <c r="AH38" s="1016"/>
      <c r="AI38" s="1016"/>
      <c r="AJ38" s="1017"/>
      <c r="AK38" s="976">
        <v>111</v>
      </c>
      <c r="AL38" s="967"/>
      <c r="AM38" s="967"/>
      <c r="AN38" s="967"/>
      <c r="AO38" s="967"/>
      <c r="AP38" s="967">
        <v>230</v>
      </c>
      <c r="AQ38" s="967"/>
      <c r="AR38" s="967"/>
      <c r="AS38" s="967"/>
      <c r="AT38" s="967"/>
      <c r="AU38" s="967">
        <v>107</v>
      </c>
      <c r="AV38" s="967"/>
      <c r="AW38" s="967"/>
      <c r="AX38" s="967"/>
      <c r="AY38" s="967"/>
      <c r="AZ38" s="1038" t="s">
        <v>488</v>
      </c>
      <c r="BA38" s="1038"/>
      <c r="BB38" s="1038"/>
      <c r="BC38" s="1038"/>
      <c r="BD38" s="1038"/>
      <c r="BE38" s="1028" t="s">
        <v>395</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397</v>
      </c>
      <c r="C39" s="1034"/>
      <c r="D39" s="1034"/>
      <c r="E39" s="1034"/>
      <c r="F39" s="1034"/>
      <c r="G39" s="1034"/>
      <c r="H39" s="1034"/>
      <c r="I39" s="1034"/>
      <c r="J39" s="1034"/>
      <c r="K39" s="1034"/>
      <c r="L39" s="1034"/>
      <c r="M39" s="1034"/>
      <c r="N39" s="1034"/>
      <c r="O39" s="1034"/>
      <c r="P39" s="1035"/>
      <c r="Q39" s="1039">
        <v>532</v>
      </c>
      <c r="R39" s="1040"/>
      <c r="S39" s="1040"/>
      <c r="T39" s="1040"/>
      <c r="U39" s="1040"/>
      <c r="V39" s="1040">
        <v>532</v>
      </c>
      <c r="W39" s="1040"/>
      <c r="X39" s="1040"/>
      <c r="Y39" s="1040"/>
      <c r="Z39" s="1040"/>
      <c r="AA39" s="1040">
        <v>0</v>
      </c>
      <c r="AB39" s="1040"/>
      <c r="AC39" s="1040"/>
      <c r="AD39" s="1040"/>
      <c r="AE39" s="1041"/>
      <c r="AF39" s="1015" t="s">
        <v>222</v>
      </c>
      <c r="AG39" s="1016"/>
      <c r="AH39" s="1016"/>
      <c r="AI39" s="1016"/>
      <c r="AJ39" s="1017"/>
      <c r="AK39" s="976">
        <v>204</v>
      </c>
      <c r="AL39" s="967"/>
      <c r="AM39" s="967"/>
      <c r="AN39" s="967"/>
      <c r="AO39" s="967"/>
      <c r="AP39" s="967">
        <v>31</v>
      </c>
      <c r="AQ39" s="967"/>
      <c r="AR39" s="967"/>
      <c r="AS39" s="967"/>
      <c r="AT39" s="967"/>
      <c r="AU39" s="967">
        <v>12</v>
      </c>
      <c r="AV39" s="967"/>
      <c r="AW39" s="967"/>
      <c r="AX39" s="967"/>
      <c r="AY39" s="967"/>
      <c r="AZ39" s="1038" t="s">
        <v>488</v>
      </c>
      <c r="BA39" s="1038"/>
      <c r="BB39" s="1038"/>
      <c r="BC39" s="1038"/>
      <c r="BD39" s="1038"/>
      <c r="BE39" s="1028" t="s">
        <v>395</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t="s">
        <v>398</v>
      </c>
      <c r="C40" s="1034"/>
      <c r="D40" s="1034"/>
      <c r="E40" s="1034"/>
      <c r="F40" s="1034"/>
      <c r="G40" s="1034"/>
      <c r="H40" s="1034"/>
      <c r="I40" s="1034"/>
      <c r="J40" s="1034"/>
      <c r="K40" s="1034"/>
      <c r="L40" s="1034"/>
      <c r="M40" s="1034"/>
      <c r="N40" s="1034"/>
      <c r="O40" s="1034"/>
      <c r="P40" s="1035"/>
      <c r="Q40" s="1039">
        <v>1006</v>
      </c>
      <c r="R40" s="1040"/>
      <c r="S40" s="1040"/>
      <c r="T40" s="1040"/>
      <c r="U40" s="1040"/>
      <c r="V40" s="1040">
        <v>1006</v>
      </c>
      <c r="W40" s="1040"/>
      <c r="X40" s="1040"/>
      <c r="Y40" s="1040"/>
      <c r="Z40" s="1040"/>
      <c r="AA40" s="1040">
        <v>0</v>
      </c>
      <c r="AB40" s="1040"/>
      <c r="AC40" s="1040"/>
      <c r="AD40" s="1040"/>
      <c r="AE40" s="1041"/>
      <c r="AF40" s="1015" t="s">
        <v>222</v>
      </c>
      <c r="AG40" s="1016"/>
      <c r="AH40" s="1016"/>
      <c r="AI40" s="1016"/>
      <c r="AJ40" s="1017"/>
      <c r="AK40" s="976">
        <v>104</v>
      </c>
      <c r="AL40" s="967"/>
      <c r="AM40" s="967"/>
      <c r="AN40" s="967"/>
      <c r="AO40" s="967"/>
      <c r="AP40" s="967" t="s">
        <v>548</v>
      </c>
      <c r="AQ40" s="967"/>
      <c r="AR40" s="967"/>
      <c r="AS40" s="967"/>
      <c r="AT40" s="967"/>
      <c r="AU40" s="967" t="s">
        <v>488</v>
      </c>
      <c r="AV40" s="967"/>
      <c r="AW40" s="967"/>
      <c r="AX40" s="967"/>
      <c r="AY40" s="967"/>
      <c r="AZ40" s="1038" t="s">
        <v>488</v>
      </c>
      <c r="BA40" s="1038"/>
      <c r="BB40" s="1038"/>
      <c r="BC40" s="1038"/>
      <c r="BD40" s="1038"/>
      <c r="BE40" s="1028" t="s">
        <v>395</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372</v>
      </c>
      <c r="B63" s="940" t="s">
        <v>400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14112</v>
      </c>
      <c r="AG63" s="955"/>
      <c r="AH63" s="955"/>
      <c r="AI63" s="955"/>
      <c r="AJ63" s="1026"/>
      <c r="AK63" s="1027"/>
      <c r="AL63" s="959"/>
      <c r="AM63" s="959"/>
      <c r="AN63" s="959"/>
      <c r="AO63" s="959"/>
      <c r="AP63" s="955">
        <v>118409</v>
      </c>
      <c r="AQ63" s="955"/>
      <c r="AR63" s="955"/>
      <c r="AS63" s="955"/>
      <c r="AT63" s="955"/>
      <c r="AU63" s="955">
        <v>34614</v>
      </c>
      <c r="AV63" s="955"/>
      <c r="AW63" s="955"/>
      <c r="AX63" s="955"/>
      <c r="AY63" s="955"/>
      <c r="AZ63" s="1021"/>
      <c r="BA63" s="1021"/>
      <c r="BB63" s="1021"/>
      <c r="BC63" s="1021"/>
      <c r="BD63" s="1021"/>
      <c r="BE63" s="956"/>
      <c r="BF63" s="956"/>
      <c r="BG63" s="956"/>
      <c r="BH63" s="956"/>
      <c r="BI63" s="957"/>
      <c r="BJ63" s="1022" t="s">
        <v>222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401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402</v>
      </c>
      <c r="B66" s="992"/>
      <c r="C66" s="992"/>
      <c r="D66" s="992"/>
      <c r="E66" s="992"/>
      <c r="F66" s="992"/>
      <c r="G66" s="992"/>
      <c r="H66" s="992"/>
      <c r="I66" s="992"/>
      <c r="J66" s="992"/>
      <c r="K66" s="992"/>
      <c r="L66" s="992"/>
      <c r="M66" s="992"/>
      <c r="N66" s="992"/>
      <c r="O66" s="992"/>
      <c r="P66" s="993"/>
      <c r="Q66" s="997" t="s">
        <v>376</v>
      </c>
      <c r="R66" s="998"/>
      <c r="S66" s="998"/>
      <c r="T66" s="998"/>
      <c r="U66" s="999"/>
      <c r="V66" s="997" t="s">
        <v>377</v>
      </c>
      <c r="W66" s="998"/>
      <c r="X66" s="998"/>
      <c r="Y66" s="998"/>
      <c r="Z66" s="999"/>
      <c r="AA66" s="997" t="s">
        <v>378</v>
      </c>
      <c r="AB66" s="998"/>
      <c r="AC66" s="998"/>
      <c r="AD66" s="998"/>
      <c r="AE66" s="999"/>
      <c r="AF66" s="1003" t="s">
        <v>379</v>
      </c>
      <c r="AG66" s="1004"/>
      <c r="AH66" s="1004"/>
      <c r="AI66" s="1004"/>
      <c r="AJ66" s="1005"/>
      <c r="AK66" s="997" t="s">
        <v>380</v>
      </c>
      <c r="AL66" s="992"/>
      <c r="AM66" s="992"/>
      <c r="AN66" s="992"/>
      <c r="AO66" s="993"/>
      <c r="AP66" s="997" t="s">
        <v>381</v>
      </c>
      <c r="AQ66" s="998"/>
      <c r="AR66" s="998"/>
      <c r="AS66" s="998"/>
      <c r="AT66" s="999"/>
      <c r="AU66" s="997" t="s">
        <v>403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549</v>
      </c>
      <c r="C68" s="982"/>
      <c r="D68" s="982"/>
      <c r="E68" s="982"/>
      <c r="F68" s="982"/>
      <c r="G68" s="982"/>
      <c r="H68" s="982"/>
      <c r="I68" s="982"/>
      <c r="J68" s="982"/>
      <c r="K68" s="982"/>
      <c r="L68" s="982"/>
      <c r="M68" s="982"/>
      <c r="N68" s="982"/>
      <c r="O68" s="982"/>
      <c r="P68" s="983"/>
      <c r="Q68" s="984">
        <v>249</v>
      </c>
      <c r="R68" s="978"/>
      <c r="S68" s="978"/>
      <c r="T68" s="978"/>
      <c r="U68" s="978"/>
      <c r="V68" s="978">
        <v>219</v>
      </c>
      <c r="W68" s="978"/>
      <c r="X68" s="978"/>
      <c r="Y68" s="978"/>
      <c r="Z68" s="978"/>
      <c r="AA68" s="978">
        <v>30</v>
      </c>
      <c r="AB68" s="978"/>
      <c r="AC68" s="978"/>
      <c r="AD68" s="978"/>
      <c r="AE68" s="978"/>
      <c r="AF68" s="978">
        <v>30</v>
      </c>
      <c r="AG68" s="978"/>
      <c r="AH68" s="978"/>
      <c r="AI68" s="978"/>
      <c r="AJ68" s="978"/>
      <c r="AK68" s="978" t="s">
        <v>488</v>
      </c>
      <c r="AL68" s="978"/>
      <c r="AM68" s="978"/>
      <c r="AN68" s="978"/>
      <c r="AO68" s="978"/>
      <c r="AP68" s="978" t="s">
        <v>488</v>
      </c>
      <c r="AQ68" s="978"/>
      <c r="AR68" s="978"/>
      <c r="AS68" s="978"/>
      <c r="AT68" s="978"/>
      <c r="AU68" s="978" t="s">
        <v>488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550</v>
      </c>
      <c r="C69" s="971"/>
      <c r="D69" s="971"/>
      <c r="E69" s="971"/>
      <c r="F69" s="971"/>
      <c r="G69" s="971"/>
      <c r="H69" s="971"/>
      <c r="I69" s="971"/>
      <c r="J69" s="971"/>
      <c r="K69" s="971"/>
      <c r="L69" s="971"/>
      <c r="M69" s="971"/>
      <c r="N69" s="971"/>
      <c r="O69" s="971"/>
      <c r="P69" s="972"/>
      <c r="Q69" s="973">
        <v>231134</v>
      </c>
      <c r="R69" s="967"/>
      <c r="S69" s="967"/>
      <c r="T69" s="967"/>
      <c r="U69" s="967"/>
      <c r="V69" s="967">
        <v>220251</v>
      </c>
      <c r="W69" s="967"/>
      <c r="X69" s="967"/>
      <c r="Y69" s="967"/>
      <c r="Z69" s="967"/>
      <c r="AA69" s="967">
        <v>10883</v>
      </c>
      <c r="AB69" s="967"/>
      <c r="AC69" s="967"/>
      <c r="AD69" s="967"/>
      <c r="AE69" s="967"/>
      <c r="AF69" s="967">
        <v>10883</v>
      </c>
      <c r="AG69" s="967"/>
      <c r="AH69" s="967"/>
      <c r="AI69" s="967"/>
      <c r="AJ69" s="967"/>
      <c r="AK69" s="967">
        <v>1464</v>
      </c>
      <c r="AL69" s="967"/>
      <c r="AM69" s="967"/>
      <c r="AN69" s="967"/>
      <c r="AO69" s="967"/>
      <c r="AP69" s="967" t="s">
        <v>488</v>
      </c>
      <c r="AQ69" s="967"/>
      <c r="AR69" s="967"/>
      <c r="AS69" s="967"/>
      <c r="AT69" s="967"/>
      <c r="AU69" s="967" t="s">
        <v>488</v>
      </c>
      <c r="AV69" s="967"/>
      <c r="AW69" s="967"/>
      <c r="AX69" s="967"/>
      <c r="AY69" s="967"/>
      <c r="AZ69" s="968" t="s">
        <v>566</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551</v>
      </c>
      <c r="C70" s="971"/>
      <c r="D70" s="971"/>
      <c r="E70" s="971"/>
      <c r="F70" s="971"/>
      <c r="G70" s="971"/>
      <c r="H70" s="971"/>
      <c r="I70" s="971"/>
      <c r="J70" s="971"/>
      <c r="K70" s="971"/>
      <c r="L70" s="971"/>
      <c r="M70" s="971"/>
      <c r="N70" s="971"/>
      <c r="O70" s="971"/>
      <c r="P70" s="972"/>
      <c r="Q70" s="973">
        <v>67</v>
      </c>
      <c r="R70" s="967"/>
      <c r="S70" s="967"/>
      <c r="T70" s="967"/>
      <c r="U70" s="967"/>
      <c r="V70" s="967">
        <v>66</v>
      </c>
      <c r="W70" s="967"/>
      <c r="X70" s="967"/>
      <c r="Y70" s="967"/>
      <c r="Z70" s="967"/>
      <c r="AA70" s="967">
        <v>1</v>
      </c>
      <c r="AB70" s="967"/>
      <c r="AC70" s="967"/>
      <c r="AD70" s="967"/>
      <c r="AE70" s="967"/>
      <c r="AF70" s="967">
        <v>1</v>
      </c>
      <c r="AG70" s="967"/>
      <c r="AH70" s="967"/>
      <c r="AI70" s="967"/>
      <c r="AJ70" s="967"/>
      <c r="AK70" s="967" t="s">
        <v>488</v>
      </c>
      <c r="AL70" s="967"/>
      <c r="AM70" s="967"/>
      <c r="AN70" s="967"/>
      <c r="AO70" s="967"/>
      <c r="AP70" s="967" t="s">
        <v>488</v>
      </c>
      <c r="AQ70" s="967"/>
      <c r="AR70" s="967"/>
      <c r="AS70" s="967"/>
      <c r="AT70" s="967"/>
      <c r="AU70" s="967" t="s">
        <v>488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568</v>
      </c>
      <c r="C71" s="971"/>
      <c r="D71" s="971"/>
      <c r="E71" s="971"/>
      <c r="F71" s="971"/>
      <c r="G71" s="971"/>
      <c r="H71" s="971"/>
      <c r="I71" s="971"/>
      <c r="J71" s="971"/>
      <c r="K71" s="971"/>
      <c r="L71" s="971"/>
      <c r="M71" s="971"/>
      <c r="N71" s="971"/>
      <c r="O71" s="971"/>
      <c r="P71" s="972"/>
      <c r="Q71" s="973">
        <v>129</v>
      </c>
      <c r="R71" s="967"/>
      <c r="S71" s="967"/>
      <c r="T71" s="967"/>
      <c r="U71" s="967"/>
      <c r="V71" s="967">
        <v>120</v>
      </c>
      <c r="W71" s="967"/>
      <c r="X71" s="967"/>
      <c r="Y71" s="967"/>
      <c r="Z71" s="967"/>
      <c r="AA71" s="967">
        <v>9</v>
      </c>
      <c r="AB71" s="967"/>
      <c r="AC71" s="967"/>
      <c r="AD71" s="967"/>
      <c r="AE71" s="967"/>
      <c r="AF71" s="967">
        <v>9</v>
      </c>
      <c r="AG71" s="967"/>
      <c r="AH71" s="967"/>
      <c r="AI71" s="967"/>
      <c r="AJ71" s="967"/>
      <c r="AK71" s="967" t="s">
        <v>488</v>
      </c>
      <c r="AL71" s="967"/>
      <c r="AM71" s="967"/>
      <c r="AN71" s="967"/>
      <c r="AO71" s="967"/>
      <c r="AP71" s="967" t="s">
        <v>488</v>
      </c>
      <c r="AQ71" s="967"/>
      <c r="AR71" s="967"/>
      <c r="AS71" s="967"/>
      <c r="AT71" s="967"/>
      <c r="AU71" s="967" t="s">
        <v>488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552</v>
      </c>
      <c r="C72" s="971"/>
      <c r="D72" s="971"/>
      <c r="E72" s="971"/>
      <c r="F72" s="971"/>
      <c r="G72" s="971"/>
      <c r="H72" s="971"/>
      <c r="I72" s="971"/>
      <c r="J72" s="971"/>
      <c r="K72" s="971"/>
      <c r="L72" s="971"/>
      <c r="M72" s="971"/>
      <c r="N72" s="971"/>
      <c r="O72" s="971"/>
      <c r="P72" s="972"/>
      <c r="Q72" s="973">
        <v>1483</v>
      </c>
      <c r="R72" s="967"/>
      <c r="S72" s="967"/>
      <c r="T72" s="967"/>
      <c r="U72" s="967"/>
      <c r="V72" s="967">
        <v>1042</v>
      </c>
      <c r="W72" s="967"/>
      <c r="X72" s="967"/>
      <c r="Y72" s="967"/>
      <c r="Z72" s="967"/>
      <c r="AA72" s="967">
        <v>441</v>
      </c>
      <c r="AB72" s="967"/>
      <c r="AC72" s="967"/>
      <c r="AD72" s="967"/>
      <c r="AE72" s="967"/>
      <c r="AF72" s="967">
        <v>441</v>
      </c>
      <c r="AG72" s="967"/>
      <c r="AH72" s="967"/>
      <c r="AI72" s="967"/>
      <c r="AJ72" s="967"/>
      <c r="AK72" s="967" t="s">
        <v>488</v>
      </c>
      <c r="AL72" s="967"/>
      <c r="AM72" s="967"/>
      <c r="AN72" s="967"/>
      <c r="AO72" s="967"/>
      <c r="AP72" s="967" t="s">
        <v>488</v>
      </c>
      <c r="AQ72" s="967"/>
      <c r="AR72" s="967"/>
      <c r="AS72" s="967"/>
      <c r="AT72" s="967"/>
      <c r="AU72" s="967" t="s">
        <v>488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553</v>
      </c>
      <c r="C73" s="971"/>
      <c r="D73" s="971"/>
      <c r="E73" s="971"/>
      <c r="F73" s="971"/>
      <c r="G73" s="971"/>
      <c r="H73" s="971"/>
      <c r="I73" s="971"/>
      <c r="J73" s="971"/>
      <c r="K73" s="971"/>
      <c r="L73" s="971"/>
      <c r="M73" s="971"/>
      <c r="N73" s="971"/>
      <c r="O73" s="971"/>
      <c r="P73" s="972"/>
      <c r="Q73" s="973">
        <v>0</v>
      </c>
      <c r="R73" s="967"/>
      <c r="S73" s="967"/>
      <c r="T73" s="967"/>
      <c r="U73" s="967"/>
      <c r="V73" s="967">
        <v>0</v>
      </c>
      <c r="W73" s="967"/>
      <c r="X73" s="967"/>
      <c r="Y73" s="967"/>
      <c r="Z73" s="967"/>
      <c r="AA73" s="967">
        <v>0</v>
      </c>
      <c r="AB73" s="967"/>
      <c r="AC73" s="967"/>
      <c r="AD73" s="967"/>
      <c r="AE73" s="967"/>
      <c r="AF73" s="967">
        <v>0</v>
      </c>
      <c r="AG73" s="967"/>
      <c r="AH73" s="967"/>
      <c r="AI73" s="967"/>
      <c r="AJ73" s="967"/>
      <c r="AK73" s="967" t="s">
        <v>488</v>
      </c>
      <c r="AL73" s="967"/>
      <c r="AM73" s="967"/>
      <c r="AN73" s="967"/>
      <c r="AO73" s="967"/>
      <c r="AP73" s="967" t="s">
        <v>488</v>
      </c>
      <c r="AQ73" s="967"/>
      <c r="AR73" s="967"/>
      <c r="AS73" s="967"/>
      <c r="AT73" s="967"/>
      <c r="AU73" s="967" t="s">
        <v>488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554</v>
      </c>
      <c r="C74" s="971"/>
      <c r="D74" s="971"/>
      <c r="E74" s="971"/>
      <c r="F74" s="971"/>
      <c r="G74" s="971"/>
      <c r="H74" s="971"/>
      <c r="I74" s="971"/>
      <c r="J74" s="971"/>
      <c r="K74" s="971"/>
      <c r="L74" s="971"/>
      <c r="M74" s="971"/>
      <c r="N74" s="971"/>
      <c r="O74" s="971"/>
      <c r="P74" s="972"/>
      <c r="Q74" s="973">
        <v>31</v>
      </c>
      <c r="R74" s="967"/>
      <c r="S74" s="967"/>
      <c r="T74" s="967"/>
      <c r="U74" s="967"/>
      <c r="V74" s="967">
        <v>28</v>
      </c>
      <c r="W74" s="967"/>
      <c r="X74" s="967"/>
      <c r="Y74" s="967"/>
      <c r="Z74" s="967"/>
      <c r="AA74" s="967">
        <v>3</v>
      </c>
      <c r="AB74" s="967"/>
      <c r="AC74" s="967"/>
      <c r="AD74" s="967"/>
      <c r="AE74" s="967"/>
      <c r="AF74" s="967">
        <v>3</v>
      </c>
      <c r="AG74" s="967"/>
      <c r="AH74" s="967"/>
      <c r="AI74" s="967"/>
      <c r="AJ74" s="967"/>
      <c r="AK74" s="967" t="s">
        <v>488</v>
      </c>
      <c r="AL74" s="967"/>
      <c r="AM74" s="967"/>
      <c r="AN74" s="967"/>
      <c r="AO74" s="967"/>
      <c r="AP74" s="967" t="s">
        <v>488</v>
      </c>
      <c r="AQ74" s="967"/>
      <c r="AR74" s="967"/>
      <c r="AS74" s="967"/>
      <c r="AT74" s="967"/>
      <c r="AU74" s="967" t="s">
        <v>488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372</v>
      </c>
      <c r="B88" s="940" t="s">
        <v>404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11367</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405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384</v>
      </c>
      <c r="CS102" s="947"/>
      <c r="CT102" s="947"/>
      <c r="CU102" s="947"/>
      <c r="CV102" s="948"/>
      <c r="CW102" s="946">
        <v>357</v>
      </c>
      <c r="CX102" s="947"/>
      <c r="CY102" s="947"/>
      <c r="CZ102" s="947"/>
      <c r="DA102" s="948"/>
      <c r="DB102" s="946">
        <v>2119</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410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413</v>
      </c>
      <c r="AB109" s="888"/>
      <c r="AC109" s="888"/>
      <c r="AD109" s="888"/>
      <c r="AE109" s="889"/>
      <c r="AF109" s="890" t="s">
        <v>288</v>
      </c>
      <c r="AG109" s="888"/>
      <c r="AH109" s="888"/>
      <c r="AI109" s="888"/>
      <c r="AJ109" s="889"/>
      <c r="AK109" s="890" t="s">
        <v>287</v>
      </c>
      <c r="AL109" s="888"/>
      <c r="AM109" s="888"/>
      <c r="AN109" s="888"/>
      <c r="AO109" s="889"/>
      <c r="AP109" s="890" t="s">
        <v>414</v>
      </c>
      <c r="AQ109" s="888"/>
      <c r="AR109" s="888"/>
      <c r="AS109" s="888"/>
      <c r="AT109" s="919"/>
      <c r="AU109" s="887" t="s">
        <v>412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413</v>
      </c>
      <c r="BR109" s="888"/>
      <c r="BS109" s="888"/>
      <c r="BT109" s="888"/>
      <c r="BU109" s="889"/>
      <c r="BV109" s="890" t="s">
        <v>288</v>
      </c>
      <c r="BW109" s="888"/>
      <c r="BX109" s="888"/>
      <c r="BY109" s="888"/>
      <c r="BZ109" s="889"/>
      <c r="CA109" s="890" t="s">
        <v>287</v>
      </c>
      <c r="CB109" s="888"/>
      <c r="CC109" s="888"/>
      <c r="CD109" s="888"/>
      <c r="CE109" s="889"/>
      <c r="CF109" s="928" t="s">
        <v>414</v>
      </c>
      <c r="CG109" s="928"/>
      <c r="CH109" s="928"/>
      <c r="CI109" s="928"/>
      <c r="CJ109" s="928"/>
      <c r="CK109" s="890" t="s">
        <v>415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413</v>
      </c>
      <c r="DH109" s="888"/>
      <c r="DI109" s="888"/>
      <c r="DJ109" s="888"/>
      <c r="DK109" s="889"/>
      <c r="DL109" s="890" t="s">
        <v>288</v>
      </c>
      <c r="DM109" s="888"/>
      <c r="DN109" s="888"/>
      <c r="DO109" s="888"/>
      <c r="DP109" s="889"/>
      <c r="DQ109" s="890" t="s">
        <v>287</v>
      </c>
      <c r="DR109" s="888"/>
      <c r="DS109" s="888"/>
      <c r="DT109" s="888"/>
      <c r="DU109" s="889"/>
      <c r="DV109" s="890" t="s">
        <v>414</v>
      </c>
      <c r="DW109" s="888"/>
      <c r="DX109" s="888"/>
      <c r="DY109" s="888"/>
      <c r="DZ109" s="919"/>
    </row>
    <row r="110" spans="1:131" s="197" customFormat="1" ht="26.25" customHeight="1">
      <c r="A110" s="757" t="s">
        <v>416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13504036</v>
      </c>
      <c r="AB110" s="873"/>
      <c r="AC110" s="873"/>
      <c r="AD110" s="873"/>
      <c r="AE110" s="874"/>
      <c r="AF110" s="875">
        <v>13036341</v>
      </c>
      <c r="AG110" s="873"/>
      <c r="AH110" s="873"/>
      <c r="AI110" s="873"/>
      <c r="AJ110" s="874"/>
      <c r="AK110" s="875">
        <v>13910968</v>
      </c>
      <c r="AL110" s="873"/>
      <c r="AM110" s="873"/>
      <c r="AN110" s="873"/>
      <c r="AO110" s="874"/>
      <c r="AP110" s="876">
        <v>18.399999999999999</v>
      </c>
      <c r="AQ110" s="877"/>
      <c r="AR110" s="877"/>
      <c r="AS110" s="877"/>
      <c r="AT110" s="878"/>
      <c r="AU110" s="920" t="s">
        <v>61</v>
      </c>
      <c r="AV110" s="921"/>
      <c r="AW110" s="921"/>
      <c r="AX110" s="921"/>
      <c r="AY110" s="922"/>
      <c r="AZ110" s="816" t="s">
        <v>417</v>
      </c>
      <c r="BA110" s="758"/>
      <c r="BB110" s="758"/>
      <c r="BC110" s="758"/>
      <c r="BD110" s="758"/>
      <c r="BE110" s="758"/>
      <c r="BF110" s="758"/>
      <c r="BG110" s="758"/>
      <c r="BH110" s="758"/>
      <c r="BI110" s="758"/>
      <c r="BJ110" s="758"/>
      <c r="BK110" s="758"/>
      <c r="BL110" s="758"/>
      <c r="BM110" s="758"/>
      <c r="BN110" s="758"/>
      <c r="BO110" s="758"/>
      <c r="BP110" s="759"/>
      <c r="BQ110" s="799">
        <v>133697489</v>
      </c>
      <c r="BR110" s="800"/>
      <c r="BS110" s="800"/>
      <c r="BT110" s="800"/>
      <c r="BU110" s="800"/>
      <c r="BV110" s="800">
        <v>134465042</v>
      </c>
      <c r="BW110" s="800"/>
      <c r="BX110" s="800"/>
      <c r="BY110" s="800"/>
      <c r="BZ110" s="800"/>
      <c r="CA110" s="800">
        <v>135849032</v>
      </c>
      <c r="CB110" s="800"/>
      <c r="CC110" s="800"/>
      <c r="CD110" s="800"/>
      <c r="CE110" s="800"/>
      <c r="CF110" s="861">
        <v>179.4</v>
      </c>
      <c r="CG110" s="862"/>
      <c r="CH110" s="862"/>
      <c r="CI110" s="862"/>
      <c r="CJ110" s="862"/>
      <c r="CK110" s="916" t="s">
        <v>418</v>
      </c>
      <c r="CL110" s="864"/>
      <c r="CM110" s="869" t="s">
        <v>419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222</v>
      </c>
      <c r="DH110" s="800"/>
      <c r="DI110" s="800"/>
      <c r="DJ110" s="800"/>
      <c r="DK110" s="800"/>
      <c r="DL110" s="800" t="s">
        <v>222</v>
      </c>
      <c r="DM110" s="800"/>
      <c r="DN110" s="800"/>
      <c r="DO110" s="800"/>
      <c r="DP110" s="800"/>
      <c r="DQ110" s="800" t="s">
        <v>222</v>
      </c>
      <c r="DR110" s="800"/>
      <c r="DS110" s="800"/>
      <c r="DT110" s="800"/>
      <c r="DU110" s="800"/>
      <c r="DV110" s="801" t="s">
        <v>222</v>
      </c>
      <c r="DW110" s="801"/>
      <c r="DX110" s="801"/>
      <c r="DY110" s="801"/>
      <c r="DZ110" s="802"/>
    </row>
    <row r="111" spans="1:131" s="197" customFormat="1" ht="26.25" customHeight="1">
      <c r="A111" s="778" t="s">
        <v>420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222</v>
      </c>
      <c r="AB111" s="909"/>
      <c r="AC111" s="909"/>
      <c r="AD111" s="909"/>
      <c r="AE111" s="910"/>
      <c r="AF111" s="911" t="s">
        <v>222</v>
      </c>
      <c r="AG111" s="909"/>
      <c r="AH111" s="909"/>
      <c r="AI111" s="909"/>
      <c r="AJ111" s="910"/>
      <c r="AK111" s="911" t="s">
        <v>222</v>
      </c>
      <c r="AL111" s="909"/>
      <c r="AM111" s="909"/>
      <c r="AN111" s="909"/>
      <c r="AO111" s="910"/>
      <c r="AP111" s="912" t="s">
        <v>222</v>
      </c>
      <c r="AQ111" s="913"/>
      <c r="AR111" s="913"/>
      <c r="AS111" s="913"/>
      <c r="AT111" s="914"/>
      <c r="AU111" s="923"/>
      <c r="AV111" s="924"/>
      <c r="AW111" s="924"/>
      <c r="AX111" s="924"/>
      <c r="AY111" s="925"/>
      <c r="AZ111" s="767" t="s">
        <v>421</v>
      </c>
      <c r="BA111" s="768"/>
      <c r="BB111" s="768"/>
      <c r="BC111" s="768"/>
      <c r="BD111" s="768"/>
      <c r="BE111" s="768"/>
      <c r="BF111" s="768"/>
      <c r="BG111" s="768"/>
      <c r="BH111" s="768"/>
      <c r="BI111" s="768"/>
      <c r="BJ111" s="768"/>
      <c r="BK111" s="768"/>
      <c r="BL111" s="768"/>
      <c r="BM111" s="768"/>
      <c r="BN111" s="768"/>
      <c r="BO111" s="768"/>
      <c r="BP111" s="769"/>
      <c r="BQ111" s="770">
        <v>2367046</v>
      </c>
      <c r="BR111" s="771"/>
      <c r="BS111" s="771"/>
      <c r="BT111" s="771"/>
      <c r="BU111" s="771"/>
      <c r="BV111" s="771">
        <v>2039119</v>
      </c>
      <c r="BW111" s="771"/>
      <c r="BX111" s="771"/>
      <c r="BY111" s="771"/>
      <c r="BZ111" s="771"/>
      <c r="CA111" s="771">
        <v>2306211</v>
      </c>
      <c r="CB111" s="771"/>
      <c r="CC111" s="771"/>
      <c r="CD111" s="771"/>
      <c r="CE111" s="771"/>
      <c r="CF111" s="848">
        <v>3</v>
      </c>
      <c r="CG111" s="849"/>
      <c r="CH111" s="849"/>
      <c r="CI111" s="849"/>
      <c r="CJ111" s="849"/>
      <c r="CK111" s="917"/>
      <c r="CL111" s="866"/>
      <c r="CM111" s="803" t="s">
        <v>422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222</v>
      </c>
      <c r="DH111" s="771"/>
      <c r="DI111" s="771"/>
      <c r="DJ111" s="771"/>
      <c r="DK111" s="771"/>
      <c r="DL111" s="771" t="s">
        <v>222</v>
      </c>
      <c r="DM111" s="771"/>
      <c r="DN111" s="771"/>
      <c r="DO111" s="771"/>
      <c r="DP111" s="771"/>
      <c r="DQ111" s="771" t="s">
        <v>222</v>
      </c>
      <c r="DR111" s="771"/>
      <c r="DS111" s="771"/>
      <c r="DT111" s="771"/>
      <c r="DU111" s="771"/>
      <c r="DV111" s="823" t="s">
        <v>222</v>
      </c>
      <c r="DW111" s="823"/>
      <c r="DX111" s="823"/>
      <c r="DY111" s="823"/>
      <c r="DZ111" s="824"/>
    </row>
    <row r="112" spans="1:131" s="197" customFormat="1" ht="26.25" customHeight="1">
      <c r="A112" s="902" t="s">
        <v>423</v>
      </c>
      <c r="B112" s="903"/>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222</v>
      </c>
      <c r="AB112" s="784"/>
      <c r="AC112" s="784"/>
      <c r="AD112" s="784"/>
      <c r="AE112" s="785"/>
      <c r="AF112" s="786" t="s">
        <v>222</v>
      </c>
      <c r="AG112" s="784"/>
      <c r="AH112" s="784"/>
      <c r="AI112" s="784"/>
      <c r="AJ112" s="785"/>
      <c r="AK112" s="786" t="s">
        <v>222</v>
      </c>
      <c r="AL112" s="784"/>
      <c r="AM112" s="784"/>
      <c r="AN112" s="784"/>
      <c r="AO112" s="785"/>
      <c r="AP112" s="754" t="s">
        <v>222</v>
      </c>
      <c r="AQ112" s="755"/>
      <c r="AR112" s="755"/>
      <c r="AS112" s="755"/>
      <c r="AT112" s="756"/>
      <c r="AU112" s="923"/>
      <c r="AV112" s="924"/>
      <c r="AW112" s="924"/>
      <c r="AX112" s="924"/>
      <c r="AY112" s="925"/>
      <c r="AZ112" s="767" t="s">
        <v>425</v>
      </c>
      <c r="BA112" s="768"/>
      <c r="BB112" s="768"/>
      <c r="BC112" s="768"/>
      <c r="BD112" s="768"/>
      <c r="BE112" s="768"/>
      <c r="BF112" s="768"/>
      <c r="BG112" s="768"/>
      <c r="BH112" s="768"/>
      <c r="BI112" s="768"/>
      <c r="BJ112" s="768"/>
      <c r="BK112" s="768"/>
      <c r="BL112" s="768"/>
      <c r="BM112" s="768"/>
      <c r="BN112" s="768"/>
      <c r="BO112" s="768"/>
      <c r="BP112" s="769"/>
      <c r="BQ112" s="770">
        <v>38961468</v>
      </c>
      <c r="BR112" s="771"/>
      <c r="BS112" s="771"/>
      <c r="BT112" s="771"/>
      <c r="BU112" s="771"/>
      <c r="BV112" s="771">
        <v>37561581</v>
      </c>
      <c r="BW112" s="771"/>
      <c r="BX112" s="771"/>
      <c r="BY112" s="771"/>
      <c r="BZ112" s="771"/>
      <c r="CA112" s="771">
        <v>34613518</v>
      </c>
      <c r="CB112" s="771"/>
      <c r="CC112" s="771"/>
      <c r="CD112" s="771"/>
      <c r="CE112" s="771"/>
      <c r="CF112" s="848">
        <v>45.7</v>
      </c>
      <c r="CG112" s="849"/>
      <c r="CH112" s="849"/>
      <c r="CI112" s="849"/>
      <c r="CJ112" s="849"/>
      <c r="CK112" s="917"/>
      <c r="CL112" s="866"/>
      <c r="CM112" s="803" t="s">
        <v>426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222</v>
      </c>
      <c r="DH112" s="771"/>
      <c r="DI112" s="771"/>
      <c r="DJ112" s="771"/>
      <c r="DK112" s="771"/>
      <c r="DL112" s="771" t="s">
        <v>222</v>
      </c>
      <c r="DM112" s="771"/>
      <c r="DN112" s="771"/>
      <c r="DO112" s="771"/>
      <c r="DP112" s="771"/>
      <c r="DQ112" s="771" t="s">
        <v>222</v>
      </c>
      <c r="DR112" s="771"/>
      <c r="DS112" s="771"/>
      <c r="DT112" s="771"/>
      <c r="DU112" s="771"/>
      <c r="DV112" s="823" t="s">
        <v>222</v>
      </c>
      <c r="DW112" s="823"/>
      <c r="DX112" s="823"/>
      <c r="DY112" s="823"/>
      <c r="DZ112" s="824"/>
    </row>
    <row r="113" spans="1:130" s="197" customFormat="1" ht="26.25" customHeight="1">
      <c r="A113" s="904"/>
      <c r="B113" s="905"/>
      <c r="C113" s="768" t="s">
        <v>427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2709507</v>
      </c>
      <c r="AB113" s="909"/>
      <c r="AC113" s="909"/>
      <c r="AD113" s="909"/>
      <c r="AE113" s="910"/>
      <c r="AF113" s="911">
        <v>2861303</v>
      </c>
      <c r="AG113" s="909"/>
      <c r="AH113" s="909"/>
      <c r="AI113" s="909"/>
      <c r="AJ113" s="910"/>
      <c r="AK113" s="911">
        <v>2836909</v>
      </c>
      <c r="AL113" s="909"/>
      <c r="AM113" s="909"/>
      <c r="AN113" s="909"/>
      <c r="AO113" s="910"/>
      <c r="AP113" s="912">
        <v>3.7</v>
      </c>
      <c r="AQ113" s="913"/>
      <c r="AR113" s="913"/>
      <c r="AS113" s="913"/>
      <c r="AT113" s="914"/>
      <c r="AU113" s="923"/>
      <c r="AV113" s="924"/>
      <c r="AW113" s="924"/>
      <c r="AX113" s="924"/>
      <c r="AY113" s="925"/>
      <c r="AZ113" s="767" t="s">
        <v>428</v>
      </c>
      <c r="BA113" s="768"/>
      <c r="BB113" s="768"/>
      <c r="BC113" s="768"/>
      <c r="BD113" s="768"/>
      <c r="BE113" s="768"/>
      <c r="BF113" s="768"/>
      <c r="BG113" s="768"/>
      <c r="BH113" s="768"/>
      <c r="BI113" s="768"/>
      <c r="BJ113" s="768"/>
      <c r="BK113" s="768"/>
      <c r="BL113" s="768"/>
      <c r="BM113" s="768"/>
      <c r="BN113" s="768"/>
      <c r="BO113" s="768"/>
      <c r="BP113" s="769"/>
      <c r="BQ113" s="770" t="s">
        <v>222</v>
      </c>
      <c r="BR113" s="771"/>
      <c r="BS113" s="771"/>
      <c r="BT113" s="771"/>
      <c r="BU113" s="771"/>
      <c r="BV113" s="771" t="s">
        <v>222</v>
      </c>
      <c r="BW113" s="771"/>
      <c r="BX113" s="771"/>
      <c r="BY113" s="771"/>
      <c r="BZ113" s="771"/>
      <c r="CA113" s="771" t="s">
        <v>222</v>
      </c>
      <c r="CB113" s="771"/>
      <c r="CC113" s="771"/>
      <c r="CD113" s="771"/>
      <c r="CE113" s="771"/>
      <c r="CF113" s="848" t="s">
        <v>222</v>
      </c>
      <c r="CG113" s="849"/>
      <c r="CH113" s="849"/>
      <c r="CI113" s="849"/>
      <c r="CJ113" s="849"/>
      <c r="CK113" s="917"/>
      <c r="CL113" s="866"/>
      <c r="CM113" s="803" t="s">
        <v>429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222</v>
      </c>
      <c r="DH113" s="784"/>
      <c r="DI113" s="784"/>
      <c r="DJ113" s="784"/>
      <c r="DK113" s="785"/>
      <c r="DL113" s="786" t="s">
        <v>222</v>
      </c>
      <c r="DM113" s="784"/>
      <c r="DN113" s="784"/>
      <c r="DO113" s="784"/>
      <c r="DP113" s="785"/>
      <c r="DQ113" s="786" t="s">
        <v>222</v>
      </c>
      <c r="DR113" s="784"/>
      <c r="DS113" s="784"/>
      <c r="DT113" s="784"/>
      <c r="DU113" s="785"/>
      <c r="DV113" s="754" t="s">
        <v>222</v>
      </c>
      <c r="DW113" s="755"/>
      <c r="DX113" s="755"/>
      <c r="DY113" s="755"/>
      <c r="DZ113" s="756"/>
    </row>
    <row r="114" spans="1:130" s="197" customFormat="1" ht="26.25" customHeight="1">
      <c r="A114" s="904"/>
      <c r="B114" s="905"/>
      <c r="C114" s="768" t="s">
        <v>430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222</v>
      </c>
      <c r="AB114" s="784"/>
      <c r="AC114" s="784"/>
      <c r="AD114" s="784"/>
      <c r="AE114" s="785"/>
      <c r="AF114" s="786" t="s">
        <v>222</v>
      </c>
      <c r="AG114" s="784"/>
      <c r="AH114" s="784"/>
      <c r="AI114" s="784"/>
      <c r="AJ114" s="785"/>
      <c r="AK114" s="786" t="s">
        <v>222</v>
      </c>
      <c r="AL114" s="784"/>
      <c r="AM114" s="784"/>
      <c r="AN114" s="784"/>
      <c r="AO114" s="785"/>
      <c r="AP114" s="754" t="s">
        <v>222</v>
      </c>
      <c r="AQ114" s="755"/>
      <c r="AR114" s="755"/>
      <c r="AS114" s="755"/>
      <c r="AT114" s="756"/>
      <c r="AU114" s="923"/>
      <c r="AV114" s="924"/>
      <c r="AW114" s="924"/>
      <c r="AX114" s="924"/>
      <c r="AY114" s="925"/>
      <c r="AZ114" s="767" t="s">
        <v>431</v>
      </c>
      <c r="BA114" s="768"/>
      <c r="BB114" s="768"/>
      <c r="BC114" s="768"/>
      <c r="BD114" s="768"/>
      <c r="BE114" s="768"/>
      <c r="BF114" s="768"/>
      <c r="BG114" s="768"/>
      <c r="BH114" s="768"/>
      <c r="BI114" s="768"/>
      <c r="BJ114" s="768"/>
      <c r="BK114" s="768"/>
      <c r="BL114" s="768"/>
      <c r="BM114" s="768"/>
      <c r="BN114" s="768"/>
      <c r="BO114" s="768"/>
      <c r="BP114" s="769"/>
      <c r="BQ114" s="770">
        <v>21169247</v>
      </c>
      <c r="BR114" s="771"/>
      <c r="BS114" s="771"/>
      <c r="BT114" s="771"/>
      <c r="BU114" s="771"/>
      <c r="BV114" s="771">
        <v>20120940</v>
      </c>
      <c r="BW114" s="771"/>
      <c r="BX114" s="771"/>
      <c r="BY114" s="771"/>
      <c r="BZ114" s="771"/>
      <c r="CA114" s="771">
        <v>18128603</v>
      </c>
      <c r="CB114" s="771"/>
      <c r="CC114" s="771"/>
      <c r="CD114" s="771"/>
      <c r="CE114" s="771"/>
      <c r="CF114" s="848">
        <v>23.9</v>
      </c>
      <c r="CG114" s="849"/>
      <c r="CH114" s="849"/>
      <c r="CI114" s="849"/>
      <c r="CJ114" s="849"/>
      <c r="CK114" s="917"/>
      <c r="CL114" s="866"/>
      <c r="CM114" s="803" t="s">
        <v>432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222</v>
      </c>
      <c r="DH114" s="784"/>
      <c r="DI114" s="784"/>
      <c r="DJ114" s="784"/>
      <c r="DK114" s="785"/>
      <c r="DL114" s="786" t="s">
        <v>222</v>
      </c>
      <c r="DM114" s="784"/>
      <c r="DN114" s="784"/>
      <c r="DO114" s="784"/>
      <c r="DP114" s="785"/>
      <c r="DQ114" s="786" t="s">
        <v>222</v>
      </c>
      <c r="DR114" s="784"/>
      <c r="DS114" s="784"/>
      <c r="DT114" s="784"/>
      <c r="DU114" s="785"/>
      <c r="DV114" s="754" t="s">
        <v>222</v>
      </c>
      <c r="DW114" s="755"/>
      <c r="DX114" s="755"/>
      <c r="DY114" s="755"/>
      <c r="DZ114" s="756"/>
    </row>
    <row r="115" spans="1:130" s="197" customFormat="1" ht="26.25" customHeight="1">
      <c r="A115" s="904"/>
      <c r="B115" s="905"/>
      <c r="C115" s="768" t="s">
        <v>433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19</v>
      </c>
      <c r="AB115" s="909"/>
      <c r="AC115" s="909"/>
      <c r="AD115" s="909"/>
      <c r="AE115" s="910"/>
      <c r="AF115" s="911" t="s">
        <v>222</v>
      </c>
      <c r="AG115" s="909"/>
      <c r="AH115" s="909"/>
      <c r="AI115" s="909"/>
      <c r="AJ115" s="910"/>
      <c r="AK115" s="911" t="s">
        <v>222</v>
      </c>
      <c r="AL115" s="909"/>
      <c r="AM115" s="909"/>
      <c r="AN115" s="909"/>
      <c r="AO115" s="910"/>
      <c r="AP115" s="912" t="s">
        <v>222</v>
      </c>
      <c r="AQ115" s="913"/>
      <c r="AR115" s="913"/>
      <c r="AS115" s="913"/>
      <c r="AT115" s="914"/>
      <c r="AU115" s="923"/>
      <c r="AV115" s="924"/>
      <c r="AW115" s="924"/>
      <c r="AX115" s="924"/>
      <c r="AY115" s="925"/>
      <c r="AZ115" s="767" t="s">
        <v>434</v>
      </c>
      <c r="BA115" s="768"/>
      <c r="BB115" s="768"/>
      <c r="BC115" s="768"/>
      <c r="BD115" s="768"/>
      <c r="BE115" s="768"/>
      <c r="BF115" s="768"/>
      <c r="BG115" s="768"/>
      <c r="BH115" s="768"/>
      <c r="BI115" s="768"/>
      <c r="BJ115" s="768"/>
      <c r="BK115" s="768"/>
      <c r="BL115" s="768"/>
      <c r="BM115" s="768"/>
      <c r="BN115" s="768"/>
      <c r="BO115" s="768"/>
      <c r="BP115" s="769"/>
      <c r="BQ115" s="770" t="s">
        <v>222</v>
      </c>
      <c r="BR115" s="771"/>
      <c r="BS115" s="771"/>
      <c r="BT115" s="771"/>
      <c r="BU115" s="771"/>
      <c r="BV115" s="771" t="s">
        <v>222</v>
      </c>
      <c r="BW115" s="771"/>
      <c r="BX115" s="771"/>
      <c r="BY115" s="771"/>
      <c r="BZ115" s="771"/>
      <c r="CA115" s="771" t="s">
        <v>222</v>
      </c>
      <c r="CB115" s="771"/>
      <c r="CC115" s="771"/>
      <c r="CD115" s="771"/>
      <c r="CE115" s="771"/>
      <c r="CF115" s="848" t="s">
        <v>222</v>
      </c>
      <c r="CG115" s="849"/>
      <c r="CH115" s="849"/>
      <c r="CI115" s="849"/>
      <c r="CJ115" s="849"/>
      <c r="CK115" s="917"/>
      <c r="CL115" s="866"/>
      <c r="CM115" s="767" t="s">
        <v>435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2367046</v>
      </c>
      <c r="DH115" s="784"/>
      <c r="DI115" s="784"/>
      <c r="DJ115" s="784"/>
      <c r="DK115" s="785"/>
      <c r="DL115" s="786">
        <v>2039119</v>
      </c>
      <c r="DM115" s="784"/>
      <c r="DN115" s="784"/>
      <c r="DO115" s="784"/>
      <c r="DP115" s="785"/>
      <c r="DQ115" s="786">
        <v>2306211</v>
      </c>
      <c r="DR115" s="784"/>
      <c r="DS115" s="784"/>
      <c r="DT115" s="784"/>
      <c r="DU115" s="785"/>
      <c r="DV115" s="754">
        <v>3</v>
      </c>
      <c r="DW115" s="755"/>
      <c r="DX115" s="755"/>
      <c r="DY115" s="755"/>
      <c r="DZ115" s="756"/>
    </row>
    <row r="116" spans="1:130" s="197" customFormat="1" ht="26.25" customHeight="1">
      <c r="A116" s="906"/>
      <c r="B116" s="907"/>
      <c r="C116" s="846" t="s">
        <v>436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585</v>
      </c>
      <c r="AB116" s="784"/>
      <c r="AC116" s="784"/>
      <c r="AD116" s="784"/>
      <c r="AE116" s="785"/>
      <c r="AF116" s="786">
        <v>548</v>
      </c>
      <c r="AG116" s="784"/>
      <c r="AH116" s="784"/>
      <c r="AI116" s="784"/>
      <c r="AJ116" s="785"/>
      <c r="AK116" s="786">
        <v>708</v>
      </c>
      <c r="AL116" s="784"/>
      <c r="AM116" s="784"/>
      <c r="AN116" s="784"/>
      <c r="AO116" s="785"/>
      <c r="AP116" s="754">
        <v>0</v>
      </c>
      <c r="AQ116" s="755"/>
      <c r="AR116" s="755"/>
      <c r="AS116" s="755"/>
      <c r="AT116" s="756"/>
      <c r="AU116" s="923"/>
      <c r="AV116" s="924"/>
      <c r="AW116" s="924"/>
      <c r="AX116" s="924"/>
      <c r="AY116" s="925"/>
      <c r="AZ116" s="767" t="s">
        <v>437</v>
      </c>
      <c r="BA116" s="768"/>
      <c r="BB116" s="768"/>
      <c r="BC116" s="768"/>
      <c r="BD116" s="768"/>
      <c r="BE116" s="768"/>
      <c r="BF116" s="768"/>
      <c r="BG116" s="768"/>
      <c r="BH116" s="768"/>
      <c r="BI116" s="768"/>
      <c r="BJ116" s="768"/>
      <c r="BK116" s="768"/>
      <c r="BL116" s="768"/>
      <c r="BM116" s="768"/>
      <c r="BN116" s="768"/>
      <c r="BO116" s="768"/>
      <c r="BP116" s="769"/>
      <c r="BQ116" s="770" t="s">
        <v>222</v>
      </c>
      <c r="BR116" s="771"/>
      <c r="BS116" s="771"/>
      <c r="BT116" s="771"/>
      <c r="BU116" s="771"/>
      <c r="BV116" s="771" t="s">
        <v>222</v>
      </c>
      <c r="BW116" s="771"/>
      <c r="BX116" s="771"/>
      <c r="BY116" s="771"/>
      <c r="BZ116" s="771"/>
      <c r="CA116" s="771" t="s">
        <v>222</v>
      </c>
      <c r="CB116" s="771"/>
      <c r="CC116" s="771"/>
      <c r="CD116" s="771"/>
      <c r="CE116" s="771"/>
      <c r="CF116" s="848" t="s">
        <v>222</v>
      </c>
      <c r="CG116" s="849"/>
      <c r="CH116" s="849"/>
      <c r="CI116" s="849"/>
      <c r="CJ116" s="849"/>
      <c r="CK116" s="917"/>
      <c r="CL116" s="866"/>
      <c r="CM116" s="803" t="s">
        <v>438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222</v>
      </c>
      <c r="DH116" s="784"/>
      <c r="DI116" s="784"/>
      <c r="DJ116" s="784"/>
      <c r="DK116" s="785"/>
      <c r="DL116" s="786" t="s">
        <v>222</v>
      </c>
      <c r="DM116" s="784"/>
      <c r="DN116" s="784"/>
      <c r="DO116" s="784"/>
      <c r="DP116" s="785"/>
      <c r="DQ116" s="786" t="s">
        <v>222</v>
      </c>
      <c r="DR116" s="784"/>
      <c r="DS116" s="784"/>
      <c r="DT116" s="784"/>
      <c r="DU116" s="785"/>
      <c r="DV116" s="754" t="s">
        <v>222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439</v>
      </c>
      <c r="Z117" s="889"/>
      <c r="AA117" s="894">
        <v>16214147</v>
      </c>
      <c r="AB117" s="895"/>
      <c r="AC117" s="895"/>
      <c r="AD117" s="895"/>
      <c r="AE117" s="896"/>
      <c r="AF117" s="898">
        <v>15898192</v>
      </c>
      <c r="AG117" s="895"/>
      <c r="AH117" s="895"/>
      <c r="AI117" s="895"/>
      <c r="AJ117" s="896"/>
      <c r="AK117" s="898">
        <v>16748585</v>
      </c>
      <c r="AL117" s="895"/>
      <c r="AM117" s="895"/>
      <c r="AN117" s="895"/>
      <c r="AO117" s="896"/>
      <c r="AP117" s="899"/>
      <c r="AQ117" s="900"/>
      <c r="AR117" s="900"/>
      <c r="AS117" s="900"/>
      <c r="AT117" s="901"/>
      <c r="AU117" s="923"/>
      <c r="AV117" s="924"/>
      <c r="AW117" s="924"/>
      <c r="AX117" s="924"/>
      <c r="AY117" s="925"/>
      <c r="AZ117" s="845" t="s">
        <v>440</v>
      </c>
      <c r="BA117" s="846"/>
      <c r="BB117" s="846"/>
      <c r="BC117" s="846"/>
      <c r="BD117" s="846"/>
      <c r="BE117" s="846"/>
      <c r="BF117" s="846"/>
      <c r="BG117" s="846"/>
      <c r="BH117" s="846"/>
      <c r="BI117" s="846"/>
      <c r="BJ117" s="846"/>
      <c r="BK117" s="846"/>
      <c r="BL117" s="846"/>
      <c r="BM117" s="846"/>
      <c r="BN117" s="846"/>
      <c r="BO117" s="846"/>
      <c r="BP117" s="847"/>
      <c r="BQ117" s="857" t="s">
        <v>222</v>
      </c>
      <c r="BR117" s="858"/>
      <c r="BS117" s="858"/>
      <c r="BT117" s="858"/>
      <c r="BU117" s="858"/>
      <c r="BV117" s="858" t="s">
        <v>222</v>
      </c>
      <c r="BW117" s="858"/>
      <c r="BX117" s="858"/>
      <c r="BY117" s="858"/>
      <c r="BZ117" s="858"/>
      <c r="CA117" s="858" t="s">
        <v>222</v>
      </c>
      <c r="CB117" s="858"/>
      <c r="CC117" s="858"/>
      <c r="CD117" s="858"/>
      <c r="CE117" s="858"/>
      <c r="CF117" s="848" t="s">
        <v>222</v>
      </c>
      <c r="CG117" s="849"/>
      <c r="CH117" s="849"/>
      <c r="CI117" s="849"/>
      <c r="CJ117" s="849"/>
      <c r="CK117" s="917"/>
      <c r="CL117" s="866"/>
      <c r="CM117" s="803" t="s">
        <v>441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222</v>
      </c>
      <c r="DH117" s="784"/>
      <c r="DI117" s="784"/>
      <c r="DJ117" s="784"/>
      <c r="DK117" s="785"/>
      <c r="DL117" s="786" t="s">
        <v>222</v>
      </c>
      <c r="DM117" s="784"/>
      <c r="DN117" s="784"/>
      <c r="DO117" s="784"/>
      <c r="DP117" s="785"/>
      <c r="DQ117" s="786" t="s">
        <v>222</v>
      </c>
      <c r="DR117" s="784"/>
      <c r="DS117" s="784"/>
      <c r="DT117" s="784"/>
      <c r="DU117" s="785"/>
      <c r="DV117" s="754" t="s">
        <v>222</v>
      </c>
      <c r="DW117" s="755"/>
      <c r="DX117" s="755"/>
      <c r="DY117" s="755"/>
      <c r="DZ117" s="756"/>
    </row>
    <row r="118" spans="1:130" s="197" customFormat="1" ht="26.25" customHeight="1">
      <c r="A118" s="887" t="s">
        <v>415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413</v>
      </c>
      <c r="AB118" s="888"/>
      <c r="AC118" s="888"/>
      <c r="AD118" s="888"/>
      <c r="AE118" s="889"/>
      <c r="AF118" s="890" t="s">
        <v>288</v>
      </c>
      <c r="AG118" s="888"/>
      <c r="AH118" s="888"/>
      <c r="AI118" s="888"/>
      <c r="AJ118" s="889"/>
      <c r="AK118" s="890" t="s">
        <v>287</v>
      </c>
      <c r="AL118" s="888"/>
      <c r="AM118" s="888"/>
      <c r="AN118" s="888"/>
      <c r="AO118" s="889"/>
      <c r="AP118" s="891" t="s">
        <v>414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442</v>
      </c>
      <c r="BP118" s="838"/>
      <c r="BQ118" s="857">
        <v>196195250</v>
      </c>
      <c r="BR118" s="858"/>
      <c r="BS118" s="858"/>
      <c r="BT118" s="858"/>
      <c r="BU118" s="858"/>
      <c r="BV118" s="858">
        <v>194186682</v>
      </c>
      <c r="BW118" s="858"/>
      <c r="BX118" s="858"/>
      <c r="BY118" s="858"/>
      <c r="BZ118" s="858"/>
      <c r="CA118" s="858">
        <v>190897364</v>
      </c>
      <c r="CB118" s="858"/>
      <c r="CC118" s="858"/>
      <c r="CD118" s="858"/>
      <c r="CE118" s="858"/>
      <c r="CF118" s="743"/>
      <c r="CG118" s="744"/>
      <c r="CH118" s="744"/>
      <c r="CI118" s="744"/>
      <c r="CJ118" s="841"/>
      <c r="CK118" s="917"/>
      <c r="CL118" s="866"/>
      <c r="CM118" s="803" t="s">
        <v>443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222</v>
      </c>
      <c r="DH118" s="784"/>
      <c r="DI118" s="784"/>
      <c r="DJ118" s="784"/>
      <c r="DK118" s="785"/>
      <c r="DL118" s="786" t="s">
        <v>222</v>
      </c>
      <c r="DM118" s="784"/>
      <c r="DN118" s="784"/>
      <c r="DO118" s="784"/>
      <c r="DP118" s="785"/>
      <c r="DQ118" s="786" t="s">
        <v>222</v>
      </c>
      <c r="DR118" s="784"/>
      <c r="DS118" s="784"/>
      <c r="DT118" s="784"/>
      <c r="DU118" s="785"/>
      <c r="DV118" s="754" t="s">
        <v>222</v>
      </c>
      <c r="DW118" s="755"/>
      <c r="DX118" s="755"/>
      <c r="DY118" s="755"/>
      <c r="DZ118" s="756"/>
    </row>
    <row r="119" spans="1:130" s="197" customFormat="1" ht="26.25" customHeight="1">
      <c r="A119" s="863" t="s">
        <v>418</v>
      </c>
      <c r="B119" s="864"/>
      <c r="C119" s="869" t="s">
        <v>419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222</v>
      </c>
      <c r="AB119" s="873"/>
      <c r="AC119" s="873"/>
      <c r="AD119" s="873"/>
      <c r="AE119" s="874"/>
      <c r="AF119" s="875" t="s">
        <v>222</v>
      </c>
      <c r="AG119" s="873"/>
      <c r="AH119" s="873"/>
      <c r="AI119" s="873"/>
      <c r="AJ119" s="874"/>
      <c r="AK119" s="875" t="s">
        <v>222</v>
      </c>
      <c r="AL119" s="873"/>
      <c r="AM119" s="873"/>
      <c r="AN119" s="873"/>
      <c r="AO119" s="874"/>
      <c r="AP119" s="876" t="s">
        <v>222</v>
      </c>
      <c r="AQ119" s="877"/>
      <c r="AR119" s="877"/>
      <c r="AS119" s="877"/>
      <c r="AT119" s="878"/>
      <c r="AU119" s="879" t="s">
        <v>444</v>
      </c>
      <c r="AV119" s="880"/>
      <c r="AW119" s="880"/>
      <c r="AX119" s="880"/>
      <c r="AY119" s="881"/>
      <c r="AZ119" s="816" t="s">
        <v>445</v>
      </c>
      <c r="BA119" s="758"/>
      <c r="BB119" s="758"/>
      <c r="BC119" s="758"/>
      <c r="BD119" s="758"/>
      <c r="BE119" s="758"/>
      <c r="BF119" s="758"/>
      <c r="BG119" s="758"/>
      <c r="BH119" s="758"/>
      <c r="BI119" s="758"/>
      <c r="BJ119" s="758"/>
      <c r="BK119" s="758"/>
      <c r="BL119" s="758"/>
      <c r="BM119" s="758"/>
      <c r="BN119" s="758"/>
      <c r="BO119" s="758"/>
      <c r="BP119" s="759"/>
      <c r="BQ119" s="799">
        <v>38241571</v>
      </c>
      <c r="BR119" s="800"/>
      <c r="BS119" s="800"/>
      <c r="BT119" s="800"/>
      <c r="BU119" s="800"/>
      <c r="BV119" s="800">
        <v>38795617</v>
      </c>
      <c r="BW119" s="800"/>
      <c r="BX119" s="800"/>
      <c r="BY119" s="800"/>
      <c r="BZ119" s="800"/>
      <c r="CA119" s="800">
        <v>39809924</v>
      </c>
      <c r="CB119" s="800"/>
      <c r="CC119" s="800"/>
      <c r="CD119" s="800"/>
      <c r="CE119" s="800"/>
      <c r="CF119" s="861">
        <v>52.6</v>
      </c>
      <c r="CG119" s="862"/>
      <c r="CH119" s="862"/>
      <c r="CI119" s="862"/>
      <c r="CJ119" s="862"/>
      <c r="CK119" s="918"/>
      <c r="CL119" s="868"/>
      <c r="CM119" s="825" t="s">
        <v>446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222</v>
      </c>
      <c r="DH119" s="717"/>
      <c r="DI119" s="717"/>
      <c r="DJ119" s="717"/>
      <c r="DK119" s="718"/>
      <c r="DL119" s="719" t="s">
        <v>222</v>
      </c>
      <c r="DM119" s="717"/>
      <c r="DN119" s="717"/>
      <c r="DO119" s="717"/>
      <c r="DP119" s="718"/>
      <c r="DQ119" s="719" t="s">
        <v>222</v>
      </c>
      <c r="DR119" s="717"/>
      <c r="DS119" s="717"/>
      <c r="DT119" s="717"/>
      <c r="DU119" s="718"/>
      <c r="DV119" s="807" t="s">
        <v>222</v>
      </c>
      <c r="DW119" s="808"/>
      <c r="DX119" s="808"/>
      <c r="DY119" s="808"/>
      <c r="DZ119" s="809"/>
    </row>
    <row r="120" spans="1:130" s="197" customFormat="1" ht="26.25" customHeight="1">
      <c r="A120" s="865"/>
      <c r="B120" s="866"/>
      <c r="C120" s="803" t="s">
        <v>422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222</v>
      </c>
      <c r="AB120" s="784"/>
      <c r="AC120" s="784"/>
      <c r="AD120" s="784"/>
      <c r="AE120" s="785"/>
      <c r="AF120" s="786" t="s">
        <v>222</v>
      </c>
      <c r="AG120" s="784"/>
      <c r="AH120" s="784"/>
      <c r="AI120" s="784"/>
      <c r="AJ120" s="785"/>
      <c r="AK120" s="786" t="s">
        <v>222</v>
      </c>
      <c r="AL120" s="784"/>
      <c r="AM120" s="784"/>
      <c r="AN120" s="784"/>
      <c r="AO120" s="785"/>
      <c r="AP120" s="754" t="s">
        <v>222</v>
      </c>
      <c r="AQ120" s="755"/>
      <c r="AR120" s="755"/>
      <c r="AS120" s="755"/>
      <c r="AT120" s="756"/>
      <c r="AU120" s="882"/>
      <c r="AV120" s="883"/>
      <c r="AW120" s="883"/>
      <c r="AX120" s="883"/>
      <c r="AY120" s="884"/>
      <c r="AZ120" s="767" t="s">
        <v>447</v>
      </c>
      <c r="BA120" s="768"/>
      <c r="BB120" s="768"/>
      <c r="BC120" s="768"/>
      <c r="BD120" s="768"/>
      <c r="BE120" s="768"/>
      <c r="BF120" s="768"/>
      <c r="BG120" s="768"/>
      <c r="BH120" s="768"/>
      <c r="BI120" s="768"/>
      <c r="BJ120" s="768"/>
      <c r="BK120" s="768"/>
      <c r="BL120" s="768"/>
      <c r="BM120" s="768"/>
      <c r="BN120" s="768"/>
      <c r="BO120" s="768"/>
      <c r="BP120" s="769"/>
      <c r="BQ120" s="770">
        <v>34712329</v>
      </c>
      <c r="BR120" s="771"/>
      <c r="BS120" s="771"/>
      <c r="BT120" s="771"/>
      <c r="BU120" s="771"/>
      <c r="BV120" s="771">
        <v>32196122</v>
      </c>
      <c r="BW120" s="771"/>
      <c r="BX120" s="771"/>
      <c r="BY120" s="771"/>
      <c r="BZ120" s="771"/>
      <c r="CA120" s="771">
        <v>33522376</v>
      </c>
      <c r="CB120" s="771"/>
      <c r="CC120" s="771"/>
      <c r="CD120" s="771"/>
      <c r="CE120" s="771"/>
      <c r="CF120" s="848">
        <v>44.3</v>
      </c>
      <c r="CG120" s="849"/>
      <c r="CH120" s="849"/>
      <c r="CI120" s="849"/>
      <c r="CJ120" s="849"/>
      <c r="CK120" s="850" t="s">
        <v>448</v>
      </c>
      <c r="CL120" s="810"/>
      <c r="CM120" s="810"/>
      <c r="CN120" s="810"/>
      <c r="CO120" s="811"/>
      <c r="CP120" s="854" t="s">
        <v>393</v>
      </c>
      <c r="CQ120" s="855"/>
      <c r="CR120" s="855"/>
      <c r="CS120" s="855"/>
      <c r="CT120" s="855"/>
      <c r="CU120" s="855"/>
      <c r="CV120" s="855"/>
      <c r="CW120" s="855"/>
      <c r="CX120" s="855"/>
      <c r="CY120" s="855"/>
      <c r="CZ120" s="855"/>
      <c r="DA120" s="855"/>
      <c r="DB120" s="855"/>
      <c r="DC120" s="855"/>
      <c r="DD120" s="855"/>
      <c r="DE120" s="855"/>
      <c r="DF120" s="856"/>
      <c r="DG120" s="799">
        <v>25312664</v>
      </c>
      <c r="DH120" s="800"/>
      <c r="DI120" s="800"/>
      <c r="DJ120" s="800"/>
      <c r="DK120" s="800"/>
      <c r="DL120" s="800">
        <v>24240628</v>
      </c>
      <c r="DM120" s="800"/>
      <c r="DN120" s="800"/>
      <c r="DO120" s="800"/>
      <c r="DP120" s="800"/>
      <c r="DQ120" s="800">
        <v>22586278</v>
      </c>
      <c r="DR120" s="800"/>
      <c r="DS120" s="800"/>
      <c r="DT120" s="800"/>
      <c r="DU120" s="800"/>
      <c r="DV120" s="801">
        <v>29.8</v>
      </c>
      <c r="DW120" s="801"/>
      <c r="DX120" s="801"/>
      <c r="DY120" s="801"/>
      <c r="DZ120" s="802"/>
    </row>
    <row r="121" spans="1:130" s="197" customFormat="1" ht="26.25" customHeight="1">
      <c r="A121" s="865"/>
      <c r="B121" s="866"/>
      <c r="C121" s="842" t="s">
        <v>449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222</v>
      </c>
      <c r="AB121" s="784"/>
      <c r="AC121" s="784"/>
      <c r="AD121" s="784"/>
      <c r="AE121" s="785"/>
      <c r="AF121" s="786" t="s">
        <v>222</v>
      </c>
      <c r="AG121" s="784"/>
      <c r="AH121" s="784"/>
      <c r="AI121" s="784"/>
      <c r="AJ121" s="785"/>
      <c r="AK121" s="786" t="s">
        <v>222</v>
      </c>
      <c r="AL121" s="784"/>
      <c r="AM121" s="784"/>
      <c r="AN121" s="784"/>
      <c r="AO121" s="785"/>
      <c r="AP121" s="754" t="s">
        <v>222</v>
      </c>
      <c r="AQ121" s="755"/>
      <c r="AR121" s="755"/>
      <c r="AS121" s="755"/>
      <c r="AT121" s="756"/>
      <c r="AU121" s="882"/>
      <c r="AV121" s="883"/>
      <c r="AW121" s="883"/>
      <c r="AX121" s="883"/>
      <c r="AY121" s="884"/>
      <c r="AZ121" s="845" t="s">
        <v>450</v>
      </c>
      <c r="BA121" s="846"/>
      <c r="BB121" s="846"/>
      <c r="BC121" s="846"/>
      <c r="BD121" s="846"/>
      <c r="BE121" s="846"/>
      <c r="BF121" s="846"/>
      <c r="BG121" s="846"/>
      <c r="BH121" s="846"/>
      <c r="BI121" s="846"/>
      <c r="BJ121" s="846"/>
      <c r="BK121" s="846"/>
      <c r="BL121" s="846"/>
      <c r="BM121" s="846"/>
      <c r="BN121" s="846"/>
      <c r="BO121" s="846"/>
      <c r="BP121" s="847"/>
      <c r="BQ121" s="857">
        <v>118792990</v>
      </c>
      <c r="BR121" s="858"/>
      <c r="BS121" s="858"/>
      <c r="BT121" s="858"/>
      <c r="BU121" s="858"/>
      <c r="BV121" s="858">
        <v>122403537</v>
      </c>
      <c r="BW121" s="858"/>
      <c r="BX121" s="858"/>
      <c r="BY121" s="858"/>
      <c r="BZ121" s="858"/>
      <c r="CA121" s="858">
        <v>126235184</v>
      </c>
      <c r="CB121" s="858"/>
      <c r="CC121" s="858"/>
      <c r="CD121" s="858"/>
      <c r="CE121" s="858"/>
      <c r="CF121" s="859">
        <v>166.7</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10147031</v>
      </c>
      <c r="DH121" s="771"/>
      <c r="DI121" s="771"/>
      <c r="DJ121" s="771"/>
      <c r="DK121" s="771"/>
      <c r="DL121" s="771">
        <v>10278515</v>
      </c>
      <c r="DM121" s="771"/>
      <c r="DN121" s="771"/>
      <c r="DO121" s="771"/>
      <c r="DP121" s="771"/>
      <c r="DQ121" s="771">
        <v>9546192</v>
      </c>
      <c r="DR121" s="771"/>
      <c r="DS121" s="771"/>
      <c r="DT121" s="771"/>
      <c r="DU121" s="771"/>
      <c r="DV121" s="823">
        <v>12.6</v>
      </c>
      <c r="DW121" s="823"/>
      <c r="DX121" s="823"/>
      <c r="DY121" s="823"/>
      <c r="DZ121" s="824"/>
    </row>
    <row r="122" spans="1:130" s="197" customFormat="1" ht="26.25" customHeight="1">
      <c r="A122" s="865"/>
      <c r="B122" s="866"/>
      <c r="C122" s="803" t="s">
        <v>432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222</v>
      </c>
      <c r="AB122" s="784"/>
      <c r="AC122" s="784"/>
      <c r="AD122" s="784"/>
      <c r="AE122" s="785"/>
      <c r="AF122" s="786" t="s">
        <v>222</v>
      </c>
      <c r="AG122" s="784"/>
      <c r="AH122" s="784"/>
      <c r="AI122" s="784"/>
      <c r="AJ122" s="785"/>
      <c r="AK122" s="786" t="s">
        <v>222</v>
      </c>
      <c r="AL122" s="784"/>
      <c r="AM122" s="784"/>
      <c r="AN122" s="784"/>
      <c r="AO122" s="785"/>
      <c r="AP122" s="754" t="s">
        <v>222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451</v>
      </c>
      <c r="BP122" s="838"/>
      <c r="BQ122" s="839">
        <v>191746890</v>
      </c>
      <c r="BR122" s="840"/>
      <c r="BS122" s="840"/>
      <c r="BT122" s="840"/>
      <c r="BU122" s="840"/>
      <c r="BV122" s="840">
        <v>193395276</v>
      </c>
      <c r="BW122" s="840"/>
      <c r="BX122" s="840"/>
      <c r="BY122" s="840"/>
      <c r="BZ122" s="840"/>
      <c r="CA122" s="840">
        <v>199567484</v>
      </c>
      <c r="CB122" s="840"/>
      <c r="CC122" s="840"/>
      <c r="CD122" s="840"/>
      <c r="CE122" s="840"/>
      <c r="CF122" s="743"/>
      <c r="CG122" s="744"/>
      <c r="CH122" s="744"/>
      <c r="CI122" s="744"/>
      <c r="CJ122" s="841"/>
      <c r="CK122" s="851"/>
      <c r="CL122" s="812"/>
      <c r="CM122" s="812"/>
      <c r="CN122" s="812"/>
      <c r="CO122" s="813"/>
      <c r="CP122" s="828" t="s">
        <v>392</v>
      </c>
      <c r="CQ122" s="829"/>
      <c r="CR122" s="829"/>
      <c r="CS122" s="829"/>
      <c r="CT122" s="829"/>
      <c r="CU122" s="829"/>
      <c r="CV122" s="829"/>
      <c r="CW122" s="829"/>
      <c r="CX122" s="829"/>
      <c r="CY122" s="829"/>
      <c r="CZ122" s="829"/>
      <c r="DA122" s="829"/>
      <c r="DB122" s="829"/>
      <c r="DC122" s="829"/>
      <c r="DD122" s="829"/>
      <c r="DE122" s="829"/>
      <c r="DF122" s="830"/>
      <c r="DG122" s="770">
        <v>1332777</v>
      </c>
      <c r="DH122" s="771"/>
      <c r="DI122" s="771"/>
      <c r="DJ122" s="771"/>
      <c r="DK122" s="771"/>
      <c r="DL122" s="771">
        <v>1233345</v>
      </c>
      <c r="DM122" s="771"/>
      <c r="DN122" s="771"/>
      <c r="DO122" s="771"/>
      <c r="DP122" s="771"/>
      <c r="DQ122" s="771">
        <v>1021182</v>
      </c>
      <c r="DR122" s="771"/>
      <c r="DS122" s="771"/>
      <c r="DT122" s="771"/>
      <c r="DU122" s="771"/>
      <c r="DV122" s="823">
        <v>1.3</v>
      </c>
      <c r="DW122" s="823"/>
      <c r="DX122" s="823"/>
      <c r="DY122" s="823"/>
      <c r="DZ122" s="824"/>
    </row>
    <row r="123" spans="1:130" s="197" customFormat="1" ht="26.25" customHeight="1" thickBot="1">
      <c r="A123" s="865"/>
      <c r="B123" s="866"/>
      <c r="C123" s="803" t="s">
        <v>438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222</v>
      </c>
      <c r="AB123" s="784"/>
      <c r="AC123" s="784"/>
      <c r="AD123" s="784"/>
      <c r="AE123" s="785"/>
      <c r="AF123" s="786" t="s">
        <v>222</v>
      </c>
      <c r="AG123" s="784"/>
      <c r="AH123" s="784"/>
      <c r="AI123" s="784"/>
      <c r="AJ123" s="785"/>
      <c r="AK123" s="786" t="s">
        <v>222</v>
      </c>
      <c r="AL123" s="784"/>
      <c r="AM123" s="784"/>
      <c r="AN123" s="784"/>
      <c r="AO123" s="785"/>
      <c r="AP123" s="754" t="s">
        <v>222</v>
      </c>
      <c r="AQ123" s="755"/>
      <c r="AR123" s="755"/>
      <c r="AS123" s="755"/>
      <c r="AT123" s="756"/>
      <c r="AU123" s="834" t="s">
        <v>452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5.8</v>
      </c>
      <c r="BR123" s="832"/>
      <c r="BS123" s="832"/>
      <c r="BT123" s="832"/>
      <c r="BU123" s="832"/>
      <c r="BV123" s="832">
        <v>1</v>
      </c>
      <c r="BW123" s="832"/>
      <c r="BX123" s="832"/>
      <c r="BY123" s="832"/>
      <c r="BZ123" s="832"/>
      <c r="CA123" s="832" t="s">
        <v>222</v>
      </c>
      <c r="CB123" s="832"/>
      <c r="CC123" s="832"/>
      <c r="CD123" s="832"/>
      <c r="CE123" s="832"/>
      <c r="CF123" s="730"/>
      <c r="CG123" s="731"/>
      <c r="CH123" s="731"/>
      <c r="CI123" s="731"/>
      <c r="CJ123" s="833"/>
      <c r="CK123" s="851"/>
      <c r="CL123" s="812"/>
      <c r="CM123" s="812"/>
      <c r="CN123" s="812"/>
      <c r="CO123" s="813"/>
      <c r="CP123" s="828" t="s">
        <v>391</v>
      </c>
      <c r="CQ123" s="829"/>
      <c r="CR123" s="829"/>
      <c r="CS123" s="829"/>
      <c r="CT123" s="829"/>
      <c r="CU123" s="829"/>
      <c r="CV123" s="829"/>
      <c r="CW123" s="829"/>
      <c r="CX123" s="829"/>
      <c r="CY123" s="829"/>
      <c r="CZ123" s="829"/>
      <c r="DA123" s="829"/>
      <c r="DB123" s="829"/>
      <c r="DC123" s="829"/>
      <c r="DD123" s="829"/>
      <c r="DE123" s="829"/>
      <c r="DF123" s="830"/>
      <c r="DG123" s="783">
        <v>344990</v>
      </c>
      <c r="DH123" s="784"/>
      <c r="DI123" s="784"/>
      <c r="DJ123" s="784"/>
      <c r="DK123" s="785"/>
      <c r="DL123" s="786">
        <v>248366</v>
      </c>
      <c r="DM123" s="784"/>
      <c r="DN123" s="784"/>
      <c r="DO123" s="784"/>
      <c r="DP123" s="785"/>
      <c r="DQ123" s="786">
        <v>129896</v>
      </c>
      <c r="DR123" s="784"/>
      <c r="DS123" s="784"/>
      <c r="DT123" s="784"/>
      <c r="DU123" s="785"/>
      <c r="DV123" s="754">
        <v>0.2</v>
      </c>
      <c r="DW123" s="755"/>
      <c r="DX123" s="755"/>
      <c r="DY123" s="755"/>
      <c r="DZ123" s="756"/>
    </row>
    <row r="124" spans="1:130" s="197" customFormat="1" ht="26.25" customHeight="1">
      <c r="A124" s="865"/>
      <c r="B124" s="866"/>
      <c r="C124" s="803" t="s">
        <v>441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222</v>
      </c>
      <c r="AB124" s="784"/>
      <c r="AC124" s="784"/>
      <c r="AD124" s="784"/>
      <c r="AE124" s="785"/>
      <c r="AF124" s="786" t="s">
        <v>222</v>
      </c>
      <c r="AG124" s="784"/>
      <c r="AH124" s="784"/>
      <c r="AI124" s="784"/>
      <c r="AJ124" s="785"/>
      <c r="AK124" s="786" t="s">
        <v>222</v>
      </c>
      <c r="AL124" s="784"/>
      <c r="AM124" s="784"/>
      <c r="AN124" s="784"/>
      <c r="AO124" s="785"/>
      <c r="AP124" s="754" t="s">
        <v>222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453</v>
      </c>
      <c r="CQ124" s="829"/>
      <c r="CR124" s="829"/>
      <c r="CS124" s="829"/>
      <c r="CT124" s="829"/>
      <c r="CU124" s="829"/>
      <c r="CV124" s="829"/>
      <c r="CW124" s="829"/>
      <c r="CX124" s="829"/>
      <c r="CY124" s="829"/>
      <c r="CZ124" s="829"/>
      <c r="DA124" s="829"/>
      <c r="DB124" s="829"/>
      <c r="DC124" s="829"/>
      <c r="DD124" s="829"/>
      <c r="DE124" s="829"/>
      <c r="DF124" s="830"/>
      <c r="DG124" s="716">
        <v>155997</v>
      </c>
      <c r="DH124" s="717"/>
      <c r="DI124" s="717"/>
      <c r="DJ124" s="717"/>
      <c r="DK124" s="718"/>
      <c r="DL124" s="719">
        <v>138697</v>
      </c>
      <c r="DM124" s="717"/>
      <c r="DN124" s="717"/>
      <c r="DO124" s="717"/>
      <c r="DP124" s="718"/>
      <c r="DQ124" s="719">
        <v>118916</v>
      </c>
      <c r="DR124" s="717"/>
      <c r="DS124" s="717"/>
      <c r="DT124" s="717"/>
      <c r="DU124" s="718"/>
      <c r="DV124" s="807">
        <v>0.2</v>
      </c>
      <c r="DW124" s="808"/>
      <c r="DX124" s="808"/>
      <c r="DY124" s="808"/>
      <c r="DZ124" s="809"/>
    </row>
    <row r="125" spans="1:130" s="197" customFormat="1" ht="26.25" customHeight="1" thickBot="1">
      <c r="A125" s="865"/>
      <c r="B125" s="866"/>
      <c r="C125" s="803" t="s">
        <v>443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222</v>
      </c>
      <c r="AB125" s="784"/>
      <c r="AC125" s="784"/>
      <c r="AD125" s="784"/>
      <c r="AE125" s="785"/>
      <c r="AF125" s="786" t="s">
        <v>222</v>
      </c>
      <c r="AG125" s="784"/>
      <c r="AH125" s="784"/>
      <c r="AI125" s="784"/>
      <c r="AJ125" s="785"/>
      <c r="AK125" s="786" t="s">
        <v>222</v>
      </c>
      <c r="AL125" s="784"/>
      <c r="AM125" s="784"/>
      <c r="AN125" s="784"/>
      <c r="AO125" s="785"/>
      <c r="AP125" s="754" t="s">
        <v>222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454</v>
      </c>
      <c r="CL125" s="810"/>
      <c r="CM125" s="810"/>
      <c r="CN125" s="810"/>
      <c r="CO125" s="811"/>
      <c r="CP125" s="816" t="s">
        <v>455</v>
      </c>
      <c r="CQ125" s="758"/>
      <c r="CR125" s="758"/>
      <c r="CS125" s="758"/>
      <c r="CT125" s="758"/>
      <c r="CU125" s="758"/>
      <c r="CV125" s="758"/>
      <c r="CW125" s="758"/>
      <c r="CX125" s="758"/>
      <c r="CY125" s="758"/>
      <c r="CZ125" s="758"/>
      <c r="DA125" s="758"/>
      <c r="DB125" s="758"/>
      <c r="DC125" s="758"/>
      <c r="DD125" s="758"/>
      <c r="DE125" s="758"/>
      <c r="DF125" s="759"/>
      <c r="DG125" s="799" t="s">
        <v>222</v>
      </c>
      <c r="DH125" s="800"/>
      <c r="DI125" s="800"/>
      <c r="DJ125" s="800"/>
      <c r="DK125" s="800"/>
      <c r="DL125" s="800" t="s">
        <v>222</v>
      </c>
      <c r="DM125" s="800"/>
      <c r="DN125" s="800"/>
      <c r="DO125" s="800"/>
      <c r="DP125" s="800"/>
      <c r="DQ125" s="800" t="s">
        <v>222</v>
      </c>
      <c r="DR125" s="800"/>
      <c r="DS125" s="800"/>
      <c r="DT125" s="800"/>
      <c r="DU125" s="800"/>
      <c r="DV125" s="801" t="s">
        <v>222</v>
      </c>
      <c r="DW125" s="801"/>
      <c r="DX125" s="801"/>
      <c r="DY125" s="801"/>
      <c r="DZ125" s="802"/>
    </row>
    <row r="126" spans="1:130" s="197" customFormat="1" ht="26.25" customHeight="1">
      <c r="A126" s="865"/>
      <c r="B126" s="866"/>
      <c r="C126" s="803" t="s">
        <v>446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222</v>
      </c>
      <c r="AB126" s="784"/>
      <c r="AC126" s="784"/>
      <c r="AD126" s="784"/>
      <c r="AE126" s="785"/>
      <c r="AF126" s="786" t="s">
        <v>222</v>
      </c>
      <c r="AG126" s="784"/>
      <c r="AH126" s="784"/>
      <c r="AI126" s="784"/>
      <c r="AJ126" s="785"/>
      <c r="AK126" s="786" t="s">
        <v>222</v>
      </c>
      <c r="AL126" s="784"/>
      <c r="AM126" s="784"/>
      <c r="AN126" s="784"/>
      <c r="AO126" s="785"/>
      <c r="AP126" s="754" t="s">
        <v>222</v>
      </c>
      <c r="AQ126" s="755"/>
      <c r="AR126" s="755"/>
      <c r="AS126" s="755"/>
      <c r="AT126" s="756"/>
      <c r="AU126" s="233"/>
      <c r="AV126" s="233"/>
      <c r="AW126" s="233"/>
      <c r="AX126" s="806" t="s">
        <v>456</v>
      </c>
      <c r="AY126" s="764"/>
      <c r="AZ126" s="764"/>
      <c r="BA126" s="764"/>
      <c r="BB126" s="764"/>
      <c r="BC126" s="764"/>
      <c r="BD126" s="764"/>
      <c r="BE126" s="765"/>
      <c r="BF126" s="763" t="s">
        <v>457</v>
      </c>
      <c r="BG126" s="764"/>
      <c r="BH126" s="764"/>
      <c r="BI126" s="764"/>
      <c r="BJ126" s="764"/>
      <c r="BK126" s="764"/>
      <c r="BL126" s="765"/>
      <c r="BM126" s="763" t="s">
        <v>458</v>
      </c>
      <c r="BN126" s="764"/>
      <c r="BO126" s="764"/>
      <c r="BP126" s="764"/>
      <c r="BQ126" s="764"/>
      <c r="BR126" s="764"/>
      <c r="BS126" s="765"/>
      <c r="BT126" s="763" t="s">
        <v>459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460</v>
      </c>
      <c r="CQ126" s="768"/>
      <c r="CR126" s="768"/>
      <c r="CS126" s="768"/>
      <c r="CT126" s="768"/>
      <c r="CU126" s="768"/>
      <c r="CV126" s="768"/>
      <c r="CW126" s="768"/>
      <c r="CX126" s="768"/>
      <c r="CY126" s="768"/>
      <c r="CZ126" s="768"/>
      <c r="DA126" s="768"/>
      <c r="DB126" s="768"/>
      <c r="DC126" s="768"/>
      <c r="DD126" s="768"/>
      <c r="DE126" s="768"/>
      <c r="DF126" s="769"/>
      <c r="DG126" s="770" t="s">
        <v>222</v>
      </c>
      <c r="DH126" s="771"/>
      <c r="DI126" s="771"/>
      <c r="DJ126" s="771"/>
      <c r="DK126" s="771"/>
      <c r="DL126" s="771" t="s">
        <v>222</v>
      </c>
      <c r="DM126" s="771"/>
      <c r="DN126" s="771"/>
      <c r="DO126" s="771"/>
      <c r="DP126" s="771"/>
      <c r="DQ126" s="771" t="s">
        <v>222</v>
      </c>
      <c r="DR126" s="771"/>
      <c r="DS126" s="771"/>
      <c r="DT126" s="771"/>
      <c r="DU126" s="771"/>
      <c r="DV126" s="823" t="s">
        <v>222</v>
      </c>
      <c r="DW126" s="823"/>
      <c r="DX126" s="823"/>
      <c r="DY126" s="823"/>
      <c r="DZ126" s="824"/>
    </row>
    <row r="127" spans="1:130" s="197" customFormat="1" ht="26.25" customHeight="1" thickBot="1">
      <c r="A127" s="867"/>
      <c r="B127" s="868"/>
      <c r="C127" s="825" t="s">
        <v>461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19</v>
      </c>
      <c r="AB127" s="784"/>
      <c r="AC127" s="784"/>
      <c r="AD127" s="784"/>
      <c r="AE127" s="785"/>
      <c r="AF127" s="786" t="s">
        <v>222</v>
      </c>
      <c r="AG127" s="784"/>
      <c r="AH127" s="784"/>
      <c r="AI127" s="784"/>
      <c r="AJ127" s="785"/>
      <c r="AK127" s="786" t="s">
        <v>222</v>
      </c>
      <c r="AL127" s="784"/>
      <c r="AM127" s="784"/>
      <c r="AN127" s="784"/>
      <c r="AO127" s="785"/>
      <c r="AP127" s="754" t="s">
        <v>222</v>
      </c>
      <c r="AQ127" s="755"/>
      <c r="AR127" s="755"/>
      <c r="AS127" s="755"/>
      <c r="AT127" s="756"/>
      <c r="AU127" s="233"/>
      <c r="AV127" s="233"/>
      <c r="AW127" s="233"/>
      <c r="AX127" s="757" t="s">
        <v>462</v>
      </c>
      <c r="AY127" s="758"/>
      <c r="AZ127" s="758"/>
      <c r="BA127" s="758"/>
      <c r="BB127" s="758"/>
      <c r="BC127" s="758"/>
      <c r="BD127" s="758"/>
      <c r="BE127" s="759"/>
      <c r="BF127" s="760" t="s">
        <v>222</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463</v>
      </c>
      <c r="CQ127" s="752"/>
      <c r="CR127" s="752"/>
      <c r="CS127" s="752"/>
      <c r="CT127" s="752"/>
      <c r="CU127" s="752"/>
      <c r="CV127" s="752"/>
      <c r="CW127" s="752"/>
      <c r="CX127" s="752"/>
      <c r="CY127" s="752"/>
      <c r="CZ127" s="752"/>
      <c r="DA127" s="752"/>
      <c r="DB127" s="752"/>
      <c r="DC127" s="752"/>
      <c r="DD127" s="752"/>
      <c r="DE127" s="752"/>
      <c r="DF127" s="753"/>
      <c r="DG127" s="819" t="s">
        <v>222</v>
      </c>
      <c r="DH127" s="820"/>
      <c r="DI127" s="820"/>
      <c r="DJ127" s="820"/>
      <c r="DK127" s="820"/>
      <c r="DL127" s="820" t="s">
        <v>222</v>
      </c>
      <c r="DM127" s="820"/>
      <c r="DN127" s="820"/>
      <c r="DO127" s="820"/>
      <c r="DP127" s="820"/>
      <c r="DQ127" s="820" t="s">
        <v>222</v>
      </c>
      <c r="DR127" s="820"/>
      <c r="DS127" s="820"/>
      <c r="DT127" s="820"/>
      <c r="DU127" s="820"/>
      <c r="DV127" s="821" t="s">
        <v>222</v>
      </c>
      <c r="DW127" s="821"/>
      <c r="DX127" s="821"/>
      <c r="DY127" s="821"/>
      <c r="DZ127" s="822"/>
    </row>
    <row r="128" spans="1:130" s="197" customFormat="1" ht="26.25" customHeight="1">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3191582</v>
      </c>
      <c r="AB128" s="724"/>
      <c r="AC128" s="724"/>
      <c r="AD128" s="724"/>
      <c r="AE128" s="725"/>
      <c r="AF128" s="726">
        <v>2869275</v>
      </c>
      <c r="AG128" s="724"/>
      <c r="AH128" s="724"/>
      <c r="AI128" s="724"/>
      <c r="AJ128" s="725"/>
      <c r="AK128" s="726">
        <v>2793639</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222</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85608784</v>
      </c>
      <c r="AB129" s="784"/>
      <c r="AC129" s="784"/>
      <c r="AD129" s="784"/>
      <c r="AE129" s="785"/>
      <c r="AF129" s="786">
        <v>86621687</v>
      </c>
      <c r="AG129" s="784"/>
      <c r="AH129" s="784"/>
      <c r="AI129" s="784"/>
      <c r="AJ129" s="785"/>
      <c r="AK129" s="786">
        <v>86078986</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4.3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9965897</v>
      </c>
      <c r="AB130" s="784"/>
      <c r="AC130" s="784"/>
      <c r="AD130" s="784"/>
      <c r="AE130" s="785"/>
      <c r="AF130" s="786">
        <v>9856394</v>
      </c>
      <c r="AG130" s="784"/>
      <c r="AH130" s="784"/>
      <c r="AI130" s="784"/>
      <c r="AJ130" s="785"/>
      <c r="AK130" s="786">
        <v>10353504</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t="s">
        <v>222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75642887</v>
      </c>
      <c r="AB131" s="717"/>
      <c r="AC131" s="717"/>
      <c r="AD131" s="717"/>
      <c r="AE131" s="718"/>
      <c r="AF131" s="719">
        <v>76765293</v>
      </c>
      <c r="AG131" s="717"/>
      <c r="AH131" s="717"/>
      <c r="AI131" s="717"/>
      <c r="AJ131" s="718"/>
      <c r="AK131" s="719">
        <v>75725482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4.0409192740000002</v>
      </c>
      <c r="AB132" s="740"/>
      <c r="AC132" s="740"/>
      <c r="AD132" s="740"/>
      <c r="AE132" s="741"/>
      <c r="AF132" s="742">
        <v>4.1327569740000003</v>
      </c>
      <c r="AG132" s="740"/>
      <c r="AH132" s="740"/>
      <c r="AI132" s="740"/>
      <c r="AJ132" s="741"/>
      <c r="AK132" s="742">
        <v>4.7559182260000004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4.5</v>
      </c>
      <c r="AB133" s="749"/>
      <c r="AC133" s="749"/>
      <c r="AD133" s="749"/>
      <c r="AE133" s="750"/>
      <c r="AF133" s="748">
        <v>4</v>
      </c>
      <c r="AG133" s="749"/>
      <c r="AH133" s="749"/>
      <c r="AI133" s="749"/>
      <c r="AJ133" s="750"/>
      <c r="AK133" s="748">
        <v>4.3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rintOptions horizontalCentered="1"/>
  <pageMargins left="0" right="0" top="0.39370078740157483" bottom="0.39370078740157483" header="0.19685039370078741" footer="0.19685039370078741"/>
  <pageSetup paperSize="9" scale="28"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23" t="s">
        <v>478</v>
      </c>
      <c r="L7" s="254"/>
      <c r="M7" s="255" t="s">
        <v>479</v>
      </c>
      <c r="N7" s="256"/>
    </row>
    <row r="8" spans="1:16">
      <c r="A8" s="248"/>
      <c r="B8" s="244"/>
      <c r="C8" s="244"/>
      <c r="D8" s="244"/>
      <c r="E8" s="244"/>
      <c r="F8" s="244"/>
      <c r="G8" s="257"/>
      <c r="H8" s="258"/>
      <c r="I8" s="258"/>
      <c r="J8" s="259"/>
      <c r="K8" s="1124"/>
      <c r="L8" s="260" t="s">
        <v>480</v>
      </c>
      <c r="M8" s="261" t="s">
        <v>481</v>
      </c>
      <c r="N8" s="262" t="s">
        <v>482</v>
      </c>
    </row>
    <row r="9" spans="1:16">
      <c r="A9" s="248"/>
      <c r="B9" s="244"/>
      <c r="C9" s="244"/>
      <c r="D9" s="244"/>
      <c r="E9" s="244"/>
      <c r="F9" s="244"/>
      <c r="G9" s="1137" t="s">
        <v>483</v>
      </c>
      <c r="H9" s="1138"/>
      <c r="I9" s="1138"/>
      <c r="J9" s="1139"/>
      <c r="K9" s="263">
        <v>25189688</v>
      </c>
      <c r="L9" s="264">
        <v>60622</v>
      </c>
      <c r="M9" s="265">
        <v>57686</v>
      </c>
      <c r="N9" s="266">
        <v>5.0999999999999996</v>
      </c>
    </row>
    <row r="10" spans="1:16">
      <c r="A10" s="248"/>
      <c r="B10" s="244"/>
      <c r="C10" s="244"/>
      <c r="D10" s="244"/>
      <c r="E10" s="244"/>
      <c r="F10" s="244"/>
      <c r="G10" s="1137" t="s">
        <v>484</v>
      </c>
      <c r="H10" s="1138"/>
      <c r="I10" s="1138"/>
      <c r="J10" s="1139"/>
      <c r="K10" s="267">
        <v>930957</v>
      </c>
      <c r="L10" s="268">
        <v>2240</v>
      </c>
      <c r="M10" s="269">
        <v>2413</v>
      </c>
      <c r="N10" s="270">
        <v>-7.2</v>
      </c>
    </row>
    <row r="11" spans="1:16" ht="13.5" customHeight="1">
      <c r="A11" s="248"/>
      <c r="B11" s="244"/>
      <c r="C11" s="244"/>
      <c r="D11" s="244"/>
      <c r="E11" s="244"/>
      <c r="F11" s="244"/>
      <c r="G11" s="1137" t="s">
        <v>485</v>
      </c>
      <c r="H11" s="1138"/>
      <c r="I11" s="1138"/>
      <c r="J11" s="1139"/>
      <c r="K11" s="267">
        <v>77605</v>
      </c>
      <c r="L11" s="268">
        <v>187</v>
      </c>
      <c r="M11" s="269">
        <v>1538</v>
      </c>
      <c r="N11" s="270">
        <v>-87.8</v>
      </c>
    </row>
    <row r="12" spans="1:16" ht="13.5" customHeight="1">
      <c r="A12" s="248"/>
      <c r="B12" s="244"/>
      <c r="C12" s="244"/>
      <c r="D12" s="244"/>
      <c r="E12" s="244"/>
      <c r="F12" s="244"/>
      <c r="G12" s="1137" t="s">
        <v>486</v>
      </c>
      <c r="H12" s="1138"/>
      <c r="I12" s="1138"/>
      <c r="J12" s="1139"/>
      <c r="K12" s="267">
        <v>639087</v>
      </c>
      <c r="L12" s="268">
        <v>1538</v>
      </c>
      <c r="M12" s="269">
        <v>680</v>
      </c>
      <c r="N12" s="270">
        <v>126.2</v>
      </c>
    </row>
    <row r="13" spans="1:16" ht="13.5" customHeight="1">
      <c r="A13" s="248"/>
      <c r="B13" s="244"/>
      <c r="C13" s="244"/>
      <c r="D13" s="244"/>
      <c r="E13" s="244"/>
      <c r="F13" s="244"/>
      <c r="G13" s="1137" t="s">
        <v>487</v>
      </c>
      <c r="H13" s="1138"/>
      <c r="I13" s="1138"/>
      <c r="J13" s="1139"/>
      <c r="K13" s="267" t="s">
        <v>488</v>
      </c>
      <c r="L13" s="268" t="s">
        <v>488</v>
      </c>
      <c r="M13" s="269">
        <v>20</v>
      </c>
      <c r="N13" s="270" t="s">
        <v>488</v>
      </c>
    </row>
    <row r="14" spans="1:16" ht="13.5" customHeight="1">
      <c r="A14" s="248"/>
      <c r="B14" s="244"/>
      <c r="C14" s="244"/>
      <c r="D14" s="244"/>
      <c r="E14" s="244"/>
      <c r="F14" s="244"/>
      <c r="G14" s="1137" t="s">
        <v>489</v>
      </c>
      <c r="H14" s="1138"/>
      <c r="I14" s="1138"/>
      <c r="J14" s="1139"/>
      <c r="K14" s="267">
        <v>836304</v>
      </c>
      <c r="L14" s="268">
        <v>2013</v>
      </c>
      <c r="M14" s="269">
        <v>1736</v>
      </c>
      <c r="N14" s="270">
        <v>16</v>
      </c>
    </row>
    <row r="15" spans="1:16" ht="13.5" customHeight="1">
      <c r="A15" s="248"/>
      <c r="B15" s="244"/>
      <c r="C15" s="244"/>
      <c r="D15" s="244"/>
      <c r="E15" s="244"/>
      <c r="F15" s="244"/>
      <c r="G15" s="1137" t="s">
        <v>490</v>
      </c>
      <c r="H15" s="1138"/>
      <c r="I15" s="1138"/>
      <c r="J15" s="1139"/>
      <c r="K15" s="267">
        <v>965581</v>
      </c>
      <c r="L15" s="268">
        <v>2324</v>
      </c>
      <c r="M15" s="269">
        <v>1344</v>
      </c>
      <c r="N15" s="270">
        <v>72.900000000000006</v>
      </c>
    </row>
    <row r="16" spans="1:16">
      <c r="A16" s="248"/>
      <c r="B16" s="244"/>
      <c r="C16" s="244"/>
      <c r="D16" s="244"/>
      <c r="E16" s="244"/>
      <c r="F16" s="244"/>
      <c r="G16" s="1140" t="s">
        <v>491</v>
      </c>
      <c r="H16" s="1141"/>
      <c r="I16" s="1141"/>
      <c r="J16" s="1142"/>
      <c r="K16" s="268">
        <v>-2278137</v>
      </c>
      <c r="L16" s="268">
        <v>-5483</v>
      </c>
      <c r="M16" s="269">
        <v>-5023</v>
      </c>
      <c r="N16" s="270">
        <v>9.1999999999999993</v>
      </c>
    </row>
    <row r="17" spans="1:16">
      <c r="A17" s="248"/>
      <c r="B17" s="244"/>
      <c r="C17" s="244"/>
      <c r="D17" s="244"/>
      <c r="E17" s="244"/>
      <c r="F17" s="244"/>
      <c r="G17" s="1140" t="s">
        <v>171</v>
      </c>
      <c r="H17" s="1141"/>
      <c r="I17" s="1141"/>
      <c r="J17" s="1142"/>
      <c r="K17" s="268">
        <v>26361085</v>
      </c>
      <c r="L17" s="268">
        <v>63441</v>
      </c>
      <c r="M17" s="269">
        <v>60395</v>
      </c>
      <c r="N17" s="270">
        <v>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34" t="s">
        <v>496</v>
      </c>
      <c r="H21" s="1135"/>
      <c r="I21" s="1135"/>
      <c r="J21" s="1136"/>
      <c r="K21" s="280">
        <v>6.39</v>
      </c>
      <c r="L21" s="281">
        <v>6.16</v>
      </c>
      <c r="M21" s="282">
        <v>0.23</v>
      </c>
      <c r="N21" s="249"/>
      <c r="O21" s="283"/>
      <c r="P21" s="279"/>
    </row>
    <row r="22" spans="1:16" s="284" customFormat="1">
      <c r="A22" s="279"/>
      <c r="B22" s="249"/>
      <c r="C22" s="249"/>
      <c r="D22" s="249"/>
      <c r="E22" s="249"/>
      <c r="F22" s="249"/>
      <c r="G22" s="1134" t="s">
        <v>497</v>
      </c>
      <c r="H22" s="1135"/>
      <c r="I22" s="1135"/>
      <c r="J22" s="1136"/>
      <c r="K22" s="285">
        <v>100.5</v>
      </c>
      <c r="L22" s="286">
        <v>100</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23" t="s">
        <v>478</v>
      </c>
      <c r="L30" s="254"/>
      <c r="M30" s="255" t="s">
        <v>479</v>
      </c>
      <c r="N30" s="256"/>
    </row>
    <row r="31" spans="1:16">
      <c r="A31" s="248"/>
      <c r="B31" s="244"/>
      <c r="C31" s="244"/>
      <c r="D31" s="244"/>
      <c r="E31" s="244"/>
      <c r="F31" s="244"/>
      <c r="G31" s="257"/>
      <c r="H31" s="258"/>
      <c r="I31" s="258"/>
      <c r="J31" s="259"/>
      <c r="K31" s="1124"/>
      <c r="L31" s="260" t="s">
        <v>480</v>
      </c>
      <c r="M31" s="261" t="s">
        <v>481</v>
      </c>
      <c r="N31" s="262" t="s">
        <v>482</v>
      </c>
    </row>
    <row r="32" spans="1:16" ht="27" customHeight="1">
      <c r="A32" s="248"/>
      <c r="B32" s="244"/>
      <c r="C32" s="244"/>
      <c r="D32" s="244"/>
      <c r="E32" s="244"/>
      <c r="F32" s="244"/>
      <c r="G32" s="1125" t="s">
        <v>500</v>
      </c>
      <c r="H32" s="1126"/>
      <c r="I32" s="1126"/>
      <c r="J32" s="1127"/>
      <c r="K32" s="294">
        <v>13910968</v>
      </c>
      <c r="L32" s="294">
        <v>33478</v>
      </c>
      <c r="M32" s="295">
        <v>40264</v>
      </c>
      <c r="N32" s="296">
        <v>-16.899999999999999</v>
      </c>
    </row>
    <row r="33" spans="1:16" ht="13.5" customHeight="1">
      <c r="A33" s="248"/>
      <c r="B33" s="244"/>
      <c r="C33" s="244"/>
      <c r="D33" s="244"/>
      <c r="E33" s="244"/>
      <c r="F33" s="244"/>
      <c r="G33" s="1125" t="s">
        <v>501</v>
      </c>
      <c r="H33" s="1126"/>
      <c r="I33" s="1126"/>
      <c r="J33" s="1127"/>
      <c r="K33" s="294" t="s">
        <v>488</v>
      </c>
      <c r="L33" s="294" t="s">
        <v>488</v>
      </c>
      <c r="M33" s="295">
        <v>2</v>
      </c>
      <c r="N33" s="296" t="s">
        <v>488</v>
      </c>
    </row>
    <row r="34" spans="1:16" ht="27" customHeight="1">
      <c r="A34" s="248"/>
      <c r="B34" s="244"/>
      <c r="C34" s="244"/>
      <c r="D34" s="244"/>
      <c r="E34" s="244"/>
      <c r="F34" s="244"/>
      <c r="G34" s="1125" t="s">
        <v>502</v>
      </c>
      <c r="H34" s="1126"/>
      <c r="I34" s="1126"/>
      <c r="J34" s="1127"/>
      <c r="K34" s="294" t="s">
        <v>488</v>
      </c>
      <c r="L34" s="294" t="s">
        <v>488</v>
      </c>
      <c r="M34" s="295">
        <v>111</v>
      </c>
      <c r="N34" s="296" t="s">
        <v>488</v>
      </c>
    </row>
    <row r="35" spans="1:16" ht="27" customHeight="1">
      <c r="A35" s="248"/>
      <c r="B35" s="244"/>
      <c r="C35" s="244"/>
      <c r="D35" s="244"/>
      <c r="E35" s="244"/>
      <c r="F35" s="244"/>
      <c r="G35" s="1125" t="s">
        <v>503</v>
      </c>
      <c r="H35" s="1126"/>
      <c r="I35" s="1126"/>
      <c r="J35" s="1127"/>
      <c r="K35" s="294">
        <v>2836909</v>
      </c>
      <c r="L35" s="294">
        <v>6827</v>
      </c>
      <c r="M35" s="295">
        <v>9819</v>
      </c>
      <c r="N35" s="296">
        <v>-30.5</v>
      </c>
    </row>
    <row r="36" spans="1:16" ht="27" customHeight="1">
      <c r="A36" s="248"/>
      <c r="B36" s="244"/>
      <c r="C36" s="244"/>
      <c r="D36" s="244"/>
      <c r="E36" s="244"/>
      <c r="F36" s="244"/>
      <c r="G36" s="1125" t="s">
        <v>504</v>
      </c>
      <c r="H36" s="1126"/>
      <c r="I36" s="1126"/>
      <c r="J36" s="1127"/>
      <c r="K36" s="294" t="s">
        <v>488</v>
      </c>
      <c r="L36" s="294" t="s">
        <v>488</v>
      </c>
      <c r="M36" s="295">
        <v>427</v>
      </c>
      <c r="N36" s="296" t="s">
        <v>488</v>
      </c>
    </row>
    <row r="37" spans="1:16" ht="13.5" customHeight="1">
      <c r="A37" s="248"/>
      <c r="B37" s="244"/>
      <c r="C37" s="244"/>
      <c r="D37" s="244"/>
      <c r="E37" s="244"/>
      <c r="F37" s="244"/>
      <c r="G37" s="1125" t="s">
        <v>505</v>
      </c>
      <c r="H37" s="1126"/>
      <c r="I37" s="1126"/>
      <c r="J37" s="1127"/>
      <c r="K37" s="294" t="s">
        <v>488</v>
      </c>
      <c r="L37" s="294" t="s">
        <v>488</v>
      </c>
      <c r="M37" s="295">
        <v>787</v>
      </c>
      <c r="N37" s="296" t="s">
        <v>488</v>
      </c>
    </row>
    <row r="38" spans="1:16" ht="27" customHeight="1">
      <c r="A38" s="248"/>
      <c r="B38" s="244"/>
      <c r="C38" s="244"/>
      <c r="D38" s="244"/>
      <c r="E38" s="244"/>
      <c r="F38" s="244"/>
      <c r="G38" s="1128" t="s">
        <v>506</v>
      </c>
      <c r="H38" s="1129"/>
      <c r="I38" s="1129"/>
      <c r="J38" s="1130"/>
      <c r="K38" s="297">
        <v>708</v>
      </c>
      <c r="L38" s="297">
        <v>2</v>
      </c>
      <c r="M38" s="298">
        <v>3</v>
      </c>
      <c r="N38" s="299">
        <v>-33.299999999999997</v>
      </c>
      <c r="O38" s="293"/>
    </row>
    <row r="39" spans="1:16">
      <c r="A39" s="248"/>
      <c r="B39" s="244"/>
      <c r="C39" s="244"/>
      <c r="D39" s="244"/>
      <c r="E39" s="244"/>
      <c r="F39" s="244"/>
      <c r="G39" s="1128" t="s">
        <v>507</v>
      </c>
      <c r="H39" s="1129"/>
      <c r="I39" s="1129"/>
      <c r="J39" s="1130"/>
      <c r="K39" s="300">
        <v>-2793639</v>
      </c>
      <c r="L39" s="300">
        <v>-6723</v>
      </c>
      <c r="M39" s="301">
        <v>-8225</v>
      </c>
      <c r="N39" s="302">
        <v>-18.3</v>
      </c>
      <c r="O39" s="293"/>
    </row>
    <row r="40" spans="1:16" ht="27" customHeight="1">
      <c r="A40" s="248"/>
      <c r="B40" s="244"/>
      <c r="C40" s="244"/>
      <c r="D40" s="244"/>
      <c r="E40" s="244"/>
      <c r="F40" s="244"/>
      <c r="G40" s="1125" t="s">
        <v>508</v>
      </c>
      <c r="H40" s="1126"/>
      <c r="I40" s="1126"/>
      <c r="J40" s="1127"/>
      <c r="K40" s="300">
        <v>-10353504</v>
      </c>
      <c r="L40" s="300">
        <v>-24917</v>
      </c>
      <c r="M40" s="301">
        <v>-31118</v>
      </c>
      <c r="N40" s="302">
        <v>-19.899999999999999</v>
      </c>
      <c r="O40" s="293"/>
    </row>
    <row r="41" spans="1:16">
      <c r="A41" s="248"/>
      <c r="B41" s="244"/>
      <c r="C41" s="244"/>
      <c r="D41" s="244"/>
      <c r="E41" s="244"/>
      <c r="F41" s="244"/>
      <c r="G41" s="1131" t="s">
        <v>282</v>
      </c>
      <c r="H41" s="1132"/>
      <c r="I41" s="1132"/>
      <c r="J41" s="1133"/>
      <c r="K41" s="294">
        <v>3601442</v>
      </c>
      <c r="L41" s="300">
        <v>8667</v>
      </c>
      <c r="M41" s="301">
        <v>12068</v>
      </c>
      <c r="N41" s="302">
        <v>-28.2</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8" t="s">
        <v>478</v>
      </c>
      <c r="J49" s="1120" t="s">
        <v>512</v>
      </c>
      <c r="K49" s="1121"/>
      <c r="L49" s="1121"/>
      <c r="M49" s="1121"/>
      <c r="N49" s="1122"/>
    </row>
    <row r="50" spans="1:14">
      <c r="A50" s="248"/>
      <c r="B50" s="244"/>
      <c r="C50" s="244"/>
      <c r="D50" s="244"/>
      <c r="E50" s="244"/>
      <c r="F50" s="244"/>
      <c r="G50" s="312"/>
      <c r="H50" s="313"/>
      <c r="I50" s="1119"/>
      <c r="J50" s="314" t="s">
        <v>513</v>
      </c>
      <c r="K50" s="315" t="s">
        <v>514</v>
      </c>
      <c r="L50" s="316" t="s">
        <v>515</v>
      </c>
      <c r="M50" s="317" t="s">
        <v>516</v>
      </c>
      <c r="N50" s="318" t="s">
        <v>517</v>
      </c>
    </row>
    <row r="51" spans="1:14">
      <c r="A51" s="248"/>
      <c r="B51" s="244"/>
      <c r="C51" s="244"/>
      <c r="D51" s="244"/>
      <c r="E51" s="244"/>
      <c r="F51" s="244"/>
      <c r="G51" s="310" t="s">
        <v>518</v>
      </c>
      <c r="H51" s="311"/>
      <c r="I51" s="319">
        <v>19042343</v>
      </c>
      <c r="J51" s="320">
        <v>46397</v>
      </c>
      <c r="K51" s="321">
        <v>-8.3000000000000007</v>
      </c>
      <c r="L51" s="322">
        <v>47155</v>
      </c>
      <c r="M51" s="323">
        <v>-1</v>
      </c>
      <c r="N51" s="324">
        <v>-7.3</v>
      </c>
    </row>
    <row r="52" spans="1:14">
      <c r="A52" s="248"/>
      <c r="B52" s="244"/>
      <c r="C52" s="244"/>
      <c r="D52" s="244"/>
      <c r="E52" s="244"/>
      <c r="F52" s="244"/>
      <c r="G52" s="325"/>
      <c r="H52" s="326" t="s">
        <v>519</v>
      </c>
      <c r="I52" s="327">
        <v>9572563</v>
      </c>
      <c r="J52" s="328">
        <v>23323</v>
      </c>
      <c r="K52" s="329">
        <v>-29.1</v>
      </c>
      <c r="L52" s="330">
        <v>26802</v>
      </c>
      <c r="M52" s="331">
        <v>-1.9</v>
      </c>
      <c r="N52" s="332">
        <v>-27.2</v>
      </c>
    </row>
    <row r="53" spans="1:14">
      <c r="A53" s="248"/>
      <c r="B53" s="244"/>
      <c r="C53" s="244"/>
      <c r="D53" s="244"/>
      <c r="E53" s="244"/>
      <c r="F53" s="244"/>
      <c r="G53" s="310" t="s">
        <v>520</v>
      </c>
      <c r="H53" s="311"/>
      <c r="I53" s="319">
        <v>18105831</v>
      </c>
      <c r="J53" s="320">
        <v>44198</v>
      </c>
      <c r="K53" s="321">
        <v>-4.7</v>
      </c>
      <c r="L53" s="322">
        <v>43858</v>
      </c>
      <c r="M53" s="323">
        <v>-7</v>
      </c>
      <c r="N53" s="324">
        <v>2.2999999999999998</v>
      </c>
    </row>
    <row r="54" spans="1:14">
      <c r="A54" s="248"/>
      <c r="B54" s="244"/>
      <c r="C54" s="244"/>
      <c r="D54" s="244"/>
      <c r="E54" s="244"/>
      <c r="F54" s="244"/>
      <c r="G54" s="325"/>
      <c r="H54" s="326" t="s">
        <v>519</v>
      </c>
      <c r="I54" s="327">
        <v>7256855</v>
      </c>
      <c r="J54" s="328">
        <v>17715</v>
      </c>
      <c r="K54" s="329">
        <v>-24</v>
      </c>
      <c r="L54" s="330">
        <v>23714</v>
      </c>
      <c r="M54" s="331">
        <v>-11.5</v>
      </c>
      <c r="N54" s="332">
        <v>-12.5</v>
      </c>
    </row>
    <row r="55" spans="1:14">
      <c r="A55" s="248"/>
      <c r="B55" s="244"/>
      <c r="C55" s="244"/>
      <c r="D55" s="244"/>
      <c r="E55" s="244"/>
      <c r="F55" s="244"/>
      <c r="G55" s="310" t="s">
        <v>521</v>
      </c>
      <c r="H55" s="311"/>
      <c r="I55" s="319">
        <v>14719721</v>
      </c>
      <c r="J55" s="320">
        <v>35320</v>
      </c>
      <c r="K55" s="321">
        <v>-20.100000000000001</v>
      </c>
      <c r="L55" s="322">
        <v>41705</v>
      </c>
      <c r="M55" s="323">
        <v>-4.9000000000000004</v>
      </c>
      <c r="N55" s="324">
        <v>-15.2</v>
      </c>
    </row>
    <row r="56" spans="1:14">
      <c r="A56" s="248"/>
      <c r="B56" s="244"/>
      <c r="C56" s="244"/>
      <c r="D56" s="244"/>
      <c r="E56" s="244"/>
      <c r="F56" s="244"/>
      <c r="G56" s="325"/>
      <c r="H56" s="326" t="s">
        <v>519</v>
      </c>
      <c r="I56" s="327">
        <v>7036861</v>
      </c>
      <c r="J56" s="328">
        <v>16885</v>
      </c>
      <c r="K56" s="329">
        <v>-4.7</v>
      </c>
      <c r="L56" s="330">
        <v>22742</v>
      </c>
      <c r="M56" s="331">
        <v>-4.0999999999999996</v>
      </c>
      <c r="N56" s="332">
        <v>-0.6</v>
      </c>
    </row>
    <row r="57" spans="1:14">
      <c r="A57" s="248"/>
      <c r="B57" s="244"/>
      <c r="C57" s="244"/>
      <c r="D57" s="244"/>
      <c r="E57" s="244"/>
      <c r="F57" s="244"/>
      <c r="G57" s="310" t="s">
        <v>522</v>
      </c>
      <c r="H57" s="311"/>
      <c r="I57" s="319">
        <v>19573196</v>
      </c>
      <c r="J57" s="320">
        <v>46980</v>
      </c>
      <c r="K57" s="321">
        <v>33</v>
      </c>
      <c r="L57" s="322">
        <v>47677</v>
      </c>
      <c r="M57" s="323">
        <v>14.3</v>
      </c>
      <c r="N57" s="324">
        <v>18.7</v>
      </c>
    </row>
    <row r="58" spans="1:14">
      <c r="A58" s="248"/>
      <c r="B58" s="244"/>
      <c r="C58" s="244"/>
      <c r="D58" s="244"/>
      <c r="E58" s="244"/>
      <c r="F58" s="244"/>
      <c r="G58" s="325"/>
      <c r="H58" s="326" t="s">
        <v>519</v>
      </c>
      <c r="I58" s="327">
        <v>8313928</v>
      </c>
      <c r="J58" s="328">
        <v>19955</v>
      </c>
      <c r="K58" s="329">
        <v>18.2</v>
      </c>
      <c r="L58" s="330">
        <v>23360</v>
      </c>
      <c r="M58" s="331">
        <v>2.7</v>
      </c>
      <c r="N58" s="332">
        <v>15.5</v>
      </c>
    </row>
    <row r="59" spans="1:14">
      <c r="A59" s="248"/>
      <c r="B59" s="244"/>
      <c r="C59" s="244"/>
      <c r="D59" s="244"/>
      <c r="E59" s="244"/>
      <c r="F59" s="244"/>
      <c r="G59" s="310" t="s">
        <v>523</v>
      </c>
      <c r="H59" s="311"/>
      <c r="I59" s="319">
        <v>23136780</v>
      </c>
      <c r="J59" s="320">
        <v>55682</v>
      </c>
      <c r="K59" s="321">
        <v>18.5</v>
      </c>
      <c r="L59" s="322">
        <v>51613</v>
      </c>
      <c r="M59" s="323">
        <v>8.3000000000000007</v>
      </c>
      <c r="N59" s="324">
        <v>10.199999999999999</v>
      </c>
    </row>
    <row r="60" spans="1:14">
      <c r="A60" s="248"/>
      <c r="B60" s="244"/>
      <c r="C60" s="244"/>
      <c r="D60" s="244"/>
      <c r="E60" s="244"/>
      <c r="F60" s="244"/>
      <c r="G60" s="325"/>
      <c r="H60" s="326" t="s">
        <v>519</v>
      </c>
      <c r="I60" s="333">
        <v>9616091</v>
      </c>
      <c r="J60" s="328">
        <v>23142</v>
      </c>
      <c r="K60" s="329">
        <v>16</v>
      </c>
      <c r="L60" s="330">
        <v>25872</v>
      </c>
      <c r="M60" s="331">
        <v>10.8</v>
      </c>
      <c r="N60" s="332">
        <v>5.2</v>
      </c>
    </row>
    <row r="61" spans="1:14">
      <c r="A61" s="248"/>
      <c r="B61" s="244"/>
      <c r="C61" s="244"/>
      <c r="D61" s="244"/>
      <c r="E61" s="244"/>
      <c r="F61" s="244"/>
      <c r="G61" s="310" t="s">
        <v>524</v>
      </c>
      <c r="H61" s="334"/>
      <c r="I61" s="335">
        <v>18915574</v>
      </c>
      <c r="J61" s="336">
        <v>45715</v>
      </c>
      <c r="K61" s="337">
        <v>3.7</v>
      </c>
      <c r="L61" s="338">
        <v>46402</v>
      </c>
      <c r="M61" s="339">
        <v>1.9</v>
      </c>
      <c r="N61" s="324">
        <v>1.8</v>
      </c>
    </row>
    <row r="62" spans="1:14">
      <c r="A62" s="248"/>
      <c r="B62" s="244"/>
      <c r="C62" s="244"/>
      <c r="D62" s="244"/>
      <c r="E62" s="244"/>
      <c r="F62" s="244"/>
      <c r="G62" s="325"/>
      <c r="H62" s="326" t="s">
        <v>519</v>
      </c>
      <c r="I62" s="327">
        <v>8359260</v>
      </c>
      <c r="J62" s="328">
        <v>20204</v>
      </c>
      <c r="K62" s="329">
        <v>-4.7</v>
      </c>
      <c r="L62" s="330">
        <v>24498</v>
      </c>
      <c r="M62" s="331">
        <v>-0.8</v>
      </c>
      <c r="N62" s="332">
        <v>-3.9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43" t="s">
        <v>3</v>
      </c>
      <c r="D47" s="1143"/>
      <c r="E47" s="1144"/>
      <c r="F47" s="11">
        <v>14.44</v>
      </c>
      <c r="G47" s="12">
        <v>16.11</v>
      </c>
      <c r="H47" s="12">
        <v>18.86</v>
      </c>
      <c r="I47" s="12">
        <v>17.5</v>
      </c>
      <c r="J47" s="13">
        <v>17.62</v>
      </c>
    </row>
    <row r="48" spans="2:10" ht="57.75" customHeight="1">
      <c r="B48" s="14"/>
      <c r="C48" s="1145" t="s">
        <v>4</v>
      </c>
      <c r="D48" s="1145"/>
      <c r="E48" s="1146"/>
      <c r="F48" s="15">
        <v>9.89</v>
      </c>
      <c r="G48" s="16">
        <v>10.4</v>
      </c>
      <c r="H48" s="16">
        <v>10.57</v>
      </c>
      <c r="I48" s="16">
        <v>10.7</v>
      </c>
      <c r="J48" s="17">
        <v>8.7799999999999994</v>
      </c>
    </row>
    <row r="49" spans="2:10" ht="57.75" customHeight="1" thickBot="1">
      <c r="B49" s="18"/>
      <c r="C49" s="1147" t="s">
        <v>5</v>
      </c>
      <c r="D49" s="1147"/>
      <c r="E49" s="1148"/>
      <c r="F49" s="19">
        <v>5.5</v>
      </c>
      <c r="G49" s="20">
        <v>2.37</v>
      </c>
      <c r="H49" s="20">
        <v>3.2</v>
      </c>
      <c r="I49" s="20" t="s">
        <v>531</v>
      </c>
      <c r="J49" s="21" t="s">
        <v>532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5" t="s">
        <v>533</v>
      </c>
      <c r="D34" s="1155"/>
      <c r="E34" s="1156"/>
      <c r="F34" s="32">
        <v>9.81</v>
      </c>
      <c r="G34" s="33">
        <v>10.28</v>
      </c>
      <c r="H34" s="33">
        <v>10.42</v>
      </c>
      <c r="I34" s="33">
        <v>10.53</v>
      </c>
      <c r="J34" s="34">
        <v>8.5500000000000007</v>
      </c>
      <c r="K34" s="22"/>
      <c r="L34" s="22"/>
      <c r="M34" s="22"/>
      <c r="N34" s="22"/>
      <c r="O34" s="22"/>
      <c r="P34" s="22"/>
    </row>
    <row r="35" spans="1:16" ht="39" customHeight="1">
      <c r="A35" s="22"/>
      <c r="B35" s="35"/>
      <c r="C35" s="1149" t="s">
        <v>534</v>
      </c>
      <c r="D35" s="1150"/>
      <c r="E35" s="1151"/>
      <c r="F35" s="36">
        <v>5.28</v>
      </c>
      <c r="G35" s="37">
        <v>5.94</v>
      </c>
      <c r="H35" s="37">
        <v>6.94</v>
      </c>
      <c r="I35" s="37">
        <v>7.69</v>
      </c>
      <c r="J35" s="38">
        <v>7.43</v>
      </c>
      <c r="K35" s="22"/>
      <c r="L35" s="22"/>
      <c r="M35" s="22"/>
      <c r="N35" s="22"/>
      <c r="O35" s="22"/>
      <c r="P35" s="22"/>
    </row>
    <row r="36" spans="1:16" ht="39" customHeight="1">
      <c r="A36" s="22"/>
      <c r="B36" s="35"/>
      <c r="C36" s="1149" t="s">
        <v>535</v>
      </c>
      <c r="D36" s="1150"/>
      <c r="E36" s="1151"/>
      <c r="F36" s="36">
        <v>2.73</v>
      </c>
      <c r="G36" s="37">
        <v>2.84</v>
      </c>
      <c r="H36" s="37">
        <v>3.02</v>
      </c>
      <c r="I36" s="37">
        <v>3.01</v>
      </c>
      <c r="J36" s="38">
        <v>3.2</v>
      </c>
      <c r="K36" s="22"/>
      <c r="L36" s="22"/>
      <c r="M36" s="22"/>
      <c r="N36" s="22"/>
      <c r="O36" s="22"/>
      <c r="P36" s="22"/>
    </row>
    <row r="37" spans="1:16" ht="39" customHeight="1">
      <c r="A37" s="22"/>
      <c r="B37" s="35"/>
      <c r="C37" s="1149" t="s">
        <v>536</v>
      </c>
      <c r="D37" s="1150"/>
      <c r="E37" s="1151"/>
      <c r="F37" s="36">
        <v>2.4700000000000002</v>
      </c>
      <c r="G37" s="37">
        <v>2.68</v>
      </c>
      <c r="H37" s="37">
        <v>2.66</v>
      </c>
      <c r="I37" s="37">
        <v>2.52</v>
      </c>
      <c r="J37" s="38">
        <v>2.2999999999999998</v>
      </c>
      <c r="K37" s="22"/>
      <c r="L37" s="22"/>
      <c r="M37" s="22"/>
      <c r="N37" s="22"/>
      <c r="O37" s="22"/>
      <c r="P37" s="22"/>
    </row>
    <row r="38" spans="1:16" ht="39" customHeight="1">
      <c r="A38" s="22"/>
      <c r="B38" s="35"/>
      <c r="C38" s="1149" t="s">
        <v>537</v>
      </c>
      <c r="D38" s="1150"/>
      <c r="E38" s="1151"/>
      <c r="F38" s="36">
        <v>2.25</v>
      </c>
      <c r="G38" s="37">
        <v>1.97</v>
      </c>
      <c r="H38" s="37">
        <v>1.92</v>
      </c>
      <c r="I38" s="37">
        <v>1.88</v>
      </c>
      <c r="J38" s="38">
        <v>1.88</v>
      </c>
      <c r="K38" s="22"/>
      <c r="L38" s="22"/>
      <c r="M38" s="22"/>
      <c r="N38" s="22"/>
      <c r="O38" s="22"/>
      <c r="P38" s="22"/>
    </row>
    <row r="39" spans="1:16" ht="39" customHeight="1">
      <c r="A39" s="22"/>
      <c r="B39" s="35"/>
      <c r="C39" s="1149" t="s">
        <v>538</v>
      </c>
      <c r="D39" s="1150"/>
      <c r="E39" s="1151"/>
      <c r="F39" s="36">
        <v>0.27</v>
      </c>
      <c r="G39" s="37">
        <v>0.34</v>
      </c>
      <c r="H39" s="37">
        <v>0.45</v>
      </c>
      <c r="I39" s="37">
        <v>0.52</v>
      </c>
      <c r="J39" s="38">
        <v>0.59</v>
      </c>
      <c r="K39" s="22"/>
      <c r="L39" s="22"/>
      <c r="M39" s="22"/>
      <c r="N39" s="22"/>
      <c r="O39" s="22"/>
      <c r="P39" s="22"/>
    </row>
    <row r="40" spans="1:16" ht="39" customHeight="1">
      <c r="A40" s="22"/>
      <c r="B40" s="35"/>
      <c r="C40" s="1149" t="s">
        <v>539</v>
      </c>
      <c r="D40" s="1150"/>
      <c r="E40" s="1151"/>
      <c r="F40" s="36">
        <v>2.7</v>
      </c>
      <c r="G40" s="37">
        <v>3.05</v>
      </c>
      <c r="H40" s="37">
        <v>2.79</v>
      </c>
      <c r="I40" s="37">
        <v>1.32</v>
      </c>
      <c r="J40" s="38">
        <v>0.56000000000000005</v>
      </c>
      <c r="K40" s="22"/>
      <c r="L40" s="22"/>
      <c r="M40" s="22"/>
      <c r="N40" s="22"/>
      <c r="O40" s="22"/>
      <c r="P40" s="22"/>
    </row>
    <row r="41" spans="1:16" ht="39" customHeight="1">
      <c r="A41" s="22"/>
      <c r="B41" s="35"/>
      <c r="C41" s="1149" t="s">
        <v>540</v>
      </c>
      <c r="D41" s="1150"/>
      <c r="E41" s="1151"/>
      <c r="F41" s="36">
        <v>0.06</v>
      </c>
      <c r="G41" s="37">
        <v>0</v>
      </c>
      <c r="H41" s="37">
        <v>0.19</v>
      </c>
      <c r="I41" s="37">
        <v>0.39</v>
      </c>
      <c r="J41" s="38">
        <v>0.2</v>
      </c>
      <c r="K41" s="22"/>
      <c r="L41" s="22"/>
      <c r="M41" s="22"/>
      <c r="N41" s="22"/>
      <c r="O41" s="22"/>
      <c r="P41" s="22"/>
    </row>
    <row r="42" spans="1:16" ht="39" customHeight="1">
      <c r="A42" s="22"/>
      <c r="B42" s="39"/>
      <c r="C42" s="1149" t="s">
        <v>541</v>
      </c>
      <c r="D42" s="1150"/>
      <c r="E42" s="1151"/>
      <c r="F42" s="36" t="s">
        <v>488</v>
      </c>
      <c r="G42" s="37" t="s">
        <v>488</v>
      </c>
      <c r="H42" s="37" t="s">
        <v>488</v>
      </c>
      <c r="I42" s="37" t="s">
        <v>488</v>
      </c>
      <c r="J42" s="38" t="s">
        <v>488</v>
      </c>
      <c r="K42" s="22"/>
      <c r="L42" s="22"/>
      <c r="M42" s="22"/>
      <c r="N42" s="22"/>
      <c r="O42" s="22"/>
      <c r="P42" s="22"/>
    </row>
    <row r="43" spans="1:16" ht="39" customHeight="1" thickBot="1">
      <c r="A43" s="22"/>
      <c r="B43" s="40"/>
      <c r="C43" s="1152" t="s">
        <v>542</v>
      </c>
      <c r="D43" s="1153"/>
      <c r="E43" s="1154"/>
      <c r="F43" s="41">
        <v>0.26</v>
      </c>
      <c r="G43" s="42">
        <v>0.28000000000000003</v>
      </c>
      <c r="H43" s="42">
        <v>0.46</v>
      </c>
      <c r="I43" s="42">
        <v>0.63</v>
      </c>
      <c r="J43" s="43">
        <v>0.42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5" t="s">
        <v>11</v>
      </c>
      <c r="C45" s="1166"/>
      <c r="D45" s="58"/>
      <c r="E45" s="1171" t="s">
        <v>12</v>
      </c>
      <c r="F45" s="1171"/>
      <c r="G45" s="1171"/>
      <c r="H45" s="1171"/>
      <c r="I45" s="1171"/>
      <c r="J45" s="1172"/>
      <c r="K45" s="59">
        <v>14471</v>
      </c>
      <c r="L45" s="60">
        <v>14127</v>
      </c>
      <c r="M45" s="60">
        <v>13504</v>
      </c>
      <c r="N45" s="60">
        <v>13036</v>
      </c>
      <c r="O45" s="61">
        <v>13911</v>
      </c>
      <c r="P45" s="48"/>
      <c r="Q45" s="48"/>
      <c r="R45" s="48"/>
      <c r="S45" s="48"/>
      <c r="T45" s="48"/>
      <c r="U45" s="48"/>
    </row>
    <row r="46" spans="1:21" ht="30.75" customHeight="1">
      <c r="A46" s="48"/>
      <c r="B46" s="1167"/>
      <c r="C46" s="1168"/>
      <c r="D46" s="62"/>
      <c r="E46" s="1159" t="s">
        <v>13</v>
      </c>
      <c r="F46" s="1159"/>
      <c r="G46" s="1159"/>
      <c r="H46" s="1159"/>
      <c r="I46" s="1159"/>
      <c r="J46" s="1160"/>
      <c r="K46" s="63" t="s">
        <v>488</v>
      </c>
      <c r="L46" s="64" t="s">
        <v>488</v>
      </c>
      <c r="M46" s="64" t="s">
        <v>488</v>
      </c>
      <c r="N46" s="64" t="s">
        <v>488</v>
      </c>
      <c r="O46" s="65" t="s">
        <v>488</v>
      </c>
      <c r="P46" s="48"/>
      <c r="Q46" s="48"/>
      <c r="R46" s="48"/>
      <c r="S46" s="48"/>
      <c r="T46" s="48"/>
      <c r="U46" s="48"/>
    </row>
    <row r="47" spans="1:21" ht="30.75" customHeight="1">
      <c r="A47" s="48"/>
      <c r="B47" s="1167"/>
      <c r="C47" s="1168"/>
      <c r="D47" s="62"/>
      <c r="E47" s="1159" t="s">
        <v>14</v>
      </c>
      <c r="F47" s="1159"/>
      <c r="G47" s="1159"/>
      <c r="H47" s="1159"/>
      <c r="I47" s="1159"/>
      <c r="J47" s="1160"/>
      <c r="K47" s="63" t="s">
        <v>488</v>
      </c>
      <c r="L47" s="64" t="s">
        <v>488</v>
      </c>
      <c r="M47" s="64" t="s">
        <v>488</v>
      </c>
      <c r="N47" s="64" t="s">
        <v>488</v>
      </c>
      <c r="O47" s="65" t="s">
        <v>488</v>
      </c>
      <c r="P47" s="48"/>
      <c r="Q47" s="48"/>
      <c r="R47" s="48"/>
      <c r="S47" s="48"/>
      <c r="T47" s="48"/>
      <c r="U47" s="48"/>
    </row>
    <row r="48" spans="1:21" ht="30.75" customHeight="1">
      <c r="A48" s="48"/>
      <c r="B48" s="1167"/>
      <c r="C48" s="1168"/>
      <c r="D48" s="62"/>
      <c r="E48" s="1159" t="s">
        <v>15</v>
      </c>
      <c r="F48" s="1159"/>
      <c r="G48" s="1159"/>
      <c r="H48" s="1159"/>
      <c r="I48" s="1159"/>
      <c r="J48" s="1160"/>
      <c r="K48" s="63">
        <v>2709</v>
      </c>
      <c r="L48" s="64">
        <v>2686</v>
      </c>
      <c r="M48" s="64">
        <v>2710</v>
      </c>
      <c r="N48" s="64">
        <v>2861</v>
      </c>
      <c r="O48" s="65">
        <v>2837</v>
      </c>
      <c r="P48" s="48"/>
      <c r="Q48" s="48"/>
      <c r="R48" s="48"/>
      <c r="S48" s="48"/>
      <c r="T48" s="48"/>
      <c r="U48" s="48"/>
    </row>
    <row r="49" spans="1:21" ht="30.75" customHeight="1">
      <c r="A49" s="48"/>
      <c r="B49" s="1167"/>
      <c r="C49" s="1168"/>
      <c r="D49" s="62"/>
      <c r="E49" s="1159" t="s">
        <v>16</v>
      </c>
      <c r="F49" s="1159"/>
      <c r="G49" s="1159"/>
      <c r="H49" s="1159"/>
      <c r="I49" s="1159"/>
      <c r="J49" s="1160"/>
      <c r="K49" s="63" t="s">
        <v>488</v>
      </c>
      <c r="L49" s="64" t="s">
        <v>488</v>
      </c>
      <c r="M49" s="64" t="s">
        <v>488</v>
      </c>
      <c r="N49" s="64" t="s">
        <v>488</v>
      </c>
      <c r="O49" s="65" t="s">
        <v>488</v>
      </c>
      <c r="P49" s="48"/>
      <c r="Q49" s="48"/>
      <c r="R49" s="48"/>
      <c r="S49" s="48"/>
      <c r="T49" s="48"/>
      <c r="U49" s="48"/>
    </row>
    <row r="50" spans="1:21" ht="30.75" customHeight="1">
      <c r="A50" s="48"/>
      <c r="B50" s="1167"/>
      <c r="C50" s="1168"/>
      <c r="D50" s="62"/>
      <c r="E50" s="1159" t="s">
        <v>17</v>
      </c>
      <c r="F50" s="1159"/>
      <c r="G50" s="1159"/>
      <c r="H50" s="1159"/>
      <c r="I50" s="1159"/>
      <c r="J50" s="1160"/>
      <c r="K50" s="63">
        <v>270</v>
      </c>
      <c r="L50" s="64">
        <v>0</v>
      </c>
      <c r="M50" s="64">
        <v>0</v>
      </c>
      <c r="N50" s="64" t="s">
        <v>488</v>
      </c>
      <c r="O50" s="65" t="s">
        <v>488</v>
      </c>
      <c r="P50" s="48"/>
      <c r="Q50" s="48"/>
      <c r="R50" s="48"/>
      <c r="S50" s="48"/>
      <c r="T50" s="48"/>
      <c r="U50" s="48"/>
    </row>
    <row r="51" spans="1:21" ht="30.75" customHeight="1">
      <c r="A51" s="48"/>
      <c r="B51" s="1169"/>
      <c r="C51" s="1170"/>
      <c r="D51" s="66"/>
      <c r="E51" s="1159" t="s">
        <v>18</v>
      </c>
      <c r="F51" s="1159"/>
      <c r="G51" s="1159"/>
      <c r="H51" s="1159"/>
      <c r="I51" s="1159"/>
      <c r="J51" s="1160"/>
      <c r="K51" s="63">
        <v>1</v>
      </c>
      <c r="L51" s="64">
        <v>1</v>
      </c>
      <c r="M51" s="64">
        <v>1</v>
      </c>
      <c r="N51" s="64">
        <v>1</v>
      </c>
      <c r="O51" s="65">
        <v>1</v>
      </c>
      <c r="P51" s="48"/>
      <c r="Q51" s="48"/>
      <c r="R51" s="48"/>
      <c r="S51" s="48"/>
      <c r="T51" s="48"/>
      <c r="U51" s="48"/>
    </row>
    <row r="52" spans="1:21" ht="30.75" customHeight="1">
      <c r="A52" s="48"/>
      <c r="B52" s="1157" t="s">
        <v>19</v>
      </c>
      <c r="C52" s="1158"/>
      <c r="D52" s="66"/>
      <c r="E52" s="1159" t="s">
        <v>20</v>
      </c>
      <c r="F52" s="1159"/>
      <c r="G52" s="1159"/>
      <c r="H52" s="1159"/>
      <c r="I52" s="1159"/>
      <c r="J52" s="1160"/>
      <c r="K52" s="63">
        <v>13320</v>
      </c>
      <c r="L52" s="64">
        <v>13747</v>
      </c>
      <c r="M52" s="64">
        <v>13158</v>
      </c>
      <c r="N52" s="64">
        <v>12726</v>
      </c>
      <c r="O52" s="65">
        <v>13147</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4131</v>
      </c>
      <c r="L53" s="69">
        <v>3067</v>
      </c>
      <c r="M53" s="69">
        <v>3057</v>
      </c>
      <c r="N53" s="69">
        <v>3172</v>
      </c>
      <c r="O53" s="70">
        <v>3602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2016-04-27T02:28:52Z</cp:lastPrinted>
  <dcterms:created xsi:type="dcterms:W3CDTF">2016-02-15T01:27:35Z</dcterms:created>
  <dcterms:modified xsi:type="dcterms:W3CDTF">2016-04-27T02:28:56Z</dcterms:modified>
</cp:coreProperties>
</file>