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45" windowWidth="9615" windowHeight="9405" activeTab="0"/>
  </bookViews>
  <sheets>
    <sheet name="Sheet1" sheetId="1" r:id="rId1"/>
    <sheet name="Sheet2" sheetId="2" r:id="rId2"/>
  </sheets>
  <definedNames>
    <definedName name="_xlnm.Print_Area" localSheetId="0">'Sheet1'!$A$1:$AB$39</definedName>
    <definedName name="婚姻">'Sheet1'!$L$28:$L$35</definedName>
    <definedName name="死産">'Sheet1'!$F$28:$F$35</definedName>
    <definedName name="死産自然">'Sheet1'!$G$28:$G$35</definedName>
    <definedName name="死産人工">'Sheet1'!$H$28:$H$35</definedName>
    <definedName name="死亡">'Sheet1'!$H$11:$H$17</definedName>
    <definedName name="自然増">'Sheet1'!$K$11:$K$17</definedName>
    <definedName name="出生">'Sheet1'!$E$11:$E$17</definedName>
    <definedName name="新生児死">'Sheet1'!$E$28:$E$36</definedName>
    <definedName name="人口">'Sheet1'!$B$11:$B$17</definedName>
    <definedName name="乳児死">'Sheet1'!$B$28:$B$36</definedName>
    <definedName name="離婚">'Sheet1'!$M$28:$M$35</definedName>
    <definedName name="率">'Sheet1'!$A$3:$M$33</definedName>
  </definedNames>
  <calcPr fullCalcOnLoad="1"/>
</workbook>
</file>

<file path=xl/sharedStrings.xml><?xml version="1.0" encoding="utf-8"?>
<sst xmlns="http://schemas.openxmlformats.org/spreadsheetml/2006/main" count="125" uniqueCount="69">
  <si>
    <t>　</t>
  </si>
  <si>
    <t>死　産　率</t>
  </si>
  <si>
    <t>***</t>
  </si>
  <si>
    <t>周産期死亡率</t>
  </si>
  <si>
    <t>自  然</t>
  </si>
  <si>
    <t>乳  児</t>
  </si>
  <si>
    <t>新生児</t>
  </si>
  <si>
    <t>妊  娠</t>
  </si>
  <si>
    <t>早  期</t>
  </si>
  <si>
    <t>総 数</t>
  </si>
  <si>
    <t>男</t>
  </si>
  <si>
    <t>女</t>
  </si>
  <si>
    <t>総  数</t>
  </si>
  <si>
    <t>出生率</t>
  </si>
  <si>
    <t>死亡率</t>
  </si>
  <si>
    <t>人  工</t>
  </si>
  <si>
    <t>満22週</t>
  </si>
  <si>
    <t>婚姻率</t>
  </si>
  <si>
    <t>離婚率</t>
  </si>
  <si>
    <t>増加率</t>
  </si>
  <si>
    <t>以後の</t>
  </si>
  <si>
    <t>死  亡</t>
  </si>
  <si>
    <t>*</t>
  </si>
  <si>
    <t>**</t>
  </si>
  <si>
    <t>死  産</t>
  </si>
  <si>
    <t>全国</t>
  </si>
  <si>
    <t>岐阜県</t>
  </si>
  <si>
    <t>管内総数</t>
  </si>
  <si>
    <t xml:space="preserve"> </t>
  </si>
  <si>
    <t xml:space="preserve">　　乳 児 死 亡 数 </t>
  </si>
  <si>
    <t>死亡数</t>
  </si>
  <si>
    <t>満２２週</t>
  </si>
  <si>
    <t>○出生率・死亡率・自然増加率・婚姻率・離婚率＝年間事件数÷人口＊1,000</t>
  </si>
  <si>
    <t>○死産率（自然死産率・人工死産率）＝死産（自然・人工）数÷出産（出生＋死産）数＊1,000</t>
  </si>
  <si>
    <t>○乳児死亡率（新生児死亡率・早期新生児死亡率）＝乳児（新生児・早期新生児）死亡数÷出生数＊1,000</t>
  </si>
  <si>
    <t>郡上市</t>
  </si>
  <si>
    <t>ｾﾝﾀｰ小計</t>
  </si>
  <si>
    <t>本所小計</t>
  </si>
  <si>
    <t>郡上市</t>
  </si>
  <si>
    <t>人口（１０月１日現在）</t>
  </si>
  <si>
    <t>出    生    数</t>
  </si>
  <si>
    <t>死    亡    数</t>
  </si>
  <si>
    <t>自 然 増 加 数</t>
  </si>
  <si>
    <t>件数</t>
  </si>
  <si>
    <t>婚姻</t>
  </si>
  <si>
    <t>離婚</t>
  </si>
  <si>
    <t>○妊娠満22週以後の死産率＝妊娠満22週以後の死産数÷出産（出生数＋妊娠満22週以後の死産数）＊1,000</t>
  </si>
  <si>
    <t xml:space="preserve">   周 産 期 死 亡 数</t>
  </si>
  <si>
    <t>　   死  　産　  数</t>
  </si>
  <si>
    <t>　　　　　　　　死産数））＊1,000</t>
  </si>
  <si>
    <t>○周産期死亡率＝（妊娠満22週以後の死産数＋早期新生児死亡数）÷出産（出生数＋妊娠満22週以後の</t>
  </si>
  <si>
    <t>（注） *の率は、人口千対</t>
  </si>
  <si>
    <t>　　  **の率は、出生千対</t>
  </si>
  <si>
    <t>　 　***の率は、出産千対</t>
  </si>
  <si>
    <t>関市</t>
  </si>
  <si>
    <t>美濃市</t>
  </si>
  <si>
    <t>全国の人口</t>
  </si>
  <si>
    <t>岐阜県の人口</t>
  </si>
  <si>
    <t>管内市町の人口</t>
  </si>
  <si>
    <t>＜各比率について＞全国および岐阜県は総務省統計局公表値</t>
  </si>
  <si>
    <t xml:space="preserve"> その他市町村等は以下により算出</t>
  </si>
  <si>
    <t xml:space="preserve">１　　人口動態総覧 </t>
  </si>
  <si>
    <t>　　　（１）　実数（Ｔ２－１）</t>
  </si>
  <si>
    <t>　（２）  率（Ｔ２－２）</t>
  </si>
  <si>
    <t>　　　　　　    （平成２６年）</t>
  </si>
  <si>
    <t>　：　平成２６年１０月１日現在推定人口　（県統計課）</t>
  </si>
  <si>
    <t>　：　平成２６年１０月１日現在推定人口　（県統計課）</t>
  </si>
  <si>
    <t>　：　２０１４年１０月１日現在人口(総務省統計局）</t>
  </si>
  <si>
    <t>　（平成２６年）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</si>
</sst>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"/>
    <numFmt numFmtId="180" formatCode="_ * #,##0.0_ ;_ * \-#,##0.0_ ;_ * &quot;-&quot;?_ ;_ @_ "/>
    <numFmt numFmtId="181" formatCode="#,##0_ "/>
    <numFmt numFmtId="182" formatCode="###,###,###,##0;&quot;-&quot;##,###,###,##0"/>
    <numFmt numFmtId="183" formatCode="0_);[Red]\(0\)"/>
    <numFmt numFmtId="184" formatCode="0_ "/>
    <numFmt numFmtId="185" formatCode="#\ ###\ ##0;&quot;△&quot;#\ ###\ ##0"/>
    <numFmt numFmtId="186" formatCode="#\ ###\ ##0;&quot;△&quot;#\ ###\ ##0;\-"/>
    <numFmt numFmtId="187" formatCode="&quot;¥&quot;#,##0_);[Red]\(&quot;¥&quot;#,##0\)"/>
    <numFmt numFmtId="188" formatCode="#,##0;\△#,##0;\-#"/>
    <numFmt numFmtId="189" formatCode="#,##0.0;\△#,##0.0;\-#"/>
    <numFmt numFmtId="190" formatCode="#,##0.0;\△#,##0.0;\-#\ "/>
  </numFmts>
  <fonts count="49">
    <font>
      <sz val="6.6"/>
      <name val="ＭＳ 明朝"/>
      <family val="1"/>
    </font>
    <font>
      <sz val="11"/>
      <name val="ＭＳ Ｐゴシック"/>
      <family val="3"/>
    </font>
    <font>
      <sz val="9.6"/>
      <name val="ＭＳ 明朝"/>
      <family val="1"/>
    </font>
    <font>
      <sz val="5.15"/>
      <name val="ＭＳ 明朝"/>
      <family val="1"/>
    </font>
    <font>
      <sz val="9.45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48" fillId="32" borderId="0" applyNumberFormat="0" applyBorder="0" applyAlignment="0" applyProtection="0"/>
  </cellStyleXfs>
  <cellXfs count="250">
    <xf numFmtId="3" fontId="0" fillId="0" borderId="0" xfId="0" applyNumberFormat="1" applyAlignment="1">
      <alignment horizontal="center"/>
    </xf>
    <xf numFmtId="3" fontId="5" fillId="0" borderId="0" xfId="0" applyNumberFormat="1" applyFont="1" applyFill="1" applyAlignment="1">
      <alignment horizontal="left"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3" fontId="5" fillId="0" borderId="0" xfId="0" applyNumberFormat="1" applyFont="1" applyFill="1" applyAlignment="1" applyProtection="1">
      <alignment/>
      <protection locked="0"/>
    </xf>
    <xf numFmtId="3" fontId="2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9" fillId="0" borderId="0" xfId="0" applyNumberFormat="1" applyFont="1" applyFill="1" applyAlignment="1" applyProtection="1">
      <alignment horizontal="center"/>
      <protection locked="0"/>
    </xf>
    <xf numFmtId="178" fontId="8" fillId="0" borderId="0" xfId="0" applyNumberFormat="1" applyFont="1" applyFill="1" applyAlignment="1" applyProtection="1">
      <alignment horizontal="center"/>
      <protection locked="0"/>
    </xf>
    <xf numFmtId="3" fontId="9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center"/>
    </xf>
    <xf numFmtId="178" fontId="6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 horizontal="left"/>
      <protection locked="0"/>
    </xf>
    <xf numFmtId="3" fontId="6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 applyAlignment="1">
      <alignment/>
    </xf>
    <xf numFmtId="178" fontId="6" fillId="0" borderId="11" xfId="0" applyNumberFormat="1" applyFont="1" applyFill="1" applyBorder="1" applyAlignment="1" applyProtection="1">
      <alignment/>
      <protection locked="0"/>
    </xf>
    <xf numFmtId="178" fontId="6" fillId="0" borderId="12" xfId="0" applyNumberFormat="1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14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 applyProtection="1">
      <alignment/>
      <protection locked="0"/>
    </xf>
    <xf numFmtId="178" fontId="6" fillId="0" borderId="20" xfId="0" applyNumberFormat="1" applyFont="1" applyFill="1" applyBorder="1" applyAlignment="1" applyProtection="1">
      <alignment horizontal="center"/>
      <protection locked="0"/>
    </xf>
    <xf numFmtId="178" fontId="6" fillId="0" borderId="21" xfId="0" applyNumberFormat="1" applyFont="1" applyFill="1" applyBorder="1" applyAlignment="1" applyProtection="1">
      <alignment horizontal="center"/>
      <protection locked="0"/>
    </xf>
    <xf numFmtId="178" fontId="6" fillId="0" borderId="22" xfId="0" applyNumberFormat="1" applyFont="1" applyFill="1" applyBorder="1" applyAlignment="1" applyProtection="1">
      <alignment horizontal="center"/>
      <protection locked="0"/>
    </xf>
    <xf numFmtId="178" fontId="6" fillId="0" borderId="20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178" fontId="6" fillId="0" borderId="23" xfId="0" applyNumberFormat="1" applyFont="1" applyFill="1" applyBorder="1" applyAlignment="1" applyProtection="1">
      <alignment/>
      <protection locked="0"/>
    </xf>
    <xf numFmtId="178" fontId="6" fillId="0" borderId="24" xfId="0" applyNumberFormat="1" applyFont="1" applyFill="1" applyBorder="1" applyAlignment="1" applyProtection="1">
      <alignment/>
      <protection locked="0"/>
    </xf>
    <xf numFmtId="178" fontId="6" fillId="0" borderId="25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/>
      <protection locked="0"/>
    </xf>
    <xf numFmtId="178" fontId="6" fillId="0" borderId="27" xfId="0" applyNumberFormat="1" applyFont="1" applyFill="1" applyBorder="1" applyAlignment="1" applyProtection="1">
      <alignment horizontal="center" vertical="center"/>
      <protection locked="0"/>
    </xf>
    <xf numFmtId="178" fontId="6" fillId="0" borderId="28" xfId="0" applyNumberFormat="1" applyFont="1" applyFill="1" applyBorder="1" applyAlignment="1" applyProtection="1">
      <alignment/>
      <protection locked="0"/>
    </xf>
    <xf numFmtId="178" fontId="6" fillId="0" borderId="29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>
      <alignment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right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/>
      <protection locked="0"/>
    </xf>
    <xf numFmtId="2" fontId="6" fillId="0" borderId="31" xfId="0" applyNumberFormat="1" applyFont="1" applyFill="1" applyBorder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32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78" fontId="6" fillId="0" borderId="11" xfId="0" applyNumberFormat="1" applyFont="1" applyFill="1" applyBorder="1" applyAlignment="1" applyProtection="1">
      <alignment horizontal="center"/>
      <protection locked="0"/>
    </xf>
    <xf numFmtId="178" fontId="6" fillId="0" borderId="11" xfId="0" applyNumberFormat="1" applyFont="1" applyFill="1" applyBorder="1" applyAlignment="1">
      <alignment/>
    </xf>
    <xf numFmtId="178" fontId="6" fillId="0" borderId="21" xfId="0" applyNumberFormat="1" applyFont="1" applyFill="1" applyBorder="1" applyAlignment="1" applyProtection="1">
      <alignment/>
      <protection locked="0"/>
    </xf>
    <xf numFmtId="178" fontId="6" fillId="0" borderId="24" xfId="0" applyNumberFormat="1" applyFont="1" applyFill="1" applyBorder="1" applyAlignment="1" applyProtection="1">
      <alignment horizontal="center"/>
      <protection locked="0"/>
    </xf>
    <xf numFmtId="178" fontId="6" fillId="0" borderId="26" xfId="0" applyNumberFormat="1" applyFont="1" applyFill="1" applyBorder="1" applyAlignment="1">
      <alignment/>
    </xf>
    <xf numFmtId="178" fontId="6" fillId="0" borderId="27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 applyProtection="1">
      <alignment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3" fontId="0" fillId="0" borderId="18" xfId="0" applyNumberFormat="1" applyFill="1" applyBorder="1" applyAlignment="1" applyProtection="1">
      <alignment/>
      <protection locked="0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6" fillId="0" borderId="27" xfId="0" applyNumberFormat="1" applyFont="1" applyFill="1" applyBorder="1" applyAlignment="1" applyProtection="1">
      <alignment horizontal="left" vertical="center"/>
      <protection locked="0"/>
    </xf>
    <xf numFmtId="178" fontId="6" fillId="0" borderId="38" xfId="0" applyNumberFormat="1" applyFont="1" applyFill="1" applyBorder="1" applyAlignment="1" applyProtection="1">
      <alignment/>
      <protection locked="0"/>
    </xf>
    <xf numFmtId="178" fontId="6" fillId="0" borderId="36" xfId="0" applyNumberFormat="1" applyFont="1" applyFill="1" applyBorder="1" applyAlignment="1" applyProtection="1">
      <alignment horizontal="center"/>
      <protection locked="0"/>
    </xf>
    <xf numFmtId="178" fontId="6" fillId="0" borderId="36" xfId="0" applyNumberFormat="1" applyFont="1" applyFill="1" applyBorder="1" applyAlignment="1" applyProtection="1">
      <alignment/>
      <protection locked="0"/>
    </xf>
    <xf numFmtId="178" fontId="6" fillId="0" borderId="37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40" xfId="0" applyNumberFormat="1" applyFont="1" applyFill="1" applyBorder="1" applyAlignment="1" applyProtection="1">
      <alignment horizontal="center" vertical="center"/>
      <protection locked="0"/>
    </xf>
    <xf numFmtId="178" fontId="6" fillId="0" borderId="41" xfId="0" applyNumberFormat="1" applyFont="1" applyFill="1" applyBorder="1" applyAlignment="1">
      <alignment/>
    </xf>
    <xf numFmtId="178" fontId="6" fillId="0" borderId="42" xfId="0" applyNumberFormat="1" applyFont="1" applyFill="1" applyBorder="1" applyAlignment="1" applyProtection="1">
      <alignment horizontal="center"/>
      <protection locked="0"/>
    </xf>
    <xf numFmtId="178" fontId="6" fillId="0" borderId="42" xfId="0" applyNumberFormat="1" applyFont="1" applyFill="1" applyBorder="1" applyAlignment="1" applyProtection="1">
      <alignment/>
      <protection locked="0"/>
    </xf>
    <xf numFmtId="178" fontId="6" fillId="0" borderId="43" xfId="0" applyNumberFormat="1" applyFont="1" applyFill="1" applyBorder="1" applyAlignment="1" applyProtection="1">
      <alignment/>
      <protection locked="0"/>
    </xf>
    <xf numFmtId="178" fontId="6" fillId="0" borderId="26" xfId="0" applyNumberFormat="1" applyFont="1" applyFill="1" applyBorder="1" applyAlignment="1" applyProtection="1">
      <alignment horizontal="center"/>
      <protection locked="0"/>
    </xf>
    <xf numFmtId="178" fontId="6" fillId="0" borderId="17" xfId="0" applyNumberFormat="1" applyFont="1" applyFill="1" applyBorder="1" applyAlignment="1">
      <alignment/>
    </xf>
    <xf numFmtId="178" fontId="6" fillId="0" borderId="18" xfId="0" applyNumberFormat="1" applyFont="1" applyFill="1" applyBorder="1" applyAlignment="1" applyProtection="1">
      <alignment horizontal="center" vertical="center"/>
      <protection locked="0"/>
    </xf>
    <xf numFmtId="178" fontId="6" fillId="0" borderId="18" xfId="0" applyNumberFormat="1" applyFont="1" applyFill="1" applyBorder="1" applyAlignment="1" applyProtection="1">
      <alignment horizontal="right"/>
      <protection locked="0"/>
    </xf>
    <xf numFmtId="178" fontId="6" fillId="0" borderId="18" xfId="0" applyNumberFormat="1" applyFont="1" applyFill="1" applyBorder="1" applyAlignment="1" applyProtection="1">
      <alignment horizontal="center"/>
      <protection locked="0"/>
    </xf>
    <xf numFmtId="178" fontId="6" fillId="0" borderId="18" xfId="0" applyNumberFormat="1" applyFont="1" applyFill="1" applyBorder="1" applyAlignment="1" applyProtection="1">
      <alignment/>
      <protection locked="0"/>
    </xf>
    <xf numFmtId="178" fontId="6" fillId="0" borderId="1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40" xfId="0" applyNumberFormat="1" applyFont="1" applyFill="1" applyBorder="1" applyAlignment="1" applyProtection="1">
      <alignment horizontal="left" vertical="center"/>
      <protection locked="0"/>
    </xf>
    <xf numFmtId="178" fontId="6" fillId="0" borderId="29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 applyProtection="1">
      <alignment horizontal="center"/>
      <protection locked="0"/>
    </xf>
    <xf numFmtId="178" fontId="6" fillId="0" borderId="20" xfId="0" applyNumberFormat="1" applyFont="1" applyFill="1" applyBorder="1" applyAlignment="1" applyProtection="1">
      <alignment/>
      <protection locked="0"/>
    </xf>
    <xf numFmtId="178" fontId="6" fillId="0" borderId="44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 applyProtection="1">
      <alignment horizontal="center"/>
      <protection locked="0"/>
    </xf>
    <xf numFmtId="178" fontId="6" fillId="0" borderId="44" xfId="0" applyNumberFormat="1" applyFont="1" applyFill="1" applyBorder="1" applyAlignment="1" applyProtection="1">
      <alignment/>
      <protection locked="0"/>
    </xf>
    <xf numFmtId="178" fontId="6" fillId="0" borderId="45" xfId="0" applyNumberFormat="1" applyFont="1" applyFill="1" applyBorder="1" applyAlignment="1" applyProtection="1">
      <alignment/>
      <protection locked="0"/>
    </xf>
    <xf numFmtId="178" fontId="6" fillId="0" borderId="18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78" fontId="6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left"/>
    </xf>
    <xf numFmtId="180" fontId="7" fillId="0" borderId="46" xfId="0" applyNumberFormat="1" applyFont="1" applyFill="1" applyBorder="1" applyAlignment="1">
      <alignment/>
    </xf>
    <xf numFmtId="180" fontId="7" fillId="0" borderId="47" xfId="0" applyNumberFormat="1" applyFont="1" applyFill="1" applyBorder="1" applyAlignment="1">
      <alignment/>
    </xf>
    <xf numFmtId="190" fontId="7" fillId="0" borderId="47" xfId="0" applyNumberFormat="1" applyFont="1" applyFill="1" applyBorder="1" applyAlignment="1">
      <alignment/>
    </xf>
    <xf numFmtId="43" fontId="7" fillId="0" borderId="48" xfId="0" applyNumberFormat="1" applyFont="1" applyFill="1" applyBorder="1" applyAlignment="1">
      <alignment/>
    </xf>
    <xf numFmtId="180" fontId="7" fillId="0" borderId="36" xfId="0" applyNumberFormat="1" applyFont="1" applyFill="1" applyBorder="1" applyAlignment="1">
      <alignment/>
    </xf>
    <xf numFmtId="180" fontId="7" fillId="0" borderId="21" xfId="0" applyNumberFormat="1" applyFont="1" applyFill="1" applyBorder="1" applyAlignment="1">
      <alignment/>
    </xf>
    <xf numFmtId="190" fontId="7" fillId="0" borderId="21" xfId="0" applyNumberFormat="1" applyFont="1" applyFill="1" applyBorder="1" applyAlignment="1">
      <alignment/>
    </xf>
    <xf numFmtId="43" fontId="7" fillId="0" borderId="22" xfId="0" applyNumberFormat="1" applyFont="1" applyFill="1" applyBorder="1" applyAlignment="1">
      <alignment/>
    </xf>
    <xf numFmtId="180" fontId="7" fillId="0" borderId="35" xfId="0" applyNumberFormat="1" applyFont="1" applyFill="1" applyBorder="1" applyAlignment="1">
      <alignment/>
    </xf>
    <xf numFmtId="180" fontId="7" fillId="0" borderId="49" xfId="0" applyNumberFormat="1" applyFont="1" applyFill="1" applyBorder="1" applyAlignment="1">
      <alignment/>
    </xf>
    <xf numFmtId="190" fontId="7" fillId="0" borderId="49" xfId="0" applyNumberFormat="1" applyFont="1" applyFill="1" applyBorder="1" applyAlignment="1">
      <alignment/>
    </xf>
    <xf numFmtId="43" fontId="7" fillId="0" borderId="50" xfId="0" applyNumberFormat="1" applyFont="1" applyFill="1" applyBorder="1" applyAlignment="1">
      <alignment/>
    </xf>
    <xf numFmtId="180" fontId="7" fillId="0" borderId="38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/>
    </xf>
    <xf numFmtId="190" fontId="7" fillId="0" borderId="11" xfId="0" applyNumberFormat="1" applyFont="1" applyFill="1" applyBorder="1" applyAlignment="1">
      <alignment/>
    </xf>
    <xf numFmtId="43" fontId="7" fillId="0" borderId="12" xfId="0" applyNumberFormat="1" applyFont="1" applyFill="1" applyBorder="1" applyAlignment="1">
      <alignment/>
    </xf>
    <xf numFmtId="180" fontId="7" fillId="0" borderId="47" xfId="0" applyNumberFormat="1" applyFont="1" applyFill="1" applyBorder="1" applyAlignment="1" applyProtection="1">
      <alignment/>
      <protection locked="0"/>
    </xf>
    <xf numFmtId="180" fontId="7" fillId="0" borderId="37" xfId="0" applyNumberFormat="1" applyFont="1" applyFill="1" applyBorder="1" applyAlignment="1">
      <alignment/>
    </xf>
    <xf numFmtId="180" fontId="7" fillId="0" borderId="24" xfId="0" applyNumberFormat="1" applyFont="1" applyFill="1" applyBorder="1" applyAlignment="1">
      <alignment/>
    </xf>
    <xf numFmtId="190" fontId="7" fillId="0" borderId="24" xfId="0" applyNumberFormat="1" applyFont="1" applyFill="1" applyBorder="1" applyAlignment="1">
      <alignment/>
    </xf>
    <xf numFmtId="180" fontId="7" fillId="0" borderId="24" xfId="0" applyNumberFormat="1" applyFont="1" applyFill="1" applyBorder="1" applyAlignment="1">
      <alignment horizontal="center"/>
    </xf>
    <xf numFmtId="180" fontId="7" fillId="0" borderId="24" xfId="0" applyNumberFormat="1" applyFont="1" applyFill="1" applyBorder="1" applyAlignment="1" applyProtection="1">
      <alignment/>
      <protection locked="0"/>
    </xf>
    <xf numFmtId="43" fontId="7" fillId="0" borderId="25" xfId="0" applyNumberFormat="1" applyFont="1" applyFill="1" applyBorder="1" applyAlignment="1">
      <alignment/>
    </xf>
    <xf numFmtId="178" fontId="7" fillId="0" borderId="51" xfId="0" applyNumberFormat="1" applyFont="1" applyFill="1" applyBorder="1" applyAlignment="1">
      <alignment shrinkToFit="1"/>
    </xf>
    <xf numFmtId="178" fontId="7" fillId="0" borderId="47" xfId="0" applyNumberFormat="1" applyFont="1" applyFill="1" applyBorder="1" applyAlignment="1">
      <alignment shrinkToFit="1"/>
    </xf>
    <xf numFmtId="178" fontId="7" fillId="0" borderId="48" xfId="0" applyNumberFormat="1" applyFont="1" applyFill="1" applyBorder="1" applyAlignment="1">
      <alignment shrinkToFit="1"/>
    </xf>
    <xf numFmtId="3" fontId="7" fillId="0" borderId="47" xfId="0" applyNumberFormat="1" applyFont="1" applyFill="1" applyBorder="1" applyAlignment="1">
      <alignment wrapText="1"/>
    </xf>
    <xf numFmtId="3" fontId="7" fillId="0" borderId="48" xfId="0" applyNumberFormat="1" applyFont="1" applyFill="1" applyBorder="1" applyAlignment="1">
      <alignment horizontal="right" wrapText="1"/>
    </xf>
    <xf numFmtId="3" fontId="7" fillId="0" borderId="47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188" fontId="7" fillId="0" borderId="46" xfId="0" applyNumberFormat="1" applyFont="1" applyFill="1" applyBorder="1" applyAlignment="1">
      <alignment shrinkToFit="1"/>
    </xf>
    <xf numFmtId="188" fontId="7" fillId="0" borderId="47" xfId="0" applyNumberFormat="1" applyFont="1" applyFill="1" applyBorder="1" applyAlignment="1" applyProtection="1">
      <alignment shrinkToFit="1"/>
      <protection locked="0"/>
    </xf>
    <xf numFmtId="188" fontId="7" fillId="0" borderId="48" xfId="0" applyNumberFormat="1" applyFont="1" applyFill="1" applyBorder="1" applyAlignment="1" applyProtection="1">
      <alignment shrinkToFit="1"/>
      <protection locked="0"/>
    </xf>
    <xf numFmtId="178" fontId="7" fillId="0" borderId="51" xfId="0" applyNumberFormat="1" applyFont="1" applyFill="1" applyBorder="1" applyAlignment="1" applyProtection="1">
      <alignment shrinkToFit="1"/>
      <protection locked="0"/>
    </xf>
    <xf numFmtId="178" fontId="7" fillId="0" borderId="47" xfId="0" applyNumberFormat="1" applyFont="1" applyFill="1" applyBorder="1" applyAlignment="1" applyProtection="1">
      <alignment shrinkToFit="1"/>
      <protection locked="0"/>
    </xf>
    <xf numFmtId="178" fontId="7" fillId="0" borderId="48" xfId="0" applyNumberFormat="1" applyFont="1" applyFill="1" applyBorder="1" applyAlignment="1" applyProtection="1">
      <alignment shrinkToFit="1"/>
      <protection locked="0"/>
    </xf>
    <xf numFmtId="38" fontId="7" fillId="0" borderId="47" xfId="48" applyFont="1" applyFill="1" applyBorder="1" applyAlignment="1" applyProtection="1">
      <alignment shrinkToFit="1"/>
      <protection locked="0"/>
    </xf>
    <xf numFmtId="188" fontId="7" fillId="0" borderId="46" xfId="0" applyNumberFormat="1" applyFont="1" applyFill="1" applyBorder="1" applyAlignment="1" applyProtection="1">
      <alignment shrinkToFit="1"/>
      <protection locked="0"/>
    </xf>
    <xf numFmtId="38" fontId="7" fillId="0" borderId="47" xfId="48" applyFont="1" applyFill="1" applyBorder="1" applyAlignment="1">
      <alignment shrinkToFit="1"/>
    </xf>
    <xf numFmtId="178" fontId="7" fillId="0" borderId="52" xfId="0" applyNumberFormat="1" applyFont="1" applyFill="1" applyBorder="1" applyAlignment="1" applyProtection="1">
      <alignment shrinkToFit="1"/>
      <protection locked="0"/>
    </xf>
    <xf numFmtId="178" fontId="7" fillId="0" borderId="49" xfId="0" applyNumberFormat="1" applyFont="1" applyFill="1" applyBorder="1" applyAlignment="1" applyProtection="1">
      <alignment shrinkToFit="1"/>
      <protection locked="0"/>
    </xf>
    <xf numFmtId="178" fontId="7" fillId="0" borderId="50" xfId="0" applyNumberFormat="1" applyFont="1" applyFill="1" applyBorder="1" applyAlignment="1" applyProtection="1">
      <alignment shrinkToFit="1"/>
      <protection locked="0"/>
    </xf>
    <xf numFmtId="178" fontId="7" fillId="0" borderId="52" xfId="0" applyNumberFormat="1" applyFont="1" applyFill="1" applyBorder="1" applyAlignment="1">
      <alignment shrinkToFit="1"/>
    </xf>
    <xf numFmtId="38" fontId="7" fillId="0" borderId="49" xfId="48" applyFont="1" applyFill="1" applyBorder="1" applyAlignment="1" applyProtection="1">
      <alignment horizontal="right"/>
      <protection locked="0"/>
    </xf>
    <xf numFmtId="38" fontId="7" fillId="0" borderId="49" xfId="48" applyFont="1" applyFill="1" applyBorder="1" applyAlignment="1" applyProtection="1">
      <alignment horizontal="right" shrinkToFit="1"/>
      <protection locked="0"/>
    </xf>
    <xf numFmtId="38" fontId="7" fillId="0" borderId="50" xfId="48" applyFont="1" applyFill="1" applyBorder="1" applyAlignment="1" applyProtection="1">
      <alignment horizontal="right" shrinkToFit="1"/>
      <protection locked="0"/>
    </xf>
    <xf numFmtId="188" fontId="7" fillId="0" borderId="35" xfId="0" applyNumberFormat="1" applyFont="1" applyFill="1" applyBorder="1" applyAlignment="1">
      <alignment shrinkToFit="1"/>
    </xf>
    <xf numFmtId="188" fontId="7" fillId="0" borderId="49" xfId="0" applyNumberFormat="1" applyFont="1" applyFill="1" applyBorder="1" applyAlignment="1" applyProtection="1">
      <alignment shrinkToFit="1"/>
      <protection locked="0"/>
    </xf>
    <xf numFmtId="188" fontId="7" fillId="0" borderId="50" xfId="0" applyNumberFormat="1" applyFont="1" applyFill="1" applyBorder="1" applyAlignment="1" applyProtection="1">
      <alignment shrinkToFit="1"/>
      <protection locked="0"/>
    </xf>
    <xf numFmtId="178" fontId="7" fillId="0" borderId="19" xfId="0" applyNumberFormat="1" applyFont="1" applyFill="1" applyBorder="1" applyAlignment="1" applyProtection="1">
      <alignment shrinkToFit="1"/>
      <protection locked="0"/>
    </xf>
    <xf numFmtId="178" fontId="7" fillId="0" borderId="11" xfId="0" applyNumberFormat="1" applyFont="1" applyFill="1" applyBorder="1" applyAlignment="1" applyProtection="1">
      <alignment shrinkToFit="1"/>
      <protection locked="0"/>
    </xf>
    <xf numFmtId="17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19" xfId="0" applyNumberFormat="1" applyFont="1" applyFill="1" applyBorder="1" applyAlignment="1">
      <alignment shrinkToFit="1"/>
    </xf>
    <xf numFmtId="38" fontId="7" fillId="0" borderId="11" xfId="48" applyFont="1" applyFill="1" applyBorder="1" applyAlignment="1" applyProtection="1">
      <alignment/>
      <protection locked="0"/>
    </xf>
    <xf numFmtId="38" fontId="7" fillId="0" borderId="11" xfId="48" applyFont="1" applyFill="1" applyBorder="1" applyAlignment="1" applyProtection="1">
      <alignment horizontal="right" shrinkToFit="1"/>
      <protection locked="0"/>
    </xf>
    <xf numFmtId="38" fontId="7" fillId="0" borderId="12" xfId="48" applyFont="1" applyFill="1" applyBorder="1" applyAlignment="1" applyProtection="1">
      <alignment horizontal="right" shrinkToFit="1"/>
      <protection locked="0"/>
    </xf>
    <xf numFmtId="188" fontId="7" fillId="0" borderId="38" xfId="0" applyNumberFormat="1" applyFont="1" applyFill="1" applyBorder="1" applyAlignment="1">
      <alignment shrinkToFit="1"/>
    </xf>
    <xf numFmtId="188" fontId="7" fillId="0" borderId="11" xfId="0" applyNumberFormat="1" applyFont="1" applyFill="1" applyBorder="1" applyAlignment="1" applyProtection="1">
      <alignment shrinkToFit="1"/>
      <protection locked="0"/>
    </xf>
    <xf numFmtId="188" fontId="7" fillId="0" borderId="12" xfId="0" applyNumberFormat="1" applyFont="1" applyFill="1" applyBorder="1" applyAlignment="1" applyProtection="1">
      <alignment shrinkToFit="1"/>
      <protection locked="0"/>
    </xf>
    <xf numFmtId="178" fontId="7" fillId="0" borderId="23" xfId="0" applyNumberFormat="1" applyFont="1" applyFill="1" applyBorder="1" applyAlignment="1" applyProtection="1">
      <alignment shrinkToFit="1"/>
      <protection locked="0"/>
    </xf>
    <xf numFmtId="178" fontId="7" fillId="0" borderId="24" xfId="0" applyNumberFormat="1" applyFont="1" applyFill="1" applyBorder="1" applyAlignment="1" applyProtection="1">
      <alignment shrinkToFit="1"/>
      <protection locked="0"/>
    </xf>
    <xf numFmtId="178" fontId="7" fillId="0" borderId="25" xfId="0" applyNumberFormat="1" applyFont="1" applyFill="1" applyBorder="1" applyAlignment="1" applyProtection="1">
      <alignment shrinkToFit="1"/>
      <protection locked="0"/>
    </xf>
    <xf numFmtId="38" fontId="7" fillId="0" borderId="24" xfId="48" applyFont="1" applyFill="1" applyBorder="1" applyAlignment="1" applyProtection="1">
      <alignment horizontal="right" shrinkToFit="1"/>
      <protection locked="0"/>
    </xf>
    <xf numFmtId="38" fontId="7" fillId="0" borderId="24" xfId="48" applyFont="1" applyFill="1" applyBorder="1" applyAlignment="1">
      <alignment horizontal="right"/>
    </xf>
    <xf numFmtId="38" fontId="7" fillId="0" borderId="25" xfId="48" applyFont="1" applyFill="1" applyBorder="1" applyAlignment="1">
      <alignment horizontal="right"/>
    </xf>
    <xf numFmtId="188" fontId="7" fillId="0" borderId="37" xfId="0" applyNumberFormat="1" applyFont="1" applyFill="1" applyBorder="1" applyAlignment="1" applyProtection="1">
      <alignment shrinkToFit="1"/>
      <protection locked="0"/>
    </xf>
    <xf numFmtId="188" fontId="7" fillId="0" borderId="24" xfId="0" applyNumberFormat="1" applyFont="1" applyFill="1" applyBorder="1" applyAlignment="1" applyProtection="1">
      <alignment shrinkToFit="1"/>
      <protection locked="0"/>
    </xf>
    <xf numFmtId="188" fontId="7" fillId="0" borderId="25" xfId="0" applyNumberFormat="1" applyFont="1" applyFill="1" applyBorder="1" applyAlignment="1" applyProtection="1">
      <alignment shrinkToFit="1"/>
      <protection locked="0"/>
    </xf>
    <xf numFmtId="41" fontId="6" fillId="0" borderId="46" xfId="0" applyNumberFormat="1" applyFont="1" applyFill="1" applyBorder="1" applyAlignment="1">
      <alignment shrinkToFit="1"/>
    </xf>
    <xf numFmtId="3" fontId="6" fillId="0" borderId="47" xfId="0" applyNumberFormat="1" applyFont="1" applyFill="1" applyBorder="1" applyAlignment="1">
      <alignment horizontal="right"/>
    </xf>
    <xf numFmtId="3" fontId="6" fillId="0" borderId="53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 shrinkToFit="1"/>
    </xf>
    <xf numFmtId="41" fontId="6" fillId="0" borderId="54" xfId="0" applyNumberFormat="1" applyFont="1" applyFill="1" applyBorder="1" applyAlignment="1">
      <alignment shrinkToFit="1"/>
    </xf>
    <xf numFmtId="41" fontId="6" fillId="0" borderId="47" xfId="0" applyNumberFormat="1" applyFont="1" applyFill="1" applyBorder="1" applyAlignment="1">
      <alignment shrinkToFit="1"/>
    </xf>
    <xf numFmtId="41" fontId="6" fillId="0" borderId="48" xfId="0" applyNumberFormat="1" applyFont="1" applyFill="1" applyBorder="1" applyAlignment="1" applyProtection="1">
      <alignment horizontal="right"/>
      <protection locked="0"/>
    </xf>
    <xf numFmtId="41" fontId="7" fillId="0" borderId="13" xfId="0" applyNumberFormat="1" applyFont="1" applyFill="1" applyBorder="1" applyAlignment="1">
      <alignment horizontal="right" shrinkToFit="1"/>
    </xf>
    <xf numFmtId="41" fontId="7" fillId="0" borderId="55" xfId="0" applyNumberFormat="1" applyFont="1" applyFill="1" applyBorder="1" applyAlignment="1">
      <alignment horizontal="right" shrinkToFit="1"/>
    </xf>
    <xf numFmtId="41" fontId="6" fillId="0" borderId="46" xfId="0" applyNumberFormat="1" applyFont="1" applyFill="1" applyBorder="1" applyAlignment="1">
      <alignment horizontal="right" shrinkToFit="1"/>
    </xf>
    <xf numFmtId="41" fontId="6" fillId="0" borderId="47" xfId="0" applyNumberFormat="1" applyFont="1" applyFill="1" applyBorder="1" applyAlignment="1">
      <alignment horizontal="right" shrinkToFit="1"/>
    </xf>
    <xf numFmtId="41" fontId="6" fillId="0" borderId="53" xfId="0" applyNumberFormat="1" applyFont="1" applyFill="1" applyBorder="1" applyAlignment="1">
      <alignment horizontal="right" shrinkToFit="1"/>
    </xf>
    <xf numFmtId="41" fontId="6" fillId="0" borderId="51" xfId="0" applyNumberFormat="1" applyFont="1" applyFill="1" applyBorder="1" applyAlignment="1">
      <alignment shrinkToFit="1"/>
    </xf>
    <xf numFmtId="41" fontId="6" fillId="0" borderId="48" xfId="0" applyNumberFormat="1" applyFont="1" applyFill="1" applyBorder="1" applyAlignment="1">
      <alignment horizontal="right" shrinkToFit="1"/>
    </xf>
    <xf numFmtId="41" fontId="6" fillId="0" borderId="55" xfId="0" applyNumberFormat="1" applyFont="1" applyFill="1" applyBorder="1" applyAlignment="1">
      <alignment horizontal="right" shrinkToFit="1"/>
    </xf>
    <xf numFmtId="41" fontId="6" fillId="0" borderId="36" xfId="0" applyNumberFormat="1" applyFont="1" applyFill="1" applyBorder="1" applyAlignment="1">
      <alignment shrinkToFit="1"/>
    </xf>
    <xf numFmtId="41" fontId="6" fillId="0" borderId="21" xfId="0" applyNumberFormat="1" applyFont="1" applyFill="1" applyBorder="1" applyAlignment="1">
      <alignment shrinkToFit="1"/>
    </xf>
    <xf numFmtId="41" fontId="6" fillId="0" borderId="42" xfId="0" applyNumberFormat="1" applyFont="1" applyFill="1" applyBorder="1" applyAlignment="1">
      <alignment shrinkToFit="1"/>
    </xf>
    <xf numFmtId="41" fontId="6" fillId="0" borderId="18" xfId="0" applyNumberFormat="1" applyFont="1" applyFill="1" applyBorder="1" applyAlignment="1">
      <alignment shrinkToFit="1"/>
    </xf>
    <xf numFmtId="41" fontId="6" fillId="0" borderId="20" xfId="0" applyNumberFormat="1" applyFont="1" applyFill="1" applyBorder="1" applyAlignment="1">
      <alignment shrinkToFit="1"/>
    </xf>
    <xf numFmtId="41" fontId="6" fillId="0" borderId="22" xfId="0" applyNumberFormat="1" applyFont="1" applyFill="1" applyBorder="1" applyAlignment="1">
      <alignment shrinkToFit="1"/>
    </xf>
    <xf numFmtId="41" fontId="6" fillId="0" borderId="44" xfId="0" applyNumberFormat="1" applyFont="1" applyFill="1" applyBorder="1" applyAlignment="1">
      <alignment shrinkToFit="1"/>
    </xf>
    <xf numFmtId="41" fontId="6" fillId="0" borderId="53" xfId="0" applyNumberFormat="1" applyFont="1" applyFill="1" applyBorder="1" applyAlignment="1">
      <alignment shrinkToFit="1"/>
    </xf>
    <xf numFmtId="41" fontId="6" fillId="0" borderId="13" xfId="0" applyNumberFormat="1" applyFont="1" applyFill="1" applyBorder="1" applyAlignment="1">
      <alignment shrinkToFit="1"/>
    </xf>
    <xf numFmtId="41" fontId="6" fillId="0" borderId="48" xfId="0" applyNumberFormat="1" applyFont="1" applyFill="1" applyBorder="1" applyAlignment="1">
      <alignment shrinkToFit="1"/>
    </xf>
    <xf numFmtId="41" fontId="6" fillId="0" borderId="55" xfId="0" applyNumberFormat="1" applyFont="1" applyFill="1" applyBorder="1" applyAlignment="1">
      <alignment shrinkToFit="1"/>
    </xf>
    <xf numFmtId="41" fontId="6" fillId="0" borderId="35" xfId="0" applyNumberFormat="1" applyFont="1" applyFill="1" applyBorder="1" applyAlignment="1">
      <alignment shrinkToFit="1"/>
    </xf>
    <xf numFmtId="41" fontId="6" fillId="0" borderId="49" xfId="0" applyNumberFormat="1" applyFont="1" applyFill="1" applyBorder="1" applyAlignment="1">
      <alignment shrinkToFit="1"/>
    </xf>
    <xf numFmtId="41" fontId="6" fillId="0" borderId="34" xfId="0" applyNumberFormat="1" applyFont="1" applyFill="1" applyBorder="1" applyAlignment="1">
      <alignment shrinkToFit="1"/>
    </xf>
    <xf numFmtId="41" fontId="6" fillId="0" borderId="14" xfId="0" applyNumberFormat="1" applyFont="1" applyFill="1" applyBorder="1" applyAlignment="1">
      <alignment shrinkToFit="1"/>
    </xf>
    <xf numFmtId="41" fontId="6" fillId="0" borderId="52" xfId="0" applyNumberFormat="1" applyFont="1" applyFill="1" applyBorder="1" applyAlignment="1">
      <alignment shrinkToFit="1"/>
    </xf>
    <xf numFmtId="41" fontId="6" fillId="0" borderId="50" xfId="0" applyNumberFormat="1" applyFont="1" applyFill="1" applyBorder="1" applyAlignment="1">
      <alignment shrinkToFit="1"/>
    </xf>
    <xf numFmtId="41" fontId="6" fillId="0" borderId="29" xfId="0" applyNumberFormat="1" applyFont="1" applyFill="1" applyBorder="1" applyAlignment="1">
      <alignment shrinkToFit="1"/>
    </xf>
    <xf numFmtId="41" fontId="6" fillId="0" borderId="38" xfId="0" applyNumberFormat="1" applyFont="1" applyFill="1" applyBorder="1" applyAlignment="1">
      <alignment shrinkToFit="1"/>
    </xf>
    <xf numFmtId="41" fontId="6" fillId="0" borderId="11" xfId="0" applyNumberFormat="1" applyFont="1" applyFill="1" applyBorder="1" applyAlignment="1">
      <alignment shrinkToFit="1"/>
    </xf>
    <xf numFmtId="41" fontId="6" fillId="0" borderId="41" xfId="0" applyNumberFormat="1" applyFont="1" applyFill="1" applyBorder="1" applyAlignment="1">
      <alignment shrinkToFit="1"/>
    </xf>
    <xf numFmtId="41" fontId="6" fillId="0" borderId="15" xfId="0" applyNumberFormat="1" applyFont="1" applyFill="1" applyBorder="1" applyAlignment="1">
      <alignment shrinkToFit="1"/>
    </xf>
    <xf numFmtId="41" fontId="6" fillId="0" borderId="19" xfId="0" applyNumberFormat="1" applyFont="1" applyFill="1" applyBorder="1" applyAlignment="1">
      <alignment shrinkToFit="1"/>
    </xf>
    <xf numFmtId="41" fontId="6" fillId="0" borderId="12" xfId="0" applyNumberFormat="1" applyFont="1" applyFill="1" applyBorder="1" applyAlignment="1">
      <alignment shrinkToFit="1"/>
    </xf>
    <xf numFmtId="41" fontId="6" fillId="0" borderId="56" xfId="0" applyNumberFormat="1" applyFont="1" applyFill="1" applyBorder="1" applyAlignment="1">
      <alignment shrinkToFit="1"/>
    </xf>
    <xf numFmtId="41" fontId="6" fillId="0" borderId="57" xfId="0" applyNumberFormat="1" applyFont="1" applyFill="1" applyBorder="1" applyAlignment="1">
      <alignment shrinkToFit="1"/>
    </xf>
    <xf numFmtId="41" fontId="6" fillId="0" borderId="58" xfId="0" applyNumberFormat="1" applyFont="1" applyFill="1" applyBorder="1" applyAlignment="1">
      <alignment shrinkToFit="1"/>
    </xf>
    <xf numFmtId="41" fontId="6" fillId="0" borderId="59" xfId="0" applyNumberFormat="1" applyFont="1" applyFill="1" applyBorder="1" applyAlignment="1">
      <alignment shrinkToFit="1"/>
    </xf>
    <xf numFmtId="41" fontId="6" fillId="0" borderId="39" xfId="0" applyNumberFormat="1" applyFont="1" applyFill="1" applyBorder="1" applyAlignment="1">
      <alignment shrinkToFit="1"/>
    </xf>
    <xf numFmtId="41" fontId="6" fillId="0" borderId="60" xfId="0" applyNumberFormat="1" applyFont="1" applyFill="1" applyBorder="1" applyAlignment="1">
      <alignment shrinkToFit="1"/>
    </xf>
    <xf numFmtId="41" fontId="6" fillId="0" borderId="61" xfId="0" applyNumberFormat="1" applyFont="1" applyFill="1" applyBorder="1" applyAlignment="1">
      <alignment shrinkToFit="1"/>
    </xf>
    <xf numFmtId="41" fontId="6" fillId="0" borderId="62" xfId="0" applyNumberFormat="1" applyFont="1" applyFill="1" applyBorder="1" applyAlignment="1">
      <alignment shrinkToFit="1"/>
    </xf>
    <xf numFmtId="41" fontId="6" fillId="0" borderId="37" xfId="0" applyNumberFormat="1" applyFont="1" applyFill="1" applyBorder="1" applyAlignment="1">
      <alignment shrinkToFit="1"/>
    </xf>
    <xf numFmtId="41" fontId="6" fillId="0" borderId="24" xfId="0" applyNumberFormat="1" applyFont="1" applyFill="1" applyBorder="1" applyAlignment="1">
      <alignment shrinkToFit="1"/>
    </xf>
    <xf numFmtId="41" fontId="6" fillId="0" borderId="43" xfId="0" applyNumberFormat="1" applyFont="1" applyFill="1" applyBorder="1" applyAlignment="1">
      <alignment shrinkToFit="1"/>
    </xf>
    <xf numFmtId="41" fontId="6" fillId="0" borderId="16" xfId="0" applyNumberFormat="1" applyFont="1" applyFill="1" applyBorder="1" applyAlignment="1">
      <alignment horizontal="center" shrinkToFit="1"/>
    </xf>
    <xf numFmtId="41" fontId="6" fillId="0" borderId="24" xfId="0" applyNumberFormat="1" applyFont="1" applyFill="1" applyBorder="1" applyAlignment="1">
      <alignment horizontal="center" shrinkToFit="1"/>
    </xf>
    <xf numFmtId="41" fontId="6" fillId="0" borderId="23" xfId="0" applyNumberFormat="1" applyFont="1" applyFill="1" applyBorder="1" applyAlignment="1">
      <alignment shrinkToFit="1"/>
    </xf>
    <xf numFmtId="41" fontId="6" fillId="0" borderId="25" xfId="0" applyNumberFormat="1" applyFont="1" applyFill="1" applyBorder="1" applyAlignment="1">
      <alignment horizontal="center" shrinkToFit="1"/>
    </xf>
    <xf numFmtId="41" fontId="6" fillId="0" borderId="16" xfId="0" applyNumberFormat="1" applyFont="1" applyFill="1" applyBorder="1" applyAlignment="1">
      <alignment shrinkToFit="1"/>
    </xf>
    <xf numFmtId="41" fontId="6" fillId="0" borderId="45" xfId="0" applyNumberFormat="1" applyFont="1" applyFill="1" applyBorder="1" applyAlignment="1">
      <alignment shrinkToFit="1"/>
    </xf>
    <xf numFmtId="178" fontId="6" fillId="0" borderId="40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="130" zoomScaleNormal="115" zoomScaleSheetLayoutView="130" workbookViewId="0" topLeftCell="W1">
      <selection activeCell="AB12" sqref="AB12"/>
    </sheetView>
  </sheetViews>
  <sheetFormatPr defaultColWidth="9.59765625" defaultRowHeight="9.75" customHeight="1"/>
  <cols>
    <col min="1" max="1" width="11" style="3" customWidth="1"/>
    <col min="2" max="13" width="10.3984375" style="17" customWidth="1"/>
    <col min="14" max="14" width="2.3984375" style="3" customWidth="1"/>
    <col min="15" max="15" width="10.796875" style="3" customWidth="1"/>
    <col min="16" max="27" width="9" style="3" customWidth="1"/>
    <col min="28" max="28" width="9" style="26" customWidth="1"/>
    <col min="29" max="16384" width="9.59765625" style="3" customWidth="1"/>
  </cols>
  <sheetData>
    <row r="1" spans="1:28" ht="20.25" customHeight="1">
      <c r="A1" s="12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AB1" s="4"/>
    </row>
    <row r="2" spans="1:28" ht="15.75" customHeight="1">
      <c r="A2" s="1" t="s">
        <v>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5" t="s">
        <v>63</v>
      </c>
      <c r="P2" s="6"/>
      <c r="AB2" s="4"/>
    </row>
    <row r="3" spans="1:28" ht="15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9" t="s">
        <v>64</v>
      </c>
      <c r="L3" s="10"/>
      <c r="M3" s="8"/>
      <c r="Z3" s="11" t="s">
        <v>68</v>
      </c>
      <c r="AA3" s="12"/>
      <c r="AB3" s="4"/>
    </row>
    <row r="4" spans="1:29" ht="15.75" customHeight="1">
      <c r="A4" s="40"/>
      <c r="B4" s="14"/>
      <c r="C4" s="54"/>
      <c r="D4" s="56"/>
      <c r="E4" s="14"/>
      <c r="F4" s="54"/>
      <c r="G4" s="56"/>
      <c r="H4" s="14"/>
      <c r="I4" s="54"/>
      <c r="J4" s="56"/>
      <c r="K4" s="54"/>
      <c r="L4" s="54"/>
      <c r="M4" s="56"/>
      <c r="N4" s="13"/>
      <c r="O4" s="86"/>
      <c r="P4" s="73"/>
      <c r="Q4" s="61"/>
      <c r="R4" s="61"/>
      <c r="S4" s="61"/>
      <c r="T4" s="61"/>
      <c r="U4" s="71"/>
      <c r="V4" s="72"/>
      <c r="W4" s="73"/>
      <c r="X4" s="71"/>
      <c r="Y4" s="72"/>
      <c r="Z4" s="73"/>
      <c r="AA4" s="61"/>
      <c r="AB4" s="67"/>
      <c r="AC4" s="13"/>
    </row>
    <row r="5" spans="1:29" ht="15.75" customHeight="1">
      <c r="A5" s="41"/>
      <c r="B5" s="247" t="s">
        <v>39</v>
      </c>
      <c r="C5" s="248"/>
      <c r="D5" s="249"/>
      <c r="E5" s="96"/>
      <c r="F5" s="55" t="s">
        <v>40</v>
      </c>
      <c r="G5" s="57"/>
      <c r="H5" s="96"/>
      <c r="I5" s="55" t="s">
        <v>41</v>
      </c>
      <c r="J5" s="57"/>
      <c r="K5" s="55"/>
      <c r="L5" s="55" t="s">
        <v>42</v>
      </c>
      <c r="M5" s="57"/>
      <c r="N5" s="13"/>
      <c r="O5" s="87"/>
      <c r="P5" s="83"/>
      <c r="Q5" s="62"/>
      <c r="R5" s="62"/>
      <c r="S5" s="62"/>
      <c r="T5" s="62"/>
      <c r="U5" s="74"/>
      <c r="V5" s="75" t="s">
        <v>1</v>
      </c>
      <c r="W5" s="76" t="s">
        <v>2</v>
      </c>
      <c r="X5" s="74"/>
      <c r="Y5" s="75" t="s">
        <v>3</v>
      </c>
      <c r="Z5" s="76" t="s">
        <v>2</v>
      </c>
      <c r="AA5" s="63" t="s">
        <v>0</v>
      </c>
      <c r="AB5" s="68"/>
      <c r="AC5" s="13"/>
    </row>
    <row r="6" spans="1:29" ht="15.75" customHeight="1">
      <c r="A6" s="41"/>
      <c r="B6" s="44"/>
      <c r="C6" s="33"/>
      <c r="D6" s="34"/>
      <c r="E6" s="44"/>
      <c r="F6" s="33"/>
      <c r="G6" s="34"/>
      <c r="H6" s="44"/>
      <c r="I6" s="33"/>
      <c r="J6" s="34"/>
      <c r="K6" s="90"/>
      <c r="L6" s="33"/>
      <c r="M6" s="34"/>
      <c r="N6" s="13"/>
      <c r="O6" s="87"/>
      <c r="P6" s="83"/>
      <c r="Q6" s="62"/>
      <c r="R6" s="63" t="s">
        <v>4</v>
      </c>
      <c r="S6" s="63" t="s">
        <v>5</v>
      </c>
      <c r="T6" s="63" t="s">
        <v>6</v>
      </c>
      <c r="U6" s="60"/>
      <c r="V6" s="60"/>
      <c r="W6" s="60"/>
      <c r="X6" s="60"/>
      <c r="Y6" s="59" t="s">
        <v>7</v>
      </c>
      <c r="Z6" s="59" t="s">
        <v>8</v>
      </c>
      <c r="AA6" s="62"/>
      <c r="AB6" s="68"/>
      <c r="AC6" s="13"/>
    </row>
    <row r="7" spans="1:29" ht="15.75" customHeight="1">
      <c r="A7" s="41"/>
      <c r="B7" s="45" t="s">
        <v>9</v>
      </c>
      <c r="C7" s="46" t="s">
        <v>10</v>
      </c>
      <c r="D7" s="47" t="s">
        <v>11</v>
      </c>
      <c r="E7" s="45" t="s">
        <v>9</v>
      </c>
      <c r="F7" s="46" t="s">
        <v>10</v>
      </c>
      <c r="G7" s="47" t="s">
        <v>11</v>
      </c>
      <c r="H7" s="45" t="s">
        <v>12</v>
      </c>
      <c r="I7" s="46" t="s">
        <v>10</v>
      </c>
      <c r="J7" s="47" t="s">
        <v>11</v>
      </c>
      <c r="K7" s="91" t="s">
        <v>12</v>
      </c>
      <c r="L7" s="46" t="s">
        <v>10</v>
      </c>
      <c r="M7" s="47" t="s">
        <v>11</v>
      </c>
      <c r="N7" s="13"/>
      <c r="O7" s="87"/>
      <c r="P7" s="84" t="s">
        <v>13</v>
      </c>
      <c r="Q7" s="63" t="s">
        <v>14</v>
      </c>
      <c r="R7" s="62"/>
      <c r="S7" s="62"/>
      <c r="T7" s="62"/>
      <c r="U7" s="63" t="s">
        <v>12</v>
      </c>
      <c r="V7" s="63" t="s">
        <v>4</v>
      </c>
      <c r="W7" s="63" t="s">
        <v>15</v>
      </c>
      <c r="X7" s="63" t="s">
        <v>12</v>
      </c>
      <c r="Y7" s="63" t="s">
        <v>16</v>
      </c>
      <c r="Z7" s="63" t="s">
        <v>6</v>
      </c>
      <c r="AA7" s="63" t="s">
        <v>17</v>
      </c>
      <c r="AB7" s="69" t="s">
        <v>18</v>
      </c>
      <c r="AC7" s="13"/>
    </row>
    <row r="8" spans="1:29" ht="15.75" customHeight="1">
      <c r="A8" s="42"/>
      <c r="B8" s="48"/>
      <c r="C8" s="49"/>
      <c r="D8" s="50"/>
      <c r="E8" s="48"/>
      <c r="F8" s="49"/>
      <c r="G8" s="50"/>
      <c r="H8" s="48"/>
      <c r="I8" s="49"/>
      <c r="J8" s="50"/>
      <c r="K8" s="119"/>
      <c r="L8" s="49"/>
      <c r="M8" s="50"/>
      <c r="N8" s="13"/>
      <c r="O8" s="87"/>
      <c r="P8" s="83"/>
      <c r="Q8" s="62"/>
      <c r="R8" s="63" t="s">
        <v>19</v>
      </c>
      <c r="S8" s="63" t="s">
        <v>14</v>
      </c>
      <c r="T8" s="63" t="s">
        <v>14</v>
      </c>
      <c r="U8" s="62"/>
      <c r="V8" s="62"/>
      <c r="W8" s="62"/>
      <c r="X8" s="62"/>
      <c r="Y8" s="63" t="s">
        <v>20</v>
      </c>
      <c r="Z8" s="63" t="s">
        <v>21</v>
      </c>
      <c r="AA8" s="62"/>
      <c r="AB8" s="68"/>
      <c r="AC8" s="13"/>
    </row>
    <row r="9" spans="1:29" ht="15.75" customHeight="1">
      <c r="A9" s="43"/>
      <c r="B9" s="51"/>
      <c r="C9" s="52"/>
      <c r="D9" s="53"/>
      <c r="E9" s="51"/>
      <c r="F9" s="52"/>
      <c r="G9" s="53"/>
      <c r="H9" s="51"/>
      <c r="I9" s="52"/>
      <c r="J9" s="53"/>
      <c r="K9" s="93"/>
      <c r="L9" s="52"/>
      <c r="M9" s="53"/>
      <c r="N9" s="13"/>
      <c r="O9" s="87"/>
      <c r="P9" s="85" t="s">
        <v>22</v>
      </c>
      <c r="Q9" s="64" t="s">
        <v>22</v>
      </c>
      <c r="R9" s="64" t="s">
        <v>22</v>
      </c>
      <c r="S9" s="64" t="s">
        <v>23</v>
      </c>
      <c r="T9" s="64" t="s">
        <v>23</v>
      </c>
      <c r="U9" s="65" t="s">
        <v>0</v>
      </c>
      <c r="V9" s="66"/>
      <c r="W9" s="66"/>
      <c r="X9" s="66"/>
      <c r="Y9" s="65" t="s">
        <v>24</v>
      </c>
      <c r="Z9" s="66"/>
      <c r="AA9" s="64" t="s">
        <v>22</v>
      </c>
      <c r="AB9" s="70" t="s">
        <v>22</v>
      </c>
      <c r="AC9" s="13"/>
    </row>
    <row r="10" spans="1:29" ht="15.75" customHeight="1">
      <c r="A10" s="35" t="s">
        <v>25</v>
      </c>
      <c r="B10" s="146">
        <f>C10+D10</f>
        <v>127083000</v>
      </c>
      <c r="C10" s="147">
        <v>61801000</v>
      </c>
      <c r="D10" s="148">
        <v>65282000</v>
      </c>
      <c r="E10" s="146">
        <f>F10+G10</f>
        <v>1003539</v>
      </c>
      <c r="F10" s="149">
        <v>515533</v>
      </c>
      <c r="G10" s="150">
        <v>488006</v>
      </c>
      <c r="H10" s="146">
        <f>I10+J10</f>
        <v>1273004</v>
      </c>
      <c r="I10" s="151">
        <v>660335</v>
      </c>
      <c r="J10" s="152">
        <v>612669</v>
      </c>
      <c r="K10" s="153">
        <f>L10+M10</f>
        <v>-269465</v>
      </c>
      <c r="L10" s="154">
        <f>F10-I10</f>
        <v>-144802</v>
      </c>
      <c r="M10" s="155">
        <f>G10-J10</f>
        <v>-124663</v>
      </c>
      <c r="N10" s="13"/>
      <c r="O10" s="35" t="s">
        <v>25</v>
      </c>
      <c r="P10" s="123">
        <v>8</v>
      </c>
      <c r="Q10" s="124">
        <v>10.1</v>
      </c>
      <c r="R10" s="125">
        <v>-2.1</v>
      </c>
      <c r="S10" s="124">
        <v>2.1</v>
      </c>
      <c r="T10" s="124">
        <v>0.9</v>
      </c>
      <c r="U10" s="124">
        <v>22.9</v>
      </c>
      <c r="V10" s="124">
        <v>10.6</v>
      </c>
      <c r="W10" s="124">
        <v>12.3</v>
      </c>
      <c r="X10" s="124">
        <v>3.7</v>
      </c>
      <c r="Y10" s="124">
        <v>3</v>
      </c>
      <c r="Z10" s="124">
        <v>0.7</v>
      </c>
      <c r="AA10" s="124">
        <v>5.1</v>
      </c>
      <c r="AB10" s="126">
        <v>1.77</v>
      </c>
      <c r="AC10" s="13"/>
    </row>
    <row r="11" spans="1:29" ht="15.75" customHeight="1">
      <c r="A11" s="35" t="s">
        <v>26</v>
      </c>
      <c r="B11" s="156">
        <v>2041690</v>
      </c>
      <c r="C11" s="157">
        <v>987188</v>
      </c>
      <c r="D11" s="158">
        <v>1054502</v>
      </c>
      <c r="E11" s="146">
        <f>F11+G11</f>
        <v>15138</v>
      </c>
      <c r="F11" s="159">
        <v>7709</v>
      </c>
      <c r="G11" s="158">
        <v>7429</v>
      </c>
      <c r="H11" s="146">
        <f>I11+J11</f>
        <v>21658</v>
      </c>
      <c r="I11" s="157">
        <v>11256</v>
      </c>
      <c r="J11" s="158">
        <v>10402</v>
      </c>
      <c r="K11" s="160">
        <f>L11+M11</f>
        <v>-6520</v>
      </c>
      <c r="L11" s="154">
        <f>F11-I11</f>
        <v>-3547</v>
      </c>
      <c r="M11" s="155">
        <f>G11-J11</f>
        <v>-2973</v>
      </c>
      <c r="N11" s="13"/>
      <c r="O11" s="35" t="s">
        <v>26</v>
      </c>
      <c r="P11" s="123">
        <v>7.5</v>
      </c>
      <c r="Q11" s="124">
        <v>10.8</v>
      </c>
      <c r="R11" s="125">
        <v>-3.2</v>
      </c>
      <c r="S11" s="124">
        <v>2.4</v>
      </c>
      <c r="T11" s="124">
        <v>1.4</v>
      </c>
      <c r="U11" s="124">
        <v>20.3</v>
      </c>
      <c r="V11" s="124">
        <f aca="true" t="shared" si="0" ref="V11:W17">ROUND(G29/($E11+$F29)*1000,1)</f>
        <v>9.3</v>
      </c>
      <c r="W11" s="124">
        <f t="shared" si="0"/>
        <v>10.9</v>
      </c>
      <c r="X11" s="124">
        <v>4.6</v>
      </c>
      <c r="Y11" s="124">
        <f aca="true" t="shared" si="1" ref="X11:Z17">ROUND(J29/($E11+$J29)*1000,1)</f>
        <v>3.5</v>
      </c>
      <c r="Z11" s="124">
        <f t="shared" si="1"/>
        <v>1.1</v>
      </c>
      <c r="AA11" s="124">
        <v>4.5</v>
      </c>
      <c r="AB11" s="126">
        <v>1.58</v>
      </c>
      <c r="AC11" s="13"/>
    </row>
    <row r="12" spans="1:29" ht="15.75" customHeight="1">
      <c r="A12" s="35" t="s">
        <v>27</v>
      </c>
      <c r="B12" s="146">
        <f aca="true" t="shared" si="2" ref="B12:M12">SUM(B13+B16)</f>
        <v>153209</v>
      </c>
      <c r="C12" s="147">
        <f t="shared" si="2"/>
        <v>74391</v>
      </c>
      <c r="D12" s="148">
        <f t="shared" si="2"/>
        <v>78818</v>
      </c>
      <c r="E12" s="146">
        <f t="shared" si="2"/>
        <v>1052</v>
      </c>
      <c r="F12" s="161">
        <f t="shared" si="2"/>
        <v>503</v>
      </c>
      <c r="G12" s="148">
        <f t="shared" si="2"/>
        <v>549</v>
      </c>
      <c r="H12" s="146">
        <f t="shared" si="2"/>
        <v>1814</v>
      </c>
      <c r="I12" s="147">
        <f t="shared" si="2"/>
        <v>941</v>
      </c>
      <c r="J12" s="148">
        <f t="shared" si="2"/>
        <v>873</v>
      </c>
      <c r="K12" s="153">
        <f t="shared" si="2"/>
        <v>-762</v>
      </c>
      <c r="L12" s="154">
        <f t="shared" si="2"/>
        <v>-438</v>
      </c>
      <c r="M12" s="155">
        <f t="shared" si="2"/>
        <v>-324</v>
      </c>
      <c r="N12" s="13"/>
      <c r="O12" s="88" t="s">
        <v>27</v>
      </c>
      <c r="P12" s="127">
        <f aca="true" t="shared" si="3" ref="P12:P17">ROUND(E12/$B12*1000,1)</f>
        <v>6.9</v>
      </c>
      <c r="Q12" s="128">
        <f>ROUND(H12/B12*1000,1)</f>
        <v>11.8</v>
      </c>
      <c r="R12" s="129">
        <f aca="true" t="shared" si="4" ref="R12:R17">ROUND(K12/$B12*1000,1)</f>
        <v>-5</v>
      </c>
      <c r="S12" s="128">
        <f aca="true" t="shared" si="5" ref="S12:S17">ROUND(B30/E12*1000,1)</f>
        <v>4.8</v>
      </c>
      <c r="T12" s="128">
        <f aca="true" t="shared" si="6" ref="T12:T17">ROUND(E30/E12*1000,1)</f>
        <v>4.8</v>
      </c>
      <c r="U12" s="128">
        <f aca="true" t="shared" si="7" ref="U12:U17">ROUND(F30/(E12+F30)*1000,1)</f>
        <v>22.3</v>
      </c>
      <c r="V12" s="128">
        <f t="shared" si="0"/>
        <v>10.2</v>
      </c>
      <c r="W12" s="128">
        <f t="shared" si="0"/>
        <v>12.1</v>
      </c>
      <c r="X12" s="128">
        <f t="shared" si="1"/>
        <v>8.5</v>
      </c>
      <c r="Y12" s="128">
        <f t="shared" si="1"/>
        <v>3.8</v>
      </c>
      <c r="Z12" s="128">
        <f t="shared" si="1"/>
        <v>4.7</v>
      </c>
      <c r="AA12" s="128">
        <f aca="true" t="shared" si="8" ref="AA12:AA17">ROUND(L30/$B12*1000,1)</f>
        <v>3.8</v>
      </c>
      <c r="AB12" s="130">
        <f aca="true" t="shared" si="9" ref="AB12:AB17">ROUND(M30/$B12*1000,2)</f>
        <v>1.41</v>
      </c>
      <c r="AC12" s="13"/>
    </row>
    <row r="13" spans="1:29" ht="15.75" customHeight="1">
      <c r="A13" s="35" t="s">
        <v>37</v>
      </c>
      <c r="B13" s="146">
        <f aca="true" t="shared" si="10" ref="B13:M13">SUM(B14:B15)</f>
        <v>110894</v>
      </c>
      <c r="C13" s="157">
        <f t="shared" si="10"/>
        <v>54016</v>
      </c>
      <c r="D13" s="158">
        <f t="shared" si="10"/>
        <v>56878</v>
      </c>
      <c r="E13" s="146">
        <f t="shared" si="10"/>
        <v>799</v>
      </c>
      <c r="F13" s="159">
        <f>SUM(F14:F15)</f>
        <v>387</v>
      </c>
      <c r="G13" s="158">
        <f>SUM(G14:G15)</f>
        <v>412</v>
      </c>
      <c r="H13" s="146">
        <f t="shared" si="10"/>
        <v>1168</v>
      </c>
      <c r="I13" s="157">
        <f t="shared" si="10"/>
        <v>619</v>
      </c>
      <c r="J13" s="158">
        <f t="shared" si="10"/>
        <v>549</v>
      </c>
      <c r="K13" s="153">
        <f t="shared" si="10"/>
        <v>-369</v>
      </c>
      <c r="L13" s="154">
        <f t="shared" si="10"/>
        <v>-232</v>
      </c>
      <c r="M13" s="155">
        <f t="shared" si="10"/>
        <v>-137</v>
      </c>
      <c r="N13" s="13"/>
      <c r="O13" s="35" t="s">
        <v>37</v>
      </c>
      <c r="P13" s="123">
        <f t="shared" si="3"/>
        <v>7.2</v>
      </c>
      <c r="Q13" s="124">
        <f>ROUND(H13/$B13*1000,1)</f>
        <v>10.5</v>
      </c>
      <c r="R13" s="125">
        <f t="shared" si="4"/>
        <v>-3.3</v>
      </c>
      <c r="S13" s="124">
        <f t="shared" si="5"/>
        <v>5</v>
      </c>
      <c r="T13" s="124">
        <f t="shared" si="6"/>
        <v>5</v>
      </c>
      <c r="U13" s="124">
        <f t="shared" si="7"/>
        <v>25.6</v>
      </c>
      <c r="V13" s="124">
        <f t="shared" si="0"/>
        <v>11</v>
      </c>
      <c r="W13" s="124">
        <f t="shared" si="0"/>
        <v>14.6</v>
      </c>
      <c r="X13" s="124">
        <f t="shared" si="1"/>
        <v>10</v>
      </c>
      <c r="Y13" s="124">
        <f t="shared" si="1"/>
        <v>5</v>
      </c>
      <c r="Z13" s="124">
        <f t="shared" si="1"/>
        <v>5</v>
      </c>
      <c r="AA13" s="124">
        <f t="shared" si="8"/>
        <v>3.9</v>
      </c>
      <c r="AB13" s="126">
        <f t="shared" si="9"/>
        <v>1.44</v>
      </c>
      <c r="AC13" s="13"/>
    </row>
    <row r="14" spans="1:29" ht="15.75" customHeight="1">
      <c r="A14" s="36" t="s">
        <v>54</v>
      </c>
      <c r="B14" s="162">
        <v>89395</v>
      </c>
      <c r="C14" s="163">
        <v>43687</v>
      </c>
      <c r="D14" s="164">
        <v>45708</v>
      </c>
      <c r="E14" s="165">
        <f>F14+G14</f>
        <v>673</v>
      </c>
      <c r="F14" s="166">
        <v>334</v>
      </c>
      <c r="G14" s="166">
        <v>339</v>
      </c>
      <c r="H14" s="165">
        <f>I14+J14</f>
        <v>888</v>
      </c>
      <c r="I14" s="167">
        <v>470</v>
      </c>
      <c r="J14" s="168">
        <v>418</v>
      </c>
      <c r="K14" s="169">
        <f>SUM(L14:M14)</f>
        <v>-215</v>
      </c>
      <c r="L14" s="170">
        <f>F14-I14</f>
        <v>-136</v>
      </c>
      <c r="M14" s="171">
        <f>G14-J14</f>
        <v>-79</v>
      </c>
      <c r="N14" s="27"/>
      <c r="O14" s="36" t="s">
        <v>54</v>
      </c>
      <c r="P14" s="131">
        <f t="shared" si="3"/>
        <v>7.5</v>
      </c>
      <c r="Q14" s="132">
        <f>ROUND(H14/B14*1000,1)</f>
        <v>9.9</v>
      </c>
      <c r="R14" s="133">
        <f t="shared" si="4"/>
        <v>-2.4</v>
      </c>
      <c r="S14" s="132">
        <f t="shared" si="5"/>
        <v>5.9</v>
      </c>
      <c r="T14" s="132">
        <f t="shared" si="6"/>
        <v>5.9</v>
      </c>
      <c r="U14" s="132">
        <f t="shared" si="7"/>
        <v>24.6</v>
      </c>
      <c r="V14" s="132">
        <f t="shared" si="0"/>
        <v>10.1</v>
      </c>
      <c r="W14" s="132">
        <f t="shared" si="0"/>
        <v>14.5</v>
      </c>
      <c r="X14" s="132">
        <f t="shared" si="1"/>
        <v>11.8</v>
      </c>
      <c r="Y14" s="132">
        <f t="shared" si="1"/>
        <v>5.9</v>
      </c>
      <c r="Z14" s="132">
        <f t="shared" si="1"/>
        <v>5.9</v>
      </c>
      <c r="AA14" s="132">
        <f t="shared" si="8"/>
        <v>4</v>
      </c>
      <c r="AB14" s="134">
        <f t="shared" si="9"/>
        <v>1.47</v>
      </c>
      <c r="AC14" s="13"/>
    </row>
    <row r="15" spans="1:29" ht="15.75" customHeight="1">
      <c r="A15" s="37" t="s">
        <v>55</v>
      </c>
      <c r="B15" s="172">
        <v>21499</v>
      </c>
      <c r="C15" s="173">
        <v>10329</v>
      </c>
      <c r="D15" s="174">
        <v>11170</v>
      </c>
      <c r="E15" s="175">
        <f>F15+G15</f>
        <v>126</v>
      </c>
      <c r="F15" s="176">
        <v>53</v>
      </c>
      <c r="G15" s="176">
        <v>73</v>
      </c>
      <c r="H15" s="175">
        <f>I15+J15</f>
        <v>280</v>
      </c>
      <c r="I15" s="177">
        <v>149</v>
      </c>
      <c r="J15" s="178">
        <v>131</v>
      </c>
      <c r="K15" s="179">
        <f>SUM(L15:M15)</f>
        <v>-154</v>
      </c>
      <c r="L15" s="180">
        <f>F15-I15</f>
        <v>-96</v>
      </c>
      <c r="M15" s="181">
        <f>G15-J15</f>
        <v>-58</v>
      </c>
      <c r="N15" s="13"/>
      <c r="O15" s="37" t="s">
        <v>55</v>
      </c>
      <c r="P15" s="135">
        <f>ROUND(E15/$B15*1000,1)</f>
        <v>5.9</v>
      </c>
      <c r="Q15" s="136">
        <f>ROUND(H15/B15*1000,1)</f>
        <v>13</v>
      </c>
      <c r="R15" s="137">
        <f t="shared" si="4"/>
        <v>-7.2</v>
      </c>
      <c r="S15" s="136">
        <f t="shared" si="5"/>
        <v>0</v>
      </c>
      <c r="T15" s="136">
        <f t="shared" si="6"/>
        <v>0</v>
      </c>
      <c r="U15" s="136">
        <f t="shared" si="7"/>
        <v>30.8</v>
      </c>
      <c r="V15" s="136">
        <f t="shared" si="0"/>
        <v>15.4</v>
      </c>
      <c r="W15" s="136">
        <f t="shared" si="0"/>
        <v>15.4</v>
      </c>
      <c r="X15" s="136">
        <f t="shared" si="1"/>
        <v>0</v>
      </c>
      <c r="Y15" s="136">
        <f t="shared" si="1"/>
        <v>0</v>
      </c>
      <c r="Z15" s="136">
        <f t="shared" si="1"/>
        <v>0</v>
      </c>
      <c r="AA15" s="136">
        <f t="shared" si="8"/>
        <v>3.4</v>
      </c>
      <c r="AB15" s="138">
        <f t="shared" si="9"/>
        <v>1.35</v>
      </c>
      <c r="AC15" s="13"/>
    </row>
    <row r="16" spans="1:29" ht="15.75" customHeight="1">
      <c r="A16" s="38" t="s">
        <v>36</v>
      </c>
      <c r="B16" s="156">
        <f>SUM(B17:B17)</f>
        <v>42315</v>
      </c>
      <c r="C16" s="157">
        <f>SUM(C17:C17)</f>
        <v>20375</v>
      </c>
      <c r="D16" s="158">
        <f>SUM(D17:D17)</f>
        <v>21940</v>
      </c>
      <c r="E16" s="156">
        <f>F16+G16</f>
        <v>253</v>
      </c>
      <c r="F16" s="159">
        <f>SUM(F17:F17)</f>
        <v>116</v>
      </c>
      <c r="G16" s="158">
        <f>SUM(G17:G17)</f>
        <v>137</v>
      </c>
      <c r="H16" s="156">
        <f>I16+J16</f>
        <v>646</v>
      </c>
      <c r="I16" s="157">
        <f>SUM(I17:I17)</f>
        <v>322</v>
      </c>
      <c r="J16" s="158">
        <f>SUM(J17:J17)</f>
        <v>324</v>
      </c>
      <c r="K16" s="160">
        <f>SUM(K17:K17)</f>
        <v>-393</v>
      </c>
      <c r="L16" s="154">
        <f>SUM(L17:L17)</f>
        <v>-206</v>
      </c>
      <c r="M16" s="155">
        <f>SUM(M17:M17)</f>
        <v>-187</v>
      </c>
      <c r="N16" s="13"/>
      <c r="O16" s="38" t="s">
        <v>36</v>
      </c>
      <c r="P16" s="123">
        <f t="shared" si="3"/>
        <v>6</v>
      </c>
      <c r="Q16" s="124">
        <f>ROUND(H16/B16*1000,1)</f>
        <v>15.3</v>
      </c>
      <c r="R16" s="125">
        <f t="shared" si="4"/>
        <v>-9.3</v>
      </c>
      <c r="S16" s="124">
        <f t="shared" si="5"/>
        <v>4</v>
      </c>
      <c r="T16" s="124">
        <f t="shared" si="6"/>
        <v>4</v>
      </c>
      <c r="U16" s="124">
        <f t="shared" si="7"/>
        <v>11.7</v>
      </c>
      <c r="V16" s="124">
        <f t="shared" si="0"/>
        <v>7.8</v>
      </c>
      <c r="W16" s="124">
        <f t="shared" si="0"/>
        <v>3.9</v>
      </c>
      <c r="X16" s="124">
        <f t="shared" si="1"/>
        <v>4</v>
      </c>
      <c r="Y16" s="139">
        <f t="shared" si="1"/>
        <v>0</v>
      </c>
      <c r="Z16" s="139">
        <f t="shared" si="1"/>
        <v>4</v>
      </c>
      <c r="AA16" s="124">
        <f t="shared" si="8"/>
        <v>3.6</v>
      </c>
      <c r="AB16" s="126">
        <f t="shared" si="9"/>
        <v>1.32</v>
      </c>
      <c r="AC16" s="13"/>
    </row>
    <row r="17" spans="1:29" ht="15.75" customHeight="1">
      <c r="A17" s="39" t="s">
        <v>35</v>
      </c>
      <c r="B17" s="182">
        <v>42315</v>
      </c>
      <c r="C17" s="183">
        <v>20375</v>
      </c>
      <c r="D17" s="184">
        <v>21940</v>
      </c>
      <c r="E17" s="182">
        <f>F17+G17</f>
        <v>253</v>
      </c>
      <c r="F17" s="185">
        <v>116</v>
      </c>
      <c r="G17" s="184">
        <v>137</v>
      </c>
      <c r="H17" s="182">
        <f>I17+J17</f>
        <v>646</v>
      </c>
      <c r="I17" s="186">
        <v>322</v>
      </c>
      <c r="J17" s="187">
        <v>324</v>
      </c>
      <c r="K17" s="188">
        <f>SUM(L17:M17)</f>
        <v>-393</v>
      </c>
      <c r="L17" s="189">
        <f>F17-I17</f>
        <v>-206</v>
      </c>
      <c r="M17" s="190">
        <f>G17-J17</f>
        <v>-187</v>
      </c>
      <c r="N17" s="13"/>
      <c r="O17" s="39" t="s">
        <v>35</v>
      </c>
      <c r="P17" s="140">
        <f t="shared" si="3"/>
        <v>6</v>
      </c>
      <c r="Q17" s="141">
        <f>ROUND(H17/B17*1000,1)</f>
        <v>15.3</v>
      </c>
      <c r="R17" s="142">
        <f t="shared" si="4"/>
        <v>-9.3</v>
      </c>
      <c r="S17" s="141">
        <f t="shared" si="5"/>
        <v>4</v>
      </c>
      <c r="T17" s="141">
        <f t="shared" si="6"/>
        <v>4</v>
      </c>
      <c r="U17" s="141">
        <f t="shared" si="7"/>
        <v>11.7</v>
      </c>
      <c r="V17" s="143">
        <f t="shared" si="0"/>
        <v>7.8</v>
      </c>
      <c r="W17" s="141">
        <f t="shared" si="0"/>
        <v>3.9</v>
      </c>
      <c r="X17" s="141">
        <f t="shared" si="1"/>
        <v>4</v>
      </c>
      <c r="Y17" s="144">
        <f t="shared" si="1"/>
        <v>0</v>
      </c>
      <c r="Z17" s="144">
        <f t="shared" si="1"/>
        <v>4</v>
      </c>
      <c r="AA17" s="141">
        <f t="shared" si="8"/>
        <v>3.6</v>
      </c>
      <c r="AB17" s="145">
        <f t="shared" si="9"/>
        <v>1.32</v>
      </c>
      <c r="AC17" s="13"/>
    </row>
    <row r="18" spans="1:28" ht="14.25" customHeight="1">
      <c r="A18" s="28"/>
      <c r="B18" s="29"/>
      <c r="C18" s="29"/>
      <c r="D18" s="30"/>
      <c r="E18" s="29"/>
      <c r="F18" s="29"/>
      <c r="G18" s="29"/>
      <c r="H18" s="31"/>
      <c r="I18" s="32"/>
      <c r="J18" s="31"/>
      <c r="K18" s="31"/>
      <c r="L18" s="31"/>
      <c r="M18" s="31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58"/>
    </row>
    <row r="19" spans="1:28" ht="15.75" customHeight="1">
      <c r="A19" s="15"/>
      <c r="E19" s="16"/>
      <c r="F19" s="16"/>
      <c r="G19" s="18"/>
      <c r="H19" s="18"/>
      <c r="I19" s="19"/>
      <c r="J19" s="19"/>
      <c r="K19" s="19"/>
      <c r="L19" s="19"/>
      <c r="M19" s="19"/>
      <c r="O19" s="20" t="s">
        <v>51</v>
      </c>
      <c r="P19" s="21"/>
      <c r="Q19" s="22"/>
      <c r="X19" s="23" t="s">
        <v>28</v>
      </c>
      <c r="AB19" s="4"/>
    </row>
    <row r="20" spans="1:28" ht="15.75" customHeight="1">
      <c r="A20" s="15"/>
      <c r="E20" s="16"/>
      <c r="F20" s="16"/>
      <c r="G20" s="18"/>
      <c r="H20" s="18"/>
      <c r="I20" s="19"/>
      <c r="J20" s="19"/>
      <c r="K20" s="19"/>
      <c r="L20" s="19"/>
      <c r="M20" s="19"/>
      <c r="O20" s="20" t="s">
        <v>52</v>
      </c>
      <c r="P20" s="21"/>
      <c r="Q20" s="22"/>
      <c r="X20" s="23" t="s">
        <v>28</v>
      </c>
      <c r="AB20" s="4"/>
    </row>
    <row r="21" spans="1:28" ht="15.75" customHeight="1">
      <c r="A21" s="15"/>
      <c r="E21" s="16"/>
      <c r="F21" s="16"/>
      <c r="G21" s="18"/>
      <c r="H21" s="18"/>
      <c r="I21" s="19"/>
      <c r="J21" s="19"/>
      <c r="K21" s="19"/>
      <c r="L21" s="19"/>
      <c r="M21" s="19"/>
      <c r="O21" s="20" t="s">
        <v>53</v>
      </c>
      <c r="P21" s="21"/>
      <c r="Q21" s="22"/>
      <c r="X21" s="23"/>
      <c r="AB21" s="4"/>
    </row>
    <row r="22" spans="1:28" ht="15.75" customHeight="1">
      <c r="A22" s="94"/>
      <c r="B22" s="81"/>
      <c r="C22" s="81"/>
      <c r="D22" s="81"/>
      <c r="E22" s="102"/>
      <c r="F22" s="101" t="s">
        <v>0</v>
      </c>
      <c r="G22" s="81"/>
      <c r="H22" s="81"/>
      <c r="I22" s="108"/>
      <c r="J22" s="81"/>
      <c r="K22" s="109"/>
      <c r="L22" s="102"/>
      <c r="M22" s="109"/>
      <c r="N22" s="13"/>
      <c r="O22" s="22"/>
      <c r="X22" s="23" t="s">
        <v>28</v>
      </c>
      <c r="AB22" s="4"/>
    </row>
    <row r="23" spans="1:28" ht="15.75" customHeight="1">
      <c r="A23" s="42"/>
      <c r="B23" s="89" t="s">
        <v>29</v>
      </c>
      <c r="C23" s="82"/>
      <c r="D23" s="82"/>
      <c r="E23" s="103" t="s">
        <v>6</v>
      </c>
      <c r="F23" s="89" t="s">
        <v>48</v>
      </c>
      <c r="G23" s="82"/>
      <c r="H23" s="82"/>
      <c r="I23" s="110" t="s">
        <v>47</v>
      </c>
      <c r="J23" s="82"/>
      <c r="K23" s="111"/>
      <c r="L23" s="118"/>
      <c r="M23" s="114"/>
      <c r="N23" s="13"/>
      <c r="O23" s="21" t="s">
        <v>59</v>
      </c>
      <c r="AB23" s="4"/>
    </row>
    <row r="24" spans="1:28" ht="15.75" customHeight="1">
      <c r="A24" s="42"/>
      <c r="B24" s="90"/>
      <c r="C24" s="78"/>
      <c r="D24" s="97"/>
      <c r="E24" s="104" t="s">
        <v>0</v>
      </c>
      <c r="F24" s="90"/>
      <c r="G24" s="78"/>
      <c r="H24" s="97"/>
      <c r="I24" s="44"/>
      <c r="J24" s="77" t="s">
        <v>7</v>
      </c>
      <c r="K24" s="112" t="s">
        <v>8</v>
      </c>
      <c r="L24" s="105" t="s">
        <v>44</v>
      </c>
      <c r="M24" s="115" t="s">
        <v>45</v>
      </c>
      <c r="N24" s="13"/>
      <c r="O24" s="24"/>
      <c r="Q24" s="21" t="s">
        <v>60</v>
      </c>
      <c r="X24" s="7"/>
      <c r="AB24" s="4"/>
    </row>
    <row r="25" spans="1:28" ht="15.75" customHeight="1">
      <c r="A25" s="42"/>
      <c r="B25" s="91" t="s">
        <v>9</v>
      </c>
      <c r="C25" s="46" t="s">
        <v>10</v>
      </c>
      <c r="D25" s="98" t="s">
        <v>11</v>
      </c>
      <c r="E25" s="105" t="s">
        <v>30</v>
      </c>
      <c r="F25" s="91" t="s">
        <v>12</v>
      </c>
      <c r="G25" s="46" t="s">
        <v>4</v>
      </c>
      <c r="H25" s="98" t="s">
        <v>15</v>
      </c>
      <c r="I25" s="45" t="s">
        <v>12</v>
      </c>
      <c r="J25" s="46" t="s">
        <v>31</v>
      </c>
      <c r="K25" s="47" t="s">
        <v>6</v>
      </c>
      <c r="L25" s="105" t="s">
        <v>43</v>
      </c>
      <c r="M25" s="115" t="s">
        <v>43</v>
      </c>
      <c r="N25" s="13"/>
      <c r="AB25" s="4"/>
    </row>
    <row r="26" spans="1:28" ht="15.75" customHeight="1">
      <c r="A26" s="42"/>
      <c r="B26" s="92"/>
      <c r="C26" s="79"/>
      <c r="D26" s="99"/>
      <c r="E26" s="106"/>
      <c r="F26" s="92"/>
      <c r="G26" s="79"/>
      <c r="H26" s="99"/>
      <c r="I26" s="113"/>
      <c r="J26" s="46" t="s">
        <v>20</v>
      </c>
      <c r="K26" s="47" t="s">
        <v>21</v>
      </c>
      <c r="L26" s="106"/>
      <c r="M26" s="116"/>
      <c r="N26" s="13"/>
      <c r="O26" s="24" t="s">
        <v>32</v>
      </c>
      <c r="X26" s="7"/>
      <c r="AB26" s="4"/>
    </row>
    <row r="27" spans="1:28" ht="15.75" customHeight="1">
      <c r="A27" s="42"/>
      <c r="B27" s="93"/>
      <c r="C27" s="52"/>
      <c r="D27" s="100"/>
      <c r="E27" s="107"/>
      <c r="F27" s="93"/>
      <c r="G27" s="52"/>
      <c r="H27" s="100"/>
      <c r="I27" s="51"/>
      <c r="J27" s="80" t="s">
        <v>24</v>
      </c>
      <c r="K27" s="53"/>
      <c r="L27" s="107"/>
      <c r="M27" s="117"/>
      <c r="N27" s="13"/>
      <c r="O27" s="24" t="s">
        <v>33</v>
      </c>
      <c r="X27" s="7"/>
      <c r="AB27" s="4"/>
    </row>
    <row r="28" spans="1:28" ht="15.75" customHeight="1">
      <c r="A28" s="35" t="s">
        <v>25</v>
      </c>
      <c r="B28" s="191">
        <f>C28+D28</f>
        <v>2080</v>
      </c>
      <c r="C28" s="192">
        <v>1110</v>
      </c>
      <c r="D28" s="193">
        <v>970</v>
      </c>
      <c r="E28" s="194">
        <v>952</v>
      </c>
      <c r="F28" s="191">
        <f>G28+H28</f>
        <v>23524</v>
      </c>
      <c r="G28" s="192">
        <v>10905</v>
      </c>
      <c r="H28" s="193">
        <v>12619</v>
      </c>
      <c r="I28" s="195">
        <f>J28+K28</f>
        <v>3750</v>
      </c>
      <c r="J28" s="196">
        <v>3039</v>
      </c>
      <c r="K28" s="197">
        <v>711</v>
      </c>
      <c r="L28" s="198">
        <v>643749</v>
      </c>
      <c r="M28" s="199">
        <v>222107</v>
      </c>
      <c r="N28" s="13"/>
      <c r="O28" s="24" t="s">
        <v>34</v>
      </c>
      <c r="AB28" s="4"/>
    </row>
    <row r="29" spans="1:28" ht="15.75" customHeight="1">
      <c r="A29" s="35" t="s">
        <v>26</v>
      </c>
      <c r="B29" s="200">
        <f>C29+D29</f>
        <v>37</v>
      </c>
      <c r="C29" s="201">
        <v>16</v>
      </c>
      <c r="D29" s="202">
        <v>21</v>
      </c>
      <c r="E29" s="194">
        <v>21</v>
      </c>
      <c r="F29" s="191">
        <f>G29+H29</f>
        <v>313</v>
      </c>
      <c r="G29" s="201">
        <v>144</v>
      </c>
      <c r="H29" s="202">
        <v>169</v>
      </c>
      <c r="I29" s="203">
        <f>J29+K29</f>
        <v>70</v>
      </c>
      <c r="J29" s="201">
        <v>53</v>
      </c>
      <c r="K29" s="204">
        <v>17</v>
      </c>
      <c r="L29" s="194">
        <v>9071</v>
      </c>
      <c r="M29" s="205">
        <v>3182</v>
      </c>
      <c r="N29" s="13"/>
      <c r="O29" s="24" t="s">
        <v>50</v>
      </c>
      <c r="AB29" s="4"/>
    </row>
    <row r="30" spans="1:28" ht="15.75" customHeight="1">
      <c r="A30" s="88" t="s">
        <v>27</v>
      </c>
      <c r="B30" s="206">
        <f aca="true" t="shared" si="11" ref="B30:M30">B31+B34</f>
        <v>5</v>
      </c>
      <c r="C30" s="207">
        <f t="shared" si="11"/>
        <v>1</v>
      </c>
      <c r="D30" s="208">
        <f t="shared" si="11"/>
        <v>4</v>
      </c>
      <c r="E30" s="209">
        <f t="shared" si="11"/>
        <v>5</v>
      </c>
      <c r="F30" s="206">
        <f t="shared" si="11"/>
        <v>24</v>
      </c>
      <c r="G30" s="207">
        <f t="shared" si="11"/>
        <v>11</v>
      </c>
      <c r="H30" s="208">
        <f t="shared" si="11"/>
        <v>13</v>
      </c>
      <c r="I30" s="210">
        <f t="shared" si="11"/>
        <v>9</v>
      </c>
      <c r="J30" s="207">
        <f t="shared" si="11"/>
        <v>4</v>
      </c>
      <c r="K30" s="211">
        <f t="shared" si="11"/>
        <v>5</v>
      </c>
      <c r="L30" s="209">
        <f t="shared" si="11"/>
        <v>581</v>
      </c>
      <c r="M30" s="212">
        <f t="shared" si="11"/>
        <v>216</v>
      </c>
      <c r="N30" s="13"/>
      <c r="O30" s="24" t="s">
        <v>49</v>
      </c>
      <c r="AB30" s="4"/>
    </row>
    <row r="31" spans="1:28" ht="15.75" customHeight="1">
      <c r="A31" s="35" t="s">
        <v>37</v>
      </c>
      <c r="B31" s="191">
        <f aca="true" t="shared" si="12" ref="B31:M31">SUM(B32:B33)</f>
        <v>4</v>
      </c>
      <c r="C31" s="196">
        <f t="shared" si="12"/>
        <v>1</v>
      </c>
      <c r="D31" s="213">
        <f t="shared" si="12"/>
        <v>3</v>
      </c>
      <c r="E31" s="214">
        <f t="shared" si="12"/>
        <v>4</v>
      </c>
      <c r="F31" s="191">
        <f t="shared" si="12"/>
        <v>21</v>
      </c>
      <c r="G31" s="196">
        <f t="shared" si="12"/>
        <v>9</v>
      </c>
      <c r="H31" s="213">
        <f t="shared" si="12"/>
        <v>12</v>
      </c>
      <c r="I31" s="203">
        <f t="shared" si="12"/>
        <v>8</v>
      </c>
      <c r="J31" s="196">
        <f t="shared" si="12"/>
        <v>4</v>
      </c>
      <c r="K31" s="215">
        <f t="shared" si="12"/>
        <v>4</v>
      </c>
      <c r="L31" s="214">
        <f t="shared" si="12"/>
        <v>427</v>
      </c>
      <c r="M31" s="216">
        <f t="shared" si="12"/>
        <v>160</v>
      </c>
      <c r="N31" s="13"/>
      <c r="O31" s="24" t="s">
        <v>46</v>
      </c>
      <c r="AB31" s="4"/>
    </row>
    <row r="32" spans="1:28" ht="15.75" customHeight="1">
      <c r="A32" s="36" t="s">
        <v>54</v>
      </c>
      <c r="B32" s="217">
        <f>C32+D32</f>
        <v>4</v>
      </c>
      <c r="C32" s="218">
        <v>1</v>
      </c>
      <c r="D32" s="219">
        <v>3</v>
      </c>
      <c r="E32" s="220">
        <v>4</v>
      </c>
      <c r="F32" s="217">
        <f>G32+H32</f>
        <v>17</v>
      </c>
      <c r="G32" s="218">
        <v>7</v>
      </c>
      <c r="H32" s="219">
        <v>10</v>
      </c>
      <c r="I32" s="221">
        <f>J32+K32</f>
        <v>8</v>
      </c>
      <c r="J32" s="218">
        <v>4</v>
      </c>
      <c r="K32" s="222">
        <v>4</v>
      </c>
      <c r="L32" s="220">
        <v>354</v>
      </c>
      <c r="M32" s="223">
        <v>131</v>
      </c>
      <c r="N32" s="13"/>
      <c r="AB32" s="4"/>
    </row>
    <row r="33" spans="1:28" ht="15.75" customHeight="1">
      <c r="A33" s="37" t="s">
        <v>55</v>
      </c>
      <c r="B33" s="224">
        <f>C33+D33</f>
        <v>0</v>
      </c>
      <c r="C33" s="225">
        <v>0</v>
      </c>
      <c r="D33" s="226">
        <v>0</v>
      </c>
      <c r="E33" s="227">
        <v>0</v>
      </c>
      <c r="F33" s="224">
        <f>G33+H33</f>
        <v>4</v>
      </c>
      <c r="G33" s="225">
        <v>2</v>
      </c>
      <c r="H33" s="226">
        <v>2</v>
      </c>
      <c r="I33" s="228">
        <f>J33+K33</f>
        <v>0</v>
      </c>
      <c r="J33" s="225">
        <v>0</v>
      </c>
      <c r="K33" s="229">
        <v>0</v>
      </c>
      <c r="L33" s="227">
        <v>73</v>
      </c>
      <c r="M33" s="230">
        <v>29</v>
      </c>
      <c r="N33" s="13"/>
      <c r="AB33" s="4"/>
    </row>
    <row r="34" spans="1:28" ht="15.75" customHeight="1">
      <c r="A34" s="95" t="s">
        <v>36</v>
      </c>
      <c r="B34" s="231">
        <f>C34+D34</f>
        <v>1</v>
      </c>
      <c r="C34" s="232">
        <f>SUM(C35:C35)</f>
        <v>0</v>
      </c>
      <c r="D34" s="233">
        <f>SUM(D35:D35)</f>
        <v>1</v>
      </c>
      <c r="E34" s="234">
        <f>SUM(E35:E35)</f>
        <v>1</v>
      </c>
      <c r="F34" s="231">
        <f>G34+H34</f>
        <v>3</v>
      </c>
      <c r="G34" s="232">
        <f>SUM(G35:G35)</f>
        <v>2</v>
      </c>
      <c r="H34" s="233">
        <f>SUM(H35:H35)</f>
        <v>1</v>
      </c>
      <c r="I34" s="235">
        <f>J34+K34</f>
        <v>1</v>
      </c>
      <c r="J34" s="232">
        <f>SUM(J35:J35)</f>
        <v>0</v>
      </c>
      <c r="K34" s="236">
        <f>SUM(K35:K35)</f>
        <v>1</v>
      </c>
      <c r="L34" s="234">
        <f>SUM(L35:L35)</f>
        <v>154</v>
      </c>
      <c r="M34" s="237">
        <f>SUM(M35:M35)</f>
        <v>56</v>
      </c>
      <c r="N34" s="13"/>
      <c r="AB34" s="3"/>
    </row>
    <row r="35" spans="1:28" ht="15.75" customHeight="1">
      <c r="A35" s="39" t="s">
        <v>38</v>
      </c>
      <c r="B35" s="238">
        <f>C35+D35</f>
        <v>1</v>
      </c>
      <c r="C35" s="239">
        <v>0</v>
      </c>
      <c r="D35" s="240">
        <v>1</v>
      </c>
      <c r="E35" s="241">
        <v>1</v>
      </c>
      <c r="F35" s="238">
        <f>G35+H35</f>
        <v>3</v>
      </c>
      <c r="G35" s="242">
        <v>2</v>
      </c>
      <c r="H35" s="240">
        <v>1</v>
      </c>
      <c r="I35" s="243">
        <f>J35+K35</f>
        <v>1</v>
      </c>
      <c r="J35" s="242">
        <v>0</v>
      </c>
      <c r="K35" s="244">
        <v>1</v>
      </c>
      <c r="L35" s="245">
        <v>154</v>
      </c>
      <c r="M35" s="246">
        <v>56</v>
      </c>
      <c r="N35" s="13"/>
      <c r="AB35" s="3"/>
    </row>
    <row r="36" spans="1:28" ht="10.5" customHeight="1">
      <c r="A36" s="25" t="s">
        <v>28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AB36" s="3"/>
    </row>
    <row r="37" spans="1:28" ht="13.5" customHeight="1">
      <c r="A37" s="13"/>
      <c r="B37" s="120" t="s">
        <v>56</v>
      </c>
      <c r="C37" s="121"/>
      <c r="D37" s="120" t="s">
        <v>67</v>
      </c>
      <c r="E37" s="13"/>
      <c r="F37" s="13"/>
      <c r="G37" s="13"/>
      <c r="H37" s="13"/>
      <c r="I37" s="13"/>
      <c r="J37" s="13"/>
      <c r="K37" s="13"/>
      <c r="L37" s="13"/>
      <c r="M37" s="13"/>
      <c r="AB37" s="3"/>
    </row>
    <row r="38" spans="1:28" ht="13.5" customHeight="1">
      <c r="A38" s="13"/>
      <c r="B38" s="120" t="s">
        <v>57</v>
      </c>
      <c r="C38" s="121"/>
      <c r="D38" s="120" t="s">
        <v>65</v>
      </c>
      <c r="E38" s="13"/>
      <c r="F38" s="13"/>
      <c r="G38" s="13"/>
      <c r="H38" s="13"/>
      <c r="I38" s="13"/>
      <c r="J38" s="13"/>
      <c r="K38" s="13"/>
      <c r="L38" s="13"/>
      <c r="M38" s="13"/>
      <c r="AB38" s="3"/>
    </row>
    <row r="39" spans="2:28" ht="13.5" customHeight="1">
      <c r="B39" s="120" t="s">
        <v>58</v>
      </c>
      <c r="C39" s="121"/>
      <c r="D39" s="120" t="s">
        <v>66</v>
      </c>
      <c r="E39" s="3"/>
      <c r="F39" s="3"/>
      <c r="G39" s="3"/>
      <c r="H39" s="3"/>
      <c r="I39" s="3"/>
      <c r="J39" s="3"/>
      <c r="K39" s="3"/>
      <c r="L39" s="3"/>
      <c r="M39" s="3"/>
      <c r="AB39" s="3"/>
    </row>
    <row r="40" spans="2:28" ht="9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AB40" s="3"/>
    </row>
    <row r="41" spans="2:28" ht="9.7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AB41" s="3"/>
    </row>
    <row r="42" spans="2:28" ht="9.7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AB42" s="3"/>
    </row>
    <row r="43" spans="1:28" ht="9.75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AB43" s="3"/>
    </row>
    <row r="44" spans="1:28" ht="9.75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AB44" s="3"/>
    </row>
    <row r="45" spans="2:28" ht="9.75" customHeigh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AB45" s="3"/>
    </row>
    <row r="46" spans="2:28" ht="9.75" customHeight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AB46" s="3"/>
    </row>
    <row r="47" spans="2:28" ht="9.75" customHeight="1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AB47" s="3"/>
    </row>
    <row r="48" spans="2:28" ht="9.75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AB48" s="3"/>
    </row>
    <row r="49" spans="2:28" ht="9.75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AB49" s="3"/>
    </row>
    <row r="50" spans="2:28" ht="9.7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AB50" s="3"/>
    </row>
    <row r="51" spans="1:28" ht="9.75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AB51" s="3"/>
    </row>
  </sheetData>
  <sheetProtection/>
  <mergeCells count="1">
    <mergeCell ref="B5:D5"/>
  </mergeCells>
  <printOptions/>
  <pageMargins left="0.91" right="0.63" top="0.984251968503937" bottom="1.1811023622047245" header="0" footer="0"/>
  <pageSetup horizontalDpi="600" verticalDpi="600" orientation="portrait" paperSize="9" r:id="rId1"/>
  <headerFooter differentFirst="1" alignWithMargins="0">
    <firstFooter>&amp;C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59765625" defaultRowHeight="8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A:\T2-1.＆２.jsd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人口動態総覧（実数）</dc:title>
  <dc:subject/>
  <dc:creator>岐阜県</dc:creator>
  <cp:keywords/>
  <dc:description/>
  <cp:lastModifiedBy>Gifu</cp:lastModifiedBy>
  <cp:lastPrinted>2013-02-20T01:45:49Z</cp:lastPrinted>
  <dcterms:created xsi:type="dcterms:W3CDTF">2003-01-22T05:37:58Z</dcterms:created>
  <dcterms:modified xsi:type="dcterms:W3CDTF">2016-03-16T09:01:19Z</dcterms:modified>
  <cp:category/>
  <cp:version/>
  <cp:contentType/>
  <cp:contentStatus/>
  <cp:revision>72</cp:revision>
</cp:coreProperties>
</file>