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705" windowWidth="14940" windowHeight="6300" tabRatio="722" activeTab="0"/>
  </bookViews>
  <sheets>
    <sheet name="第22-1表　合計" sheetId="1" r:id="rId1"/>
    <sheet name="第22-2表　公立計" sheetId="2" r:id="rId2"/>
    <sheet name="第22-3表　公立(普通)" sheetId="3" r:id="rId3"/>
    <sheet name="第22-4表　公立(農業)" sheetId="4" r:id="rId4"/>
    <sheet name="第22-5表　公立(工業)" sheetId="5" r:id="rId5"/>
    <sheet name="第22-6表　公立(商業)" sheetId="6" r:id="rId6"/>
    <sheet name="第22-7表　公立(家庭)" sheetId="7" r:id="rId7"/>
    <sheet name="第22-8表　公立(福祉)" sheetId="8" r:id="rId8"/>
    <sheet name="第22-9表　公立(その他)" sheetId="9" r:id="rId9"/>
    <sheet name="第22-10表　公立(総合学科)" sheetId="10" r:id="rId10"/>
    <sheet name="第22-11表　私立計" sheetId="11" r:id="rId11"/>
    <sheet name="第22-12表　私立(普通)" sheetId="12" r:id="rId12"/>
    <sheet name="第22-13表　私立(農業)" sheetId="13" r:id="rId13"/>
    <sheet name="第22－14表　私立(工業)" sheetId="14" r:id="rId14"/>
    <sheet name="第22-15表　私立(商業)" sheetId="15" r:id="rId15"/>
    <sheet name="第22-16表　私立(家庭)" sheetId="16" r:id="rId16"/>
    <sheet name="第22-17表　私立(看護)" sheetId="17" r:id="rId17"/>
    <sheet name="第22-18表　私立(その他)" sheetId="18" r:id="rId18"/>
  </sheets>
  <definedNames>
    <definedName name="_xlnm.Print_Area" localSheetId="9">'第22-10表　公立(総合学科)'!$A$2:$S$31</definedName>
    <definedName name="_xlnm.Print_Area" localSheetId="10">'第22-11表　私立計'!$A$1:$S$67</definedName>
    <definedName name="_xlnm.Print_Area" localSheetId="11">'第22-12表　私立(普通)'!$A$1:$S$69</definedName>
    <definedName name="_xlnm.Print_Area" localSheetId="14">'第22-15表　私立(商業)'!$A$1:$S$35</definedName>
    <definedName name="_xlnm.Print_Area" localSheetId="15">'第22-16表　私立(家庭)'!$A$1:$S$26</definedName>
    <definedName name="_xlnm.Print_Area" localSheetId="0">'第22-1表　合計'!$A$1:$S$70</definedName>
    <definedName name="_xlnm.Print_Area" localSheetId="1">'第22-2表　公立計'!$A$1:$S$70</definedName>
    <definedName name="_xlnm.Print_Area" localSheetId="2">'第22-3表　公立(普通)'!$A$1:$S$69</definedName>
    <definedName name="_xlnm.Print_Area" localSheetId="3">'第22-4表　公立(農業)'!$A$1:$S$35</definedName>
    <definedName name="_xlnm.Print_Area" localSheetId="4">'第22-5表　公立(工業)'!$A$1:$S$31</definedName>
    <definedName name="_xlnm.Print_Area" localSheetId="5">'第22-6表　公立(商業)'!$A$1:$S$67</definedName>
    <definedName name="_xlnm.Print_Area" localSheetId="8">'第22-9表　公立(その他)'!$A$1:$S$68</definedName>
  </definedNames>
  <calcPr fullCalcOnLoad="1"/>
</workbook>
</file>

<file path=xl/sharedStrings.xml><?xml version="1.0" encoding="utf-8"?>
<sst xmlns="http://schemas.openxmlformats.org/spreadsheetml/2006/main" count="3806" uniqueCount="362">
  <si>
    <t xml:space="preserve">     -</t>
  </si>
  <si>
    <t>単位：人</t>
  </si>
  <si>
    <t>区　　　　分</t>
  </si>
  <si>
    <t>合    計</t>
  </si>
  <si>
    <t>全 日 制</t>
  </si>
  <si>
    <t>定 時 制</t>
  </si>
  <si>
    <t>計</t>
  </si>
  <si>
    <t>男</t>
  </si>
  <si>
    <t>女</t>
  </si>
  <si>
    <t>総　　　　 数　</t>
  </si>
  <si>
    <t>私立大学　 計</t>
  </si>
  <si>
    <t>早稲田</t>
  </si>
  <si>
    <t>国立大学 　計</t>
  </si>
  <si>
    <t>慶応</t>
  </si>
  <si>
    <t>北　　海　　道</t>
  </si>
  <si>
    <t>明治</t>
  </si>
  <si>
    <t>東　　　　　北</t>
  </si>
  <si>
    <t>立教</t>
  </si>
  <si>
    <t>筑　　　　　波</t>
  </si>
  <si>
    <t>法政</t>
  </si>
  <si>
    <t>千　　　　　葉</t>
  </si>
  <si>
    <t>日本</t>
  </si>
  <si>
    <t>東　　　　　京</t>
  </si>
  <si>
    <t>中央</t>
  </si>
  <si>
    <t>東　京　工　業</t>
  </si>
  <si>
    <t>専修</t>
  </si>
  <si>
    <t>東　京　外　語</t>
  </si>
  <si>
    <t>東海</t>
  </si>
  <si>
    <t>お茶の水女子　</t>
  </si>
  <si>
    <t>駒沢</t>
  </si>
  <si>
    <t>一　　　　　橋</t>
  </si>
  <si>
    <t>帝京</t>
  </si>
  <si>
    <t>横　浜　国　立</t>
  </si>
  <si>
    <t>上智</t>
  </si>
  <si>
    <t>信　　　　　州</t>
  </si>
  <si>
    <t>日本体育</t>
  </si>
  <si>
    <t>新　　　　　潟</t>
  </si>
  <si>
    <t>津田塾</t>
  </si>
  <si>
    <t>富　　　　　山</t>
  </si>
  <si>
    <t>東京理科</t>
  </si>
  <si>
    <t>金　　　　　沢</t>
  </si>
  <si>
    <t>神奈川</t>
  </si>
  <si>
    <t>福　　　　　井</t>
  </si>
  <si>
    <t>中京</t>
  </si>
  <si>
    <t>岐　　　　　阜</t>
  </si>
  <si>
    <t>名古屋商科</t>
  </si>
  <si>
    <t>静　　　　　岡</t>
  </si>
  <si>
    <t>南山</t>
  </si>
  <si>
    <t>名　　古　　屋</t>
  </si>
  <si>
    <t>愛知</t>
  </si>
  <si>
    <t>愛　知　教　育</t>
  </si>
  <si>
    <t>愛知学院</t>
  </si>
  <si>
    <t>名古屋工業　　</t>
  </si>
  <si>
    <t>名城</t>
  </si>
  <si>
    <t>豊橋技術科学　</t>
  </si>
  <si>
    <t>愛知工大</t>
  </si>
  <si>
    <t>三　　　　　重</t>
  </si>
  <si>
    <t>岐阜経済</t>
  </si>
  <si>
    <t>滋　　　　　賀</t>
  </si>
  <si>
    <t>岐阜女子</t>
  </si>
  <si>
    <t>京　　　　　都</t>
  </si>
  <si>
    <t>朝日</t>
  </si>
  <si>
    <t>大　　　　　阪</t>
  </si>
  <si>
    <t>岐阜聖徳学園</t>
  </si>
  <si>
    <t>奈　良　女　子</t>
  </si>
  <si>
    <t>東海女子</t>
  </si>
  <si>
    <t>神　　　　　戸</t>
  </si>
  <si>
    <t>中京学院</t>
  </si>
  <si>
    <t>岡　　　　　山</t>
  </si>
  <si>
    <t>中部学院</t>
  </si>
  <si>
    <t>広　　　　　島</t>
  </si>
  <si>
    <t>そ　　の　　他</t>
  </si>
  <si>
    <t>公立大学　 計</t>
  </si>
  <si>
    <t>その他</t>
  </si>
  <si>
    <t>岐阜薬科</t>
  </si>
  <si>
    <t>岐阜看護</t>
  </si>
  <si>
    <t>名古屋市立</t>
  </si>
  <si>
    <t>愛知県立</t>
  </si>
  <si>
    <t>大学・短期大学の
通信教育部及び
放送大学</t>
  </si>
  <si>
    <t>大学等の別科・
高校の専攻科</t>
  </si>
  <si>
    <t>盲・聾・養護学校
高等部専攻科</t>
  </si>
  <si>
    <t>単位：人</t>
  </si>
  <si>
    <t>区　　　　分</t>
  </si>
  <si>
    <t>計</t>
  </si>
  <si>
    <t>男</t>
  </si>
  <si>
    <t>女</t>
  </si>
  <si>
    <t>総　　　　 数　</t>
  </si>
  <si>
    <t>私立大学　 計</t>
  </si>
  <si>
    <t>早稲田</t>
  </si>
  <si>
    <t>国立大学 　計</t>
  </si>
  <si>
    <t>慶応</t>
  </si>
  <si>
    <t>明治</t>
  </si>
  <si>
    <t>立教</t>
  </si>
  <si>
    <t>法政</t>
  </si>
  <si>
    <t>日本</t>
  </si>
  <si>
    <t>中央</t>
  </si>
  <si>
    <t>専修</t>
  </si>
  <si>
    <t>東海</t>
  </si>
  <si>
    <t>駒沢</t>
  </si>
  <si>
    <t>帝京</t>
  </si>
  <si>
    <t>上智</t>
  </si>
  <si>
    <t>日本体育</t>
  </si>
  <si>
    <t>津田塾</t>
  </si>
  <si>
    <t>東京理科</t>
  </si>
  <si>
    <t>神奈川</t>
  </si>
  <si>
    <t>中京</t>
  </si>
  <si>
    <t>名古屋商科</t>
  </si>
  <si>
    <t>南山</t>
  </si>
  <si>
    <t>愛知</t>
  </si>
  <si>
    <t>愛知学院</t>
  </si>
  <si>
    <t>名城</t>
  </si>
  <si>
    <t>愛知工大</t>
  </si>
  <si>
    <t>岐阜経済</t>
  </si>
  <si>
    <t>岐阜女子</t>
  </si>
  <si>
    <t>朝日</t>
  </si>
  <si>
    <t>岐阜聖徳学園</t>
  </si>
  <si>
    <t>東海女子</t>
  </si>
  <si>
    <t>中京学院</t>
  </si>
  <si>
    <t>中部学院</t>
  </si>
  <si>
    <t>同志社</t>
  </si>
  <si>
    <t>立命館</t>
  </si>
  <si>
    <t>関西</t>
  </si>
  <si>
    <t>関西学院</t>
  </si>
  <si>
    <t>公立大学　 計</t>
  </si>
  <si>
    <t>その他</t>
  </si>
  <si>
    <t>岐阜薬科</t>
  </si>
  <si>
    <t>岐阜看護</t>
  </si>
  <si>
    <t>国立短大　 計</t>
  </si>
  <si>
    <t>名古屋市立</t>
  </si>
  <si>
    <t>愛知県立</t>
  </si>
  <si>
    <t>公立短大　 計</t>
  </si>
  <si>
    <t>岐阜市立女子</t>
  </si>
  <si>
    <t>私立短大　 計</t>
  </si>
  <si>
    <t>大垣女子</t>
  </si>
  <si>
    <t>合    計</t>
  </si>
  <si>
    <t>全 日 制</t>
  </si>
  <si>
    <t>定 時 制</t>
  </si>
  <si>
    <t>北　　海　　道</t>
  </si>
  <si>
    <t>東　　　　　北</t>
  </si>
  <si>
    <t>筑　　　　　波</t>
  </si>
  <si>
    <t>千　　　　　葉</t>
  </si>
  <si>
    <t>東　　　　　京</t>
  </si>
  <si>
    <t>東　京　工　業</t>
  </si>
  <si>
    <t>東　京　外　語</t>
  </si>
  <si>
    <t>お茶の水女子　</t>
  </si>
  <si>
    <t>一　　　　　橋</t>
  </si>
  <si>
    <t>横　浜　国　立</t>
  </si>
  <si>
    <t>信　　　　　州</t>
  </si>
  <si>
    <t>新　　　　　潟</t>
  </si>
  <si>
    <t>金　　　　　沢</t>
  </si>
  <si>
    <t>福　　　　　井</t>
  </si>
  <si>
    <t>岐　　　　　阜</t>
  </si>
  <si>
    <t>静　　　　　岡</t>
  </si>
  <si>
    <t>名　　古　　屋</t>
  </si>
  <si>
    <t>愛　知　教　育</t>
  </si>
  <si>
    <t>名古屋工業　　</t>
  </si>
  <si>
    <t>豊橋技術科学　</t>
  </si>
  <si>
    <t>三　　　　　重</t>
  </si>
  <si>
    <t>大　　　　　阪</t>
  </si>
  <si>
    <t>奈　良　女　子</t>
  </si>
  <si>
    <t>神　　　　　戸</t>
  </si>
  <si>
    <t>岡　　　　　山</t>
  </si>
  <si>
    <t>広　　　　　島</t>
  </si>
  <si>
    <t>そ　　の　　他</t>
  </si>
  <si>
    <t>合    計</t>
  </si>
  <si>
    <t>全 日 制</t>
  </si>
  <si>
    <t>定 時 制</t>
  </si>
  <si>
    <t>北海道</t>
  </si>
  <si>
    <t>東北</t>
  </si>
  <si>
    <t>筑波</t>
  </si>
  <si>
    <t>千葉</t>
  </si>
  <si>
    <t>東京</t>
  </si>
  <si>
    <t>東京工業</t>
  </si>
  <si>
    <t>東京外語</t>
  </si>
  <si>
    <t>お茶の水女子</t>
  </si>
  <si>
    <t>一橋</t>
  </si>
  <si>
    <t>横浜国立</t>
  </si>
  <si>
    <t>信州</t>
  </si>
  <si>
    <t>新潟</t>
  </si>
  <si>
    <t>富山</t>
  </si>
  <si>
    <t>金沢</t>
  </si>
  <si>
    <t>福井</t>
  </si>
  <si>
    <t>岐阜</t>
  </si>
  <si>
    <t>静岡</t>
  </si>
  <si>
    <t>名古屋</t>
  </si>
  <si>
    <t>愛知教育</t>
  </si>
  <si>
    <t>名古屋工業</t>
  </si>
  <si>
    <t>豊橋技術科学</t>
  </si>
  <si>
    <t>三重</t>
  </si>
  <si>
    <t>滋賀</t>
  </si>
  <si>
    <t>京都</t>
  </si>
  <si>
    <t>大阪</t>
  </si>
  <si>
    <t>奈良女子</t>
  </si>
  <si>
    <t>神戸</t>
  </si>
  <si>
    <t>岡山</t>
  </si>
  <si>
    <t>広島</t>
  </si>
  <si>
    <t>大学・短期大学の
通信教育部及び
放送大学</t>
  </si>
  <si>
    <t>大学等の別科・
高校の専攻科</t>
  </si>
  <si>
    <t>盲・聾・養護学校
高等部専攻科</t>
  </si>
  <si>
    <t>岐阜聖徳学園
大学短期大学部</t>
  </si>
  <si>
    <t>中部学院大学
短期大学部</t>
  </si>
  <si>
    <t>岐　阜　女　子</t>
  </si>
  <si>
    <t>朝　　　　　日</t>
  </si>
  <si>
    <t>中　京　学　院</t>
  </si>
  <si>
    <t>中　部　学　院</t>
  </si>
  <si>
    <t>そ　　の　　他</t>
  </si>
  <si>
    <t>岐阜市立女子　</t>
  </si>
  <si>
    <t>東　海　女　子</t>
  </si>
  <si>
    <t>大　垣　女　子</t>
  </si>
  <si>
    <t>中　　　　　京</t>
  </si>
  <si>
    <t>私立短大　　計　</t>
  </si>
  <si>
    <t>国立短大　　計　</t>
  </si>
  <si>
    <t>公立短大　　計　</t>
  </si>
  <si>
    <t>大学等の別科・高校の専攻科</t>
  </si>
  <si>
    <t>大学・短期大学の
通信教育部及び
放送大学</t>
  </si>
  <si>
    <t>大学等の別科・
高校の専攻科</t>
  </si>
  <si>
    <t>盲・聾・養護学校
高等部専攻科</t>
  </si>
  <si>
    <t>金　沢</t>
  </si>
  <si>
    <t>岐阜市立女子　</t>
  </si>
  <si>
    <t>岐　阜</t>
  </si>
  <si>
    <t>そ　　の　　他</t>
  </si>
  <si>
    <t>静　岡</t>
  </si>
  <si>
    <t>東　海　女　子</t>
  </si>
  <si>
    <t>岐　阜　看  護</t>
  </si>
  <si>
    <t>愛　知　県　立</t>
  </si>
  <si>
    <t>大　垣　女　子</t>
  </si>
  <si>
    <t>中　　　　　京</t>
  </si>
  <si>
    <t>大学・短期大学の
通信教育部及び
放送大学</t>
  </si>
  <si>
    <t>大学等の別科・
高校の専攻科</t>
  </si>
  <si>
    <t>盲・聾・養護学校
高等部専攻科</t>
  </si>
  <si>
    <t>公立大学　 計</t>
  </si>
  <si>
    <t>区　　分</t>
  </si>
  <si>
    <t>大学・短期大学の
通信教育部及び
放送大学</t>
  </si>
  <si>
    <t>大学等の別科・
高校の専攻科</t>
  </si>
  <si>
    <t>盲・聾・養護学校
高等部専攻科</t>
  </si>
  <si>
    <t>区　　分</t>
  </si>
  <si>
    <t>大学・短期大学の
通信教育部及び
放送大学</t>
  </si>
  <si>
    <t>大学等の別科・
高校の専攻科</t>
  </si>
  <si>
    <t>盲・聾・養護学校
高等部専攻科</t>
  </si>
  <si>
    <t>-</t>
  </si>
  <si>
    <t>公立大学　計</t>
  </si>
  <si>
    <t>岐阜医療科学</t>
  </si>
  <si>
    <t>東海女子</t>
  </si>
  <si>
    <t>愛知工業</t>
  </si>
  <si>
    <t>静岡</t>
  </si>
  <si>
    <t>三重</t>
  </si>
  <si>
    <t>その他</t>
  </si>
  <si>
    <t>愛知工業</t>
  </si>
  <si>
    <t>岐阜聖徳学園</t>
  </si>
  <si>
    <t>岐阜</t>
  </si>
  <si>
    <t>愛　知　学　院</t>
  </si>
  <si>
    <t>名　　　　　城</t>
  </si>
  <si>
    <t>愛　知　工　大</t>
  </si>
  <si>
    <t>岐　阜　経　済</t>
  </si>
  <si>
    <t xml:space="preserve">岐阜聖徳学園  </t>
  </si>
  <si>
    <t>公立大学 　計</t>
  </si>
  <si>
    <t>私立大学 　計</t>
  </si>
  <si>
    <t>大学・短期大学の
通信教育部及び
放送大学</t>
  </si>
  <si>
    <t>その他</t>
  </si>
  <si>
    <t>公立大学 　計</t>
  </si>
  <si>
    <t>私立大学 　計</t>
  </si>
  <si>
    <t>大学・短期大学の
通信教育部及び
放送大学</t>
  </si>
  <si>
    <t>盲・聾・養護学校
高等部専攻科</t>
  </si>
  <si>
    <t>その他</t>
  </si>
  <si>
    <t>岐阜薬科</t>
  </si>
  <si>
    <t>-</t>
  </si>
  <si>
    <t>中部学院大学
短期大学部</t>
  </si>
  <si>
    <t>その他</t>
  </si>
  <si>
    <t>大　垣　女　子</t>
  </si>
  <si>
    <t>立命館</t>
  </si>
  <si>
    <t>筑波</t>
  </si>
  <si>
    <t>チェック</t>
  </si>
  <si>
    <t>盲・聾・養護学校
高等部専攻科</t>
  </si>
  <si>
    <t>東　海　女　子</t>
  </si>
  <si>
    <t>大　垣　女　子</t>
  </si>
  <si>
    <t>大学・短期大学の
通信教育部及び
放送大学</t>
  </si>
  <si>
    <t>大学等の別科・
高校の専攻科</t>
  </si>
  <si>
    <t>盲・聾・養護学校
高等部専攻科</t>
  </si>
  <si>
    <t>212</t>
  </si>
  <si>
    <t>4</t>
  </si>
  <si>
    <t>208</t>
  </si>
  <si>
    <t>205</t>
  </si>
  <si>
    <t>3</t>
  </si>
  <si>
    <t>1</t>
  </si>
  <si>
    <t>50</t>
  </si>
  <si>
    <t>2</t>
  </si>
  <si>
    <t>48</t>
  </si>
  <si>
    <t>11</t>
  </si>
  <si>
    <t>7</t>
  </si>
  <si>
    <t>23</t>
  </si>
  <si>
    <t>158</t>
  </si>
  <si>
    <t>156</t>
  </si>
  <si>
    <t>154</t>
  </si>
  <si>
    <t>26</t>
  </si>
  <si>
    <t>22</t>
  </si>
  <si>
    <t>25</t>
  </si>
  <si>
    <t>20</t>
  </si>
  <si>
    <t>61</t>
  </si>
  <si>
    <t>16</t>
  </si>
  <si>
    <t>13</t>
  </si>
  <si>
    <t>6</t>
  </si>
  <si>
    <t>注意）第22-2表【公立計】及び第22-11表【私立計】を合計したもの</t>
  </si>
  <si>
    <t>注意）第22－3表【公立（普通）】、第22－4表【公立（農業）】、第22－5表【公立（工業）】、第22－6表【公立（商業）】、第22－7表
　　【公立（家庭）】、第22－8表【公立（福祉）】、第22－9表【公立（その他）】、第22－10表【公立（総合学科）】を合計したもの</t>
  </si>
  <si>
    <t>注意）第22－12表【私立（普通）】、第22－13表【私立（農業）】、第22－14表【私立（工業）】、第22－15表【私立（商業）】、
　　　第22－16表【私立（家庭）】、第22－17表【私立（看護）】、第22－18表【私立（その他）】を合計したもの</t>
  </si>
  <si>
    <t>豊橋技術科学</t>
  </si>
  <si>
    <t>豊橋技術科学</t>
  </si>
  <si>
    <t>岐阜市立女子</t>
  </si>
  <si>
    <t>東　海　女　子</t>
  </si>
  <si>
    <t>大　垣　女　子</t>
  </si>
  <si>
    <t>中京</t>
  </si>
  <si>
    <t>日　本</t>
  </si>
  <si>
    <t>そ　　の　　他</t>
  </si>
  <si>
    <t>東　海</t>
  </si>
  <si>
    <t>中　京</t>
  </si>
  <si>
    <t>名　城</t>
  </si>
  <si>
    <t>岐　阜　経　済</t>
  </si>
  <si>
    <t>大学等の別科・
高校の専攻科</t>
  </si>
  <si>
    <t>岐　阜　女　子</t>
  </si>
  <si>
    <t>朝　日</t>
  </si>
  <si>
    <t>東　海　女　子</t>
  </si>
  <si>
    <t>中　京　学　院</t>
  </si>
  <si>
    <t>中　部　学　院</t>
  </si>
  <si>
    <t>その他</t>
  </si>
  <si>
    <t>区　　分</t>
  </si>
  <si>
    <t>-</t>
  </si>
  <si>
    <t>大学・短期大学の
通信教育部及び
放送大学</t>
  </si>
  <si>
    <t>大学等の別科・
高校の専攻科</t>
  </si>
  <si>
    <t>盲・聾・養護学校
高等部専攻科</t>
  </si>
  <si>
    <t>岐阜市立女子　</t>
  </si>
  <si>
    <t>名古屋工業　　</t>
  </si>
  <si>
    <t>大学等の別科・
高校の専攻科</t>
  </si>
  <si>
    <t>盲・聾・養護学校
高等部専攻科</t>
  </si>
  <si>
    <t>東　海　女　子</t>
  </si>
  <si>
    <t>大　垣　女　子</t>
  </si>
  <si>
    <t>中　　　　　京</t>
  </si>
  <si>
    <t>そ　　の　　他</t>
  </si>
  <si>
    <t>大学・短期大学の
通信教育部及び
放送大学</t>
  </si>
  <si>
    <t>大学等の別科・
高校の専攻科</t>
  </si>
  <si>
    <t>盲・聾・養護学校
高等部専攻科</t>
  </si>
  <si>
    <t>そ　　の　　他</t>
  </si>
  <si>
    <t>大学・短期大学の
通信教育部及び
放送大学</t>
  </si>
  <si>
    <t>大学等の別科・
高校の専攻科</t>
  </si>
  <si>
    <t>その他</t>
  </si>
  <si>
    <t>2006年（平成18年度）</t>
  </si>
  <si>
    <t>第22－1表　＜高等学校＞課程別進学者数（就職進学者を含む）【合計】</t>
  </si>
  <si>
    <t>第22－2表　＜高等学校＞課程別進学者数（就職進学者を含む）【公立計】</t>
  </si>
  <si>
    <t>第22－3表　＜高等学校＞課程別進学者数（就職進学者を含む）【公立（普通）】</t>
  </si>
  <si>
    <t>第22－10表　＜高等学校＞課程別進学者数（就職進学者を含む）【公立（総合学科）】</t>
  </si>
  <si>
    <t>第22－11表　＜高等学校＞課程別進学者数（就職進学者を含む）【私立計】</t>
  </si>
  <si>
    <t>第22－12表　＜高等学校＞課程別進学者数（就職進学者を含む）【私立（普通）】</t>
  </si>
  <si>
    <t>第22－13表　＜高等学校＞課程別進学者数（就職進学者を含む）【私立（農業）】</t>
  </si>
  <si>
    <t>第22－14表　＜高等学校＞課程別進学者数（就職進学者を含む）【私立（工業）】</t>
  </si>
  <si>
    <t>第22－15表　＜高等学校＞課程別進学者数（就職進学者を含む）【私立（商業）】</t>
  </si>
  <si>
    <t>第22－16表　＜高等学校＞課程別進学者数（就職進学者を含む）【私立（家庭）】</t>
  </si>
  <si>
    <t>第22－17表　＜高等学校＞課程別進学者数（就職進学者を含む）【私立（看護）】</t>
  </si>
  <si>
    <t>第22－18表　＜高等学校＞課程別進学者数（就職進学者を含む）【私立（その他）】</t>
  </si>
  <si>
    <t>第22－9表　＜高等学校＞課程別進学者数（就職進学者を含む）【公立（その他）】</t>
  </si>
  <si>
    <t>第22－8表　＜高等学校＞課程別進学者数（就職進学者を含む）【公立（福祉）】</t>
  </si>
  <si>
    <t>第22－7表　＜高等学校＞課程別進学者数（就職進学者を含む）【公立（家庭）】</t>
  </si>
  <si>
    <t>第22－6表　＜高等学校＞課程別進学者数（就職進学者を含む）【公立（商業）】</t>
  </si>
  <si>
    <t>第22－5表　＜高等学校＞課程別進学者数（就職進学者を含む）【公立（工業）】</t>
  </si>
  <si>
    <t>第22－4表　＜高等学校＞学校種別進学者数（就職進学者を含む）【公立（農業）】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</si>
</sst>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##\-"/>
    <numFmt numFmtId="178" formatCode="0_ 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5"/>
      <name val="ＪＳ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14"/>
      <name val="ＪＳ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.5"/>
      <name val="ＪＳ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7" fillId="0" borderId="7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176" fontId="7" fillId="0" borderId="0" xfId="0" applyNumberFormat="1" applyFont="1" applyAlignment="1">
      <alignment/>
    </xf>
    <xf numFmtId="176" fontId="0" fillId="0" borderId="8" xfId="0" applyNumberFormat="1" applyBorder="1" applyAlignment="1">
      <alignment/>
    </xf>
    <xf numFmtId="176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/>
    </xf>
    <xf numFmtId="176" fontId="0" fillId="0" borderId="1" xfId="0" applyNumberFormat="1" applyBorder="1" applyAlignment="1">
      <alignment horizontal="right"/>
    </xf>
    <xf numFmtId="0" fontId="4" fillId="0" borderId="1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6" fontId="12" fillId="0" borderId="0" xfId="0" applyNumberFormat="1" applyFont="1" applyAlignment="1">
      <alignment horizontal="right"/>
    </xf>
    <xf numFmtId="176" fontId="12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4" fillId="0" borderId="8" xfId="0" applyFont="1" applyBorder="1" applyAlignment="1">
      <alignment/>
    </xf>
    <xf numFmtId="0" fontId="7" fillId="0" borderId="7" xfId="0" applyFont="1" applyBorder="1" applyAlignment="1">
      <alignment horizontal="distributed" vertical="center"/>
    </xf>
    <xf numFmtId="0" fontId="7" fillId="0" borderId="12" xfId="0" applyFont="1" applyBorder="1" applyAlignment="1">
      <alignment horizontal="right"/>
    </xf>
    <xf numFmtId="0" fontId="12" fillId="0" borderId="8" xfId="0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9" fillId="0" borderId="8" xfId="0" applyFont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12" fillId="0" borderId="7" xfId="0" applyFont="1" applyBorder="1" applyAlignment="1">
      <alignment horizontal="distributed"/>
    </xf>
    <xf numFmtId="0" fontId="8" fillId="0" borderId="7" xfId="0" applyFont="1" applyBorder="1" applyAlignment="1">
      <alignment horizontal="distributed" wrapText="1"/>
    </xf>
    <xf numFmtId="0" fontId="12" fillId="0" borderId="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right"/>
    </xf>
    <xf numFmtId="0" fontId="11" fillId="0" borderId="8" xfId="0" applyFont="1" applyBorder="1" applyAlignment="1">
      <alignment horizontal="distributed" vertical="center" wrapText="1" shrinkToFit="1"/>
    </xf>
    <xf numFmtId="0" fontId="11" fillId="0" borderId="7" xfId="0" applyFont="1" applyBorder="1" applyAlignment="1">
      <alignment horizontal="distributed" vertical="center" wrapText="1" shrinkToFit="1"/>
    </xf>
    <xf numFmtId="0" fontId="9" fillId="0" borderId="7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6" fillId="0" borderId="7" xfId="0" applyFont="1" applyBorder="1" applyAlignment="1">
      <alignment horizontal="distributed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8" xfId="0" applyFont="1" applyBorder="1" applyAlignment="1">
      <alignment/>
    </xf>
    <xf numFmtId="0" fontId="11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/>
    </xf>
    <xf numFmtId="0" fontId="19" fillId="0" borderId="7" xfId="0" applyFont="1" applyBorder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6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7" fillId="0" borderId="7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6" fontId="15" fillId="0" borderId="0" xfId="0" applyNumberFormat="1" applyFont="1" applyAlignment="1">
      <alignment/>
    </xf>
    <xf numFmtId="176" fontId="4" fillId="0" borderId="14" xfId="0" applyNumberFormat="1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9" fillId="0" borderId="8" xfId="0" applyNumberFormat="1" applyFont="1" applyBorder="1" applyAlignment="1">
      <alignment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7" fillId="0" borderId="7" xfId="0" applyFont="1" applyBorder="1" applyAlignment="1">
      <alignment horizontal="distributed" wrapText="1"/>
    </xf>
    <xf numFmtId="0" fontId="20" fillId="0" borderId="8" xfId="0" applyFont="1" applyBorder="1" applyAlignment="1">
      <alignment horizontal="distributed" vertical="center" wrapText="1"/>
    </xf>
    <xf numFmtId="0" fontId="20" fillId="0" borderId="7" xfId="0" applyFont="1" applyBorder="1" applyAlignment="1">
      <alignment horizontal="distributed" vertical="center" wrapText="1"/>
    </xf>
    <xf numFmtId="0" fontId="9" fillId="0" borderId="1" xfId="0" applyFont="1" applyBorder="1" applyAlignment="1">
      <alignment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8" xfId="0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8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17" fillId="0" borderId="0" xfId="0" applyFont="1" applyAlignment="1">
      <alignment horizontal="right"/>
    </xf>
    <xf numFmtId="176" fontId="6" fillId="0" borderId="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76" fontId="7" fillId="0" borderId="7" xfId="0" applyNumberFormat="1" applyFont="1" applyFill="1" applyBorder="1" applyAlignment="1">
      <alignment horizontal="distributed"/>
    </xf>
    <xf numFmtId="0" fontId="11" fillId="0" borderId="8" xfId="0" applyFont="1" applyBorder="1" applyAlignment="1">
      <alignment vertical="center" wrapText="1"/>
    </xf>
    <xf numFmtId="0" fontId="15" fillId="0" borderId="7" xfId="0" applyFont="1" applyBorder="1" applyAlignment="1">
      <alignment/>
    </xf>
    <xf numFmtId="0" fontId="15" fillId="0" borderId="9" xfId="0" applyFont="1" applyBorder="1" applyAlignment="1">
      <alignment/>
    </xf>
    <xf numFmtId="0" fontId="7" fillId="0" borderId="7" xfId="0" applyFont="1" applyBorder="1" applyAlignment="1">
      <alignment vertical="center" wrapText="1"/>
    </xf>
    <xf numFmtId="0" fontId="0" fillId="0" borderId="0" xfId="0" applyFont="1" applyAlignment="1">
      <alignment/>
    </xf>
    <xf numFmtId="176" fontId="15" fillId="0" borderId="7" xfId="0" applyNumberFormat="1" applyFont="1" applyBorder="1" applyAlignment="1">
      <alignment/>
    </xf>
    <xf numFmtId="176" fontId="15" fillId="0" borderId="7" xfId="0" applyNumberFormat="1" applyFont="1" applyBorder="1" applyAlignment="1">
      <alignment/>
    </xf>
    <xf numFmtId="176" fontId="7" fillId="0" borderId="7" xfId="0" applyNumberFormat="1" applyFont="1" applyBorder="1" applyAlignment="1">
      <alignment/>
    </xf>
    <xf numFmtId="176" fontId="7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0" xfId="0" applyFont="1" applyBorder="1" applyAlignment="1">
      <alignment/>
    </xf>
    <xf numFmtId="176" fontId="16" fillId="0" borderId="7" xfId="0" applyNumberFormat="1" applyFont="1" applyBorder="1" applyAlignment="1">
      <alignment horizontal="distributed" wrapText="1"/>
    </xf>
    <xf numFmtId="176" fontId="7" fillId="0" borderId="7" xfId="0" applyNumberFormat="1" applyFont="1" applyBorder="1" applyAlignment="1">
      <alignment horizontal="distributed" wrapText="1"/>
    </xf>
    <xf numFmtId="176" fontId="16" fillId="0" borderId="7" xfId="0" applyNumberFormat="1" applyFont="1" applyBorder="1" applyAlignment="1">
      <alignment horizontal="distributed"/>
    </xf>
    <xf numFmtId="176" fontId="16" fillId="0" borderId="7" xfId="0" applyNumberFormat="1" applyFont="1" applyBorder="1" applyAlignment="1">
      <alignment horizontal="distributed" vertical="center" wrapText="1"/>
    </xf>
    <xf numFmtId="176" fontId="16" fillId="0" borderId="7" xfId="0" applyNumberFormat="1" applyFont="1" applyBorder="1" applyAlignment="1">
      <alignment horizontal="distributed" vertical="center"/>
    </xf>
    <xf numFmtId="0" fontId="15" fillId="0" borderId="7" xfId="0" applyFont="1" applyBorder="1" applyAlignment="1">
      <alignment/>
    </xf>
    <xf numFmtId="0" fontId="16" fillId="0" borderId="7" xfId="0" applyFont="1" applyBorder="1" applyAlignment="1">
      <alignment horizontal="distributed" vertical="center" wrapText="1"/>
    </xf>
    <xf numFmtId="0" fontId="7" fillId="0" borderId="11" xfId="0" applyFont="1" applyBorder="1" applyAlignment="1">
      <alignment/>
    </xf>
    <xf numFmtId="0" fontId="8" fillId="0" borderId="7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9" xfId="0" applyFont="1" applyBorder="1" applyAlignment="1">
      <alignment horizontal="distributed"/>
    </xf>
    <xf numFmtId="176" fontId="5" fillId="0" borderId="1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6" fontId="12" fillId="0" borderId="1" xfId="0" applyNumberFormat="1" applyFont="1" applyBorder="1" applyAlignment="1">
      <alignment/>
    </xf>
    <xf numFmtId="176" fontId="6" fillId="0" borderId="8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vertical="center" wrapText="1"/>
    </xf>
    <xf numFmtId="176" fontId="15" fillId="0" borderId="9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7" fillId="0" borderId="9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12" fillId="0" borderId="15" xfId="0" applyNumberFormat="1" applyFont="1" applyBorder="1" applyAlignment="1">
      <alignment horizontal="right"/>
    </xf>
    <xf numFmtId="176" fontId="12" fillId="0" borderId="1" xfId="0" applyNumberFormat="1" applyFont="1" applyBorder="1" applyAlignment="1">
      <alignment horizontal="right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4" fillId="0" borderId="7" xfId="0" applyFont="1" applyBorder="1" applyAlignment="1">
      <alignment shrinkToFit="1"/>
    </xf>
    <xf numFmtId="176" fontId="6" fillId="0" borderId="10" xfId="0" applyNumberFormat="1" applyFont="1" applyBorder="1" applyAlignment="1">
      <alignment vertical="center" wrapText="1"/>
    </xf>
    <xf numFmtId="176" fontId="6" fillId="0" borderId="9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7" fillId="0" borderId="1" xfId="0" applyNumberFormat="1" applyFont="1" applyBorder="1" applyAlignment="1">
      <alignment horizontal="right"/>
    </xf>
    <xf numFmtId="176" fontId="6" fillId="0" borderId="8" xfId="0" applyNumberFormat="1" applyFont="1" applyBorder="1" applyAlignment="1">
      <alignment horizontal="distributed" vertical="center" wrapText="1"/>
    </xf>
    <xf numFmtId="176" fontId="6" fillId="0" borderId="7" xfId="0" applyNumberFormat="1" applyFont="1" applyBorder="1" applyAlignment="1">
      <alignment horizontal="distributed" vertical="center" wrapText="1"/>
    </xf>
    <xf numFmtId="0" fontId="25" fillId="0" borderId="0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11" fillId="0" borderId="8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176" fontId="11" fillId="0" borderId="8" xfId="0" applyNumberFormat="1" applyFont="1" applyBorder="1" applyAlignment="1">
      <alignment horizontal="distributed"/>
    </xf>
    <xf numFmtId="176" fontId="11" fillId="0" borderId="7" xfId="0" applyNumberFormat="1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176" fontId="11" fillId="0" borderId="20" xfId="0" applyNumberFormat="1" applyFont="1" applyBorder="1" applyAlignment="1">
      <alignment horizontal="distributed"/>
    </xf>
    <xf numFmtId="176" fontId="0" fillId="0" borderId="7" xfId="0" applyNumberFormat="1" applyBorder="1" applyAlignment="1">
      <alignment horizontal="distributed"/>
    </xf>
    <xf numFmtId="0" fontId="1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distributed" vertical="center" wrapText="1"/>
    </xf>
    <xf numFmtId="176" fontId="12" fillId="0" borderId="0" xfId="0" applyNumberFormat="1" applyFont="1" applyBorder="1" applyAlignment="1">
      <alignment/>
    </xf>
    <xf numFmtId="176" fontId="7" fillId="0" borderId="7" xfId="0" applyNumberFormat="1" applyFont="1" applyBorder="1" applyAlignment="1">
      <alignment horizontal="distributed" vertical="center" wrapText="1"/>
    </xf>
    <xf numFmtId="0" fontId="6" fillId="0" borderId="7" xfId="0" applyFont="1" applyBorder="1" applyAlignment="1">
      <alignment shrinkToFit="1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26" fillId="0" borderId="21" xfId="0" applyFont="1" applyBorder="1" applyAlignment="1">
      <alignment/>
    </xf>
    <xf numFmtId="0" fontId="26" fillId="0" borderId="0" xfId="0" applyFont="1" applyBorder="1" applyAlignment="1">
      <alignment/>
    </xf>
    <xf numFmtId="176" fontId="26" fillId="0" borderId="0" xfId="0" applyNumberFormat="1" applyFont="1" applyBorder="1" applyAlignment="1">
      <alignment/>
    </xf>
    <xf numFmtId="176" fontId="26" fillId="0" borderId="2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176" fontId="26" fillId="0" borderId="0" xfId="0" applyNumberFormat="1" applyFont="1" applyBorder="1" applyAlignment="1">
      <alignment horizontal="right"/>
    </xf>
    <xf numFmtId="176" fontId="26" fillId="0" borderId="0" xfId="0" applyNumberFormat="1" applyFont="1" applyAlignment="1">
      <alignment/>
    </xf>
    <xf numFmtId="0" fontId="26" fillId="0" borderId="21" xfId="0" applyFont="1" applyBorder="1" applyAlignment="1">
      <alignment horizontal="right"/>
    </xf>
    <xf numFmtId="0" fontId="26" fillId="0" borderId="0" xfId="0" applyFont="1" applyBorder="1" applyAlignment="1">
      <alignment horizontal="distributed"/>
    </xf>
    <xf numFmtId="0" fontId="26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76" fontId="26" fillId="0" borderId="21" xfId="0" applyNumberFormat="1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26" fillId="0" borderId="21" xfId="0" applyFont="1" applyBorder="1" applyAlignment="1">
      <alignment horizontal="distributed"/>
    </xf>
    <xf numFmtId="0" fontId="26" fillId="0" borderId="21" xfId="0" applyFont="1" applyBorder="1" applyAlignment="1">
      <alignment vertical="center"/>
    </xf>
    <xf numFmtId="176" fontId="6" fillId="0" borderId="8" xfId="0" applyNumberFormat="1" applyFont="1" applyBorder="1" applyAlignment="1">
      <alignment horizontal="distributed" vertical="center" wrapText="1"/>
    </xf>
    <xf numFmtId="176" fontId="6" fillId="0" borderId="7" xfId="0" applyNumberFormat="1" applyFont="1" applyBorder="1" applyAlignment="1">
      <alignment horizontal="distributed" vertical="center" wrapText="1"/>
    </xf>
    <xf numFmtId="176" fontId="6" fillId="0" borderId="8" xfId="0" applyNumberFormat="1" applyFont="1" applyBorder="1" applyAlignment="1">
      <alignment/>
    </xf>
    <xf numFmtId="176" fontId="6" fillId="0" borderId="7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0" fillId="0" borderId="7" xfId="0" applyBorder="1" applyAlignment="1">
      <alignment horizontal="distributed"/>
    </xf>
    <xf numFmtId="176" fontId="6" fillId="0" borderId="8" xfId="0" applyNumberFormat="1" applyFont="1" applyBorder="1" applyAlignment="1">
      <alignment horizontal="distributed"/>
    </xf>
    <xf numFmtId="176" fontId="6" fillId="0" borderId="7" xfId="0" applyNumberFormat="1" applyFont="1" applyBorder="1" applyAlignment="1">
      <alignment horizontal="distributed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76" fontId="6" fillId="0" borderId="20" xfId="0" applyNumberFormat="1" applyFont="1" applyBorder="1" applyAlignment="1">
      <alignment horizontal="distributed"/>
    </xf>
    <xf numFmtId="0" fontId="0" fillId="0" borderId="24" xfId="0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/>
    </xf>
    <xf numFmtId="0" fontId="11" fillId="0" borderId="24" xfId="0" applyFont="1" applyBorder="1" applyAlignment="1">
      <alignment horizontal="distributed"/>
    </xf>
    <xf numFmtId="0" fontId="11" fillId="0" borderId="8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11" fillId="0" borderId="20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  <xf numFmtId="0" fontId="6" fillId="0" borderId="20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 shrinkToFit="1"/>
    </xf>
    <xf numFmtId="0" fontId="0" fillId="0" borderId="7" xfId="0" applyFont="1" applyBorder="1" applyAlignment="1">
      <alignment horizontal="distributed" vertical="center" wrapText="1" shrinkToFit="1"/>
    </xf>
    <xf numFmtId="0" fontId="0" fillId="0" borderId="8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26" fillId="0" borderId="1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76" fontId="6" fillId="0" borderId="0" xfId="0" applyNumberFormat="1" applyFont="1" applyBorder="1" applyAlignment="1">
      <alignment horizontal="distributed"/>
    </xf>
    <xf numFmtId="176" fontId="5" fillId="0" borderId="15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distributed"/>
    </xf>
    <xf numFmtId="176" fontId="6" fillId="0" borderId="24" xfId="0" applyNumberFormat="1" applyFont="1" applyBorder="1" applyAlignment="1">
      <alignment horizontal="distributed"/>
    </xf>
    <xf numFmtId="176" fontId="0" fillId="0" borderId="24" xfId="0" applyNumberFormat="1" applyBorder="1" applyAlignment="1">
      <alignment horizontal="distributed"/>
    </xf>
    <xf numFmtId="176" fontId="5" fillId="0" borderId="1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distributed"/>
    </xf>
    <xf numFmtId="176" fontId="11" fillId="0" borderId="11" xfId="0" applyNumberFormat="1" applyFont="1" applyBorder="1" applyAlignment="1">
      <alignment horizontal="distributed"/>
    </xf>
    <xf numFmtId="176" fontId="11" fillId="0" borderId="24" xfId="0" applyNumberFormat="1" applyFont="1" applyBorder="1" applyAlignment="1">
      <alignment horizontal="distributed"/>
    </xf>
    <xf numFmtId="176" fontId="6" fillId="0" borderId="8" xfId="0" applyNumberFormat="1" applyFont="1" applyBorder="1" applyAlignment="1">
      <alignment horizontal="distributed" vertical="distributed" wrapText="1"/>
    </xf>
    <xf numFmtId="176" fontId="6" fillId="0" borderId="7" xfId="0" applyNumberFormat="1" applyFont="1" applyBorder="1" applyAlignment="1">
      <alignment horizontal="distributed" vertical="distributed"/>
    </xf>
    <xf numFmtId="176" fontId="6" fillId="0" borderId="8" xfId="0" applyNumberFormat="1" applyFont="1" applyBorder="1" applyAlignment="1">
      <alignment horizontal="distributed" vertical="distributed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8"/>
  <sheetViews>
    <sheetView tabSelected="1" workbookViewId="0" topLeftCell="A1">
      <pane xSplit="2" ySplit="4" topLeftCell="C5" activePane="bottomRight" state="frozen"/>
      <selection pane="topLeft" activeCell="G1" sqref="G1"/>
      <selection pane="topRight" activeCell="G1" sqref="G1"/>
      <selection pane="bottomLeft" activeCell="G1" sqref="G1"/>
      <selection pane="bottomRight" activeCell="A2" sqref="A2"/>
    </sheetView>
  </sheetViews>
  <sheetFormatPr defaultColWidth="9.00390625" defaultRowHeight="13.5"/>
  <cols>
    <col min="1" max="1" width="2.00390625" style="1" customWidth="1"/>
    <col min="2" max="2" width="13.125" style="1" customWidth="1"/>
    <col min="3" max="6" width="6.25390625" style="1" customWidth="1"/>
    <col min="7" max="7" width="5.50390625" style="1" customWidth="1"/>
    <col min="8" max="8" width="5.00390625" style="1" customWidth="1"/>
    <col min="9" max="9" width="5.125" style="1" customWidth="1"/>
    <col min="10" max="10" width="0.37109375" style="1" customWidth="1"/>
    <col min="11" max="11" width="2.00390625" style="1" customWidth="1"/>
    <col min="12" max="12" width="13.125" style="86" customWidth="1"/>
    <col min="13" max="13" width="6.25390625" style="1" customWidth="1"/>
    <col min="14" max="14" width="6.00390625" style="1" customWidth="1"/>
    <col min="15" max="15" width="5.625" style="1" customWidth="1"/>
    <col min="16" max="16" width="5.25390625" style="1" customWidth="1"/>
    <col min="17" max="17" width="5.50390625" style="1" customWidth="1"/>
    <col min="18" max="19" width="5.00390625" style="1" customWidth="1"/>
    <col min="20" max="16384" width="9.00390625" style="1" customWidth="1"/>
  </cols>
  <sheetData>
    <row r="1" spans="1:19" s="250" customFormat="1" ht="17.25" customHeight="1">
      <c r="A1" s="246" t="s">
        <v>344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1</v>
      </c>
    </row>
    <row r="2" spans="1:19" s="250" customFormat="1" ht="17.25" customHeight="1" thickBo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53"/>
    </row>
    <row r="3" spans="1:19" ht="14.25" thickTop="1">
      <c r="A3" s="278" t="s">
        <v>2</v>
      </c>
      <c r="B3" s="279"/>
      <c r="C3" s="269" t="s">
        <v>3</v>
      </c>
      <c r="D3" s="269"/>
      <c r="E3" s="270"/>
      <c r="F3" s="271" t="s">
        <v>4</v>
      </c>
      <c r="G3" s="270"/>
      <c r="H3" s="272" t="s">
        <v>5</v>
      </c>
      <c r="I3" s="256"/>
      <c r="J3" s="3"/>
      <c r="K3" s="282" t="s">
        <v>2</v>
      </c>
      <c r="L3" s="279"/>
      <c r="M3" s="269" t="s">
        <v>3</v>
      </c>
      <c r="N3" s="269"/>
      <c r="O3" s="270"/>
      <c r="P3" s="271" t="s">
        <v>4</v>
      </c>
      <c r="Q3" s="270"/>
      <c r="R3" s="272" t="s">
        <v>5</v>
      </c>
      <c r="S3" s="273"/>
    </row>
    <row r="4" spans="1:19" ht="13.5">
      <c r="A4" s="280"/>
      <c r="B4" s="281"/>
      <c r="C4" s="4" t="s">
        <v>6</v>
      </c>
      <c r="D4" s="5" t="s">
        <v>7</v>
      </c>
      <c r="E4" s="5" t="s">
        <v>8</v>
      </c>
      <c r="F4" s="5" t="s">
        <v>7</v>
      </c>
      <c r="G4" s="5" t="s">
        <v>8</v>
      </c>
      <c r="H4" s="5" t="s">
        <v>7</v>
      </c>
      <c r="I4" s="6" t="s">
        <v>8</v>
      </c>
      <c r="J4" s="7"/>
      <c r="K4" s="283"/>
      <c r="L4" s="281"/>
      <c r="M4" s="4" t="s">
        <v>6</v>
      </c>
      <c r="N4" s="5" t="s">
        <v>7</v>
      </c>
      <c r="O4" s="5" t="s">
        <v>8</v>
      </c>
      <c r="P4" s="5" t="s">
        <v>7</v>
      </c>
      <c r="Q4" s="5" t="s">
        <v>8</v>
      </c>
      <c r="R4" s="5" t="s">
        <v>7</v>
      </c>
      <c r="S4" s="6" t="s">
        <v>8</v>
      </c>
    </row>
    <row r="5" spans="1:19" ht="13.5">
      <c r="A5" s="274" t="s">
        <v>9</v>
      </c>
      <c r="B5" s="275"/>
      <c r="C5" s="147">
        <f>10576+62</f>
        <v>10638</v>
      </c>
      <c r="D5" s="147">
        <f>5387+23</f>
        <v>5410</v>
      </c>
      <c r="E5" s="147">
        <f>5189+39</f>
        <v>5228</v>
      </c>
      <c r="F5" s="147">
        <f>5353+23</f>
        <v>5376</v>
      </c>
      <c r="G5" s="147">
        <f>5170+39</f>
        <v>5209</v>
      </c>
      <c r="H5" s="147">
        <v>34</v>
      </c>
      <c r="I5" s="147">
        <v>19</v>
      </c>
      <c r="J5" s="8"/>
      <c r="K5" s="276" t="s">
        <v>10</v>
      </c>
      <c r="L5" s="277"/>
      <c r="M5" s="147">
        <f>6413+62</f>
        <v>6475</v>
      </c>
      <c r="N5" s="147">
        <f>3780+23</f>
        <v>3803</v>
      </c>
      <c r="O5" s="147">
        <f>2633+39</f>
        <v>2672</v>
      </c>
      <c r="P5" s="147">
        <f>3760+23</f>
        <v>3783</v>
      </c>
      <c r="Q5" s="147">
        <f>2626+39</f>
        <v>2665</v>
      </c>
      <c r="R5" s="147">
        <v>20</v>
      </c>
      <c r="S5" s="147">
        <v>7</v>
      </c>
    </row>
    <row r="6" spans="1:19" ht="13.5">
      <c r="A6" s="9"/>
      <c r="B6" s="10"/>
      <c r="C6" s="8"/>
      <c r="D6" s="8"/>
      <c r="E6" s="8"/>
      <c r="F6" s="8"/>
      <c r="G6" s="8"/>
      <c r="H6" s="8"/>
      <c r="I6" s="8"/>
      <c r="J6" s="8"/>
      <c r="K6" s="11"/>
      <c r="L6" s="12" t="s">
        <v>11</v>
      </c>
      <c r="M6" s="8">
        <v>60</v>
      </c>
      <c r="N6" s="8">
        <v>42</v>
      </c>
      <c r="O6" s="8">
        <v>18</v>
      </c>
      <c r="P6" s="8">
        <v>42</v>
      </c>
      <c r="Q6" s="8">
        <v>18</v>
      </c>
      <c r="R6" s="8" t="s">
        <v>239</v>
      </c>
      <c r="S6" s="8" t="s">
        <v>239</v>
      </c>
    </row>
    <row r="7" spans="1:19" ht="13.5">
      <c r="A7" s="265" t="s">
        <v>12</v>
      </c>
      <c r="B7" s="266"/>
      <c r="C7" s="8">
        <v>1905</v>
      </c>
      <c r="D7" s="8">
        <v>1199</v>
      </c>
      <c r="E7" s="8">
        <v>706</v>
      </c>
      <c r="F7" s="8">
        <v>1198</v>
      </c>
      <c r="G7" s="8">
        <v>706</v>
      </c>
      <c r="H7" s="8">
        <v>1</v>
      </c>
      <c r="I7" s="8" t="s">
        <v>239</v>
      </c>
      <c r="J7" s="8"/>
      <c r="K7" s="11"/>
      <c r="L7" s="12" t="s">
        <v>13</v>
      </c>
      <c r="M7" s="8">
        <v>31</v>
      </c>
      <c r="N7" s="8">
        <v>23</v>
      </c>
      <c r="O7" s="8">
        <v>8</v>
      </c>
      <c r="P7" s="8">
        <v>23</v>
      </c>
      <c r="Q7" s="8">
        <v>8</v>
      </c>
      <c r="R7" s="8" t="s">
        <v>239</v>
      </c>
      <c r="S7" s="8" t="s">
        <v>239</v>
      </c>
    </row>
    <row r="8" spans="1:19" ht="13.5">
      <c r="A8" s="9"/>
      <c r="B8" s="14" t="s">
        <v>14</v>
      </c>
      <c r="C8" s="8">
        <v>17</v>
      </c>
      <c r="D8" s="8">
        <v>13</v>
      </c>
      <c r="E8" s="8">
        <v>4</v>
      </c>
      <c r="F8" s="8">
        <v>13</v>
      </c>
      <c r="G8" s="8">
        <v>4</v>
      </c>
      <c r="H8" s="8" t="s">
        <v>239</v>
      </c>
      <c r="I8" s="8" t="s">
        <v>239</v>
      </c>
      <c r="J8" s="8"/>
      <c r="K8" s="11"/>
      <c r="L8" s="12" t="s">
        <v>15</v>
      </c>
      <c r="M8" s="8">
        <v>30</v>
      </c>
      <c r="N8" s="8">
        <v>24</v>
      </c>
      <c r="O8" s="8">
        <v>6</v>
      </c>
      <c r="P8" s="8">
        <v>24</v>
      </c>
      <c r="Q8" s="8">
        <v>6</v>
      </c>
      <c r="R8" s="8" t="s">
        <v>239</v>
      </c>
      <c r="S8" s="8" t="s">
        <v>239</v>
      </c>
    </row>
    <row r="9" spans="1:19" ht="13.5">
      <c r="A9" s="9"/>
      <c r="B9" s="14" t="s">
        <v>16</v>
      </c>
      <c r="C9" s="8">
        <v>8</v>
      </c>
      <c r="D9" s="8">
        <v>6</v>
      </c>
      <c r="E9" s="8">
        <v>2</v>
      </c>
      <c r="F9" s="8">
        <v>6</v>
      </c>
      <c r="G9" s="8">
        <v>2</v>
      </c>
      <c r="H9" s="8" t="s">
        <v>239</v>
      </c>
      <c r="I9" s="8" t="s">
        <v>239</v>
      </c>
      <c r="J9" s="8"/>
      <c r="K9" s="11"/>
      <c r="L9" s="12" t="s">
        <v>17</v>
      </c>
      <c r="M9" s="8">
        <v>11</v>
      </c>
      <c r="N9" s="8">
        <v>4</v>
      </c>
      <c r="O9" s="8">
        <v>7</v>
      </c>
      <c r="P9" s="8">
        <v>4</v>
      </c>
      <c r="Q9" s="8">
        <v>7</v>
      </c>
      <c r="R9" s="8" t="s">
        <v>239</v>
      </c>
      <c r="S9" s="8" t="s">
        <v>239</v>
      </c>
    </row>
    <row r="10" spans="1:19" ht="13.5">
      <c r="A10" s="9"/>
      <c r="B10" s="14" t="s">
        <v>18</v>
      </c>
      <c r="C10" s="8">
        <v>28</v>
      </c>
      <c r="D10" s="8">
        <v>15</v>
      </c>
      <c r="E10" s="8">
        <v>13</v>
      </c>
      <c r="F10" s="8">
        <v>15</v>
      </c>
      <c r="G10" s="8">
        <v>13</v>
      </c>
      <c r="H10" s="8" t="s">
        <v>239</v>
      </c>
      <c r="I10" s="8" t="s">
        <v>239</v>
      </c>
      <c r="J10" s="8"/>
      <c r="K10" s="11"/>
      <c r="L10" s="12" t="s">
        <v>19</v>
      </c>
      <c r="M10" s="8">
        <v>15</v>
      </c>
      <c r="N10" s="8">
        <v>11</v>
      </c>
      <c r="O10" s="8">
        <v>4</v>
      </c>
      <c r="P10" s="8">
        <v>11</v>
      </c>
      <c r="Q10" s="8">
        <v>4</v>
      </c>
      <c r="R10" s="8" t="s">
        <v>239</v>
      </c>
      <c r="S10" s="8" t="s">
        <v>239</v>
      </c>
    </row>
    <row r="11" spans="1:19" ht="13.5">
      <c r="A11" s="9"/>
      <c r="B11" s="14" t="s">
        <v>20</v>
      </c>
      <c r="C11" s="8">
        <v>12</v>
      </c>
      <c r="D11" s="8">
        <v>9</v>
      </c>
      <c r="E11" s="8">
        <v>3</v>
      </c>
      <c r="F11" s="8">
        <v>9</v>
      </c>
      <c r="G11" s="8">
        <v>3</v>
      </c>
      <c r="H11" s="8" t="s">
        <v>239</v>
      </c>
      <c r="I11" s="8" t="s">
        <v>239</v>
      </c>
      <c r="J11" s="8"/>
      <c r="K11" s="11"/>
      <c r="L11" s="12" t="s">
        <v>21</v>
      </c>
      <c r="M11" s="8">
        <v>79</v>
      </c>
      <c r="N11" s="8">
        <v>65</v>
      </c>
      <c r="O11" s="8">
        <v>14</v>
      </c>
      <c r="P11" s="8">
        <v>65</v>
      </c>
      <c r="Q11" s="8">
        <v>14</v>
      </c>
      <c r="R11" s="8" t="s">
        <v>239</v>
      </c>
      <c r="S11" s="8" t="s">
        <v>239</v>
      </c>
    </row>
    <row r="12" spans="1:19" ht="13.5">
      <c r="A12" s="9"/>
      <c r="B12" s="14" t="s">
        <v>22</v>
      </c>
      <c r="C12" s="8">
        <v>44</v>
      </c>
      <c r="D12" s="8">
        <v>37</v>
      </c>
      <c r="E12" s="8">
        <v>7</v>
      </c>
      <c r="F12" s="8">
        <v>37</v>
      </c>
      <c r="G12" s="8">
        <v>7</v>
      </c>
      <c r="H12" s="8" t="s">
        <v>239</v>
      </c>
      <c r="I12" s="8" t="s">
        <v>239</v>
      </c>
      <c r="J12" s="8"/>
      <c r="K12" s="11"/>
      <c r="L12" s="12" t="s">
        <v>23</v>
      </c>
      <c r="M12" s="8">
        <v>33</v>
      </c>
      <c r="N12" s="8">
        <v>23</v>
      </c>
      <c r="O12" s="8">
        <v>10</v>
      </c>
      <c r="P12" s="8">
        <v>23</v>
      </c>
      <c r="Q12" s="8">
        <v>10</v>
      </c>
      <c r="R12" s="8" t="s">
        <v>239</v>
      </c>
      <c r="S12" s="8" t="s">
        <v>239</v>
      </c>
    </row>
    <row r="13" spans="1:19" ht="13.5">
      <c r="A13" s="9"/>
      <c r="B13" s="14" t="s">
        <v>24</v>
      </c>
      <c r="C13" s="8">
        <v>7</v>
      </c>
      <c r="D13" s="8">
        <v>6</v>
      </c>
      <c r="E13" s="8">
        <v>1</v>
      </c>
      <c r="F13" s="8">
        <v>6</v>
      </c>
      <c r="G13" s="8">
        <v>1</v>
      </c>
      <c r="H13" s="8" t="s">
        <v>239</v>
      </c>
      <c r="I13" s="8" t="s">
        <v>239</v>
      </c>
      <c r="J13" s="8"/>
      <c r="K13" s="11"/>
      <c r="L13" s="12" t="s">
        <v>25</v>
      </c>
      <c r="M13" s="8">
        <v>12</v>
      </c>
      <c r="N13" s="8">
        <v>8</v>
      </c>
      <c r="O13" s="8">
        <v>4</v>
      </c>
      <c r="P13" s="8">
        <v>8</v>
      </c>
      <c r="Q13" s="8">
        <v>4</v>
      </c>
      <c r="R13" s="8" t="s">
        <v>239</v>
      </c>
      <c r="S13" s="8" t="s">
        <v>239</v>
      </c>
    </row>
    <row r="14" spans="1:19" ht="13.5">
      <c r="A14" s="9"/>
      <c r="B14" s="14" t="s">
        <v>26</v>
      </c>
      <c r="C14" s="8">
        <v>19</v>
      </c>
      <c r="D14" s="8">
        <v>4</v>
      </c>
      <c r="E14" s="8">
        <v>15</v>
      </c>
      <c r="F14" s="8">
        <v>4</v>
      </c>
      <c r="G14" s="8">
        <v>15</v>
      </c>
      <c r="H14" s="8" t="s">
        <v>239</v>
      </c>
      <c r="I14" s="8" t="s">
        <v>239</v>
      </c>
      <c r="J14" s="8"/>
      <c r="K14" s="11"/>
      <c r="L14" s="12" t="s">
        <v>27</v>
      </c>
      <c r="M14" s="8">
        <v>34</v>
      </c>
      <c r="N14" s="8">
        <v>30</v>
      </c>
      <c r="O14" s="8">
        <v>4</v>
      </c>
      <c r="P14" s="8">
        <v>30</v>
      </c>
      <c r="Q14" s="8">
        <v>4</v>
      </c>
      <c r="R14" s="8" t="s">
        <v>239</v>
      </c>
      <c r="S14" s="8" t="s">
        <v>239</v>
      </c>
    </row>
    <row r="15" spans="1:19" ht="13.5">
      <c r="A15" s="9"/>
      <c r="B15" s="14" t="s">
        <v>28</v>
      </c>
      <c r="C15" s="8">
        <v>10</v>
      </c>
      <c r="D15" s="8" t="s">
        <v>239</v>
      </c>
      <c r="E15" s="8">
        <v>10</v>
      </c>
      <c r="F15" s="8" t="s">
        <v>239</v>
      </c>
      <c r="G15" s="8">
        <v>10</v>
      </c>
      <c r="H15" s="8" t="s">
        <v>239</v>
      </c>
      <c r="I15" s="8" t="s">
        <v>239</v>
      </c>
      <c r="J15" s="8"/>
      <c r="K15" s="11"/>
      <c r="L15" s="12" t="s">
        <v>29</v>
      </c>
      <c r="M15" s="8">
        <v>11</v>
      </c>
      <c r="N15" s="8">
        <v>9</v>
      </c>
      <c r="O15" s="8">
        <v>2</v>
      </c>
      <c r="P15" s="8">
        <v>9</v>
      </c>
      <c r="Q15" s="8">
        <v>2</v>
      </c>
      <c r="R15" s="8" t="s">
        <v>239</v>
      </c>
      <c r="S15" s="8" t="s">
        <v>239</v>
      </c>
    </row>
    <row r="16" spans="1:19" ht="13.5">
      <c r="A16" s="9"/>
      <c r="B16" s="14" t="s">
        <v>30</v>
      </c>
      <c r="C16" s="8">
        <v>10</v>
      </c>
      <c r="D16" s="8">
        <v>9</v>
      </c>
      <c r="E16" s="8">
        <v>1</v>
      </c>
      <c r="F16" s="8">
        <v>9</v>
      </c>
      <c r="G16" s="8">
        <v>1</v>
      </c>
      <c r="H16" s="8" t="s">
        <v>239</v>
      </c>
      <c r="I16" s="8" t="s">
        <v>239</v>
      </c>
      <c r="J16" s="8"/>
      <c r="K16" s="11"/>
      <c r="L16" s="12" t="s">
        <v>31</v>
      </c>
      <c r="M16" s="8">
        <v>19</v>
      </c>
      <c r="N16" s="8">
        <v>12</v>
      </c>
      <c r="O16" s="8">
        <v>7</v>
      </c>
      <c r="P16" s="8">
        <v>12</v>
      </c>
      <c r="Q16" s="8">
        <v>7</v>
      </c>
      <c r="R16" s="8" t="s">
        <v>239</v>
      </c>
      <c r="S16" s="8" t="s">
        <v>239</v>
      </c>
    </row>
    <row r="17" spans="1:19" ht="13.5">
      <c r="A17" s="9"/>
      <c r="B17" s="14" t="s">
        <v>32</v>
      </c>
      <c r="C17" s="8">
        <v>24</v>
      </c>
      <c r="D17" s="8">
        <v>14</v>
      </c>
      <c r="E17" s="8">
        <v>10</v>
      </c>
      <c r="F17" s="8">
        <v>14</v>
      </c>
      <c r="G17" s="8">
        <v>10</v>
      </c>
      <c r="H17" s="8" t="s">
        <v>239</v>
      </c>
      <c r="I17" s="8" t="s">
        <v>239</v>
      </c>
      <c r="J17" s="8"/>
      <c r="K17" s="11"/>
      <c r="L17" s="12" t="s">
        <v>33</v>
      </c>
      <c r="M17" s="8">
        <v>11</v>
      </c>
      <c r="N17" s="8">
        <v>2</v>
      </c>
      <c r="O17" s="8">
        <v>9</v>
      </c>
      <c r="P17" s="8">
        <v>2</v>
      </c>
      <c r="Q17" s="8">
        <v>9</v>
      </c>
      <c r="R17" s="8" t="s">
        <v>239</v>
      </c>
      <c r="S17" s="8" t="s">
        <v>239</v>
      </c>
    </row>
    <row r="18" spans="1:19" ht="13.5">
      <c r="A18" s="9"/>
      <c r="B18" s="14" t="s">
        <v>34</v>
      </c>
      <c r="C18" s="8">
        <v>68</v>
      </c>
      <c r="D18" s="8">
        <v>45</v>
      </c>
      <c r="E18" s="8">
        <v>23</v>
      </c>
      <c r="F18" s="8">
        <v>45</v>
      </c>
      <c r="G18" s="8">
        <v>23</v>
      </c>
      <c r="H18" s="8" t="s">
        <v>239</v>
      </c>
      <c r="I18" s="8" t="s">
        <v>239</v>
      </c>
      <c r="J18" s="8"/>
      <c r="K18" s="11"/>
      <c r="L18" s="12" t="s">
        <v>35</v>
      </c>
      <c r="M18" s="8">
        <v>7</v>
      </c>
      <c r="N18" s="8">
        <v>7</v>
      </c>
      <c r="O18" s="8" t="s">
        <v>239</v>
      </c>
      <c r="P18" s="8">
        <v>7</v>
      </c>
      <c r="Q18" s="8" t="s">
        <v>239</v>
      </c>
      <c r="R18" s="8" t="s">
        <v>239</v>
      </c>
      <c r="S18" s="8" t="s">
        <v>239</v>
      </c>
    </row>
    <row r="19" spans="1:19" ht="13.5">
      <c r="A19" s="9"/>
      <c r="B19" s="14" t="s">
        <v>36</v>
      </c>
      <c r="C19" s="8">
        <v>8</v>
      </c>
      <c r="D19" s="8">
        <v>3</v>
      </c>
      <c r="E19" s="8">
        <v>5</v>
      </c>
      <c r="F19" s="8">
        <v>3</v>
      </c>
      <c r="G19" s="8">
        <v>5</v>
      </c>
      <c r="H19" s="8" t="s">
        <v>239</v>
      </c>
      <c r="I19" s="8" t="s">
        <v>239</v>
      </c>
      <c r="J19" s="8"/>
      <c r="K19" s="11"/>
      <c r="L19" s="12" t="s">
        <v>37</v>
      </c>
      <c r="M19" s="8">
        <v>6</v>
      </c>
      <c r="N19" s="8" t="s">
        <v>239</v>
      </c>
      <c r="O19" s="8">
        <v>6</v>
      </c>
      <c r="P19" s="8" t="s">
        <v>239</v>
      </c>
      <c r="Q19" s="8">
        <v>6</v>
      </c>
      <c r="R19" s="8" t="s">
        <v>239</v>
      </c>
      <c r="S19" s="8" t="s">
        <v>239</v>
      </c>
    </row>
    <row r="20" spans="1:19" ht="13.5">
      <c r="A20" s="9"/>
      <c r="B20" s="14" t="s">
        <v>38</v>
      </c>
      <c r="C20" s="8">
        <v>96</v>
      </c>
      <c r="D20" s="8">
        <v>71</v>
      </c>
      <c r="E20" s="8">
        <v>25</v>
      </c>
      <c r="F20" s="8">
        <v>71</v>
      </c>
      <c r="G20" s="8">
        <v>25</v>
      </c>
      <c r="H20" s="8" t="s">
        <v>239</v>
      </c>
      <c r="I20" s="8" t="s">
        <v>239</v>
      </c>
      <c r="J20" s="8"/>
      <c r="K20" s="11"/>
      <c r="L20" s="12" t="s">
        <v>39</v>
      </c>
      <c r="M20" s="8">
        <v>24</v>
      </c>
      <c r="N20" s="8">
        <v>23</v>
      </c>
      <c r="O20" s="8">
        <v>1</v>
      </c>
      <c r="P20" s="8">
        <v>23</v>
      </c>
      <c r="Q20" s="8">
        <v>1</v>
      </c>
      <c r="R20" s="8" t="s">
        <v>239</v>
      </c>
      <c r="S20" s="8" t="s">
        <v>239</v>
      </c>
    </row>
    <row r="21" spans="1:19" ht="13.5">
      <c r="A21" s="9"/>
      <c r="B21" s="14" t="s">
        <v>40</v>
      </c>
      <c r="C21" s="8">
        <v>84</v>
      </c>
      <c r="D21" s="8">
        <v>60</v>
      </c>
      <c r="E21" s="8">
        <v>24</v>
      </c>
      <c r="F21" s="8">
        <v>60</v>
      </c>
      <c r="G21" s="8">
        <v>24</v>
      </c>
      <c r="H21" s="8" t="s">
        <v>239</v>
      </c>
      <c r="I21" s="8" t="s">
        <v>239</v>
      </c>
      <c r="J21" s="8"/>
      <c r="K21" s="11"/>
      <c r="L21" s="12" t="s">
        <v>41</v>
      </c>
      <c r="M21" s="8">
        <v>7</v>
      </c>
      <c r="N21" s="8">
        <v>5</v>
      </c>
      <c r="O21" s="8">
        <v>2</v>
      </c>
      <c r="P21" s="8">
        <v>5</v>
      </c>
      <c r="Q21" s="8">
        <v>2</v>
      </c>
      <c r="R21" s="8" t="s">
        <v>239</v>
      </c>
      <c r="S21" s="8" t="s">
        <v>239</v>
      </c>
    </row>
    <row r="22" spans="1:19" ht="13.5">
      <c r="A22" s="9"/>
      <c r="B22" s="14" t="s">
        <v>42</v>
      </c>
      <c r="C22" s="8">
        <v>52</v>
      </c>
      <c r="D22" s="8">
        <v>47</v>
      </c>
      <c r="E22" s="8">
        <v>5</v>
      </c>
      <c r="F22" s="8">
        <v>47</v>
      </c>
      <c r="G22" s="8">
        <v>5</v>
      </c>
      <c r="H22" s="8" t="s">
        <v>239</v>
      </c>
      <c r="I22" s="8" t="s">
        <v>239</v>
      </c>
      <c r="J22" s="8"/>
      <c r="K22" s="11"/>
      <c r="L22" s="12" t="s">
        <v>43</v>
      </c>
      <c r="M22" s="8">
        <v>315</v>
      </c>
      <c r="N22" s="8">
        <v>208</v>
      </c>
      <c r="O22" s="8">
        <v>107</v>
      </c>
      <c r="P22" s="8">
        <v>208</v>
      </c>
      <c r="Q22" s="8">
        <v>107</v>
      </c>
      <c r="R22" s="8" t="s">
        <v>239</v>
      </c>
      <c r="S22" s="8" t="s">
        <v>239</v>
      </c>
    </row>
    <row r="23" spans="1:19" ht="13.5">
      <c r="A23" s="9"/>
      <c r="B23" s="14" t="s">
        <v>44</v>
      </c>
      <c r="C23" s="8">
        <v>522</v>
      </c>
      <c r="D23" s="8">
        <v>263</v>
      </c>
      <c r="E23" s="8">
        <v>259</v>
      </c>
      <c r="F23" s="8">
        <v>263</v>
      </c>
      <c r="G23" s="8">
        <v>259</v>
      </c>
      <c r="H23" s="8" t="s">
        <v>239</v>
      </c>
      <c r="I23" s="8" t="s">
        <v>239</v>
      </c>
      <c r="J23" s="8"/>
      <c r="K23" s="11"/>
      <c r="L23" s="12" t="s">
        <v>45</v>
      </c>
      <c r="M23" s="8">
        <v>107</v>
      </c>
      <c r="N23" s="8">
        <v>86</v>
      </c>
      <c r="O23" s="8">
        <v>21</v>
      </c>
      <c r="P23" s="8">
        <v>86</v>
      </c>
      <c r="Q23" s="8">
        <v>21</v>
      </c>
      <c r="R23" s="8" t="s">
        <v>239</v>
      </c>
      <c r="S23" s="8" t="s">
        <v>239</v>
      </c>
    </row>
    <row r="24" spans="1:19" ht="13.5">
      <c r="A24" s="9"/>
      <c r="B24" s="14" t="s">
        <v>46</v>
      </c>
      <c r="C24" s="8">
        <v>91</v>
      </c>
      <c r="D24" s="8">
        <v>69</v>
      </c>
      <c r="E24" s="8">
        <v>22</v>
      </c>
      <c r="F24" s="8">
        <v>68</v>
      </c>
      <c r="G24" s="8">
        <v>22</v>
      </c>
      <c r="H24" s="8">
        <v>1</v>
      </c>
      <c r="I24" s="8" t="s">
        <v>239</v>
      </c>
      <c r="J24" s="8"/>
      <c r="K24" s="11"/>
      <c r="L24" s="12" t="s">
        <v>47</v>
      </c>
      <c r="M24" s="8">
        <v>284</v>
      </c>
      <c r="N24" s="8">
        <v>110</v>
      </c>
      <c r="O24" s="8">
        <v>174</v>
      </c>
      <c r="P24" s="8">
        <v>110</v>
      </c>
      <c r="Q24" s="8">
        <v>174</v>
      </c>
      <c r="R24" s="8" t="s">
        <v>239</v>
      </c>
      <c r="S24" s="8" t="s">
        <v>239</v>
      </c>
    </row>
    <row r="25" spans="1:19" ht="13.5">
      <c r="A25" s="9"/>
      <c r="B25" s="14" t="s">
        <v>48</v>
      </c>
      <c r="C25" s="8">
        <v>216</v>
      </c>
      <c r="D25" s="8">
        <v>134</v>
      </c>
      <c r="E25" s="8">
        <v>82</v>
      </c>
      <c r="F25" s="8">
        <v>134</v>
      </c>
      <c r="G25" s="8">
        <v>82</v>
      </c>
      <c r="H25" s="8" t="s">
        <v>239</v>
      </c>
      <c r="I25" s="8" t="s">
        <v>239</v>
      </c>
      <c r="J25" s="8"/>
      <c r="K25" s="11"/>
      <c r="L25" s="12" t="s">
        <v>49</v>
      </c>
      <c r="M25" s="8">
        <v>238</v>
      </c>
      <c r="N25" s="8">
        <v>169</v>
      </c>
      <c r="O25" s="8">
        <v>69</v>
      </c>
      <c r="P25" s="8">
        <v>169</v>
      </c>
      <c r="Q25" s="8">
        <v>69</v>
      </c>
      <c r="R25" s="8" t="s">
        <v>239</v>
      </c>
      <c r="S25" s="8" t="s">
        <v>239</v>
      </c>
    </row>
    <row r="26" spans="1:19" ht="13.5">
      <c r="A26" s="9"/>
      <c r="B26" s="14" t="s">
        <v>50</v>
      </c>
      <c r="C26" s="8">
        <v>40</v>
      </c>
      <c r="D26" s="8">
        <v>14</v>
      </c>
      <c r="E26" s="8">
        <v>26</v>
      </c>
      <c r="F26" s="8">
        <v>14</v>
      </c>
      <c r="G26" s="8">
        <v>26</v>
      </c>
      <c r="H26" s="8" t="s">
        <v>239</v>
      </c>
      <c r="I26" s="8" t="s">
        <v>239</v>
      </c>
      <c r="J26" s="8"/>
      <c r="K26" s="11"/>
      <c r="L26" s="12" t="s">
        <v>51</v>
      </c>
      <c r="M26" s="8">
        <v>197</v>
      </c>
      <c r="N26" s="8">
        <v>132</v>
      </c>
      <c r="O26" s="8">
        <v>65</v>
      </c>
      <c r="P26" s="8">
        <v>132</v>
      </c>
      <c r="Q26" s="8">
        <v>65</v>
      </c>
      <c r="R26" s="8" t="s">
        <v>239</v>
      </c>
      <c r="S26" s="8" t="s">
        <v>239</v>
      </c>
    </row>
    <row r="27" spans="1:19" ht="13.5">
      <c r="A27" s="9"/>
      <c r="B27" s="14" t="s">
        <v>52</v>
      </c>
      <c r="C27" s="8">
        <v>112</v>
      </c>
      <c r="D27" s="8">
        <v>97</v>
      </c>
      <c r="E27" s="8">
        <v>15</v>
      </c>
      <c r="F27" s="8">
        <v>97</v>
      </c>
      <c r="G27" s="8">
        <v>15</v>
      </c>
      <c r="H27" s="8" t="s">
        <v>239</v>
      </c>
      <c r="I27" s="8" t="s">
        <v>239</v>
      </c>
      <c r="J27" s="8"/>
      <c r="K27" s="11"/>
      <c r="L27" s="12" t="s">
        <v>53</v>
      </c>
      <c r="M27" s="8">
        <v>559</v>
      </c>
      <c r="N27" s="8">
        <v>456</v>
      </c>
      <c r="O27" s="8">
        <v>103</v>
      </c>
      <c r="P27" s="8">
        <v>456</v>
      </c>
      <c r="Q27" s="8">
        <v>103</v>
      </c>
      <c r="R27" s="8" t="s">
        <v>239</v>
      </c>
      <c r="S27" s="8" t="s">
        <v>239</v>
      </c>
    </row>
    <row r="28" spans="1:19" ht="13.5">
      <c r="A28" s="9"/>
      <c r="B28" s="14" t="s">
        <v>54</v>
      </c>
      <c r="C28" s="8">
        <v>7</v>
      </c>
      <c r="D28" s="8">
        <v>7</v>
      </c>
      <c r="E28" s="8" t="s">
        <v>239</v>
      </c>
      <c r="F28" s="8">
        <v>7</v>
      </c>
      <c r="G28" s="8" t="s">
        <v>239</v>
      </c>
      <c r="H28" s="8" t="s">
        <v>239</v>
      </c>
      <c r="I28" s="8" t="s">
        <v>239</v>
      </c>
      <c r="J28" s="8"/>
      <c r="K28" s="11"/>
      <c r="L28" s="150" t="s">
        <v>55</v>
      </c>
      <c r="M28" s="8">
        <v>146</v>
      </c>
      <c r="N28" s="8">
        <v>140</v>
      </c>
      <c r="O28" s="8">
        <v>6</v>
      </c>
      <c r="P28" s="8">
        <v>140</v>
      </c>
      <c r="Q28" s="8">
        <v>6</v>
      </c>
      <c r="R28" s="8" t="s">
        <v>239</v>
      </c>
      <c r="S28" s="8" t="s">
        <v>239</v>
      </c>
    </row>
    <row r="29" spans="1:19" ht="13.5">
      <c r="A29" s="9"/>
      <c r="B29" s="14" t="s">
        <v>56</v>
      </c>
      <c r="C29" s="8">
        <v>48</v>
      </c>
      <c r="D29" s="8">
        <v>22</v>
      </c>
      <c r="E29" s="8">
        <v>26</v>
      </c>
      <c r="F29" s="8">
        <v>22</v>
      </c>
      <c r="G29" s="8">
        <v>26</v>
      </c>
      <c r="H29" s="8" t="s">
        <v>239</v>
      </c>
      <c r="I29" s="8" t="s">
        <v>239</v>
      </c>
      <c r="J29" s="8"/>
      <c r="K29" s="11"/>
      <c r="L29" s="12" t="s">
        <v>57</v>
      </c>
      <c r="M29" s="8">
        <v>108</v>
      </c>
      <c r="N29" s="8">
        <v>100</v>
      </c>
      <c r="O29" s="8">
        <v>8</v>
      </c>
      <c r="P29" s="8">
        <v>92</v>
      </c>
      <c r="Q29" s="8">
        <v>8</v>
      </c>
      <c r="R29" s="8">
        <v>8</v>
      </c>
      <c r="S29" s="8" t="s">
        <v>239</v>
      </c>
    </row>
    <row r="30" spans="1:19" ht="13.5">
      <c r="A30" s="9"/>
      <c r="B30" s="14" t="s">
        <v>58</v>
      </c>
      <c r="C30" s="8">
        <v>60</v>
      </c>
      <c r="D30" s="8">
        <v>40</v>
      </c>
      <c r="E30" s="8">
        <v>20</v>
      </c>
      <c r="F30" s="8">
        <v>40</v>
      </c>
      <c r="G30" s="8">
        <v>20</v>
      </c>
      <c r="H30" s="8" t="s">
        <v>239</v>
      </c>
      <c r="I30" s="8" t="s">
        <v>239</v>
      </c>
      <c r="J30" s="8"/>
      <c r="K30" s="11"/>
      <c r="L30" s="12" t="s">
        <v>59</v>
      </c>
      <c r="M30" s="8">
        <v>111</v>
      </c>
      <c r="N30" s="8" t="s">
        <v>239</v>
      </c>
      <c r="O30" s="8">
        <v>111</v>
      </c>
      <c r="P30" s="8" t="s">
        <v>239</v>
      </c>
      <c r="Q30" s="8">
        <v>109</v>
      </c>
      <c r="R30" s="8" t="s">
        <v>239</v>
      </c>
      <c r="S30" s="8">
        <v>2</v>
      </c>
    </row>
    <row r="31" spans="1:19" ht="13.5">
      <c r="A31" s="9"/>
      <c r="B31" s="14" t="s">
        <v>60</v>
      </c>
      <c r="C31" s="8">
        <v>30</v>
      </c>
      <c r="D31" s="8">
        <v>24</v>
      </c>
      <c r="E31" s="8">
        <v>6</v>
      </c>
      <c r="F31" s="8">
        <v>24</v>
      </c>
      <c r="G31" s="8">
        <v>6</v>
      </c>
      <c r="H31" s="8" t="s">
        <v>239</v>
      </c>
      <c r="I31" s="8" t="s">
        <v>239</v>
      </c>
      <c r="J31" s="8"/>
      <c r="K31" s="11"/>
      <c r="L31" s="12" t="s">
        <v>61</v>
      </c>
      <c r="M31" s="8">
        <v>105</v>
      </c>
      <c r="N31" s="8">
        <v>89</v>
      </c>
      <c r="O31" s="8">
        <v>16</v>
      </c>
      <c r="P31" s="8">
        <v>87</v>
      </c>
      <c r="Q31" s="8">
        <v>16</v>
      </c>
      <c r="R31" s="8">
        <v>2</v>
      </c>
      <c r="S31" s="8" t="s">
        <v>239</v>
      </c>
    </row>
    <row r="32" spans="1:19" ht="13.5">
      <c r="A32" s="9"/>
      <c r="B32" s="14" t="s">
        <v>62</v>
      </c>
      <c r="C32" s="8">
        <v>25</v>
      </c>
      <c r="D32" s="8">
        <v>19</v>
      </c>
      <c r="E32" s="8">
        <v>6</v>
      </c>
      <c r="F32" s="8">
        <v>19</v>
      </c>
      <c r="G32" s="8">
        <v>6</v>
      </c>
      <c r="H32" s="8" t="s">
        <v>239</v>
      </c>
      <c r="I32" s="8" t="s">
        <v>239</v>
      </c>
      <c r="J32" s="8"/>
      <c r="K32" s="11"/>
      <c r="L32" s="12" t="s">
        <v>63</v>
      </c>
      <c r="M32" s="8">
        <v>319</v>
      </c>
      <c r="N32" s="8">
        <v>212</v>
      </c>
      <c r="O32" s="8">
        <v>107</v>
      </c>
      <c r="P32" s="8">
        <v>211</v>
      </c>
      <c r="Q32" s="8">
        <v>107</v>
      </c>
      <c r="R32" s="8">
        <v>1</v>
      </c>
      <c r="S32" s="8" t="s">
        <v>239</v>
      </c>
    </row>
    <row r="33" spans="1:19" ht="13.5">
      <c r="A33" s="9"/>
      <c r="B33" s="14" t="s">
        <v>64</v>
      </c>
      <c r="C33" s="8">
        <v>9</v>
      </c>
      <c r="D33" s="8" t="s">
        <v>239</v>
      </c>
      <c r="E33" s="8">
        <v>9</v>
      </c>
      <c r="F33" s="8" t="s">
        <v>239</v>
      </c>
      <c r="G33" s="8">
        <v>9</v>
      </c>
      <c r="H33" s="8" t="s">
        <v>239</v>
      </c>
      <c r="I33" s="8" t="s">
        <v>239</v>
      </c>
      <c r="J33" s="8"/>
      <c r="K33" s="11"/>
      <c r="L33" s="12" t="s">
        <v>65</v>
      </c>
      <c r="M33" s="8">
        <v>54</v>
      </c>
      <c r="N33" s="8" t="s">
        <v>239</v>
      </c>
      <c r="O33" s="8">
        <v>54</v>
      </c>
      <c r="P33" s="8" t="s">
        <v>239</v>
      </c>
      <c r="Q33" s="8">
        <v>52</v>
      </c>
      <c r="R33" s="8" t="s">
        <v>239</v>
      </c>
      <c r="S33" s="8">
        <v>2</v>
      </c>
    </row>
    <row r="34" spans="1:19" ht="13.5">
      <c r="A34" s="9"/>
      <c r="B34" s="14" t="s">
        <v>66</v>
      </c>
      <c r="C34" s="8">
        <v>20</v>
      </c>
      <c r="D34" s="8">
        <v>11</v>
      </c>
      <c r="E34" s="8">
        <v>9</v>
      </c>
      <c r="F34" s="8">
        <v>11</v>
      </c>
      <c r="G34" s="8">
        <v>9</v>
      </c>
      <c r="H34" s="8" t="s">
        <v>239</v>
      </c>
      <c r="I34" s="8" t="s">
        <v>239</v>
      </c>
      <c r="J34" s="8"/>
      <c r="K34" s="11"/>
      <c r="L34" s="12" t="s">
        <v>67</v>
      </c>
      <c r="M34" s="8">
        <v>59</v>
      </c>
      <c r="N34" s="8">
        <v>52</v>
      </c>
      <c r="O34" s="8">
        <v>7</v>
      </c>
      <c r="P34" s="8">
        <v>52</v>
      </c>
      <c r="Q34" s="8">
        <v>7</v>
      </c>
      <c r="R34" s="8" t="s">
        <v>239</v>
      </c>
      <c r="S34" s="8" t="s">
        <v>239</v>
      </c>
    </row>
    <row r="35" spans="1:19" ht="13.5">
      <c r="A35" s="9"/>
      <c r="B35" s="14" t="s">
        <v>68</v>
      </c>
      <c r="C35" s="8">
        <v>6</v>
      </c>
      <c r="D35" s="8">
        <v>3</v>
      </c>
      <c r="E35" s="8">
        <v>3</v>
      </c>
      <c r="F35" s="8">
        <v>3</v>
      </c>
      <c r="G35" s="8">
        <v>3</v>
      </c>
      <c r="H35" s="8" t="s">
        <v>239</v>
      </c>
      <c r="I35" s="8" t="s">
        <v>239</v>
      </c>
      <c r="J35" s="8"/>
      <c r="K35" s="11"/>
      <c r="L35" s="12" t="s">
        <v>69</v>
      </c>
      <c r="M35" s="8">
        <v>151</v>
      </c>
      <c r="N35" s="8">
        <v>97</v>
      </c>
      <c r="O35" s="8">
        <v>54</v>
      </c>
      <c r="P35" s="8">
        <v>97</v>
      </c>
      <c r="Q35" s="8">
        <v>54</v>
      </c>
      <c r="R35" s="8" t="s">
        <v>239</v>
      </c>
      <c r="S35" s="8" t="s">
        <v>239</v>
      </c>
    </row>
    <row r="36" spans="1:19" ht="13.5">
      <c r="A36" s="9"/>
      <c r="B36" s="14" t="s">
        <v>70</v>
      </c>
      <c r="C36" s="8">
        <v>9</v>
      </c>
      <c r="D36" s="8">
        <v>7</v>
      </c>
      <c r="E36" s="8">
        <v>2</v>
      </c>
      <c r="F36" s="8">
        <v>7</v>
      </c>
      <c r="G36" s="8">
        <v>2</v>
      </c>
      <c r="H36" s="8" t="s">
        <v>239</v>
      </c>
      <c r="I36" s="8" t="s">
        <v>239</v>
      </c>
      <c r="J36" s="8"/>
      <c r="K36" s="11"/>
      <c r="L36" s="150" t="s">
        <v>241</v>
      </c>
      <c r="M36" s="35">
        <v>62</v>
      </c>
      <c r="N36" s="35">
        <v>23</v>
      </c>
      <c r="O36" s="35">
        <v>39</v>
      </c>
      <c r="P36" s="35">
        <v>23</v>
      </c>
      <c r="Q36" s="35">
        <v>39</v>
      </c>
      <c r="R36" s="8" t="s">
        <v>239</v>
      </c>
      <c r="S36" s="8" t="s">
        <v>239</v>
      </c>
    </row>
    <row r="37" spans="1:19" ht="13.5">
      <c r="A37" s="9"/>
      <c r="B37" s="14" t="s">
        <v>71</v>
      </c>
      <c r="C37" s="148">
        <v>223</v>
      </c>
      <c r="D37" s="148">
        <v>150</v>
      </c>
      <c r="E37" s="148">
        <v>73</v>
      </c>
      <c r="F37" s="148">
        <v>150</v>
      </c>
      <c r="G37" s="148">
        <v>73</v>
      </c>
      <c r="H37" s="149" t="s">
        <v>239</v>
      </c>
      <c r="I37" s="149" t="s">
        <v>239</v>
      </c>
      <c r="J37" s="8"/>
      <c r="K37" s="11"/>
      <c r="L37" s="12" t="s">
        <v>119</v>
      </c>
      <c r="M37" s="35">
        <v>72</v>
      </c>
      <c r="N37" s="35">
        <v>52</v>
      </c>
      <c r="O37" s="35">
        <v>20</v>
      </c>
      <c r="P37" s="35">
        <v>52</v>
      </c>
      <c r="Q37" s="35">
        <v>20</v>
      </c>
      <c r="R37" s="34" t="s">
        <v>239</v>
      </c>
      <c r="S37" s="34" t="s">
        <v>239</v>
      </c>
    </row>
    <row r="38" spans="1:19" ht="13.5">
      <c r="A38" s="9"/>
      <c r="B38" s="14"/>
      <c r="C38" s="148"/>
      <c r="D38" s="148"/>
      <c r="E38" s="148"/>
      <c r="F38" s="148"/>
      <c r="G38" s="148"/>
      <c r="H38" s="149"/>
      <c r="I38" s="149"/>
      <c r="J38" s="8"/>
      <c r="K38" s="11"/>
      <c r="L38" s="12" t="s">
        <v>120</v>
      </c>
      <c r="M38" s="8">
        <v>156</v>
      </c>
      <c r="N38" s="8">
        <v>107</v>
      </c>
      <c r="O38" s="8">
        <v>49</v>
      </c>
      <c r="P38" s="8">
        <v>107</v>
      </c>
      <c r="Q38" s="8">
        <v>49</v>
      </c>
      <c r="R38" s="8" t="s">
        <v>239</v>
      </c>
      <c r="S38" s="8" t="s">
        <v>239</v>
      </c>
    </row>
    <row r="39" spans="1:19" ht="13.5">
      <c r="A39" s="265" t="s">
        <v>72</v>
      </c>
      <c r="B39" s="266"/>
      <c r="C39" s="8">
        <v>462</v>
      </c>
      <c r="D39" s="8">
        <v>175</v>
      </c>
      <c r="E39" s="8">
        <v>287</v>
      </c>
      <c r="F39" s="8">
        <v>175</v>
      </c>
      <c r="G39" s="8">
        <v>287</v>
      </c>
      <c r="H39" s="8" t="s">
        <v>239</v>
      </c>
      <c r="I39" s="8" t="s">
        <v>239</v>
      </c>
      <c r="J39" s="8"/>
      <c r="K39" s="11"/>
      <c r="L39" s="12" t="s">
        <v>121</v>
      </c>
      <c r="M39" s="8">
        <v>35</v>
      </c>
      <c r="N39" s="8">
        <v>21</v>
      </c>
      <c r="O39" s="8">
        <v>14</v>
      </c>
      <c r="P39" s="8">
        <v>21</v>
      </c>
      <c r="Q39" s="8">
        <v>14</v>
      </c>
      <c r="R39" s="8" t="s">
        <v>239</v>
      </c>
      <c r="S39" s="8" t="s">
        <v>239</v>
      </c>
    </row>
    <row r="40" spans="1:19" ht="13.5">
      <c r="A40" s="143"/>
      <c r="B40" s="14" t="s">
        <v>74</v>
      </c>
      <c r="C40" s="35">
        <v>15</v>
      </c>
      <c r="D40" s="35">
        <v>11</v>
      </c>
      <c r="E40" s="35">
        <v>4</v>
      </c>
      <c r="F40" s="35">
        <v>11</v>
      </c>
      <c r="G40" s="35">
        <v>4</v>
      </c>
      <c r="H40" s="34" t="s">
        <v>239</v>
      </c>
      <c r="I40" s="34" t="s">
        <v>239</v>
      </c>
      <c r="J40" s="8"/>
      <c r="K40" s="11"/>
      <c r="L40" s="12" t="s">
        <v>122</v>
      </c>
      <c r="M40" s="8">
        <v>19</v>
      </c>
      <c r="N40" s="8">
        <v>12</v>
      </c>
      <c r="O40" s="8">
        <v>7</v>
      </c>
      <c r="P40" s="8">
        <v>12</v>
      </c>
      <c r="Q40" s="8">
        <v>7</v>
      </c>
      <c r="R40" s="8" t="s">
        <v>239</v>
      </c>
      <c r="S40" s="8" t="s">
        <v>239</v>
      </c>
    </row>
    <row r="41" spans="1:19" ht="13.5">
      <c r="A41" s="9"/>
      <c r="B41" s="14" t="s">
        <v>75</v>
      </c>
      <c r="C41" s="8">
        <v>46</v>
      </c>
      <c r="D41" s="8">
        <v>1</v>
      </c>
      <c r="E41" s="8">
        <v>45</v>
      </c>
      <c r="F41" s="8">
        <v>1</v>
      </c>
      <c r="G41" s="8">
        <v>45</v>
      </c>
      <c r="H41" s="8" t="s">
        <v>239</v>
      </c>
      <c r="I41" s="8" t="s">
        <v>239</v>
      </c>
      <c r="J41" s="8"/>
      <c r="K41" s="11"/>
      <c r="L41" s="12" t="s">
        <v>124</v>
      </c>
      <c r="M41" s="8">
        <v>2988</v>
      </c>
      <c r="N41" s="8">
        <v>1449</v>
      </c>
      <c r="O41" s="8">
        <v>1539</v>
      </c>
      <c r="P41" s="8">
        <v>1440</v>
      </c>
      <c r="Q41" s="8">
        <v>1536</v>
      </c>
      <c r="R41" s="8">
        <v>9</v>
      </c>
      <c r="S41" s="8">
        <v>3</v>
      </c>
    </row>
    <row r="42" spans="1:12" ht="13.5" customHeight="1">
      <c r="A42" s="9"/>
      <c r="B42" s="14" t="s">
        <v>76</v>
      </c>
      <c r="C42" s="8">
        <v>71</v>
      </c>
      <c r="D42" s="8">
        <v>21</v>
      </c>
      <c r="E42" s="8">
        <v>50</v>
      </c>
      <c r="F42" s="8">
        <v>21</v>
      </c>
      <c r="G42" s="8">
        <v>50</v>
      </c>
      <c r="H42" s="8" t="s">
        <v>239</v>
      </c>
      <c r="I42" s="8" t="s">
        <v>239</v>
      </c>
      <c r="J42" s="8"/>
      <c r="K42" s="142"/>
      <c r="L42" s="159"/>
    </row>
    <row r="43" spans="1:19" ht="13.5">
      <c r="A43" s="9"/>
      <c r="B43" s="14" t="s">
        <v>77</v>
      </c>
      <c r="C43" s="8">
        <v>79</v>
      </c>
      <c r="D43" s="8">
        <v>16</v>
      </c>
      <c r="E43" s="8">
        <v>63</v>
      </c>
      <c r="F43" s="8">
        <v>16</v>
      </c>
      <c r="G43" s="8">
        <v>63</v>
      </c>
      <c r="H43" s="8" t="s">
        <v>239</v>
      </c>
      <c r="I43" s="8" t="s">
        <v>239</v>
      </c>
      <c r="J43" s="8"/>
      <c r="K43" s="267" t="s">
        <v>127</v>
      </c>
      <c r="L43" s="268"/>
      <c r="M43" s="8">
        <v>2</v>
      </c>
      <c r="N43" s="8">
        <v>2</v>
      </c>
      <c r="O43" s="8" t="s">
        <v>239</v>
      </c>
      <c r="P43" s="8">
        <v>2</v>
      </c>
      <c r="Q43" s="8" t="s">
        <v>239</v>
      </c>
      <c r="R43" s="8" t="s">
        <v>239</v>
      </c>
      <c r="S43" s="8" t="s">
        <v>239</v>
      </c>
    </row>
    <row r="44" spans="1:12" ht="13.5" customHeight="1">
      <c r="A44" s="9"/>
      <c r="B44" s="14" t="s">
        <v>73</v>
      </c>
      <c r="C44" s="8">
        <v>251</v>
      </c>
      <c r="D44" s="8">
        <v>126</v>
      </c>
      <c r="E44" s="8">
        <v>125</v>
      </c>
      <c r="F44" s="8">
        <v>126</v>
      </c>
      <c r="G44" s="8">
        <v>125</v>
      </c>
      <c r="H44" s="8" t="s">
        <v>239</v>
      </c>
      <c r="I44" s="8" t="s">
        <v>239</v>
      </c>
      <c r="J44" s="8"/>
      <c r="K44" s="267"/>
      <c r="L44" s="268"/>
    </row>
    <row r="45" spans="1:19" ht="13.5">
      <c r="A45" s="9"/>
      <c r="B45" s="14"/>
      <c r="C45" s="8"/>
      <c r="D45" s="8"/>
      <c r="E45" s="8"/>
      <c r="F45" s="8"/>
      <c r="G45" s="8"/>
      <c r="H45" s="8"/>
      <c r="I45" s="8"/>
      <c r="J45" s="8"/>
      <c r="K45" s="267" t="s">
        <v>130</v>
      </c>
      <c r="L45" s="268"/>
      <c r="M45" s="8">
        <v>144</v>
      </c>
      <c r="N45" s="8">
        <v>1</v>
      </c>
      <c r="O45" s="8">
        <v>143</v>
      </c>
      <c r="P45" s="8">
        <v>1</v>
      </c>
      <c r="Q45" s="8">
        <v>143</v>
      </c>
      <c r="R45" s="8" t="s">
        <v>239</v>
      </c>
      <c r="S45" s="8" t="s">
        <v>239</v>
      </c>
    </row>
    <row r="46" spans="1:19" ht="13.5">
      <c r="A46" s="9"/>
      <c r="B46" s="10"/>
      <c r="C46" s="8"/>
      <c r="D46" s="8"/>
      <c r="E46" s="8"/>
      <c r="F46" s="8"/>
      <c r="G46" s="8"/>
      <c r="H46" s="8"/>
      <c r="I46" s="8"/>
      <c r="J46" s="8"/>
      <c r="K46" s="11"/>
      <c r="L46" s="12" t="s">
        <v>131</v>
      </c>
      <c r="M46" s="8">
        <v>126</v>
      </c>
      <c r="N46" s="8" t="s">
        <v>239</v>
      </c>
      <c r="O46" s="8">
        <v>126</v>
      </c>
      <c r="P46" s="8" t="s">
        <v>239</v>
      </c>
      <c r="Q46" s="8">
        <v>126</v>
      </c>
      <c r="R46" s="8" t="s">
        <v>239</v>
      </c>
      <c r="S46" s="8" t="s">
        <v>239</v>
      </c>
    </row>
    <row r="47" spans="1:19" ht="13.5">
      <c r="A47" s="9"/>
      <c r="B47" s="10"/>
      <c r="C47" s="8"/>
      <c r="D47" s="8"/>
      <c r="E47" s="8"/>
      <c r="F47" s="8"/>
      <c r="G47" s="8"/>
      <c r="H47" s="8"/>
      <c r="I47" s="8"/>
      <c r="J47" s="8"/>
      <c r="K47" s="11"/>
      <c r="L47" s="12" t="s">
        <v>124</v>
      </c>
      <c r="M47" s="8">
        <v>18</v>
      </c>
      <c r="N47" s="8">
        <v>1</v>
      </c>
      <c r="O47" s="8">
        <v>17</v>
      </c>
      <c r="P47" s="8">
        <v>1</v>
      </c>
      <c r="Q47" s="8">
        <v>17</v>
      </c>
      <c r="R47" s="8" t="s">
        <v>239</v>
      </c>
      <c r="S47" s="8" t="s">
        <v>239</v>
      </c>
    </row>
    <row r="48" spans="1:12" ht="13.5" customHeight="1">
      <c r="A48" s="9"/>
      <c r="B48" s="10"/>
      <c r="C48" s="8"/>
      <c r="D48" s="8"/>
      <c r="E48" s="8"/>
      <c r="F48" s="8"/>
      <c r="G48" s="8"/>
      <c r="H48" s="8"/>
      <c r="I48" s="8"/>
      <c r="J48" s="8"/>
      <c r="K48" s="142"/>
      <c r="L48" s="159"/>
    </row>
    <row r="49" spans="1:19" ht="13.5">
      <c r="A49" s="9"/>
      <c r="B49" s="10"/>
      <c r="C49" s="8"/>
      <c r="D49" s="8"/>
      <c r="E49" s="8"/>
      <c r="F49" s="8"/>
      <c r="G49" s="8"/>
      <c r="H49" s="8"/>
      <c r="I49" s="8"/>
      <c r="J49" s="8"/>
      <c r="K49" s="267" t="s">
        <v>132</v>
      </c>
      <c r="L49" s="268"/>
      <c r="M49" s="8">
        <v>1623</v>
      </c>
      <c r="N49" s="8">
        <v>218</v>
      </c>
      <c r="O49" s="8">
        <v>1405</v>
      </c>
      <c r="P49" s="8">
        <v>208</v>
      </c>
      <c r="Q49" s="8">
        <v>1395</v>
      </c>
      <c r="R49" s="8">
        <v>10</v>
      </c>
      <c r="S49" s="8">
        <v>10</v>
      </c>
    </row>
    <row r="50" spans="1:19" ht="13.5">
      <c r="A50" s="9"/>
      <c r="B50" s="10"/>
      <c r="C50" s="8"/>
      <c r="D50" s="8"/>
      <c r="E50" s="8"/>
      <c r="F50" s="8"/>
      <c r="G50" s="8"/>
      <c r="H50" s="8"/>
      <c r="I50" s="8"/>
      <c r="J50" s="8"/>
      <c r="K50" s="11"/>
      <c r="L50" s="164" t="s">
        <v>242</v>
      </c>
      <c r="M50" s="8">
        <v>202</v>
      </c>
      <c r="N50" s="8" t="s">
        <v>239</v>
      </c>
      <c r="O50" s="8">
        <v>202</v>
      </c>
      <c r="P50" s="8" t="s">
        <v>239</v>
      </c>
      <c r="Q50" s="8">
        <v>201</v>
      </c>
      <c r="R50" s="8" t="s">
        <v>239</v>
      </c>
      <c r="S50" s="8">
        <v>1</v>
      </c>
    </row>
    <row r="51" spans="1:19" ht="18">
      <c r="A51" s="9"/>
      <c r="B51" s="10"/>
      <c r="C51" s="8"/>
      <c r="D51" s="8"/>
      <c r="E51" s="8"/>
      <c r="F51" s="8"/>
      <c r="G51" s="8"/>
      <c r="H51" s="8"/>
      <c r="I51" s="8"/>
      <c r="J51" s="8"/>
      <c r="K51" s="11"/>
      <c r="L51" s="163" t="s">
        <v>199</v>
      </c>
      <c r="M51" s="35">
        <v>198</v>
      </c>
      <c r="N51" s="35">
        <v>11</v>
      </c>
      <c r="O51" s="35">
        <v>187</v>
      </c>
      <c r="P51" s="35">
        <v>9</v>
      </c>
      <c r="Q51" s="35">
        <v>185</v>
      </c>
      <c r="R51" s="35">
        <v>2</v>
      </c>
      <c r="S51" s="35">
        <v>2</v>
      </c>
    </row>
    <row r="52" spans="1:19" ht="18">
      <c r="A52" s="9"/>
      <c r="B52" s="10"/>
      <c r="C52" s="8"/>
      <c r="D52" s="8"/>
      <c r="E52" s="8"/>
      <c r="F52" s="8"/>
      <c r="G52" s="8"/>
      <c r="H52" s="8"/>
      <c r="I52" s="8"/>
      <c r="J52" s="8"/>
      <c r="K52" s="11"/>
      <c r="L52" s="165" t="s">
        <v>200</v>
      </c>
      <c r="M52" s="8">
        <v>218</v>
      </c>
      <c r="N52" s="8">
        <v>27</v>
      </c>
      <c r="O52" s="8">
        <v>191</v>
      </c>
      <c r="P52" s="8">
        <v>27</v>
      </c>
      <c r="Q52" s="8">
        <v>191</v>
      </c>
      <c r="R52" s="8" t="s">
        <v>239</v>
      </c>
      <c r="S52" s="8" t="s">
        <v>239</v>
      </c>
    </row>
    <row r="53" spans="1:19" ht="13.5">
      <c r="A53" s="9"/>
      <c r="B53" s="10"/>
      <c r="C53" s="8"/>
      <c r="D53" s="8"/>
      <c r="E53" s="8"/>
      <c r="F53" s="8"/>
      <c r="G53" s="8"/>
      <c r="H53" s="8"/>
      <c r="I53" s="8"/>
      <c r="J53" s="8"/>
      <c r="K53" s="11"/>
      <c r="L53" s="12" t="s">
        <v>133</v>
      </c>
      <c r="M53" s="8">
        <v>118</v>
      </c>
      <c r="N53" s="8" t="s">
        <v>239</v>
      </c>
      <c r="O53" s="8">
        <v>118</v>
      </c>
      <c r="P53" s="8" t="s">
        <v>239</v>
      </c>
      <c r="Q53" s="8">
        <v>115</v>
      </c>
      <c r="R53" s="8" t="s">
        <v>239</v>
      </c>
      <c r="S53" s="8">
        <v>3</v>
      </c>
    </row>
    <row r="54" spans="1:19" ht="13.5">
      <c r="A54" s="9"/>
      <c r="B54" s="10"/>
      <c r="C54" s="8"/>
      <c r="D54" s="8"/>
      <c r="E54" s="8"/>
      <c r="F54" s="8"/>
      <c r="G54" s="8"/>
      <c r="H54" s="8"/>
      <c r="I54" s="8"/>
      <c r="J54" s="8"/>
      <c r="K54" s="11"/>
      <c r="L54" s="12" t="s">
        <v>105</v>
      </c>
      <c r="M54" s="8">
        <v>87</v>
      </c>
      <c r="N54" s="8">
        <v>27</v>
      </c>
      <c r="O54" s="8">
        <v>60</v>
      </c>
      <c r="P54" s="8">
        <v>27</v>
      </c>
      <c r="Q54" s="8">
        <v>58</v>
      </c>
      <c r="R54" s="8" t="s">
        <v>239</v>
      </c>
      <c r="S54" s="8">
        <v>2</v>
      </c>
    </row>
    <row r="55" spans="1:19" ht="13.5">
      <c r="A55" s="9"/>
      <c r="B55" s="10"/>
      <c r="C55" s="8"/>
      <c r="D55" s="8"/>
      <c r="E55" s="8"/>
      <c r="F55" s="8"/>
      <c r="G55" s="8"/>
      <c r="H55" s="8"/>
      <c r="I55" s="8"/>
      <c r="J55" s="8"/>
      <c r="K55" s="11"/>
      <c r="L55" s="12" t="s">
        <v>124</v>
      </c>
      <c r="M55" s="8">
        <v>800</v>
      </c>
      <c r="N55" s="8">
        <v>153</v>
      </c>
      <c r="O55" s="8">
        <v>647</v>
      </c>
      <c r="P55" s="8">
        <v>145</v>
      </c>
      <c r="Q55" s="8">
        <v>645</v>
      </c>
      <c r="R55" s="8">
        <v>8</v>
      </c>
      <c r="S55" s="8">
        <v>2</v>
      </c>
    </row>
    <row r="56" spans="1:12" ht="13.5">
      <c r="A56" s="9"/>
      <c r="B56" s="10"/>
      <c r="C56" s="8"/>
      <c r="D56" s="8"/>
      <c r="E56" s="8"/>
      <c r="F56" s="8"/>
      <c r="G56" s="8"/>
      <c r="H56" s="8"/>
      <c r="I56" s="8"/>
      <c r="J56" s="8"/>
      <c r="K56" s="11"/>
      <c r="L56" s="156"/>
    </row>
    <row r="57" spans="1:12" ht="13.5">
      <c r="A57" s="9"/>
      <c r="B57" s="10"/>
      <c r="C57" s="8"/>
      <c r="D57" s="8"/>
      <c r="E57" s="8"/>
      <c r="F57" s="8"/>
      <c r="G57" s="8"/>
      <c r="H57" s="8"/>
      <c r="I57" s="8"/>
      <c r="J57" s="8"/>
      <c r="K57" s="261" t="s">
        <v>78</v>
      </c>
      <c r="L57" s="262"/>
    </row>
    <row r="58" spans="1:19" ht="13.5">
      <c r="A58" s="9"/>
      <c r="B58" s="10"/>
      <c r="C58" s="8"/>
      <c r="D58" s="8"/>
      <c r="E58" s="8"/>
      <c r="F58" s="8"/>
      <c r="G58" s="8"/>
      <c r="H58" s="8"/>
      <c r="I58" s="8"/>
      <c r="J58" s="8"/>
      <c r="K58" s="263"/>
      <c r="L58" s="264"/>
      <c r="M58" s="8">
        <v>5</v>
      </c>
      <c r="N58" s="8">
        <v>3</v>
      </c>
      <c r="O58" s="8">
        <v>2</v>
      </c>
      <c r="P58" s="8" t="s">
        <v>239</v>
      </c>
      <c r="Q58" s="8">
        <v>1</v>
      </c>
      <c r="R58" s="8">
        <v>3</v>
      </c>
      <c r="S58" s="8">
        <v>1</v>
      </c>
    </row>
    <row r="59" spans="1:12" ht="12" customHeight="1">
      <c r="A59" s="9"/>
      <c r="B59" s="10"/>
      <c r="C59" s="15"/>
      <c r="D59" s="15"/>
      <c r="E59" s="15"/>
      <c r="F59" s="15"/>
      <c r="G59" s="15"/>
      <c r="H59" s="15"/>
      <c r="I59" s="15"/>
      <c r="J59" s="15"/>
      <c r="K59" s="263"/>
      <c r="L59" s="264"/>
    </row>
    <row r="60" spans="1:12" ht="12" customHeight="1">
      <c r="A60" s="9"/>
      <c r="B60" s="10"/>
      <c r="C60" s="15"/>
      <c r="D60" s="15"/>
      <c r="E60" s="15"/>
      <c r="F60" s="15"/>
      <c r="G60" s="15"/>
      <c r="H60" s="15"/>
      <c r="I60" s="15"/>
      <c r="J60" s="15"/>
      <c r="K60" s="16"/>
      <c r="L60" s="157"/>
    </row>
    <row r="61" spans="1:19" ht="13.5">
      <c r="A61" s="9"/>
      <c r="B61" s="10"/>
      <c r="C61" s="15"/>
      <c r="D61" s="15"/>
      <c r="E61" s="15"/>
      <c r="F61" s="15"/>
      <c r="G61" s="15"/>
      <c r="H61" s="15"/>
      <c r="I61" s="15"/>
      <c r="J61" s="15"/>
      <c r="K61" s="261" t="s">
        <v>79</v>
      </c>
      <c r="L61" s="262"/>
      <c r="M61" s="35"/>
      <c r="N61" s="35"/>
      <c r="O61" s="35"/>
      <c r="P61" s="35"/>
      <c r="Q61" s="35"/>
      <c r="R61" s="35"/>
      <c r="S61" s="35"/>
    </row>
    <row r="62" spans="1:19" ht="13.5">
      <c r="A62" s="9"/>
      <c r="B62" s="10"/>
      <c r="C62" s="15"/>
      <c r="D62" s="15"/>
      <c r="E62" s="15"/>
      <c r="F62" s="15"/>
      <c r="G62" s="15"/>
      <c r="H62" s="15"/>
      <c r="I62" s="15"/>
      <c r="J62" s="15"/>
      <c r="K62" s="261"/>
      <c r="L62" s="262"/>
      <c r="M62" s="8">
        <v>20</v>
      </c>
      <c r="N62" s="8">
        <v>9</v>
      </c>
      <c r="O62" s="8">
        <v>11</v>
      </c>
      <c r="P62" s="8">
        <v>9</v>
      </c>
      <c r="Q62" s="8">
        <v>11</v>
      </c>
      <c r="R62" s="8" t="s">
        <v>239</v>
      </c>
      <c r="S62" s="8" t="s">
        <v>239</v>
      </c>
    </row>
    <row r="63" spans="1:12" ht="13.5">
      <c r="A63" s="9"/>
      <c r="B63" s="10"/>
      <c r="C63" s="15"/>
      <c r="D63" s="15"/>
      <c r="E63" s="15"/>
      <c r="F63" s="15"/>
      <c r="G63" s="15"/>
      <c r="H63" s="15"/>
      <c r="I63" s="15"/>
      <c r="J63" s="15"/>
      <c r="K63" s="261"/>
      <c r="L63" s="262"/>
    </row>
    <row r="64" spans="1:19" ht="14.25" customHeight="1">
      <c r="A64" s="9"/>
      <c r="B64" s="10"/>
      <c r="C64" s="17"/>
      <c r="D64" s="17"/>
      <c r="E64" s="17"/>
      <c r="F64" s="17"/>
      <c r="G64" s="17"/>
      <c r="H64" s="17"/>
      <c r="I64" s="17"/>
      <c r="J64" s="17"/>
      <c r="K64" s="11"/>
      <c r="L64" s="156"/>
      <c r="M64" s="8"/>
      <c r="N64" s="8"/>
      <c r="O64" s="8"/>
      <c r="P64" s="8"/>
      <c r="Q64" s="8"/>
      <c r="R64" s="8"/>
      <c r="S64" s="8"/>
    </row>
    <row r="65" spans="1:19" ht="13.5">
      <c r="A65" s="9"/>
      <c r="B65" s="10"/>
      <c r="C65" s="17"/>
      <c r="D65" s="17"/>
      <c r="E65" s="17"/>
      <c r="F65" s="17"/>
      <c r="G65" s="17"/>
      <c r="H65" s="17"/>
      <c r="I65" s="17"/>
      <c r="J65" s="17"/>
      <c r="K65" s="261" t="s">
        <v>80</v>
      </c>
      <c r="L65" s="262"/>
      <c r="M65" s="8"/>
      <c r="N65" s="8"/>
      <c r="O65" s="8"/>
      <c r="P65" s="8"/>
      <c r="Q65" s="8"/>
      <c r="R65" s="8"/>
      <c r="S65" s="8"/>
    </row>
    <row r="66" spans="1:19" ht="13.5">
      <c r="A66" s="9"/>
      <c r="B66" s="10"/>
      <c r="C66" s="17"/>
      <c r="D66" s="17"/>
      <c r="E66" s="17"/>
      <c r="F66" s="17"/>
      <c r="G66" s="17"/>
      <c r="H66" s="17"/>
      <c r="I66" s="17"/>
      <c r="J66" s="17"/>
      <c r="K66" s="261"/>
      <c r="L66" s="262"/>
      <c r="M66" s="8">
        <v>2</v>
      </c>
      <c r="N66" s="8" t="s">
        <v>239</v>
      </c>
      <c r="O66" s="8">
        <v>2</v>
      </c>
      <c r="P66" s="8" t="s">
        <v>239</v>
      </c>
      <c r="Q66" s="8">
        <v>1</v>
      </c>
      <c r="R66" s="8" t="s">
        <v>239</v>
      </c>
      <c r="S66" s="8">
        <v>1</v>
      </c>
    </row>
    <row r="67" spans="1:19" ht="13.5">
      <c r="A67" s="9"/>
      <c r="B67" s="10"/>
      <c r="C67" s="17"/>
      <c r="D67" s="17"/>
      <c r="E67" s="17"/>
      <c r="F67" s="17"/>
      <c r="G67" s="17"/>
      <c r="H67" s="17"/>
      <c r="I67" s="17"/>
      <c r="J67" s="17"/>
      <c r="K67" s="261"/>
      <c r="L67" s="262"/>
      <c r="M67" s="8"/>
      <c r="N67" s="8"/>
      <c r="O67" s="8"/>
      <c r="P67" s="8"/>
      <c r="Q67" s="8"/>
      <c r="R67" s="8"/>
      <c r="S67" s="8"/>
    </row>
    <row r="68" spans="1:19" ht="8.25" customHeight="1">
      <c r="A68" s="18"/>
      <c r="B68" s="19"/>
      <c r="C68" s="18"/>
      <c r="D68" s="18"/>
      <c r="E68" s="18"/>
      <c r="F68" s="18"/>
      <c r="G68" s="18"/>
      <c r="H68" s="18"/>
      <c r="I68" s="18"/>
      <c r="J68" s="18"/>
      <c r="K68" s="20"/>
      <c r="L68" s="153"/>
      <c r="M68" s="18"/>
      <c r="N68" s="18"/>
      <c r="O68" s="18"/>
      <c r="P68" s="18"/>
      <c r="Q68" s="18"/>
      <c r="R68" s="18"/>
      <c r="S68" s="18"/>
    </row>
    <row r="69" spans="1:19" ht="13.5" hidden="1">
      <c r="A69" s="18"/>
      <c r="B69" s="19"/>
      <c r="C69" s="18"/>
      <c r="D69" s="18"/>
      <c r="E69" s="18"/>
      <c r="F69" s="18"/>
      <c r="G69" s="18"/>
      <c r="H69" s="18"/>
      <c r="I69" s="18"/>
      <c r="J69" s="9"/>
      <c r="M69" s="18"/>
      <c r="N69" s="18"/>
      <c r="O69" s="18"/>
      <c r="P69" s="18"/>
      <c r="Q69" s="18"/>
      <c r="R69" s="18"/>
      <c r="S69" s="18"/>
    </row>
    <row r="70" ht="13.5">
      <c r="A70" s="55" t="s">
        <v>301</v>
      </c>
    </row>
    <row r="72" spans="3:12" s="55" customFormat="1" ht="11.25">
      <c r="C72" s="37"/>
      <c r="D72" s="37"/>
      <c r="E72" s="37"/>
      <c r="L72" s="35"/>
    </row>
    <row r="73" spans="3:12" s="55" customFormat="1" ht="11.25">
      <c r="C73" s="37"/>
      <c r="D73" s="37"/>
      <c r="E73" s="37"/>
      <c r="F73" s="37"/>
      <c r="G73" s="37"/>
      <c r="H73" s="37"/>
      <c r="I73" s="37"/>
      <c r="J73" s="37"/>
      <c r="L73" s="35"/>
    </row>
    <row r="74" s="55" customFormat="1" ht="11.25">
      <c r="L74" s="35"/>
    </row>
    <row r="75" spans="3:19" s="55" customFormat="1" ht="11.25">
      <c r="C75" s="37"/>
      <c r="D75" s="37"/>
      <c r="E75" s="37"/>
      <c r="F75" s="37"/>
      <c r="G75" s="37"/>
      <c r="H75" s="37"/>
      <c r="I75" s="37"/>
      <c r="L75" s="35"/>
      <c r="M75" s="37"/>
      <c r="N75" s="37"/>
      <c r="O75" s="37"/>
      <c r="P75" s="37"/>
      <c r="Q75" s="37"/>
      <c r="R75" s="37"/>
      <c r="S75" s="37"/>
    </row>
    <row r="76" spans="12:19" s="55" customFormat="1" ht="11.25">
      <c r="L76" s="35"/>
      <c r="M76" s="37"/>
      <c r="N76" s="37"/>
      <c r="O76" s="37"/>
      <c r="P76" s="37"/>
      <c r="Q76" s="37"/>
      <c r="R76" s="37"/>
      <c r="S76" s="37"/>
    </row>
    <row r="77" spans="12:19" s="55" customFormat="1" ht="11.25">
      <c r="L77" s="35"/>
      <c r="M77" s="37"/>
      <c r="N77" s="37"/>
      <c r="O77" s="37"/>
      <c r="P77" s="37"/>
      <c r="Q77" s="37"/>
      <c r="R77" s="37"/>
      <c r="S77" s="37"/>
    </row>
    <row r="78" spans="12:19" s="55" customFormat="1" ht="11.25">
      <c r="L78" s="35"/>
      <c r="M78" s="37"/>
      <c r="N78" s="37"/>
      <c r="O78" s="37"/>
      <c r="P78" s="37"/>
      <c r="Q78" s="37"/>
      <c r="R78" s="37"/>
      <c r="S78" s="37"/>
    </row>
  </sheetData>
  <mergeCells count="19">
    <mergeCell ref="M3:O3"/>
    <mergeCell ref="P3:Q3"/>
    <mergeCell ref="R3:S3"/>
    <mergeCell ref="A5:B5"/>
    <mergeCell ref="K5:L5"/>
    <mergeCell ref="F3:G3"/>
    <mergeCell ref="C3:E3"/>
    <mergeCell ref="A3:B4"/>
    <mergeCell ref="K3:L4"/>
    <mergeCell ref="H3:I3"/>
    <mergeCell ref="K57:L59"/>
    <mergeCell ref="K61:L63"/>
    <mergeCell ref="K65:L67"/>
    <mergeCell ref="A7:B7"/>
    <mergeCell ref="K44:L44"/>
    <mergeCell ref="K43:L43"/>
    <mergeCell ref="K45:L45"/>
    <mergeCell ref="K49:L49"/>
    <mergeCell ref="A39:B39"/>
  </mergeCells>
  <printOptions horizontalCentered="1"/>
  <pageMargins left="0.3937007874015748" right="0.3937007874015748" top="1.1811023622047245" bottom="0.42" header="0.5118110236220472" footer="0.31496062992125984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533"/>
  <sheetViews>
    <sheetView workbookViewId="0" topLeftCell="A1">
      <pane xSplit="2" ySplit="4" topLeftCell="C5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1" customWidth="1"/>
    <col min="2" max="2" width="12.375" style="1" customWidth="1"/>
    <col min="3" max="9" width="4.875" style="1" customWidth="1"/>
    <col min="10" max="10" width="0.37109375" style="1" customWidth="1"/>
    <col min="11" max="11" width="1.875" style="1" customWidth="1"/>
    <col min="12" max="12" width="13.25390625" style="1" customWidth="1"/>
    <col min="13" max="19" width="4.875" style="1" customWidth="1"/>
    <col min="20" max="16384" width="9.00390625" style="1" customWidth="1"/>
  </cols>
  <sheetData>
    <row r="1" spans="1:19" s="250" customFormat="1" ht="17.25" customHeight="1">
      <c r="A1" s="246" t="s">
        <v>347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50" customFormat="1" ht="17.25" customHeight="1" thickBo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53"/>
    </row>
    <row r="3" spans="1:19" s="250" customFormat="1" ht="15" customHeight="1" thickTop="1">
      <c r="A3" s="278" t="s">
        <v>82</v>
      </c>
      <c r="B3" s="279"/>
      <c r="C3" s="320" t="s">
        <v>164</v>
      </c>
      <c r="D3" s="320"/>
      <c r="E3" s="321"/>
      <c r="F3" s="322" t="s">
        <v>165</v>
      </c>
      <c r="G3" s="321"/>
      <c r="H3" s="323" t="s">
        <v>166</v>
      </c>
      <c r="I3" s="324"/>
      <c r="J3" s="258"/>
      <c r="K3" s="282" t="s">
        <v>82</v>
      </c>
      <c r="L3" s="279"/>
      <c r="M3" s="320" t="s">
        <v>164</v>
      </c>
      <c r="N3" s="320"/>
      <c r="O3" s="321"/>
      <c r="P3" s="322" t="s">
        <v>165</v>
      </c>
      <c r="Q3" s="321"/>
      <c r="R3" s="323" t="s">
        <v>166</v>
      </c>
      <c r="S3" s="324"/>
    </row>
    <row r="4" spans="1:19" ht="13.5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2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</row>
    <row r="5" spans="1:19" ht="13.5">
      <c r="A5" s="274" t="s">
        <v>86</v>
      </c>
      <c r="B5" s="275"/>
      <c r="C5" s="34">
        <v>227</v>
      </c>
      <c r="D5" s="34">
        <v>87</v>
      </c>
      <c r="E5" s="34">
        <v>140</v>
      </c>
      <c r="F5" s="34">
        <v>87</v>
      </c>
      <c r="G5" s="34">
        <v>140</v>
      </c>
      <c r="H5" s="34" t="s">
        <v>239</v>
      </c>
      <c r="I5" s="76" t="s">
        <v>239</v>
      </c>
      <c r="J5" s="86"/>
      <c r="K5" s="304" t="s">
        <v>127</v>
      </c>
      <c r="L5" s="277"/>
      <c r="M5" s="61" t="s">
        <v>239</v>
      </c>
      <c r="N5" s="61" t="s">
        <v>239</v>
      </c>
      <c r="O5" s="61" t="s">
        <v>239</v>
      </c>
      <c r="P5" s="61" t="s">
        <v>239</v>
      </c>
      <c r="Q5" s="61" t="s">
        <v>239</v>
      </c>
      <c r="R5" s="61" t="s">
        <v>239</v>
      </c>
      <c r="S5" s="96" t="s">
        <v>239</v>
      </c>
    </row>
    <row r="6" spans="1:19" ht="13.5">
      <c r="A6" s="9"/>
      <c r="B6" s="10"/>
      <c r="C6" s="34"/>
      <c r="D6" s="34"/>
      <c r="E6" s="34"/>
      <c r="F6" s="34"/>
      <c r="G6" s="34"/>
      <c r="H6" s="34"/>
      <c r="I6" s="76"/>
      <c r="J6" s="86"/>
      <c r="K6" s="94"/>
      <c r="L6" s="95"/>
      <c r="M6" s="61"/>
      <c r="N6" s="61"/>
      <c r="O6" s="61"/>
      <c r="P6" s="61"/>
      <c r="Q6" s="61"/>
      <c r="R6" s="61"/>
      <c r="S6" s="96"/>
    </row>
    <row r="7" spans="1:19" ht="13.5" customHeight="1">
      <c r="A7" s="265" t="s">
        <v>89</v>
      </c>
      <c r="B7" s="266"/>
      <c r="C7" s="34">
        <v>6</v>
      </c>
      <c r="D7" s="34">
        <v>4</v>
      </c>
      <c r="E7" s="34">
        <v>2</v>
      </c>
      <c r="F7" s="34">
        <v>4</v>
      </c>
      <c r="G7" s="34">
        <v>2</v>
      </c>
      <c r="H7" s="34" t="s">
        <v>239</v>
      </c>
      <c r="I7" s="76" t="s">
        <v>239</v>
      </c>
      <c r="J7" s="86"/>
      <c r="K7" s="306" t="s">
        <v>130</v>
      </c>
      <c r="L7" s="266"/>
      <c r="M7" s="61">
        <v>2</v>
      </c>
      <c r="N7" s="61" t="s">
        <v>239</v>
      </c>
      <c r="O7" s="61">
        <v>2</v>
      </c>
      <c r="P7" s="61" t="s">
        <v>239</v>
      </c>
      <c r="Q7" s="61">
        <v>2</v>
      </c>
      <c r="R7" s="61" t="s">
        <v>239</v>
      </c>
      <c r="S7" s="96" t="s">
        <v>239</v>
      </c>
    </row>
    <row r="8" spans="1:19" ht="13.5">
      <c r="A8"/>
      <c r="B8" s="14" t="s">
        <v>217</v>
      </c>
      <c r="C8" s="34">
        <v>1</v>
      </c>
      <c r="D8" s="34">
        <v>1</v>
      </c>
      <c r="E8" s="34" t="s">
        <v>239</v>
      </c>
      <c r="F8" s="34">
        <v>1</v>
      </c>
      <c r="G8" s="34" t="s">
        <v>239</v>
      </c>
      <c r="H8" s="34" t="s">
        <v>239</v>
      </c>
      <c r="I8" s="76" t="s">
        <v>239</v>
      </c>
      <c r="J8" s="86"/>
      <c r="K8" s="94"/>
      <c r="L8" s="14" t="s">
        <v>218</v>
      </c>
      <c r="M8" s="61">
        <v>2</v>
      </c>
      <c r="N8" s="61" t="s">
        <v>239</v>
      </c>
      <c r="O8" s="61">
        <v>2</v>
      </c>
      <c r="P8" s="61" t="s">
        <v>239</v>
      </c>
      <c r="Q8" s="61">
        <v>2</v>
      </c>
      <c r="R8" s="61" t="s">
        <v>239</v>
      </c>
      <c r="S8" s="96" t="s">
        <v>239</v>
      </c>
    </row>
    <row r="9" spans="1:19" ht="13.5">
      <c r="A9"/>
      <c r="B9" s="14" t="s">
        <v>219</v>
      </c>
      <c r="C9" s="34">
        <v>1</v>
      </c>
      <c r="D9" s="34" t="s">
        <v>239</v>
      </c>
      <c r="E9" s="34">
        <v>1</v>
      </c>
      <c r="F9" s="34" t="s">
        <v>239</v>
      </c>
      <c r="G9" s="34">
        <v>1</v>
      </c>
      <c r="H9" s="34" t="s">
        <v>239</v>
      </c>
      <c r="I9" s="76" t="s">
        <v>239</v>
      </c>
      <c r="J9" s="86"/>
      <c r="K9" s="94"/>
      <c r="L9" s="14"/>
      <c r="M9" s="61"/>
      <c r="N9" s="61"/>
      <c r="O9" s="61"/>
      <c r="P9" s="61"/>
      <c r="Q9" s="61"/>
      <c r="R9" s="61"/>
      <c r="S9" s="61"/>
    </row>
    <row r="10" spans="1:19" ht="13.5">
      <c r="A10"/>
      <c r="B10" s="14" t="s">
        <v>221</v>
      </c>
      <c r="C10" s="34">
        <v>1</v>
      </c>
      <c r="D10" s="34">
        <v>1</v>
      </c>
      <c r="E10" s="34" t="s">
        <v>239</v>
      </c>
      <c r="F10" s="34">
        <v>1</v>
      </c>
      <c r="G10" s="34" t="s">
        <v>239</v>
      </c>
      <c r="H10" s="34" t="s">
        <v>239</v>
      </c>
      <c r="I10" s="76" t="s">
        <v>239</v>
      </c>
      <c r="J10" s="86"/>
      <c r="K10" s="94"/>
      <c r="L10" s="95"/>
      <c r="M10" s="61"/>
      <c r="N10" s="61"/>
      <c r="O10" s="61"/>
      <c r="P10" s="61"/>
      <c r="Q10" s="61"/>
      <c r="R10" s="61"/>
      <c r="S10" s="61"/>
    </row>
    <row r="11" spans="1:19" ht="13.5" customHeight="1">
      <c r="A11"/>
      <c r="B11" s="14" t="s">
        <v>220</v>
      </c>
      <c r="C11" s="34">
        <v>3</v>
      </c>
      <c r="D11" s="34">
        <v>2</v>
      </c>
      <c r="E11" s="34">
        <v>1</v>
      </c>
      <c r="F11" s="34">
        <v>2</v>
      </c>
      <c r="G11" s="34">
        <v>1</v>
      </c>
      <c r="H11" s="34" t="s">
        <v>239</v>
      </c>
      <c r="I11" s="76" t="s">
        <v>239</v>
      </c>
      <c r="J11" s="86"/>
      <c r="K11" s="306" t="s">
        <v>132</v>
      </c>
      <c r="L11" s="266"/>
      <c r="M11" s="61">
        <v>81</v>
      </c>
      <c r="N11" s="61">
        <v>7</v>
      </c>
      <c r="O11" s="61">
        <v>74</v>
      </c>
      <c r="P11" s="61">
        <v>7</v>
      </c>
      <c r="Q11" s="61">
        <v>74</v>
      </c>
      <c r="R11" s="61" t="s">
        <v>239</v>
      </c>
      <c r="S11" s="96" t="s">
        <v>239</v>
      </c>
    </row>
    <row r="12" spans="1:19" ht="13.5">
      <c r="A12" s="9"/>
      <c r="B12" s="90"/>
      <c r="C12" s="34"/>
      <c r="D12" s="34"/>
      <c r="E12" s="34"/>
      <c r="F12" s="34"/>
      <c r="G12" s="34"/>
      <c r="H12" s="34"/>
      <c r="I12" s="76"/>
      <c r="J12" s="86"/>
      <c r="K12" s="57"/>
      <c r="L12" s="14" t="s">
        <v>222</v>
      </c>
      <c r="M12" s="61">
        <v>9</v>
      </c>
      <c r="N12" s="61" t="s">
        <v>239</v>
      </c>
      <c r="O12" s="61">
        <v>9</v>
      </c>
      <c r="P12" s="61" t="s">
        <v>239</v>
      </c>
      <c r="Q12" s="61">
        <v>9</v>
      </c>
      <c r="R12" s="61" t="s">
        <v>239</v>
      </c>
      <c r="S12" s="96" t="s">
        <v>239</v>
      </c>
    </row>
    <row r="13" spans="1:19" ht="18">
      <c r="A13" s="265" t="s">
        <v>123</v>
      </c>
      <c r="B13" s="266"/>
      <c r="C13" s="34">
        <v>4</v>
      </c>
      <c r="D13" s="34">
        <v>1</v>
      </c>
      <c r="E13" s="34">
        <v>3</v>
      </c>
      <c r="F13" s="34">
        <v>1</v>
      </c>
      <c r="G13" s="34">
        <v>3</v>
      </c>
      <c r="H13" s="34" t="s">
        <v>239</v>
      </c>
      <c r="I13" s="76" t="s">
        <v>239</v>
      </c>
      <c r="J13" s="86"/>
      <c r="K13" s="57"/>
      <c r="L13" s="73" t="s">
        <v>199</v>
      </c>
      <c r="M13" s="34">
        <v>8</v>
      </c>
      <c r="N13" s="34" t="s">
        <v>239</v>
      </c>
      <c r="O13" s="34">
        <v>8</v>
      </c>
      <c r="P13" s="34" t="s">
        <v>239</v>
      </c>
      <c r="Q13" s="34">
        <v>8</v>
      </c>
      <c r="R13" s="34" t="s">
        <v>239</v>
      </c>
      <c r="S13" s="96" t="s">
        <v>239</v>
      </c>
    </row>
    <row r="14" spans="1:19" ht="18" customHeight="1">
      <c r="A14" s="39"/>
      <c r="B14" s="14" t="s">
        <v>223</v>
      </c>
      <c r="C14" s="34">
        <v>1</v>
      </c>
      <c r="D14" s="34" t="s">
        <v>239</v>
      </c>
      <c r="E14" s="34">
        <v>1</v>
      </c>
      <c r="F14" s="34" t="s">
        <v>239</v>
      </c>
      <c r="G14" s="34">
        <v>1</v>
      </c>
      <c r="H14" s="34" t="s">
        <v>239</v>
      </c>
      <c r="I14" s="76" t="s">
        <v>239</v>
      </c>
      <c r="J14" s="86"/>
      <c r="K14" s="57"/>
      <c r="L14" s="73" t="s">
        <v>200</v>
      </c>
      <c r="M14" s="34">
        <v>23</v>
      </c>
      <c r="N14" s="34">
        <v>3</v>
      </c>
      <c r="O14" s="34">
        <v>20</v>
      </c>
      <c r="P14" s="34">
        <v>3</v>
      </c>
      <c r="Q14" s="34">
        <v>20</v>
      </c>
      <c r="R14" s="34" t="s">
        <v>239</v>
      </c>
      <c r="S14" s="96" t="s">
        <v>239</v>
      </c>
    </row>
    <row r="15" spans="1:19" ht="13.5">
      <c r="A15" s="39"/>
      <c r="B15" s="14" t="s">
        <v>224</v>
      </c>
      <c r="C15" s="34">
        <v>1</v>
      </c>
      <c r="D15" s="34" t="s">
        <v>239</v>
      </c>
      <c r="E15" s="34">
        <v>1</v>
      </c>
      <c r="F15" s="34" t="s">
        <v>239</v>
      </c>
      <c r="G15" s="34">
        <v>1</v>
      </c>
      <c r="H15" s="34" t="s">
        <v>239</v>
      </c>
      <c r="I15" s="76" t="s">
        <v>239</v>
      </c>
      <c r="J15" s="86"/>
      <c r="K15" s="57"/>
      <c r="L15" s="14" t="s">
        <v>225</v>
      </c>
      <c r="M15" s="34">
        <v>4</v>
      </c>
      <c r="N15" s="34" t="s">
        <v>239</v>
      </c>
      <c r="O15" s="34">
        <v>4</v>
      </c>
      <c r="P15" s="34" t="s">
        <v>239</v>
      </c>
      <c r="Q15" s="34">
        <v>4</v>
      </c>
      <c r="R15" s="34" t="s">
        <v>239</v>
      </c>
      <c r="S15" s="96" t="s">
        <v>239</v>
      </c>
    </row>
    <row r="16" spans="1:19" ht="13.5">
      <c r="A16" s="39"/>
      <c r="B16" s="14" t="s">
        <v>246</v>
      </c>
      <c r="C16" s="34">
        <v>2</v>
      </c>
      <c r="D16" s="34">
        <v>1</v>
      </c>
      <c r="E16" s="34">
        <v>1</v>
      </c>
      <c r="F16" s="34">
        <v>1</v>
      </c>
      <c r="G16" s="34">
        <v>1</v>
      </c>
      <c r="H16" s="34" t="s">
        <v>239</v>
      </c>
      <c r="I16" s="76" t="s">
        <v>239</v>
      </c>
      <c r="J16" s="86"/>
      <c r="K16" s="57"/>
      <c r="L16" s="14" t="s">
        <v>226</v>
      </c>
      <c r="M16" s="34">
        <v>1</v>
      </c>
      <c r="N16" s="34" t="s">
        <v>239</v>
      </c>
      <c r="O16" s="34">
        <v>1</v>
      </c>
      <c r="P16" s="34" t="s">
        <v>239</v>
      </c>
      <c r="Q16" s="34">
        <v>1</v>
      </c>
      <c r="R16" s="34" t="s">
        <v>239</v>
      </c>
      <c r="S16" s="96" t="s">
        <v>239</v>
      </c>
    </row>
    <row r="17" spans="1:19" ht="13.5">
      <c r="A17" s="39"/>
      <c r="B17" s="10"/>
      <c r="C17" s="34"/>
      <c r="D17" s="34"/>
      <c r="E17" s="34"/>
      <c r="F17" s="34"/>
      <c r="G17" s="34"/>
      <c r="H17" s="34"/>
      <c r="I17" s="76"/>
      <c r="J17" s="97"/>
      <c r="K17" s="57"/>
      <c r="L17" s="14" t="s">
        <v>220</v>
      </c>
      <c r="M17" s="34">
        <v>36</v>
      </c>
      <c r="N17" s="34">
        <v>4</v>
      </c>
      <c r="O17" s="34">
        <v>32</v>
      </c>
      <c r="P17" s="34">
        <v>4</v>
      </c>
      <c r="Q17" s="34">
        <v>32</v>
      </c>
      <c r="R17" s="34" t="s">
        <v>239</v>
      </c>
      <c r="S17" s="96" t="s">
        <v>239</v>
      </c>
    </row>
    <row r="18" spans="1:19" ht="13.5">
      <c r="A18" s="265" t="s">
        <v>87</v>
      </c>
      <c r="B18" s="266"/>
      <c r="C18" s="34">
        <v>134</v>
      </c>
      <c r="D18" s="34">
        <v>75</v>
      </c>
      <c r="E18" s="34">
        <v>59</v>
      </c>
      <c r="F18" s="34">
        <v>75</v>
      </c>
      <c r="G18" s="34">
        <v>59</v>
      </c>
      <c r="H18" s="34" t="s">
        <v>239</v>
      </c>
      <c r="I18" s="76" t="s">
        <v>239</v>
      </c>
      <c r="J18" s="97"/>
      <c r="K18" s="41"/>
      <c r="L18" s="10"/>
      <c r="M18" s="34"/>
      <c r="N18" s="34"/>
      <c r="O18" s="34"/>
      <c r="P18" s="34"/>
      <c r="Q18" s="34"/>
      <c r="R18" s="34"/>
      <c r="S18" s="96"/>
    </row>
    <row r="19" spans="1:19" ht="13.5">
      <c r="A19" s="39"/>
      <c r="B19" s="14" t="s">
        <v>106</v>
      </c>
      <c r="C19" s="34">
        <v>5</v>
      </c>
      <c r="D19" s="34">
        <v>4</v>
      </c>
      <c r="E19" s="34">
        <v>1</v>
      </c>
      <c r="F19" s="34">
        <v>4</v>
      </c>
      <c r="G19" s="34">
        <v>1</v>
      </c>
      <c r="H19" s="34" t="s">
        <v>239</v>
      </c>
      <c r="I19" s="76" t="s">
        <v>239</v>
      </c>
      <c r="J19" s="97"/>
      <c r="K19" s="299" t="s">
        <v>227</v>
      </c>
      <c r="L19" s="300"/>
      <c r="M19" s="61"/>
      <c r="N19" s="61"/>
      <c r="O19" s="61"/>
      <c r="P19" s="61"/>
      <c r="Q19" s="61"/>
      <c r="R19" s="61"/>
      <c r="S19" s="96"/>
    </row>
    <row r="20" spans="1:19" ht="13.5">
      <c r="A20" s="39"/>
      <c r="B20" s="14" t="s">
        <v>108</v>
      </c>
      <c r="C20" s="61">
        <v>4</v>
      </c>
      <c r="D20" s="61">
        <v>2</v>
      </c>
      <c r="E20" s="61">
        <v>2</v>
      </c>
      <c r="F20" s="61">
        <v>2</v>
      </c>
      <c r="G20" s="61">
        <v>2</v>
      </c>
      <c r="H20" s="61" t="s">
        <v>239</v>
      </c>
      <c r="I20" s="96" t="s">
        <v>239</v>
      </c>
      <c r="J20" s="97"/>
      <c r="K20" s="297"/>
      <c r="L20" s="298"/>
      <c r="M20" s="34" t="s">
        <v>239</v>
      </c>
      <c r="N20" s="34" t="s">
        <v>239</v>
      </c>
      <c r="O20" s="34" t="s">
        <v>239</v>
      </c>
      <c r="P20" s="34" t="s">
        <v>239</v>
      </c>
      <c r="Q20" s="34" t="s">
        <v>239</v>
      </c>
      <c r="R20" s="34" t="s">
        <v>239</v>
      </c>
      <c r="S20" s="96" t="s">
        <v>239</v>
      </c>
    </row>
    <row r="21" spans="1:19" ht="13.5">
      <c r="A21" s="39"/>
      <c r="B21" s="14" t="s">
        <v>109</v>
      </c>
      <c r="C21" s="61">
        <v>3</v>
      </c>
      <c r="D21" s="61">
        <v>1</v>
      </c>
      <c r="E21" s="61">
        <v>2</v>
      </c>
      <c r="F21" s="61">
        <v>1</v>
      </c>
      <c r="G21" s="61">
        <v>2</v>
      </c>
      <c r="H21" s="61" t="s">
        <v>239</v>
      </c>
      <c r="I21" s="96" t="s">
        <v>239</v>
      </c>
      <c r="J21" s="97"/>
      <c r="K21" s="297"/>
      <c r="L21" s="298"/>
      <c r="M21" s="34"/>
      <c r="N21" s="34"/>
      <c r="O21" s="34"/>
      <c r="P21" s="34"/>
      <c r="Q21" s="34"/>
      <c r="R21" s="34"/>
      <c r="S21" s="34"/>
    </row>
    <row r="22" spans="1:19" ht="13.5">
      <c r="A22" s="39"/>
      <c r="B22" s="14" t="s">
        <v>110</v>
      </c>
      <c r="C22" s="61">
        <v>3</v>
      </c>
      <c r="D22" s="61">
        <v>3</v>
      </c>
      <c r="E22" s="61" t="s">
        <v>239</v>
      </c>
      <c r="F22" s="61">
        <v>3</v>
      </c>
      <c r="G22" s="61" t="s">
        <v>239</v>
      </c>
      <c r="H22" s="61" t="s">
        <v>239</v>
      </c>
      <c r="I22" s="96" t="s">
        <v>239</v>
      </c>
      <c r="J22" s="97"/>
      <c r="K22" s="98"/>
      <c r="L22" s="50"/>
      <c r="M22" s="34"/>
      <c r="N22" s="34"/>
      <c r="O22" s="34"/>
      <c r="P22" s="34"/>
      <c r="Q22" s="34"/>
      <c r="R22" s="34"/>
      <c r="S22" s="34"/>
    </row>
    <row r="23" spans="1:19" ht="13.5" customHeight="1">
      <c r="A23" s="39"/>
      <c r="B23" s="14" t="s">
        <v>243</v>
      </c>
      <c r="C23" s="61">
        <v>1</v>
      </c>
      <c r="D23" s="61">
        <v>1</v>
      </c>
      <c r="E23" s="61" t="s">
        <v>239</v>
      </c>
      <c r="F23" s="61">
        <v>1</v>
      </c>
      <c r="G23" s="61" t="s">
        <v>239</v>
      </c>
      <c r="H23" s="61" t="s">
        <v>239</v>
      </c>
      <c r="I23" s="96" t="s">
        <v>239</v>
      </c>
      <c r="J23" s="97"/>
      <c r="K23" s="299" t="s">
        <v>228</v>
      </c>
      <c r="L23" s="300"/>
      <c r="M23" s="34"/>
      <c r="N23" s="34"/>
      <c r="O23" s="34"/>
      <c r="P23" s="34"/>
      <c r="Q23" s="34"/>
      <c r="R23" s="34"/>
      <c r="S23" s="34"/>
    </row>
    <row r="24" spans="1:19" ht="13.5">
      <c r="A24" s="39"/>
      <c r="B24" s="14" t="s">
        <v>113</v>
      </c>
      <c r="C24" s="61">
        <v>4</v>
      </c>
      <c r="D24" s="61" t="s">
        <v>239</v>
      </c>
      <c r="E24" s="61">
        <v>4</v>
      </c>
      <c r="F24" s="61" t="s">
        <v>239</v>
      </c>
      <c r="G24" s="61">
        <v>4</v>
      </c>
      <c r="H24" s="61" t="s">
        <v>239</v>
      </c>
      <c r="I24" s="96" t="s">
        <v>239</v>
      </c>
      <c r="J24" s="97"/>
      <c r="K24" s="299"/>
      <c r="L24" s="300"/>
      <c r="M24" s="61" t="s">
        <v>239</v>
      </c>
      <c r="N24" s="61" t="s">
        <v>239</v>
      </c>
      <c r="O24" s="61" t="s">
        <v>239</v>
      </c>
      <c r="P24" s="61" t="s">
        <v>239</v>
      </c>
      <c r="Q24" s="61" t="s">
        <v>239</v>
      </c>
      <c r="R24" s="61" t="s">
        <v>239</v>
      </c>
      <c r="S24" s="96" t="s">
        <v>239</v>
      </c>
    </row>
    <row r="25" spans="1:19" ht="13.5">
      <c r="A25" s="39"/>
      <c r="B25" s="14" t="s">
        <v>114</v>
      </c>
      <c r="C25" s="61">
        <v>4</v>
      </c>
      <c r="D25" s="61">
        <v>3</v>
      </c>
      <c r="E25" s="61">
        <v>1</v>
      </c>
      <c r="F25" s="61">
        <v>3</v>
      </c>
      <c r="G25" s="61">
        <v>1</v>
      </c>
      <c r="H25" s="61" t="s">
        <v>239</v>
      </c>
      <c r="I25" s="96" t="s">
        <v>239</v>
      </c>
      <c r="J25" s="97"/>
      <c r="K25" s="299"/>
      <c r="L25" s="300"/>
      <c r="M25" s="34"/>
      <c r="N25" s="34"/>
      <c r="O25" s="34"/>
      <c r="P25" s="34"/>
      <c r="Q25" s="34"/>
      <c r="R25" s="34"/>
      <c r="S25" s="34"/>
    </row>
    <row r="26" spans="1:19" ht="13.5" customHeight="1">
      <c r="A26" s="39"/>
      <c r="B26" s="14" t="s">
        <v>115</v>
      </c>
      <c r="C26" s="61">
        <v>11</v>
      </c>
      <c r="D26" s="61">
        <v>10</v>
      </c>
      <c r="E26" s="61">
        <v>1</v>
      </c>
      <c r="F26" s="61">
        <v>10</v>
      </c>
      <c r="G26" s="61">
        <v>1</v>
      </c>
      <c r="H26" s="61" t="s">
        <v>239</v>
      </c>
      <c r="I26" s="96" t="s">
        <v>239</v>
      </c>
      <c r="J26" s="97"/>
      <c r="K26" s="175"/>
      <c r="L26" s="176"/>
      <c r="M26" s="34"/>
      <c r="N26" s="34"/>
      <c r="O26" s="34"/>
      <c r="P26" s="34"/>
      <c r="Q26" s="34"/>
      <c r="R26" s="34"/>
      <c r="S26" s="34"/>
    </row>
    <row r="27" spans="1:19" ht="13.5">
      <c r="A27" s="39"/>
      <c r="B27" s="14" t="s">
        <v>116</v>
      </c>
      <c r="C27" s="61">
        <v>5</v>
      </c>
      <c r="D27" s="61" t="s">
        <v>239</v>
      </c>
      <c r="E27" s="61">
        <v>5</v>
      </c>
      <c r="F27" s="61" t="s">
        <v>239</v>
      </c>
      <c r="G27" s="61">
        <v>5</v>
      </c>
      <c r="H27" s="61" t="s">
        <v>239</v>
      </c>
      <c r="I27" s="96" t="s">
        <v>239</v>
      </c>
      <c r="J27" s="97"/>
      <c r="K27" s="299" t="s">
        <v>229</v>
      </c>
      <c r="L27" s="300"/>
      <c r="M27" s="77"/>
      <c r="N27" s="77"/>
      <c r="O27" s="77"/>
      <c r="P27" s="77"/>
      <c r="Q27" s="77"/>
      <c r="R27" s="77"/>
      <c r="S27" s="56"/>
    </row>
    <row r="28" spans="1:19" ht="13.5">
      <c r="A28" s="39"/>
      <c r="B28" s="14" t="s">
        <v>118</v>
      </c>
      <c r="C28" s="61">
        <v>11</v>
      </c>
      <c r="D28" s="61">
        <v>8</v>
      </c>
      <c r="E28" s="61">
        <v>3</v>
      </c>
      <c r="F28" s="61">
        <v>8</v>
      </c>
      <c r="G28" s="61">
        <v>3</v>
      </c>
      <c r="H28" s="61" t="s">
        <v>239</v>
      </c>
      <c r="I28" s="96" t="s">
        <v>239</v>
      </c>
      <c r="J28" s="97"/>
      <c r="K28" s="299"/>
      <c r="L28" s="300"/>
      <c r="M28" s="77" t="s">
        <v>239</v>
      </c>
      <c r="N28" s="77" t="s">
        <v>239</v>
      </c>
      <c r="O28" s="77" t="s">
        <v>239</v>
      </c>
      <c r="P28" s="77" t="s">
        <v>239</v>
      </c>
      <c r="Q28" s="77" t="s">
        <v>239</v>
      </c>
      <c r="R28" s="77" t="s">
        <v>239</v>
      </c>
      <c r="S28" s="56" t="s">
        <v>239</v>
      </c>
    </row>
    <row r="29" spans="1:19" ht="13.5">
      <c r="A29" s="39"/>
      <c r="B29" s="14" t="s">
        <v>258</v>
      </c>
      <c r="C29" s="61">
        <v>83</v>
      </c>
      <c r="D29" s="61">
        <v>43</v>
      </c>
      <c r="E29" s="61">
        <v>40</v>
      </c>
      <c r="F29" s="61">
        <v>43</v>
      </c>
      <c r="G29" s="61">
        <v>40</v>
      </c>
      <c r="H29" s="61" t="s">
        <v>239</v>
      </c>
      <c r="I29" s="96" t="s">
        <v>239</v>
      </c>
      <c r="J29" s="97"/>
      <c r="K29" s="299"/>
      <c r="L29" s="300"/>
      <c r="M29" s="34"/>
      <c r="N29" s="34"/>
      <c r="O29" s="34"/>
      <c r="P29" s="34"/>
      <c r="Q29" s="34"/>
      <c r="R29" s="34"/>
      <c r="S29" s="34"/>
    </row>
    <row r="30" spans="1:19" ht="13.5">
      <c r="A30" s="18"/>
      <c r="B30" s="19"/>
      <c r="C30" s="18"/>
      <c r="D30" s="18"/>
      <c r="E30" s="18"/>
      <c r="F30" s="18"/>
      <c r="G30" s="18"/>
      <c r="H30" s="18"/>
      <c r="I30" s="18"/>
      <c r="J30" s="92"/>
      <c r="K30" s="18"/>
      <c r="L30" s="19"/>
      <c r="M30" s="54"/>
      <c r="N30" s="54"/>
      <c r="O30" s="54"/>
      <c r="P30" s="54"/>
      <c r="Q30" s="54"/>
      <c r="R30" s="54"/>
      <c r="S30" s="54"/>
    </row>
    <row r="31" spans="9:19" ht="13.5">
      <c r="I31" s="9"/>
      <c r="M31" s="55"/>
      <c r="N31" s="55"/>
      <c r="O31" s="55"/>
      <c r="P31" s="55"/>
      <c r="Q31" s="55"/>
      <c r="R31" s="55"/>
      <c r="S31" s="55"/>
    </row>
    <row r="32" spans="13:19" ht="13.5">
      <c r="M32" s="55"/>
      <c r="N32" s="55"/>
      <c r="O32" s="55"/>
      <c r="P32" s="55"/>
      <c r="Q32" s="55"/>
      <c r="R32" s="55"/>
      <c r="S32" s="55"/>
    </row>
    <row r="33" spans="13:19" ht="13.5">
      <c r="M33" s="55"/>
      <c r="N33" s="55"/>
      <c r="O33" s="55"/>
      <c r="P33" s="55"/>
      <c r="Q33" s="55"/>
      <c r="R33" s="55"/>
      <c r="S33" s="55"/>
    </row>
    <row r="34" spans="3:12" ht="13.5">
      <c r="C34" s="37"/>
      <c r="D34" s="37"/>
      <c r="E34" s="37"/>
      <c r="L34" s="86"/>
    </row>
    <row r="35" spans="3:19" ht="13.5"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3:19" ht="13.5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3:19" ht="13.5">
      <c r="C37" s="55"/>
      <c r="D37" s="55"/>
      <c r="E37" s="55"/>
      <c r="F37" s="55"/>
      <c r="G37" s="55"/>
      <c r="H37" s="55"/>
      <c r="I37" s="55"/>
      <c r="J37" s="55"/>
      <c r="K37" s="55"/>
      <c r="L37" s="35"/>
      <c r="M37" s="55"/>
      <c r="N37" s="55"/>
      <c r="O37" s="55"/>
      <c r="P37" s="55"/>
      <c r="Q37" s="55"/>
      <c r="R37" s="55"/>
      <c r="S37" s="55"/>
    </row>
    <row r="38" spans="3:19" ht="13.5">
      <c r="C38" s="55"/>
      <c r="D38" s="55"/>
      <c r="E38" s="55"/>
      <c r="F38" s="55"/>
      <c r="G38" s="55"/>
      <c r="H38" s="55"/>
      <c r="I38" s="55"/>
      <c r="J38" s="55"/>
      <c r="K38" s="55"/>
      <c r="L38" s="35"/>
      <c r="M38" s="55"/>
      <c r="N38" s="55"/>
      <c r="O38" s="55"/>
      <c r="P38" s="55"/>
      <c r="Q38" s="55"/>
      <c r="R38" s="55"/>
      <c r="S38" s="55"/>
    </row>
    <row r="39" spans="3:19" ht="13.5">
      <c r="C39" s="55"/>
      <c r="D39" s="55"/>
      <c r="E39" s="55"/>
      <c r="F39" s="55"/>
      <c r="G39" s="55"/>
      <c r="H39" s="55"/>
      <c r="I39" s="55"/>
      <c r="J39" s="55"/>
      <c r="K39" s="55"/>
      <c r="L39" s="35"/>
      <c r="M39" s="55"/>
      <c r="N39" s="55"/>
      <c r="O39" s="55"/>
      <c r="P39" s="55"/>
      <c r="Q39" s="55"/>
      <c r="R39" s="55"/>
      <c r="S39" s="55"/>
    </row>
    <row r="40" spans="3:19" ht="13.5">
      <c r="C40" s="55"/>
      <c r="D40" s="55"/>
      <c r="E40" s="55"/>
      <c r="F40" s="55"/>
      <c r="G40" s="55"/>
      <c r="H40" s="55"/>
      <c r="I40" s="55"/>
      <c r="J40" s="55"/>
      <c r="K40" s="55"/>
      <c r="L40" s="35"/>
      <c r="M40" s="55"/>
      <c r="N40" s="55"/>
      <c r="O40" s="55"/>
      <c r="P40" s="55"/>
      <c r="Q40" s="55"/>
      <c r="R40" s="55"/>
      <c r="S40" s="55"/>
    </row>
    <row r="41" spans="3:19" ht="13.5">
      <c r="C41" s="55"/>
      <c r="D41" s="55"/>
      <c r="E41" s="55"/>
      <c r="F41" s="55"/>
      <c r="G41" s="55"/>
      <c r="H41" s="55"/>
      <c r="I41" s="55"/>
      <c r="J41" s="55"/>
      <c r="K41" s="53"/>
      <c r="L41" s="35"/>
      <c r="M41" s="55"/>
      <c r="N41" s="55"/>
      <c r="O41" s="55"/>
      <c r="P41" s="55"/>
      <c r="Q41" s="55"/>
      <c r="R41" s="55"/>
      <c r="S41" s="55"/>
    </row>
    <row r="42" spans="13:19" ht="13.5">
      <c r="M42" s="55"/>
      <c r="N42" s="55"/>
      <c r="O42" s="55"/>
      <c r="P42" s="55"/>
      <c r="Q42" s="55"/>
      <c r="R42" s="55"/>
      <c r="S42" s="55"/>
    </row>
    <row r="43" spans="13:19" ht="13.5">
      <c r="M43" s="55"/>
      <c r="N43" s="55"/>
      <c r="O43" s="55"/>
      <c r="P43" s="55"/>
      <c r="Q43" s="55"/>
      <c r="R43" s="55"/>
      <c r="S43" s="55"/>
    </row>
    <row r="44" spans="13:19" ht="13.5">
      <c r="M44" s="55"/>
      <c r="N44" s="55"/>
      <c r="O44" s="55"/>
      <c r="P44" s="55"/>
      <c r="Q44" s="55"/>
      <c r="R44" s="55"/>
      <c r="S44" s="55"/>
    </row>
    <row r="45" spans="13:19" ht="13.5">
      <c r="M45" s="55"/>
      <c r="N45" s="55"/>
      <c r="O45" s="55"/>
      <c r="P45" s="55"/>
      <c r="Q45" s="55"/>
      <c r="R45" s="55"/>
      <c r="S45" s="55"/>
    </row>
    <row r="46" spans="13:19" ht="13.5">
      <c r="M46" s="55"/>
      <c r="N46" s="55"/>
      <c r="O46" s="55"/>
      <c r="P46" s="55"/>
      <c r="Q46" s="55"/>
      <c r="R46" s="55"/>
      <c r="S46" s="55"/>
    </row>
    <row r="47" spans="13:19" ht="13.5">
      <c r="M47" s="55"/>
      <c r="N47" s="55"/>
      <c r="O47" s="55"/>
      <c r="P47" s="55"/>
      <c r="Q47" s="55"/>
      <c r="R47" s="55"/>
      <c r="S47" s="55"/>
    </row>
    <row r="48" spans="13:19" ht="13.5">
      <c r="M48" s="55"/>
      <c r="N48" s="55"/>
      <c r="O48" s="55"/>
      <c r="P48" s="55"/>
      <c r="Q48" s="55"/>
      <c r="R48" s="55"/>
      <c r="S48" s="55"/>
    </row>
    <row r="49" spans="13:19" ht="13.5">
      <c r="M49" s="55"/>
      <c r="N49" s="55"/>
      <c r="O49" s="55"/>
      <c r="P49" s="55"/>
      <c r="Q49" s="55"/>
      <c r="R49" s="55"/>
      <c r="S49" s="55"/>
    </row>
    <row r="50" spans="13:19" ht="13.5">
      <c r="M50" s="55"/>
      <c r="N50" s="55"/>
      <c r="O50" s="55"/>
      <c r="P50" s="55"/>
      <c r="Q50" s="55"/>
      <c r="R50" s="55"/>
      <c r="S50" s="55"/>
    </row>
    <row r="51" spans="13:19" ht="13.5">
      <c r="M51" s="55"/>
      <c r="N51" s="55"/>
      <c r="O51" s="55"/>
      <c r="P51" s="55"/>
      <c r="Q51" s="55"/>
      <c r="R51" s="55"/>
      <c r="S51" s="55"/>
    </row>
    <row r="52" spans="13:19" ht="13.5">
      <c r="M52" s="55"/>
      <c r="N52" s="55"/>
      <c r="O52" s="55"/>
      <c r="P52" s="55"/>
      <c r="Q52" s="55"/>
      <c r="R52" s="55"/>
      <c r="S52" s="55"/>
    </row>
    <row r="53" spans="13:19" ht="13.5">
      <c r="M53" s="55"/>
      <c r="N53" s="55"/>
      <c r="O53" s="55"/>
      <c r="P53" s="55"/>
      <c r="Q53" s="55"/>
      <c r="R53" s="55"/>
      <c r="S53" s="55"/>
    </row>
    <row r="54" spans="13:19" ht="13.5">
      <c r="M54" s="55"/>
      <c r="N54" s="55"/>
      <c r="O54" s="55"/>
      <c r="P54" s="55"/>
      <c r="Q54" s="55"/>
      <c r="R54" s="55"/>
      <c r="S54" s="55"/>
    </row>
    <row r="55" spans="13:19" ht="13.5">
      <c r="M55" s="55"/>
      <c r="N55" s="55"/>
      <c r="O55" s="55"/>
      <c r="P55" s="55"/>
      <c r="Q55" s="55"/>
      <c r="R55" s="55"/>
      <c r="S55" s="55"/>
    </row>
    <row r="56" spans="13:19" ht="13.5">
      <c r="M56" s="55"/>
      <c r="N56" s="55"/>
      <c r="O56" s="55"/>
      <c r="P56" s="55"/>
      <c r="Q56" s="55"/>
      <c r="R56" s="55"/>
      <c r="S56" s="55"/>
    </row>
    <row r="57" spans="13:19" ht="13.5">
      <c r="M57" s="55"/>
      <c r="N57" s="55"/>
      <c r="O57" s="55"/>
      <c r="P57" s="55"/>
      <c r="Q57" s="55"/>
      <c r="R57" s="55"/>
      <c r="S57" s="55"/>
    </row>
    <row r="58" spans="13:19" ht="13.5">
      <c r="M58" s="55"/>
      <c r="N58" s="55"/>
      <c r="O58" s="55"/>
      <c r="P58" s="55"/>
      <c r="Q58" s="55"/>
      <c r="R58" s="55"/>
      <c r="S58" s="55"/>
    </row>
    <row r="59" spans="13:19" ht="13.5">
      <c r="M59" s="55"/>
      <c r="N59" s="55"/>
      <c r="O59" s="55"/>
      <c r="P59" s="55"/>
      <c r="Q59" s="55"/>
      <c r="R59" s="55"/>
      <c r="S59" s="55"/>
    </row>
    <row r="60" spans="13:19" ht="13.5">
      <c r="M60" s="55"/>
      <c r="N60" s="55"/>
      <c r="O60" s="55"/>
      <c r="P60" s="55"/>
      <c r="Q60" s="55"/>
      <c r="R60" s="55"/>
      <c r="S60" s="55"/>
    </row>
    <row r="61" spans="13:19" ht="13.5">
      <c r="M61" s="55"/>
      <c r="N61" s="55"/>
      <c r="O61" s="55"/>
      <c r="P61" s="55"/>
      <c r="Q61" s="55"/>
      <c r="R61" s="55"/>
      <c r="S61" s="55"/>
    </row>
    <row r="62" spans="13:19" ht="13.5">
      <c r="M62" s="55"/>
      <c r="N62" s="55"/>
      <c r="O62" s="55"/>
      <c r="P62" s="55"/>
      <c r="Q62" s="55"/>
      <c r="R62" s="55"/>
      <c r="S62" s="55"/>
    </row>
    <row r="63" spans="13:19" ht="13.5">
      <c r="M63" s="55"/>
      <c r="N63" s="55"/>
      <c r="O63" s="55"/>
      <c r="P63" s="55"/>
      <c r="Q63" s="55"/>
      <c r="R63" s="55"/>
      <c r="S63" s="55"/>
    </row>
    <row r="64" spans="13:19" ht="13.5">
      <c r="M64" s="55"/>
      <c r="N64" s="55"/>
      <c r="O64" s="55"/>
      <c r="P64" s="55"/>
      <c r="Q64" s="55"/>
      <c r="R64" s="55"/>
      <c r="S64" s="55"/>
    </row>
    <row r="65" spans="13:19" ht="13.5">
      <c r="M65" s="55"/>
      <c r="N65" s="55"/>
      <c r="O65" s="55"/>
      <c r="P65" s="55"/>
      <c r="Q65" s="55"/>
      <c r="R65" s="55"/>
      <c r="S65" s="55"/>
    </row>
    <row r="66" spans="13:19" ht="13.5">
      <c r="M66" s="55"/>
      <c r="N66" s="55"/>
      <c r="O66" s="55"/>
      <c r="P66" s="55"/>
      <c r="Q66" s="55"/>
      <c r="R66" s="55"/>
      <c r="S66" s="55"/>
    </row>
    <row r="67" spans="13:19" ht="13.5">
      <c r="M67" s="55"/>
      <c r="N67" s="55"/>
      <c r="O67" s="55"/>
      <c r="P67" s="55"/>
      <c r="Q67" s="55"/>
      <c r="R67" s="55"/>
      <c r="S67" s="55"/>
    </row>
    <row r="68" spans="13:19" ht="13.5">
      <c r="M68" s="55"/>
      <c r="N68" s="55"/>
      <c r="O68" s="55"/>
      <c r="P68" s="55"/>
      <c r="Q68" s="55"/>
      <c r="R68" s="55"/>
      <c r="S68" s="55"/>
    </row>
    <row r="69" spans="13:19" ht="13.5">
      <c r="M69" s="55"/>
      <c r="N69" s="55"/>
      <c r="O69" s="55"/>
      <c r="P69" s="55"/>
      <c r="Q69" s="55"/>
      <c r="R69" s="55"/>
      <c r="S69" s="55"/>
    </row>
    <row r="70" spans="13:19" ht="13.5">
      <c r="M70" s="55"/>
      <c r="N70" s="55"/>
      <c r="O70" s="55"/>
      <c r="P70" s="55"/>
      <c r="Q70" s="55"/>
      <c r="R70" s="55"/>
      <c r="S70" s="55"/>
    </row>
    <row r="71" spans="13:19" ht="13.5">
      <c r="M71" s="55"/>
      <c r="N71" s="55"/>
      <c r="O71" s="55"/>
      <c r="P71" s="55"/>
      <c r="Q71" s="55"/>
      <c r="R71" s="55"/>
      <c r="S71" s="55"/>
    </row>
    <row r="72" spans="13:19" ht="13.5">
      <c r="M72" s="55"/>
      <c r="N72" s="55"/>
      <c r="O72" s="55"/>
      <c r="P72" s="55"/>
      <c r="Q72" s="55"/>
      <c r="R72" s="55"/>
      <c r="S72" s="55"/>
    </row>
    <row r="73" spans="13:19" ht="13.5">
      <c r="M73" s="55"/>
      <c r="N73" s="55"/>
      <c r="O73" s="55"/>
      <c r="P73" s="55"/>
      <c r="Q73" s="55"/>
      <c r="R73" s="55"/>
      <c r="S73" s="55"/>
    </row>
    <row r="74" spans="13:19" ht="13.5">
      <c r="M74" s="55"/>
      <c r="N74" s="55"/>
      <c r="O74" s="55"/>
      <c r="P74" s="55"/>
      <c r="Q74" s="55"/>
      <c r="R74" s="55"/>
      <c r="S74" s="55"/>
    </row>
    <row r="75" spans="13:19" ht="13.5">
      <c r="M75" s="55"/>
      <c r="N75" s="55"/>
      <c r="O75" s="55"/>
      <c r="P75" s="55"/>
      <c r="Q75" s="55"/>
      <c r="R75" s="55"/>
      <c r="S75" s="55"/>
    </row>
    <row r="76" spans="13:19" ht="13.5">
      <c r="M76" s="55"/>
      <c r="N76" s="55"/>
      <c r="O76" s="55"/>
      <c r="P76" s="55"/>
      <c r="Q76" s="55"/>
      <c r="R76" s="55"/>
      <c r="S76" s="55"/>
    </row>
    <row r="77" spans="13:19" ht="13.5">
      <c r="M77" s="55"/>
      <c r="N77" s="55"/>
      <c r="O77" s="55"/>
      <c r="P77" s="55"/>
      <c r="Q77" s="55"/>
      <c r="R77" s="55"/>
      <c r="S77" s="55"/>
    </row>
    <row r="78" spans="13:19" ht="13.5">
      <c r="M78" s="55"/>
      <c r="N78" s="55"/>
      <c r="O78" s="55"/>
      <c r="P78" s="55"/>
      <c r="Q78" s="55"/>
      <c r="R78" s="55"/>
      <c r="S78" s="55"/>
    </row>
    <row r="79" spans="13:19" ht="13.5">
      <c r="M79" s="55"/>
      <c r="N79" s="55"/>
      <c r="O79" s="55"/>
      <c r="P79" s="55"/>
      <c r="Q79" s="55"/>
      <c r="R79" s="55"/>
      <c r="S79" s="55"/>
    </row>
    <row r="80" spans="13:19" ht="13.5">
      <c r="M80" s="55"/>
      <c r="N80" s="55"/>
      <c r="O80" s="55"/>
      <c r="P80" s="55"/>
      <c r="Q80" s="55"/>
      <c r="R80" s="55"/>
      <c r="S80" s="55"/>
    </row>
    <row r="81" spans="13:19" ht="13.5">
      <c r="M81" s="55"/>
      <c r="N81" s="55"/>
      <c r="O81" s="55"/>
      <c r="P81" s="55"/>
      <c r="Q81" s="55"/>
      <c r="R81" s="55"/>
      <c r="S81" s="55"/>
    </row>
    <row r="82" spans="13:19" ht="13.5">
      <c r="M82" s="55"/>
      <c r="N82" s="55"/>
      <c r="O82" s="55"/>
      <c r="P82" s="55"/>
      <c r="Q82" s="55"/>
      <c r="R82" s="55"/>
      <c r="S82" s="55"/>
    </row>
    <row r="83" spans="13:19" ht="13.5">
      <c r="M83" s="55"/>
      <c r="N83" s="55"/>
      <c r="O83" s="55"/>
      <c r="P83" s="55"/>
      <c r="Q83" s="55"/>
      <c r="R83" s="55"/>
      <c r="S83" s="55"/>
    </row>
    <row r="84" spans="13:19" ht="13.5">
      <c r="M84" s="55"/>
      <c r="N84" s="55"/>
      <c r="O84" s="55"/>
      <c r="P84" s="55"/>
      <c r="Q84" s="55"/>
      <c r="R84" s="55"/>
      <c r="S84" s="55"/>
    </row>
    <row r="85" spans="13:19" ht="13.5">
      <c r="M85" s="55"/>
      <c r="N85" s="55"/>
      <c r="O85" s="55"/>
      <c r="P85" s="55"/>
      <c r="Q85" s="55"/>
      <c r="R85" s="55"/>
      <c r="S85" s="55"/>
    </row>
    <row r="86" spans="13:19" ht="13.5">
      <c r="M86" s="55"/>
      <c r="N86" s="55"/>
      <c r="O86" s="55"/>
      <c r="P86" s="55"/>
      <c r="Q86" s="55"/>
      <c r="R86" s="55"/>
      <c r="S86" s="55"/>
    </row>
    <row r="87" spans="13:19" ht="13.5">
      <c r="M87" s="55"/>
      <c r="N87" s="55"/>
      <c r="O87" s="55"/>
      <c r="P87" s="55"/>
      <c r="Q87" s="55"/>
      <c r="R87" s="55"/>
      <c r="S87" s="55"/>
    </row>
    <row r="88" spans="13:19" ht="13.5">
      <c r="M88" s="55"/>
      <c r="N88" s="55"/>
      <c r="O88" s="55"/>
      <c r="P88" s="55"/>
      <c r="Q88" s="55"/>
      <c r="R88" s="55"/>
      <c r="S88" s="55"/>
    </row>
    <row r="89" spans="13:19" ht="13.5">
      <c r="M89" s="55"/>
      <c r="N89" s="55"/>
      <c r="O89" s="55"/>
      <c r="P89" s="55"/>
      <c r="Q89" s="55"/>
      <c r="R89" s="55"/>
      <c r="S89" s="55"/>
    </row>
    <row r="90" spans="13:19" ht="13.5">
      <c r="M90" s="55"/>
      <c r="N90" s="55"/>
      <c r="O90" s="55"/>
      <c r="P90" s="55"/>
      <c r="Q90" s="55"/>
      <c r="R90" s="55"/>
      <c r="S90" s="55"/>
    </row>
    <row r="91" spans="13:19" ht="13.5">
      <c r="M91" s="55"/>
      <c r="N91" s="55"/>
      <c r="O91" s="55"/>
      <c r="P91" s="55"/>
      <c r="Q91" s="55"/>
      <c r="R91" s="55"/>
      <c r="S91" s="55"/>
    </row>
    <row r="92" spans="13:19" ht="13.5">
      <c r="M92" s="55"/>
      <c r="N92" s="55"/>
      <c r="O92" s="55"/>
      <c r="P92" s="55"/>
      <c r="Q92" s="55"/>
      <c r="R92" s="55"/>
      <c r="S92" s="55"/>
    </row>
    <row r="93" spans="13:19" ht="13.5">
      <c r="M93" s="55"/>
      <c r="N93" s="55"/>
      <c r="O93" s="55"/>
      <c r="P93" s="55"/>
      <c r="Q93" s="55"/>
      <c r="R93" s="55"/>
      <c r="S93" s="55"/>
    </row>
    <row r="94" spans="13:19" ht="13.5">
      <c r="M94" s="55"/>
      <c r="N94" s="55"/>
      <c r="O94" s="55"/>
      <c r="P94" s="55"/>
      <c r="Q94" s="55"/>
      <c r="R94" s="55"/>
      <c r="S94" s="55"/>
    </row>
    <row r="95" spans="13:19" ht="13.5">
      <c r="M95" s="55"/>
      <c r="N95" s="55"/>
      <c r="O95" s="55"/>
      <c r="P95" s="55"/>
      <c r="Q95" s="55"/>
      <c r="R95" s="55"/>
      <c r="S95" s="55"/>
    </row>
    <row r="96" spans="13:19" ht="13.5">
      <c r="M96" s="55"/>
      <c r="N96" s="55"/>
      <c r="O96" s="55"/>
      <c r="P96" s="55"/>
      <c r="Q96" s="55"/>
      <c r="R96" s="55"/>
      <c r="S96" s="55"/>
    </row>
    <row r="97" spans="13:19" ht="13.5">
      <c r="M97" s="55"/>
      <c r="N97" s="55"/>
      <c r="O97" s="55"/>
      <c r="P97" s="55"/>
      <c r="Q97" s="55"/>
      <c r="R97" s="55"/>
      <c r="S97" s="55"/>
    </row>
    <row r="98" spans="13:19" ht="13.5">
      <c r="M98" s="55"/>
      <c r="N98" s="55"/>
      <c r="O98" s="55"/>
      <c r="P98" s="55"/>
      <c r="Q98" s="55"/>
      <c r="R98" s="55"/>
      <c r="S98" s="55"/>
    </row>
    <row r="99" spans="13:19" ht="13.5">
      <c r="M99" s="55"/>
      <c r="N99" s="55"/>
      <c r="O99" s="55"/>
      <c r="P99" s="55"/>
      <c r="Q99" s="55"/>
      <c r="R99" s="55"/>
      <c r="S99" s="55"/>
    </row>
    <row r="100" spans="13:19" ht="13.5">
      <c r="M100" s="55"/>
      <c r="N100" s="55"/>
      <c r="O100" s="55"/>
      <c r="P100" s="55"/>
      <c r="Q100" s="55"/>
      <c r="R100" s="55"/>
      <c r="S100" s="55"/>
    </row>
    <row r="101" spans="13:19" ht="13.5">
      <c r="M101" s="55"/>
      <c r="N101" s="55"/>
      <c r="O101" s="55"/>
      <c r="P101" s="55"/>
      <c r="Q101" s="55"/>
      <c r="R101" s="55"/>
      <c r="S101" s="55"/>
    </row>
    <row r="102" spans="13:19" ht="13.5">
      <c r="M102" s="55"/>
      <c r="N102" s="55"/>
      <c r="O102" s="55"/>
      <c r="P102" s="55"/>
      <c r="Q102" s="55"/>
      <c r="R102" s="55"/>
      <c r="S102" s="55"/>
    </row>
    <row r="103" spans="13:19" ht="13.5">
      <c r="M103" s="55"/>
      <c r="N103" s="55"/>
      <c r="O103" s="55"/>
      <c r="P103" s="55"/>
      <c r="Q103" s="55"/>
      <c r="R103" s="55"/>
      <c r="S103" s="55"/>
    </row>
    <row r="104" spans="13:19" ht="13.5">
      <c r="M104" s="55"/>
      <c r="N104" s="55"/>
      <c r="O104" s="55"/>
      <c r="P104" s="55"/>
      <c r="Q104" s="55"/>
      <c r="R104" s="55"/>
      <c r="S104" s="55"/>
    </row>
    <row r="105" spans="13:19" ht="13.5">
      <c r="M105" s="55"/>
      <c r="N105" s="55"/>
      <c r="O105" s="55"/>
      <c r="P105" s="55"/>
      <c r="Q105" s="55"/>
      <c r="R105" s="55"/>
      <c r="S105" s="55"/>
    </row>
    <row r="106" spans="13:19" ht="13.5">
      <c r="M106" s="55"/>
      <c r="N106" s="55"/>
      <c r="O106" s="55"/>
      <c r="P106" s="55"/>
      <c r="Q106" s="55"/>
      <c r="R106" s="55"/>
      <c r="S106" s="55"/>
    </row>
    <row r="107" spans="13:19" ht="13.5">
      <c r="M107" s="55"/>
      <c r="N107" s="55"/>
      <c r="O107" s="55"/>
      <c r="P107" s="55"/>
      <c r="Q107" s="55"/>
      <c r="R107" s="55"/>
      <c r="S107" s="55"/>
    </row>
    <row r="108" spans="13:19" ht="13.5">
      <c r="M108" s="55"/>
      <c r="N108" s="55"/>
      <c r="O108" s="55"/>
      <c r="P108" s="55"/>
      <c r="Q108" s="55"/>
      <c r="R108" s="55"/>
      <c r="S108" s="55"/>
    </row>
    <row r="109" spans="13:19" ht="13.5">
      <c r="M109" s="55"/>
      <c r="N109" s="55"/>
      <c r="O109" s="55"/>
      <c r="P109" s="55"/>
      <c r="Q109" s="55"/>
      <c r="R109" s="55"/>
      <c r="S109" s="55"/>
    </row>
    <row r="110" spans="13:19" ht="13.5">
      <c r="M110" s="55"/>
      <c r="N110" s="55"/>
      <c r="O110" s="55"/>
      <c r="P110" s="55"/>
      <c r="Q110" s="55"/>
      <c r="R110" s="55"/>
      <c r="S110" s="55"/>
    </row>
    <row r="111" spans="13:19" ht="13.5">
      <c r="M111" s="55"/>
      <c r="N111" s="55"/>
      <c r="O111" s="55"/>
      <c r="P111" s="55"/>
      <c r="Q111" s="55"/>
      <c r="R111" s="55"/>
      <c r="S111" s="55"/>
    </row>
    <row r="112" spans="13:19" ht="13.5">
      <c r="M112" s="55"/>
      <c r="N112" s="55"/>
      <c r="O112" s="55"/>
      <c r="P112" s="55"/>
      <c r="Q112" s="55"/>
      <c r="R112" s="55"/>
      <c r="S112" s="55"/>
    </row>
    <row r="113" spans="13:19" ht="13.5">
      <c r="M113" s="55"/>
      <c r="N113" s="55"/>
      <c r="O113" s="55"/>
      <c r="P113" s="55"/>
      <c r="Q113" s="55"/>
      <c r="R113" s="55"/>
      <c r="S113" s="55"/>
    </row>
    <row r="114" spans="13:19" ht="13.5">
      <c r="M114" s="55"/>
      <c r="N114" s="55"/>
      <c r="O114" s="55"/>
      <c r="P114" s="55"/>
      <c r="Q114" s="55"/>
      <c r="R114" s="55"/>
      <c r="S114" s="55"/>
    </row>
    <row r="115" spans="13:19" ht="13.5">
      <c r="M115" s="55"/>
      <c r="N115" s="55"/>
      <c r="O115" s="55"/>
      <c r="P115" s="55"/>
      <c r="Q115" s="55"/>
      <c r="R115" s="55"/>
      <c r="S115" s="55"/>
    </row>
    <row r="116" spans="13:19" ht="13.5">
      <c r="M116" s="55"/>
      <c r="N116" s="55"/>
      <c r="O116" s="55"/>
      <c r="P116" s="55"/>
      <c r="Q116" s="55"/>
      <c r="R116" s="55"/>
      <c r="S116" s="55"/>
    </row>
    <row r="117" spans="13:19" ht="13.5">
      <c r="M117" s="55"/>
      <c r="N117" s="55"/>
      <c r="O117" s="55"/>
      <c r="P117" s="55"/>
      <c r="Q117" s="55"/>
      <c r="R117" s="55"/>
      <c r="S117" s="55"/>
    </row>
    <row r="118" spans="13:19" ht="13.5">
      <c r="M118" s="55"/>
      <c r="N118" s="55"/>
      <c r="O118" s="55"/>
      <c r="P118" s="55"/>
      <c r="Q118" s="55"/>
      <c r="R118" s="55"/>
      <c r="S118" s="55"/>
    </row>
    <row r="119" spans="13:19" ht="13.5">
      <c r="M119" s="55"/>
      <c r="N119" s="55"/>
      <c r="O119" s="55"/>
      <c r="P119" s="55"/>
      <c r="Q119" s="55"/>
      <c r="R119" s="55"/>
      <c r="S119" s="55"/>
    </row>
    <row r="120" spans="13:19" ht="13.5">
      <c r="M120" s="55"/>
      <c r="N120" s="55"/>
      <c r="O120" s="55"/>
      <c r="P120" s="55"/>
      <c r="Q120" s="55"/>
      <c r="R120" s="55"/>
      <c r="S120" s="55"/>
    </row>
    <row r="121" spans="13:19" ht="13.5">
      <c r="M121" s="55"/>
      <c r="N121" s="55"/>
      <c r="O121" s="55"/>
      <c r="P121" s="55"/>
      <c r="Q121" s="55"/>
      <c r="R121" s="55"/>
      <c r="S121" s="55"/>
    </row>
    <row r="122" spans="13:19" ht="13.5">
      <c r="M122" s="55"/>
      <c r="N122" s="55"/>
      <c r="O122" s="55"/>
      <c r="P122" s="55"/>
      <c r="Q122" s="55"/>
      <c r="R122" s="55"/>
      <c r="S122" s="55"/>
    </row>
    <row r="123" spans="13:19" ht="13.5">
      <c r="M123" s="55"/>
      <c r="N123" s="55"/>
      <c r="O123" s="55"/>
      <c r="P123" s="55"/>
      <c r="Q123" s="55"/>
      <c r="R123" s="55"/>
      <c r="S123" s="55"/>
    </row>
    <row r="124" spans="13:19" ht="13.5">
      <c r="M124" s="55"/>
      <c r="N124" s="55"/>
      <c r="O124" s="55"/>
      <c r="P124" s="55"/>
      <c r="Q124" s="55"/>
      <c r="R124" s="55"/>
      <c r="S124" s="55"/>
    </row>
    <row r="125" spans="13:19" ht="13.5">
      <c r="M125" s="55"/>
      <c r="N125" s="55"/>
      <c r="O125" s="55"/>
      <c r="P125" s="55"/>
      <c r="Q125" s="55"/>
      <c r="R125" s="55"/>
      <c r="S125" s="55"/>
    </row>
    <row r="126" spans="13:19" ht="13.5">
      <c r="M126" s="55"/>
      <c r="N126" s="55"/>
      <c r="O126" s="55"/>
      <c r="P126" s="55"/>
      <c r="Q126" s="55"/>
      <c r="R126" s="55"/>
      <c r="S126" s="55"/>
    </row>
    <row r="127" spans="13:19" ht="13.5">
      <c r="M127" s="55"/>
      <c r="N127" s="55"/>
      <c r="O127" s="55"/>
      <c r="P127" s="55"/>
      <c r="Q127" s="55"/>
      <c r="R127" s="55"/>
      <c r="S127" s="55"/>
    </row>
    <row r="128" spans="13:19" ht="13.5">
      <c r="M128" s="55"/>
      <c r="N128" s="55"/>
      <c r="O128" s="55"/>
      <c r="P128" s="55"/>
      <c r="Q128" s="55"/>
      <c r="R128" s="55"/>
      <c r="S128" s="55"/>
    </row>
    <row r="129" spans="13:19" ht="13.5">
      <c r="M129" s="55"/>
      <c r="N129" s="55"/>
      <c r="O129" s="55"/>
      <c r="P129" s="55"/>
      <c r="Q129" s="55"/>
      <c r="R129" s="55"/>
      <c r="S129" s="55"/>
    </row>
    <row r="130" spans="13:19" ht="13.5">
      <c r="M130" s="55"/>
      <c r="N130" s="55"/>
      <c r="O130" s="55"/>
      <c r="P130" s="55"/>
      <c r="Q130" s="55"/>
      <c r="R130" s="55"/>
      <c r="S130" s="55"/>
    </row>
    <row r="131" spans="13:19" ht="13.5">
      <c r="M131" s="55"/>
      <c r="N131" s="55"/>
      <c r="O131" s="55"/>
      <c r="P131" s="55"/>
      <c r="Q131" s="55"/>
      <c r="R131" s="55"/>
      <c r="S131" s="55"/>
    </row>
    <row r="132" spans="13:19" ht="13.5">
      <c r="M132" s="55"/>
      <c r="N132" s="55"/>
      <c r="O132" s="55"/>
      <c r="P132" s="55"/>
      <c r="Q132" s="55"/>
      <c r="R132" s="55"/>
      <c r="S132" s="55"/>
    </row>
    <row r="133" spans="13:19" ht="13.5">
      <c r="M133" s="55"/>
      <c r="N133" s="55"/>
      <c r="O133" s="55"/>
      <c r="P133" s="55"/>
      <c r="Q133" s="55"/>
      <c r="R133" s="55"/>
      <c r="S133" s="55"/>
    </row>
    <row r="134" spans="13:19" ht="13.5">
      <c r="M134" s="55"/>
      <c r="N134" s="55"/>
      <c r="O134" s="55"/>
      <c r="P134" s="55"/>
      <c r="Q134" s="55"/>
      <c r="R134" s="55"/>
      <c r="S134" s="55"/>
    </row>
    <row r="135" spans="13:19" ht="13.5">
      <c r="M135" s="55"/>
      <c r="N135" s="55"/>
      <c r="O135" s="55"/>
      <c r="P135" s="55"/>
      <c r="Q135" s="55"/>
      <c r="R135" s="55"/>
      <c r="S135" s="55"/>
    </row>
    <row r="136" spans="13:19" ht="13.5">
      <c r="M136" s="55"/>
      <c r="N136" s="55"/>
      <c r="O136" s="55"/>
      <c r="P136" s="55"/>
      <c r="Q136" s="55"/>
      <c r="R136" s="55"/>
      <c r="S136" s="55"/>
    </row>
    <row r="137" spans="13:19" ht="13.5">
      <c r="M137" s="55"/>
      <c r="N137" s="55"/>
      <c r="O137" s="55"/>
      <c r="P137" s="55"/>
      <c r="Q137" s="55"/>
      <c r="R137" s="55"/>
      <c r="S137" s="55"/>
    </row>
    <row r="138" spans="13:19" ht="13.5">
      <c r="M138" s="55"/>
      <c r="N138" s="55"/>
      <c r="O138" s="55"/>
      <c r="P138" s="55"/>
      <c r="Q138" s="55"/>
      <c r="R138" s="55"/>
      <c r="S138" s="55"/>
    </row>
    <row r="139" spans="13:19" ht="13.5">
      <c r="M139" s="55"/>
      <c r="N139" s="55"/>
      <c r="O139" s="55"/>
      <c r="P139" s="55"/>
      <c r="Q139" s="55"/>
      <c r="R139" s="55"/>
      <c r="S139" s="55"/>
    </row>
    <row r="140" spans="13:19" ht="13.5">
      <c r="M140" s="55"/>
      <c r="N140" s="55"/>
      <c r="O140" s="55"/>
      <c r="P140" s="55"/>
      <c r="Q140" s="55"/>
      <c r="R140" s="55"/>
      <c r="S140" s="55"/>
    </row>
    <row r="141" spans="13:19" ht="13.5">
      <c r="M141" s="55"/>
      <c r="N141" s="55"/>
      <c r="O141" s="55"/>
      <c r="P141" s="55"/>
      <c r="Q141" s="55"/>
      <c r="R141" s="55"/>
      <c r="S141" s="55"/>
    </row>
    <row r="142" spans="13:19" ht="13.5">
      <c r="M142" s="55"/>
      <c r="N142" s="55"/>
      <c r="O142" s="55"/>
      <c r="P142" s="55"/>
      <c r="Q142" s="55"/>
      <c r="R142" s="55"/>
      <c r="S142" s="55"/>
    </row>
    <row r="143" spans="13:19" ht="13.5">
      <c r="M143" s="55"/>
      <c r="N143" s="55"/>
      <c r="O143" s="55"/>
      <c r="P143" s="55"/>
      <c r="Q143" s="55"/>
      <c r="R143" s="55"/>
      <c r="S143" s="55"/>
    </row>
    <row r="144" spans="13:19" ht="13.5">
      <c r="M144" s="55"/>
      <c r="N144" s="55"/>
      <c r="O144" s="55"/>
      <c r="P144" s="55"/>
      <c r="Q144" s="55"/>
      <c r="R144" s="55"/>
      <c r="S144" s="55"/>
    </row>
    <row r="145" spans="13:19" ht="13.5">
      <c r="M145" s="55"/>
      <c r="N145" s="55"/>
      <c r="O145" s="55"/>
      <c r="P145" s="55"/>
      <c r="Q145" s="55"/>
      <c r="R145" s="55"/>
      <c r="S145" s="55"/>
    </row>
    <row r="146" spans="13:19" ht="13.5">
      <c r="M146" s="55"/>
      <c r="N146" s="55"/>
      <c r="O146" s="55"/>
      <c r="P146" s="55"/>
      <c r="Q146" s="55"/>
      <c r="R146" s="55"/>
      <c r="S146" s="55"/>
    </row>
    <row r="147" spans="13:19" ht="13.5">
      <c r="M147" s="55"/>
      <c r="N147" s="55"/>
      <c r="O147" s="55"/>
      <c r="P147" s="55"/>
      <c r="Q147" s="55"/>
      <c r="R147" s="55"/>
      <c r="S147" s="55"/>
    </row>
    <row r="148" spans="13:19" ht="13.5">
      <c r="M148" s="55"/>
      <c r="N148" s="55"/>
      <c r="O148" s="55"/>
      <c r="P148" s="55"/>
      <c r="Q148" s="55"/>
      <c r="R148" s="55"/>
      <c r="S148" s="55"/>
    </row>
    <row r="149" spans="13:19" ht="13.5">
      <c r="M149" s="55"/>
      <c r="N149" s="55"/>
      <c r="O149" s="55"/>
      <c r="P149" s="55"/>
      <c r="Q149" s="55"/>
      <c r="R149" s="55"/>
      <c r="S149" s="55"/>
    </row>
    <row r="150" spans="13:19" ht="13.5">
      <c r="M150" s="55"/>
      <c r="N150" s="55"/>
      <c r="O150" s="55"/>
      <c r="P150" s="55"/>
      <c r="Q150" s="55"/>
      <c r="R150" s="55"/>
      <c r="S150" s="55"/>
    </row>
    <row r="151" spans="13:19" ht="13.5">
      <c r="M151" s="55"/>
      <c r="N151" s="55"/>
      <c r="O151" s="55"/>
      <c r="P151" s="55"/>
      <c r="Q151" s="55"/>
      <c r="R151" s="55"/>
      <c r="S151" s="55"/>
    </row>
    <row r="152" spans="13:19" ht="13.5">
      <c r="M152" s="55"/>
      <c r="N152" s="55"/>
      <c r="O152" s="55"/>
      <c r="P152" s="55"/>
      <c r="Q152" s="55"/>
      <c r="R152" s="55"/>
      <c r="S152" s="55"/>
    </row>
    <row r="153" spans="13:19" ht="13.5">
      <c r="M153" s="55"/>
      <c r="N153" s="55"/>
      <c r="O153" s="55"/>
      <c r="P153" s="55"/>
      <c r="Q153" s="55"/>
      <c r="R153" s="55"/>
      <c r="S153" s="55"/>
    </row>
    <row r="154" spans="13:19" ht="13.5">
      <c r="M154" s="55"/>
      <c r="N154" s="55"/>
      <c r="O154" s="55"/>
      <c r="P154" s="55"/>
      <c r="Q154" s="55"/>
      <c r="R154" s="55"/>
      <c r="S154" s="55"/>
    </row>
    <row r="155" spans="13:19" ht="13.5">
      <c r="M155" s="55"/>
      <c r="N155" s="55"/>
      <c r="O155" s="55"/>
      <c r="P155" s="55"/>
      <c r="Q155" s="55"/>
      <c r="R155" s="55"/>
      <c r="S155" s="55"/>
    </row>
    <row r="156" spans="13:19" ht="13.5">
      <c r="M156" s="55"/>
      <c r="N156" s="55"/>
      <c r="O156" s="55"/>
      <c r="P156" s="55"/>
      <c r="Q156" s="55"/>
      <c r="R156" s="55"/>
      <c r="S156" s="55"/>
    </row>
    <row r="157" spans="13:19" ht="13.5">
      <c r="M157" s="55"/>
      <c r="N157" s="55"/>
      <c r="O157" s="55"/>
      <c r="P157" s="55"/>
      <c r="Q157" s="55"/>
      <c r="R157" s="55"/>
      <c r="S157" s="55"/>
    </row>
    <row r="158" spans="13:19" ht="13.5">
      <c r="M158" s="55"/>
      <c r="N158" s="55"/>
      <c r="O158" s="55"/>
      <c r="P158" s="55"/>
      <c r="Q158" s="55"/>
      <c r="R158" s="55"/>
      <c r="S158" s="55"/>
    </row>
    <row r="159" spans="13:19" ht="13.5">
      <c r="M159" s="55"/>
      <c r="N159" s="55"/>
      <c r="O159" s="55"/>
      <c r="P159" s="55"/>
      <c r="Q159" s="55"/>
      <c r="R159" s="55"/>
      <c r="S159" s="55"/>
    </row>
    <row r="160" spans="13:19" ht="13.5">
      <c r="M160" s="55"/>
      <c r="N160" s="55"/>
      <c r="O160" s="55"/>
      <c r="P160" s="55"/>
      <c r="Q160" s="55"/>
      <c r="R160" s="55"/>
      <c r="S160" s="55"/>
    </row>
    <row r="161" spans="13:19" ht="13.5">
      <c r="M161" s="55"/>
      <c r="N161" s="55"/>
      <c r="O161" s="55"/>
      <c r="P161" s="55"/>
      <c r="Q161" s="55"/>
      <c r="R161" s="55"/>
      <c r="S161" s="55"/>
    </row>
    <row r="162" spans="13:19" ht="13.5">
      <c r="M162" s="55"/>
      <c r="N162" s="55"/>
      <c r="O162" s="55"/>
      <c r="P162" s="55"/>
      <c r="Q162" s="55"/>
      <c r="R162" s="55"/>
      <c r="S162" s="55"/>
    </row>
    <row r="163" spans="13:19" ht="13.5">
      <c r="M163" s="55"/>
      <c r="N163" s="55"/>
      <c r="O163" s="55"/>
      <c r="P163" s="55"/>
      <c r="Q163" s="55"/>
      <c r="R163" s="55"/>
      <c r="S163" s="55"/>
    </row>
    <row r="164" spans="13:19" ht="13.5">
      <c r="M164" s="55"/>
      <c r="N164" s="55"/>
      <c r="O164" s="55"/>
      <c r="P164" s="55"/>
      <c r="Q164" s="55"/>
      <c r="R164" s="55"/>
      <c r="S164" s="55"/>
    </row>
    <row r="165" spans="13:19" ht="13.5">
      <c r="M165" s="55"/>
      <c r="N165" s="55"/>
      <c r="O165" s="55"/>
      <c r="P165" s="55"/>
      <c r="Q165" s="55"/>
      <c r="R165" s="55"/>
      <c r="S165" s="55"/>
    </row>
    <row r="166" spans="13:19" ht="13.5">
      <c r="M166" s="55"/>
      <c r="N166" s="55"/>
      <c r="O166" s="55"/>
      <c r="P166" s="55"/>
      <c r="Q166" s="55"/>
      <c r="R166" s="55"/>
      <c r="S166" s="55"/>
    </row>
    <row r="167" spans="13:19" ht="13.5">
      <c r="M167" s="55"/>
      <c r="N167" s="55"/>
      <c r="O167" s="55"/>
      <c r="P167" s="55"/>
      <c r="Q167" s="55"/>
      <c r="R167" s="55"/>
      <c r="S167" s="55"/>
    </row>
    <row r="168" spans="13:19" ht="13.5">
      <c r="M168" s="55"/>
      <c r="N168" s="55"/>
      <c r="O168" s="55"/>
      <c r="P168" s="55"/>
      <c r="Q168" s="55"/>
      <c r="R168" s="55"/>
      <c r="S168" s="55"/>
    </row>
    <row r="169" spans="13:19" ht="13.5">
      <c r="M169" s="55"/>
      <c r="N169" s="55"/>
      <c r="O169" s="55"/>
      <c r="P169" s="55"/>
      <c r="Q169" s="55"/>
      <c r="R169" s="55"/>
      <c r="S169" s="55"/>
    </row>
    <row r="170" spans="13:19" ht="13.5">
      <c r="M170" s="55"/>
      <c r="N170" s="55"/>
      <c r="O170" s="55"/>
      <c r="P170" s="55"/>
      <c r="Q170" s="55"/>
      <c r="R170" s="55"/>
      <c r="S170" s="55"/>
    </row>
    <row r="171" spans="13:19" ht="13.5">
      <c r="M171" s="55"/>
      <c r="N171" s="55"/>
      <c r="O171" s="55"/>
      <c r="P171" s="55"/>
      <c r="Q171" s="55"/>
      <c r="R171" s="55"/>
      <c r="S171" s="55"/>
    </row>
    <row r="172" spans="13:19" ht="13.5">
      <c r="M172" s="55"/>
      <c r="N172" s="55"/>
      <c r="O172" s="55"/>
      <c r="P172" s="55"/>
      <c r="Q172" s="55"/>
      <c r="R172" s="55"/>
      <c r="S172" s="55"/>
    </row>
    <row r="173" spans="13:19" ht="13.5">
      <c r="M173" s="55"/>
      <c r="N173" s="55"/>
      <c r="O173" s="55"/>
      <c r="P173" s="55"/>
      <c r="Q173" s="55"/>
      <c r="R173" s="55"/>
      <c r="S173" s="55"/>
    </row>
    <row r="174" spans="13:19" ht="13.5">
      <c r="M174" s="55"/>
      <c r="N174" s="55"/>
      <c r="O174" s="55"/>
      <c r="P174" s="55"/>
      <c r="Q174" s="55"/>
      <c r="R174" s="55"/>
      <c r="S174" s="55"/>
    </row>
    <row r="175" spans="13:19" ht="13.5">
      <c r="M175" s="55"/>
      <c r="N175" s="55"/>
      <c r="O175" s="55"/>
      <c r="P175" s="55"/>
      <c r="Q175" s="55"/>
      <c r="R175" s="55"/>
      <c r="S175" s="55"/>
    </row>
    <row r="176" spans="13:19" ht="13.5">
      <c r="M176" s="55"/>
      <c r="N176" s="55"/>
      <c r="O176" s="55"/>
      <c r="P176" s="55"/>
      <c r="Q176" s="55"/>
      <c r="R176" s="55"/>
      <c r="S176" s="55"/>
    </row>
    <row r="177" spans="13:19" ht="13.5">
      <c r="M177" s="55"/>
      <c r="N177" s="55"/>
      <c r="O177" s="55"/>
      <c r="P177" s="55"/>
      <c r="Q177" s="55"/>
      <c r="R177" s="55"/>
      <c r="S177" s="55"/>
    </row>
    <row r="178" spans="13:19" ht="13.5">
      <c r="M178" s="55"/>
      <c r="N178" s="55"/>
      <c r="O178" s="55"/>
      <c r="P178" s="55"/>
      <c r="Q178" s="55"/>
      <c r="R178" s="55"/>
      <c r="S178" s="55"/>
    </row>
    <row r="179" spans="13:19" ht="13.5">
      <c r="M179" s="55"/>
      <c r="N179" s="55"/>
      <c r="O179" s="55"/>
      <c r="P179" s="55"/>
      <c r="Q179" s="55"/>
      <c r="R179" s="55"/>
      <c r="S179" s="55"/>
    </row>
    <row r="180" spans="13:19" ht="13.5">
      <c r="M180" s="55"/>
      <c r="N180" s="55"/>
      <c r="O180" s="55"/>
      <c r="P180" s="55"/>
      <c r="Q180" s="55"/>
      <c r="R180" s="55"/>
      <c r="S180" s="55"/>
    </row>
    <row r="181" spans="13:19" ht="13.5">
      <c r="M181" s="55"/>
      <c r="N181" s="55"/>
      <c r="O181" s="55"/>
      <c r="P181" s="55"/>
      <c r="Q181" s="55"/>
      <c r="R181" s="55"/>
      <c r="S181" s="55"/>
    </row>
    <row r="182" spans="13:19" ht="13.5">
      <c r="M182" s="55"/>
      <c r="N182" s="55"/>
      <c r="O182" s="55"/>
      <c r="P182" s="55"/>
      <c r="Q182" s="55"/>
      <c r="R182" s="55"/>
      <c r="S182" s="55"/>
    </row>
    <row r="183" spans="13:19" ht="13.5">
      <c r="M183" s="55"/>
      <c r="N183" s="55"/>
      <c r="O183" s="55"/>
      <c r="P183" s="55"/>
      <c r="Q183" s="55"/>
      <c r="R183" s="55"/>
      <c r="S183" s="55"/>
    </row>
    <row r="184" spans="13:19" ht="13.5">
      <c r="M184" s="55"/>
      <c r="N184" s="55"/>
      <c r="O184" s="55"/>
      <c r="P184" s="55"/>
      <c r="Q184" s="55"/>
      <c r="R184" s="55"/>
      <c r="S184" s="55"/>
    </row>
    <row r="185" spans="13:19" ht="13.5">
      <c r="M185" s="55"/>
      <c r="N185" s="55"/>
      <c r="O185" s="55"/>
      <c r="P185" s="55"/>
      <c r="Q185" s="55"/>
      <c r="R185" s="55"/>
      <c r="S185" s="55"/>
    </row>
    <row r="186" spans="13:19" ht="13.5">
      <c r="M186" s="55"/>
      <c r="N186" s="55"/>
      <c r="O186" s="55"/>
      <c r="P186" s="55"/>
      <c r="Q186" s="55"/>
      <c r="R186" s="55"/>
      <c r="S186" s="55"/>
    </row>
    <row r="187" spans="13:19" ht="13.5">
      <c r="M187" s="55"/>
      <c r="N187" s="55"/>
      <c r="O187" s="55"/>
      <c r="P187" s="55"/>
      <c r="Q187" s="55"/>
      <c r="R187" s="55"/>
      <c r="S187" s="55"/>
    </row>
    <row r="188" spans="13:19" ht="13.5">
      <c r="M188" s="55"/>
      <c r="N188" s="55"/>
      <c r="O188" s="55"/>
      <c r="P188" s="55"/>
      <c r="Q188" s="55"/>
      <c r="R188" s="55"/>
      <c r="S188" s="55"/>
    </row>
    <row r="189" spans="13:19" ht="13.5">
      <c r="M189" s="55"/>
      <c r="N189" s="55"/>
      <c r="O189" s="55"/>
      <c r="P189" s="55"/>
      <c r="Q189" s="55"/>
      <c r="R189" s="55"/>
      <c r="S189" s="55"/>
    </row>
    <row r="190" spans="13:19" ht="13.5">
      <c r="M190" s="55"/>
      <c r="N190" s="55"/>
      <c r="O190" s="55"/>
      <c r="P190" s="55"/>
      <c r="Q190" s="55"/>
      <c r="R190" s="55"/>
      <c r="S190" s="55"/>
    </row>
    <row r="191" spans="13:19" ht="13.5">
      <c r="M191" s="55"/>
      <c r="N191" s="55"/>
      <c r="O191" s="55"/>
      <c r="P191" s="55"/>
      <c r="Q191" s="55"/>
      <c r="R191" s="55"/>
      <c r="S191" s="55"/>
    </row>
    <row r="192" spans="13:19" ht="13.5">
      <c r="M192" s="55"/>
      <c r="N192" s="55"/>
      <c r="O192" s="55"/>
      <c r="P192" s="55"/>
      <c r="Q192" s="55"/>
      <c r="R192" s="55"/>
      <c r="S192" s="55"/>
    </row>
    <row r="193" spans="13:19" ht="13.5">
      <c r="M193" s="55"/>
      <c r="N193" s="55"/>
      <c r="O193" s="55"/>
      <c r="P193" s="55"/>
      <c r="Q193" s="55"/>
      <c r="R193" s="55"/>
      <c r="S193" s="55"/>
    </row>
    <row r="194" spans="13:19" ht="13.5">
      <c r="M194" s="55"/>
      <c r="N194" s="55"/>
      <c r="O194" s="55"/>
      <c r="P194" s="55"/>
      <c r="Q194" s="55"/>
      <c r="R194" s="55"/>
      <c r="S194" s="55"/>
    </row>
    <row r="195" spans="13:19" ht="13.5">
      <c r="M195" s="55"/>
      <c r="N195" s="55"/>
      <c r="O195" s="55"/>
      <c r="P195" s="55"/>
      <c r="Q195" s="55"/>
      <c r="R195" s="55"/>
      <c r="S195" s="55"/>
    </row>
    <row r="196" spans="13:19" ht="13.5">
      <c r="M196" s="55"/>
      <c r="N196" s="55"/>
      <c r="O196" s="55"/>
      <c r="P196" s="55"/>
      <c r="Q196" s="55"/>
      <c r="R196" s="55"/>
      <c r="S196" s="55"/>
    </row>
    <row r="197" spans="13:19" ht="13.5">
      <c r="M197" s="55"/>
      <c r="N197" s="55"/>
      <c r="O197" s="55"/>
      <c r="P197" s="55"/>
      <c r="Q197" s="55"/>
      <c r="R197" s="55"/>
      <c r="S197" s="55"/>
    </row>
    <row r="198" spans="13:19" ht="13.5">
      <c r="M198" s="55"/>
      <c r="N198" s="55"/>
      <c r="O198" s="55"/>
      <c r="P198" s="55"/>
      <c r="Q198" s="55"/>
      <c r="R198" s="55"/>
      <c r="S198" s="55"/>
    </row>
    <row r="199" spans="13:19" ht="13.5">
      <c r="M199" s="55"/>
      <c r="N199" s="55"/>
      <c r="O199" s="55"/>
      <c r="P199" s="55"/>
      <c r="Q199" s="55"/>
      <c r="R199" s="55"/>
      <c r="S199" s="55"/>
    </row>
    <row r="200" spans="13:19" ht="13.5">
      <c r="M200" s="55"/>
      <c r="N200" s="55"/>
      <c r="O200" s="55"/>
      <c r="P200" s="55"/>
      <c r="Q200" s="55"/>
      <c r="R200" s="55"/>
      <c r="S200" s="55"/>
    </row>
    <row r="201" spans="13:19" ht="13.5">
      <c r="M201" s="55"/>
      <c r="N201" s="55"/>
      <c r="O201" s="55"/>
      <c r="P201" s="55"/>
      <c r="Q201" s="55"/>
      <c r="R201" s="55"/>
      <c r="S201" s="55"/>
    </row>
    <row r="202" spans="13:19" ht="13.5">
      <c r="M202" s="55"/>
      <c r="N202" s="55"/>
      <c r="O202" s="55"/>
      <c r="P202" s="55"/>
      <c r="Q202" s="55"/>
      <c r="R202" s="55"/>
      <c r="S202" s="55"/>
    </row>
    <row r="203" spans="13:19" ht="13.5">
      <c r="M203" s="55"/>
      <c r="N203" s="55"/>
      <c r="O203" s="55"/>
      <c r="P203" s="55"/>
      <c r="Q203" s="55"/>
      <c r="R203" s="55"/>
      <c r="S203" s="55"/>
    </row>
    <row r="204" spans="13:19" ht="13.5">
      <c r="M204" s="55"/>
      <c r="N204" s="55"/>
      <c r="O204" s="55"/>
      <c r="P204" s="55"/>
      <c r="Q204" s="55"/>
      <c r="R204" s="55"/>
      <c r="S204" s="55"/>
    </row>
    <row r="205" spans="13:19" ht="13.5">
      <c r="M205" s="55"/>
      <c r="N205" s="55"/>
      <c r="O205" s="55"/>
      <c r="P205" s="55"/>
      <c r="Q205" s="55"/>
      <c r="R205" s="55"/>
      <c r="S205" s="55"/>
    </row>
    <row r="206" spans="13:19" ht="13.5">
      <c r="M206" s="55"/>
      <c r="N206" s="55"/>
      <c r="O206" s="55"/>
      <c r="P206" s="55"/>
      <c r="Q206" s="55"/>
      <c r="R206" s="55"/>
      <c r="S206" s="55"/>
    </row>
    <row r="207" spans="13:19" ht="13.5">
      <c r="M207" s="55"/>
      <c r="N207" s="55"/>
      <c r="O207" s="55"/>
      <c r="P207" s="55"/>
      <c r="Q207" s="55"/>
      <c r="R207" s="55"/>
      <c r="S207" s="55"/>
    </row>
    <row r="208" spans="13:19" ht="13.5">
      <c r="M208" s="55"/>
      <c r="N208" s="55"/>
      <c r="O208" s="55"/>
      <c r="P208" s="55"/>
      <c r="Q208" s="55"/>
      <c r="R208" s="55"/>
      <c r="S208" s="55"/>
    </row>
    <row r="209" spans="13:19" ht="13.5">
      <c r="M209" s="55"/>
      <c r="N209" s="55"/>
      <c r="O209" s="55"/>
      <c r="P209" s="55"/>
      <c r="Q209" s="55"/>
      <c r="R209" s="55"/>
      <c r="S209" s="55"/>
    </row>
    <row r="210" spans="13:19" ht="13.5">
      <c r="M210" s="55"/>
      <c r="N210" s="55"/>
      <c r="O210" s="55"/>
      <c r="P210" s="55"/>
      <c r="Q210" s="55"/>
      <c r="R210" s="55"/>
      <c r="S210" s="55"/>
    </row>
    <row r="211" spans="13:19" ht="13.5">
      <c r="M211" s="55"/>
      <c r="N211" s="55"/>
      <c r="O211" s="55"/>
      <c r="P211" s="55"/>
      <c r="Q211" s="55"/>
      <c r="R211" s="55"/>
      <c r="S211" s="55"/>
    </row>
    <row r="212" spans="13:19" ht="13.5">
      <c r="M212" s="55"/>
      <c r="N212" s="55"/>
      <c r="O212" s="55"/>
      <c r="P212" s="55"/>
      <c r="Q212" s="55"/>
      <c r="R212" s="55"/>
      <c r="S212" s="55"/>
    </row>
    <row r="213" spans="13:19" ht="13.5">
      <c r="M213" s="55"/>
      <c r="N213" s="55"/>
      <c r="O213" s="55"/>
      <c r="P213" s="55"/>
      <c r="Q213" s="55"/>
      <c r="R213" s="55"/>
      <c r="S213" s="55"/>
    </row>
    <row r="214" spans="13:19" ht="13.5">
      <c r="M214" s="55"/>
      <c r="N214" s="55"/>
      <c r="O214" s="55"/>
      <c r="P214" s="55"/>
      <c r="Q214" s="55"/>
      <c r="R214" s="55"/>
      <c r="S214" s="55"/>
    </row>
    <row r="215" spans="13:19" ht="13.5">
      <c r="M215" s="55"/>
      <c r="N215" s="55"/>
      <c r="O215" s="55"/>
      <c r="P215" s="55"/>
      <c r="Q215" s="55"/>
      <c r="R215" s="55"/>
      <c r="S215" s="55"/>
    </row>
    <row r="216" spans="13:19" ht="13.5">
      <c r="M216" s="55"/>
      <c r="N216" s="55"/>
      <c r="O216" s="55"/>
      <c r="P216" s="55"/>
      <c r="Q216" s="55"/>
      <c r="R216" s="55"/>
      <c r="S216" s="55"/>
    </row>
    <row r="217" spans="13:19" ht="13.5">
      <c r="M217" s="55"/>
      <c r="N217" s="55"/>
      <c r="O217" s="55"/>
      <c r="P217" s="55"/>
      <c r="Q217" s="55"/>
      <c r="R217" s="55"/>
      <c r="S217" s="55"/>
    </row>
    <row r="218" spans="13:19" ht="13.5">
      <c r="M218" s="55"/>
      <c r="N218" s="55"/>
      <c r="O218" s="55"/>
      <c r="P218" s="55"/>
      <c r="Q218" s="55"/>
      <c r="R218" s="55"/>
      <c r="S218" s="55"/>
    </row>
    <row r="219" spans="13:19" ht="13.5">
      <c r="M219" s="55"/>
      <c r="N219" s="55"/>
      <c r="O219" s="55"/>
      <c r="P219" s="55"/>
      <c r="Q219" s="55"/>
      <c r="R219" s="55"/>
      <c r="S219" s="55"/>
    </row>
    <row r="220" spans="13:19" ht="13.5">
      <c r="M220" s="55"/>
      <c r="N220" s="55"/>
      <c r="O220" s="55"/>
      <c r="P220" s="55"/>
      <c r="Q220" s="55"/>
      <c r="R220" s="55"/>
      <c r="S220" s="55"/>
    </row>
    <row r="221" spans="13:19" ht="13.5">
      <c r="M221" s="55"/>
      <c r="N221" s="55"/>
      <c r="O221" s="55"/>
      <c r="P221" s="55"/>
      <c r="Q221" s="55"/>
      <c r="R221" s="55"/>
      <c r="S221" s="55"/>
    </row>
    <row r="222" spans="13:19" ht="13.5">
      <c r="M222" s="55"/>
      <c r="N222" s="55"/>
      <c r="O222" s="55"/>
      <c r="P222" s="55"/>
      <c r="Q222" s="55"/>
      <c r="R222" s="55"/>
      <c r="S222" s="55"/>
    </row>
    <row r="223" spans="13:19" ht="13.5">
      <c r="M223" s="55"/>
      <c r="N223" s="55"/>
      <c r="O223" s="55"/>
      <c r="P223" s="55"/>
      <c r="Q223" s="55"/>
      <c r="R223" s="55"/>
      <c r="S223" s="55"/>
    </row>
    <row r="224" spans="13:19" ht="13.5">
      <c r="M224" s="55"/>
      <c r="N224" s="55"/>
      <c r="O224" s="55"/>
      <c r="P224" s="55"/>
      <c r="Q224" s="55"/>
      <c r="R224" s="55"/>
      <c r="S224" s="55"/>
    </row>
    <row r="225" spans="13:19" ht="13.5">
      <c r="M225" s="55"/>
      <c r="N225" s="55"/>
      <c r="O225" s="55"/>
      <c r="P225" s="55"/>
      <c r="Q225" s="55"/>
      <c r="R225" s="55"/>
      <c r="S225" s="55"/>
    </row>
    <row r="226" spans="13:19" ht="13.5">
      <c r="M226" s="55"/>
      <c r="N226" s="55"/>
      <c r="O226" s="55"/>
      <c r="P226" s="55"/>
      <c r="Q226" s="55"/>
      <c r="R226" s="55"/>
      <c r="S226" s="55"/>
    </row>
    <row r="227" spans="13:19" ht="13.5">
      <c r="M227" s="55"/>
      <c r="N227" s="55"/>
      <c r="O227" s="55"/>
      <c r="P227" s="55"/>
      <c r="Q227" s="55"/>
      <c r="R227" s="55"/>
      <c r="S227" s="55"/>
    </row>
    <row r="228" spans="13:19" ht="13.5">
      <c r="M228" s="55"/>
      <c r="N228" s="55"/>
      <c r="O228" s="55"/>
      <c r="P228" s="55"/>
      <c r="Q228" s="55"/>
      <c r="R228" s="55"/>
      <c r="S228" s="55"/>
    </row>
    <row r="229" spans="13:19" ht="13.5">
      <c r="M229" s="55"/>
      <c r="N229" s="55"/>
      <c r="O229" s="55"/>
      <c r="P229" s="55"/>
      <c r="Q229" s="55"/>
      <c r="R229" s="55"/>
      <c r="S229" s="55"/>
    </row>
    <row r="230" spans="13:19" ht="13.5">
      <c r="M230" s="55"/>
      <c r="N230" s="55"/>
      <c r="O230" s="55"/>
      <c r="P230" s="55"/>
      <c r="Q230" s="55"/>
      <c r="R230" s="55"/>
      <c r="S230" s="55"/>
    </row>
    <row r="231" spans="13:19" ht="13.5">
      <c r="M231" s="55"/>
      <c r="N231" s="55"/>
      <c r="O231" s="55"/>
      <c r="P231" s="55"/>
      <c r="Q231" s="55"/>
      <c r="R231" s="55"/>
      <c r="S231" s="55"/>
    </row>
    <row r="232" spans="13:19" ht="13.5">
      <c r="M232" s="55"/>
      <c r="N232" s="55"/>
      <c r="O232" s="55"/>
      <c r="P232" s="55"/>
      <c r="Q232" s="55"/>
      <c r="R232" s="55"/>
      <c r="S232" s="55"/>
    </row>
    <row r="233" spans="13:19" ht="13.5">
      <c r="M233" s="55"/>
      <c r="N233" s="55"/>
      <c r="O233" s="55"/>
      <c r="P233" s="55"/>
      <c r="Q233" s="55"/>
      <c r="R233" s="55"/>
      <c r="S233" s="55"/>
    </row>
    <row r="234" spans="13:19" ht="13.5">
      <c r="M234" s="55"/>
      <c r="N234" s="55"/>
      <c r="O234" s="55"/>
      <c r="P234" s="55"/>
      <c r="Q234" s="55"/>
      <c r="R234" s="55"/>
      <c r="S234" s="55"/>
    </row>
    <row r="235" spans="13:19" ht="13.5">
      <c r="M235" s="55"/>
      <c r="N235" s="55"/>
      <c r="O235" s="55"/>
      <c r="P235" s="55"/>
      <c r="Q235" s="55"/>
      <c r="R235" s="55"/>
      <c r="S235" s="55"/>
    </row>
    <row r="236" spans="13:19" ht="13.5">
      <c r="M236" s="55"/>
      <c r="N236" s="55"/>
      <c r="O236" s="55"/>
      <c r="P236" s="55"/>
      <c r="Q236" s="55"/>
      <c r="R236" s="55"/>
      <c r="S236" s="55"/>
    </row>
    <row r="237" spans="13:19" ht="13.5">
      <c r="M237" s="55"/>
      <c r="N237" s="55"/>
      <c r="O237" s="55"/>
      <c r="P237" s="55"/>
      <c r="Q237" s="55"/>
      <c r="R237" s="55"/>
      <c r="S237" s="55"/>
    </row>
    <row r="238" spans="13:19" ht="13.5">
      <c r="M238" s="55"/>
      <c r="N238" s="55"/>
      <c r="O238" s="55"/>
      <c r="P238" s="55"/>
      <c r="Q238" s="55"/>
      <c r="R238" s="55"/>
      <c r="S238" s="55"/>
    </row>
    <row r="239" spans="13:19" ht="13.5">
      <c r="M239" s="55"/>
      <c r="N239" s="55"/>
      <c r="O239" s="55"/>
      <c r="P239" s="55"/>
      <c r="Q239" s="55"/>
      <c r="R239" s="55"/>
      <c r="S239" s="55"/>
    </row>
    <row r="240" spans="13:19" ht="13.5">
      <c r="M240" s="55"/>
      <c r="N240" s="55"/>
      <c r="O240" s="55"/>
      <c r="P240" s="55"/>
      <c r="Q240" s="55"/>
      <c r="R240" s="55"/>
      <c r="S240" s="55"/>
    </row>
    <row r="241" spans="13:19" ht="13.5">
      <c r="M241" s="55"/>
      <c r="N241" s="55"/>
      <c r="O241" s="55"/>
      <c r="P241" s="55"/>
      <c r="Q241" s="55"/>
      <c r="R241" s="55"/>
      <c r="S241" s="55"/>
    </row>
    <row r="242" spans="13:19" ht="13.5">
      <c r="M242" s="55"/>
      <c r="N242" s="55"/>
      <c r="O242" s="55"/>
      <c r="P242" s="55"/>
      <c r="Q242" s="55"/>
      <c r="R242" s="55"/>
      <c r="S242" s="55"/>
    </row>
    <row r="243" spans="13:19" ht="13.5">
      <c r="M243" s="55"/>
      <c r="N243" s="55"/>
      <c r="O243" s="55"/>
      <c r="P243" s="55"/>
      <c r="Q243" s="55"/>
      <c r="R243" s="55"/>
      <c r="S243" s="55"/>
    </row>
    <row r="244" spans="13:19" ht="13.5">
      <c r="M244" s="55"/>
      <c r="N244" s="55"/>
      <c r="O244" s="55"/>
      <c r="P244" s="55"/>
      <c r="Q244" s="55"/>
      <c r="R244" s="55"/>
      <c r="S244" s="55"/>
    </row>
    <row r="245" spans="13:19" ht="13.5">
      <c r="M245" s="55"/>
      <c r="N245" s="55"/>
      <c r="O245" s="55"/>
      <c r="P245" s="55"/>
      <c r="Q245" s="55"/>
      <c r="R245" s="55"/>
      <c r="S245" s="55"/>
    </row>
    <row r="246" spans="13:19" ht="13.5">
      <c r="M246" s="55"/>
      <c r="N246" s="55"/>
      <c r="O246" s="55"/>
      <c r="P246" s="55"/>
      <c r="Q246" s="55"/>
      <c r="R246" s="55"/>
      <c r="S246" s="55"/>
    </row>
    <row r="247" spans="13:19" ht="13.5">
      <c r="M247" s="55"/>
      <c r="N247" s="55"/>
      <c r="O247" s="55"/>
      <c r="P247" s="55"/>
      <c r="Q247" s="55"/>
      <c r="R247" s="55"/>
      <c r="S247" s="55"/>
    </row>
    <row r="248" spans="13:19" ht="13.5">
      <c r="M248" s="55"/>
      <c r="N248" s="55"/>
      <c r="O248" s="55"/>
      <c r="P248" s="55"/>
      <c r="Q248" s="55"/>
      <c r="R248" s="55"/>
      <c r="S248" s="55"/>
    </row>
    <row r="249" spans="13:19" ht="13.5">
      <c r="M249" s="55"/>
      <c r="N249" s="55"/>
      <c r="O249" s="55"/>
      <c r="P249" s="55"/>
      <c r="Q249" s="55"/>
      <c r="R249" s="55"/>
      <c r="S249" s="55"/>
    </row>
    <row r="250" spans="13:19" ht="13.5">
      <c r="M250" s="55"/>
      <c r="N250" s="55"/>
      <c r="O250" s="55"/>
      <c r="P250" s="55"/>
      <c r="Q250" s="55"/>
      <c r="R250" s="55"/>
      <c r="S250" s="55"/>
    </row>
    <row r="251" spans="13:19" ht="13.5">
      <c r="M251" s="55"/>
      <c r="N251" s="55"/>
      <c r="O251" s="55"/>
      <c r="P251" s="55"/>
      <c r="Q251" s="55"/>
      <c r="R251" s="55"/>
      <c r="S251" s="55"/>
    </row>
    <row r="252" spans="13:19" ht="13.5">
      <c r="M252" s="55"/>
      <c r="N252" s="55"/>
      <c r="O252" s="55"/>
      <c r="P252" s="55"/>
      <c r="Q252" s="55"/>
      <c r="R252" s="55"/>
      <c r="S252" s="55"/>
    </row>
    <row r="253" spans="13:19" ht="13.5">
      <c r="M253" s="55"/>
      <c r="N253" s="55"/>
      <c r="O253" s="55"/>
      <c r="P253" s="55"/>
      <c r="Q253" s="55"/>
      <c r="R253" s="55"/>
      <c r="S253" s="55"/>
    </row>
    <row r="254" spans="13:19" ht="13.5">
      <c r="M254" s="55"/>
      <c r="N254" s="55"/>
      <c r="O254" s="55"/>
      <c r="P254" s="55"/>
      <c r="Q254" s="55"/>
      <c r="R254" s="55"/>
      <c r="S254" s="55"/>
    </row>
    <row r="255" spans="13:19" ht="13.5">
      <c r="M255" s="55"/>
      <c r="N255" s="55"/>
      <c r="O255" s="55"/>
      <c r="P255" s="55"/>
      <c r="Q255" s="55"/>
      <c r="R255" s="55"/>
      <c r="S255" s="55"/>
    </row>
    <row r="256" spans="13:19" ht="13.5">
      <c r="M256" s="55"/>
      <c r="N256" s="55"/>
      <c r="O256" s="55"/>
      <c r="P256" s="55"/>
      <c r="Q256" s="55"/>
      <c r="R256" s="55"/>
      <c r="S256" s="55"/>
    </row>
    <row r="257" spans="13:19" ht="13.5">
      <c r="M257" s="55"/>
      <c r="N257" s="55"/>
      <c r="O257" s="55"/>
      <c r="P257" s="55"/>
      <c r="Q257" s="55"/>
      <c r="R257" s="55"/>
      <c r="S257" s="55"/>
    </row>
    <row r="258" spans="13:19" ht="13.5">
      <c r="M258" s="55"/>
      <c r="N258" s="55"/>
      <c r="O258" s="55"/>
      <c r="P258" s="55"/>
      <c r="Q258" s="55"/>
      <c r="R258" s="55"/>
      <c r="S258" s="55"/>
    </row>
    <row r="259" spans="13:19" ht="13.5">
      <c r="M259" s="55"/>
      <c r="N259" s="55"/>
      <c r="O259" s="55"/>
      <c r="P259" s="55"/>
      <c r="Q259" s="55"/>
      <c r="R259" s="55"/>
      <c r="S259" s="55"/>
    </row>
    <row r="260" spans="13:19" ht="13.5">
      <c r="M260" s="55"/>
      <c r="N260" s="55"/>
      <c r="O260" s="55"/>
      <c r="P260" s="55"/>
      <c r="Q260" s="55"/>
      <c r="R260" s="55"/>
      <c r="S260" s="55"/>
    </row>
    <row r="261" spans="13:19" ht="13.5">
      <c r="M261" s="55"/>
      <c r="N261" s="55"/>
      <c r="O261" s="55"/>
      <c r="P261" s="55"/>
      <c r="Q261" s="55"/>
      <c r="R261" s="55"/>
      <c r="S261" s="55"/>
    </row>
    <row r="262" spans="13:19" ht="13.5">
      <c r="M262" s="55"/>
      <c r="N262" s="55"/>
      <c r="O262" s="55"/>
      <c r="P262" s="55"/>
      <c r="Q262" s="55"/>
      <c r="R262" s="55"/>
      <c r="S262" s="55"/>
    </row>
    <row r="263" spans="13:19" ht="13.5">
      <c r="M263" s="55"/>
      <c r="N263" s="55"/>
      <c r="O263" s="55"/>
      <c r="P263" s="55"/>
      <c r="Q263" s="55"/>
      <c r="R263" s="55"/>
      <c r="S263" s="55"/>
    </row>
    <row r="264" spans="13:19" ht="13.5">
      <c r="M264" s="55"/>
      <c r="N264" s="55"/>
      <c r="O264" s="55"/>
      <c r="P264" s="55"/>
      <c r="Q264" s="55"/>
      <c r="R264" s="55"/>
      <c r="S264" s="55"/>
    </row>
    <row r="265" spans="13:19" ht="13.5">
      <c r="M265" s="55"/>
      <c r="N265" s="55"/>
      <c r="O265" s="55"/>
      <c r="P265" s="55"/>
      <c r="Q265" s="55"/>
      <c r="R265" s="55"/>
      <c r="S265" s="55"/>
    </row>
    <row r="266" spans="13:19" ht="13.5">
      <c r="M266" s="55"/>
      <c r="N266" s="55"/>
      <c r="O266" s="55"/>
      <c r="P266" s="55"/>
      <c r="Q266" s="55"/>
      <c r="R266" s="55"/>
      <c r="S266" s="55"/>
    </row>
    <row r="267" spans="13:19" ht="13.5">
      <c r="M267" s="55"/>
      <c r="N267" s="55"/>
      <c r="O267" s="55"/>
      <c r="P267" s="55"/>
      <c r="Q267" s="55"/>
      <c r="R267" s="55"/>
      <c r="S267" s="55"/>
    </row>
    <row r="268" spans="13:19" ht="13.5">
      <c r="M268" s="55"/>
      <c r="N268" s="55"/>
      <c r="O268" s="55"/>
      <c r="P268" s="55"/>
      <c r="Q268" s="55"/>
      <c r="R268" s="55"/>
      <c r="S268" s="55"/>
    </row>
    <row r="269" spans="13:19" ht="13.5">
      <c r="M269" s="55"/>
      <c r="N269" s="55"/>
      <c r="O269" s="55"/>
      <c r="P269" s="55"/>
      <c r="Q269" s="55"/>
      <c r="R269" s="55"/>
      <c r="S269" s="55"/>
    </row>
    <row r="270" spans="13:19" ht="13.5">
      <c r="M270" s="55"/>
      <c r="N270" s="55"/>
      <c r="O270" s="55"/>
      <c r="P270" s="55"/>
      <c r="Q270" s="55"/>
      <c r="R270" s="55"/>
      <c r="S270" s="55"/>
    </row>
    <row r="271" spans="13:19" ht="13.5">
      <c r="M271" s="55"/>
      <c r="N271" s="55"/>
      <c r="O271" s="55"/>
      <c r="P271" s="55"/>
      <c r="Q271" s="55"/>
      <c r="R271" s="55"/>
      <c r="S271" s="55"/>
    </row>
    <row r="272" spans="13:19" ht="13.5">
      <c r="M272" s="55"/>
      <c r="N272" s="55"/>
      <c r="O272" s="55"/>
      <c r="P272" s="55"/>
      <c r="Q272" s="55"/>
      <c r="R272" s="55"/>
      <c r="S272" s="55"/>
    </row>
    <row r="273" spans="13:19" ht="13.5">
      <c r="M273" s="55"/>
      <c r="N273" s="55"/>
      <c r="O273" s="55"/>
      <c r="P273" s="55"/>
      <c r="Q273" s="55"/>
      <c r="R273" s="55"/>
      <c r="S273" s="55"/>
    </row>
    <row r="274" spans="13:19" ht="13.5">
      <c r="M274" s="55"/>
      <c r="N274" s="55"/>
      <c r="O274" s="55"/>
      <c r="P274" s="55"/>
      <c r="Q274" s="55"/>
      <c r="R274" s="55"/>
      <c r="S274" s="55"/>
    </row>
    <row r="275" spans="13:19" ht="13.5">
      <c r="M275" s="55"/>
      <c r="N275" s="55"/>
      <c r="O275" s="55"/>
      <c r="P275" s="55"/>
      <c r="Q275" s="55"/>
      <c r="R275" s="55"/>
      <c r="S275" s="55"/>
    </row>
    <row r="276" spans="13:19" ht="13.5">
      <c r="M276" s="55"/>
      <c r="N276" s="55"/>
      <c r="O276" s="55"/>
      <c r="P276" s="55"/>
      <c r="Q276" s="55"/>
      <c r="R276" s="55"/>
      <c r="S276" s="55"/>
    </row>
    <row r="277" spans="13:19" ht="13.5">
      <c r="M277" s="55"/>
      <c r="N277" s="55"/>
      <c r="O277" s="55"/>
      <c r="P277" s="55"/>
      <c r="Q277" s="55"/>
      <c r="R277" s="55"/>
      <c r="S277" s="55"/>
    </row>
    <row r="278" spans="13:19" ht="13.5">
      <c r="M278" s="55"/>
      <c r="N278" s="55"/>
      <c r="O278" s="55"/>
      <c r="P278" s="55"/>
      <c r="Q278" s="55"/>
      <c r="R278" s="55"/>
      <c r="S278" s="55"/>
    </row>
    <row r="279" spans="13:19" ht="13.5">
      <c r="M279" s="55"/>
      <c r="N279" s="55"/>
      <c r="O279" s="55"/>
      <c r="P279" s="55"/>
      <c r="Q279" s="55"/>
      <c r="R279" s="55"/>
      <c r="S279" s="55"/>
    </row>
    <row r="280" spans="13:19" ht="13.5">
      <c r="M280" s="55"/>
      <c r="N280" s="55"/>
      <c r="O280" s="55"/>
      <c r="P280" s="55"/>
      <c r="Q280" s="55"/>
      <c r="R280" s="55"/>
      <c r="S280" s="55"/>
    </row>
    <row r="281" spans="13:19" ht="13.5">
      <c r="M281" s="55"/>
      <c r="N281" s="55"/>
      <c r="O281" s="55"/>
      <c r="P281" s="55"/>
      <c r="Q281" s="55"/>
      <c r="R281" s="55"/>
      <c r="S281" s="55"/>
    </row>
    <row r="282" spans="13:19" ht="13.5">
      <c r="M282" s="55"/>
      <c r="N282" s="55"/>
      <c r="O282" s="55"/>
      <c r="P282" s="55"/>
      <c r="Q282" s="55"/>
      <c r="R282" s="55"/>
      <c r="S282" s="55"/>
    </row>
    <row r="283" spans="13:19" ht="13.5">
      <c r="M283" s="55"/>
      <c r="N283" s="55"/>
      <c r="O283" s="55"/>
      <c r="P283" s="55"/>
      <c r="Q283" s="55"/>
      <c r="R283" s="55"/>
      <c r="S283" s="55"/>
    </row>
    <row r="284" spans="13:19" ht="13.5">
      <c r="M284" s="55"/>
      <c r="N284" s="55"/>
      <c r="O284" s="55"/>
      <c r="P284" s="55"/>
      <c r="Q284" s="55"/>
      <c r="R284" s="55"/>
      <c r="S284" s="55"/>
    </row>
    <row r="285" spans="13:19" ht="13.5">
      <c r="M285" s="55"/>
      <c r="N285" s="55"/>
      <c r="O285" s="55"/>
      <c r="P285" s="55"/>
      <c r="Q285" s="55"/>
      <c r="R285" s="55"/>
      <c r="S285" s="55"/>
    </row>
    <row r="286" spans="13:19" ht="13.5">
      <c r="M286" s="55"/>
      <c r="N286" s="55"/>
      <c r="O286" s="55"/>
      <c r="P286" s="55"/>
      <c r="Q286" s="55"/>
      <c r="R286" s="55"/>
      <c r="S286" s="55"/>
    </row>
    <row r="287" spans="13:19" ht="13.5">
      <c r="M287" s="55"/>
      <c r="N287" s="55"/>
      <c r="O287" s="55"/>
      <c r="P287" s="55"/>
      <c r="Q287" s="55"/>
      <c r="R287" s="55"/>
      <c r="S287" s="55"/>
    </row>
    <row r="288" spans="13:19" ht="13.5">
      <c r="M288" s="55"/>
      <c r="N288" s="55"/>
      <c r="O288" s="55"/>
      <c r="P288" s="55"/>
      <c r="Q288" s="55"/>
      <c r="R288" s="55"/>
      <c r="S288" s="55"/>
    </row>
    <row r="289" spans="13:19" ht="13.5">
      <c r="M289" s="55"/>
      <c r="N289" s="55"/>
      <c r="O289" s="55"/>
      <c r="P289" s="55"/>
      <c r="Q289" s="55"/>
      <c r="R289" s="55"/>
      <c r="S289" s="55"/>
    </row>
    <row r="290" spans="13:19" ht="13.5">
      <c r="M290" s="55"/>
      <c r="N290" s="55"/>
      <c r="O290" s="55"/>
      <c r="P290" s="55"/>
      <c r="Q290" s="55"/>
      <c r="R290" s="55"/>
      <c r="S290" s="55"/>
    </row>
    <row r="291" spans="13:19" ht="13.5">
      <c r="M291" s="55"/>
      <c r="N291" s="55"/>
      <c r="O291" s="55"/>
      <c r="P291" s="55"/>
      <c r="Q291" s="55"/>
      <c r="R291" s="55"/>
      <c r="S291" s="55"/>
    </row>
    <row r="292" spans="13:19" ht="13.5">
      <c r="M292" s="55"/>
      <c r="N292" s="55"/>
      <c r="O292" s="55"/>
      <c r="P292" s="55"/>
      <c r="Q292" s="55"/>
      <c r="R292" s="55"/>
      <c r="S292" s="55"/>
    </row>
    <row r="293" spans="13:19" ht="13.5">
      <c r="M293" s="55"/>
      <c r="N293" s="55"/>
      <c r="O293" s="55"/>
      <c r="P293" s="55"/>
      <c r="Q293" s="55"/>
      <c r="R293" s="55"/>
      <c r="S293" s="55"/>
    </row>
    <row r="294" spans="13:19" ht="13.5">
      <c r="M294" s="55"/>
      <c r="N294" s="55"/>
      <c r="O294" s="55"/>
      <c r="P294" s="55"/>
      <c r="Q294" s="55"/>
      <c r="R294" s="55"/>
      <c r="S294" s="55"/>
    </row>
    <row r="295" spans="13:19" ht="13.5">
      <c r="M295" s="55"/>
      <c r="N295" s="55"/>
      <c r="O295" s="55"/>
      <c r="P295" s="55"/>
      <c r="Q295" s="55"/>
      <c r="R295" s="55"/>
      <c r="S295" s="55"/>
    </row>
    <row r="296" spans="13:19" ht="13.5">
      <c r="M296" s="55"/>
      <c r="N296" s="55"/>
      <c r="O296" s="55"/>
      <c r="P296" s="55"/>
      <c r="Q296" s="55"/>
      <c r="R296" s="55"/>
      <c r="S296" s="55"/>
    </row>
    <row r="297" spans="13:19" ht="13.5">
      <c r="M297" s="55"/>
      <c r="N297" s="55"/>
      <c r="O297" s="55"/>
      <c r="P297" s="55"/>
      <c r="Q297" s="55"/>
      <c r="R297" s="55"/>
      <c r="S297" s="55"/>
    </row>
    <row r="298" spans="13:19" ht="13.5">
      <c r="M298" s="55"/>
      <c r="N298" s="55"/>
      <c r="O298" s="55"/>
      <c r="P298" s="55"/>
      <c r="Q298" s="55"/>
      <c r="R298" s="55"/>
      <c r="S298" s="55"/>
    </row>
    <row r="299" spans="13:19" ht="13.5">
      <c r="M299" s="55"/>
      <c r="N299" s="55"/>
      <c r="O299" s="55"/>
      <c r="P299" s="55"/>
      <c r="Q299" s="55"/>
      <c r="R299" s="55"/>
      <c r="S299" s="55"/>
    </row>
    <row r="300" spans="13:19" ht="13.5">
      <c r="M300" s="55"/>
      <c r="N300" s="55"/>
      <c r="O300" s="55"/>
      <c r="P300" s="55"/>
      <c r="Q300" s="55"/>
      <c r="R300" s="55"/>
      <c r="S300" s="55"/>
    </row>
    <row r="301" spans="13:19" ht="13.5">
      <c r="M301" s="55"/>
      <c r="N301" s="55"/>
      <c r="O301" s="55"/>
      <c r="P301" s="55"/>
      <c r="Q301" s="55"/>
      <c r="R301" s="55"/>
      <c r="S301" s="55"/>
    </row>
    <row r="302" spans="13:19" ht="13.5">
      <c r="M302" s="55"/>
      <c r="N302" s="55"/>
      <c r="O302" s="55"/>
      <c r="P302" s="55"/>
      <c r="Q302" s="55"/>
      <c r="R302" s="55"/>
      <c r="S302" s="55"/>
    </row>
    <row r="303" spans="13:19" ht="13.5">
      <c r="M303" s="55"/>
      <c r="N303" s="55"/>
      <c r="O303" s="55"/>
      <c r="P303" s="55"/>
      <c r="Q303" s="55"/>
      <c r="R303" s="55"/>
      <c r="S303" s="55"/>
    </row>
    <row r="304" spans="13:19" ht="13.5">
      <c r="M304" s="55"/>
      <c r="N304" s="55"/>
      <c r="O304" s="55"/>
      <c r="P304" s="55"/>
      <c r="Q304" s="55"/>
      <c r="R304" s="55"/>
      <c r="S304" s="55"/>
    </row>
    <row r="305" spans="13:19" ht="13.5">
      <c r="M305" s="55"/>
      <c r="N305" s="55"/>
      <c r="O305" s="55"/>
      <c r="P305" s="55"/>
      <c r="Q305" s="55"/>
      <c r="R305" s="55"/>
      <c r="S305" s="55"/>
    </row>
    <row r="306" spans="13:19" ht="13.5">
      <c r="M306" s="55"/>
      <c r="N306" s="55"/>
      <c r="O306" s="55"/>
      <c r="P306" s="55"/>
      <c r="Q306" s="55"/>
      <c r="R306" s="55"/>
      <c r="S306" s="55"/>
    </row>
    <row r="307" spans="13:19" ht="13.5">
      <c r="M307" s="55"/>
      <c r="N307" s="55"/>
      <c r="O307" s="55"/>
      <c r="P307" s="55"/>
      <c r="Q307" s="55"/>
      <c r="R307" s="55"/>
      <c r="S307" s="55"/>
    </row>
    <row r="308" spans="13:19" ht="13.5">
      <c r="M308" s="55"/>
      <c r="N308" s="55"/>
      <c r="O308" s="55"/>
      <c r="P308" s="55"/>
      <c r="Q308" s="55"/>
      <c r="R308" s="55"/>
      <c r="S308" s="55"/>
    </row>
    <row r="309" spans="13:19" ht="13.5">
      <c r="M309" s="55"/>
      <c r="N309" s="55"/>
      <c r="O309" s="55"/>
      <c r="P309" s="55"/>
      <c r="Q309" s="55"/>
      <c r="R309" s="55"/>
      <c r="S309" s="55"/>
    </row>
    <row r="310" spans="13:19" ht="13.5">
      <c r="M310" s="55"/>
      <c r="N310" s="55"/>
      <c r="O310" s="55"/>
      <c r="P310" s="55"/>
      <c r="Q310" s="55"/>
      <c r="R310" s="55"/>
      <c r="S310" s="55"/>
    </row>
    <row r="311" spans="13:19" ht="13.5">
      <c r="M311" s="55"/>
      <c r="N311" s="55"/>
      <c r="O311" s="55"/>
      <c r="P311" s="55"/>
      <c r="Q311" s="55"/>
      <c r="R311" s="55"/>
      <c r="S311" s="55"/>
    </row>
    <row r="312" spans="13:19" ht="13.5">
      <c r="M312" s="55"/>
      <c r="N312" s="55"/>
      <c r="O312" s="55"/>
      <c r="P312" s="55"/>
      <c r="Q312" s="55"/>
      <c r="R312" s="55"/>
      <c r="S312" s="55"/>
    </row>
    <row r="313" spans="13:19" ht="13.5">
      <c r="M313" s="55"/>
      <c r="N313" s="55"/>
      <c r="O313" s="55"/>
      <c r="P313" s="55"/>
      <c r="Q313" s="55"/>
      <c r="R313" s="55"/>
      <c r="S313" s="55"/>
    </row>
    <row r="314" spans="13:19" ht="13.5">
      <c r="M314" s="55"/>
      <c r="N314" s="55"/>
      <c r="O314" s="55"/>
      <c r="P314" s="55"/>
      <c r="Q314" s="55"/>
      <c r="R314" s="55"/>
      <c r="S314" s="55"/>
    </row>
    <row r="315" spans="13:19" ht="13.5">
      <c r="M315" s="55"/>
      <c r="N315" s="55"/>
      <c r="O315" s="55"/>
      <c r="P315" s="55"/>
      <c r="Q315" s="55"/>
      <c r="R315" s="55"/>
      <c r="S315" s="55"/>
    </row>
    <row r="316" spans="13:19" ht="13.5">
      <c r="M316" s="55"/>
      <c r="N316" s="55"/>
      <c r="O316" s="55"/>
      <c r="P316" s="55"/>
      <c r="Q316" s="55"/>
      <c r="R316" s="55"/>
      <c r="S316" s="55"/>
    </row>
    <row r="317" spans="13:19" ht="13.5">
      <c r="M317" s="55"/>
      <c r="N317" s="55"/>
      <c r="O317" s="55"/>
      <c r="P317" s="55"/>
      <c r="Q317" s="55"/>
      <c r="R317" s="55"/>
      <c r="S317" s="55"/>
    </row>
    <row r="318" spans="13:19" ht="13.5">
      <c r="M318" s="55"/>
      <c r="N318" s="55"/>
      <c r="O318" s="55"/>
      <c r="P318" s="55"/>
      <c r="Q318" s="55"/>
      <c r="R318" s="55"/>
      <c r="S318" s="55"/>
    </row>
    <row r="319" spans="13:19" ht="13.5">
      <c r="M319" s="55"/>
      <c r="N319" s="55"/>
      <c r="O319" s="55"/>
      <c r="P319" s="55"/>
      <c r="Q319" s="55"/>
      <c r="R319" s="55"/>
      <c r="S319" s="55"/>
    </row>
    <row r="320" spans="13:19" ht="13.5">
      <c r="M320" s="55"/>
      <c r="N320" s="55"/>
      <c r="O320" s="55"/>
      <c r="P320" s="55"/>
      <c r="Q320" s="55"/>
      <c r="R320" s="55"/>
      <c r="S320" s="55"/>
    </row>
    <row r="321" spans="13:19" ht="13.5">
      <c r="M321" s="55"/>
      <c r="N321" s="55"/>
      <c r="O321" s="55"/>
      <c r="P321" s="55"/>
      <c r="Q321" s="55"/>
      <c r="R321" s="55"/>
      <c r="S321" s="55"/>
    </row>
    <row r="322" spans="13:19" ht="13.5">
      <c r="M322" s="55"/>
      <c r="N322" s="55"/>
      <c r="O322" s="55"/>
      <c r="P322" s="55"/>
      <c r="Q322" s="55"/>
      <c r="R322" s="55"/>
      <c r="S322" s="55"/>
    </row>
    <row r="323" spans="13:19" ht="13.5">
      <c r="M323" s="55"/>
      <c r="N323" s="55"/>
      <c r="O323" s="55"/>
      <c r="P323" s="55"/>
      <c r="Q323" s="55"/>
      <c r="R323" s="55"/>
      <c r="S323" s="55"/>
    </row>
    <row r="324" spans="13:19" ht="13.5">
      <c r="M324" s="55"/>
      <c r="N324" s="55"/>
      <c r="O324" s="55"/>
      <c r="P324" s="55"/>
      <c r="Q324" s="55"/>
      <c r="R324" s="55"/>
      <c r="S324" s="55"/>
    </row>
    <row r="325" spans="13:19" ht="13.5">
      <c r="M325" s="55"/>
      <c r="N325" s="55"/>
      <c r="O325" s="55"/>
      <c r="P325" s="55"/>
      <c r="Q325" s="55"/>
      <c r="R325" s="55"/>
      <c r="S325" s="55"/>
    </row>
    <row r="326" spans="13:19" ht="13.5">
      <c r="M326" s="55"/>
      <c r="N326" s="55"/>
      <c r="O326" s="55"/>
      <c r="P326" s="55"/>
      <c r="Q326" s="55"/>
      <c r="R326" s="55"/>
      <c r="S326" s="55"/>
    </row>
    <row r="327" spans="13:19" ht="13.5">
      <c r="M327" s="55"/>
      <c r="N327" s="55"/>
      <c r="O327" s="55"/>
      <c r="P327" s="55"/>
      <c r="Q327" s="55"/>
      <c r="R327" s="55"/>
      <c r="S327" s="55"/>
    </row>
    <row r="328" spans="13:19" ht="13.5">
      <c r="M328" s="55"/>
      <c r="N328" s="55"/>
      <c r="O328" s="55"/>
      <c r="P328" s="55"/>
      <c r="Q328" s="55"/>
      <c r="R328" s="55"/>
      <c r="S328" s="55"/>
    </row>
    <row r="329" spans="13:19" ht="13.5">
      <c r="M329" s="55"/>
      <c r="N329" s="55"/>
      <c r="O329" s="55"/>
      <c r="P329" s="55"/>
      <c r="Q329" s="55"/>
      <c r="R329" s="55"/>
      <c r="S329" s="55"/>
    </row>
    <row r="330" spans="13:19" ht="13.5">
      <c r="M330" s="55"/>
      <c r="N330" s="55"/>
      <c r="O330" s="55"/>
      <c r="P330" s="55"/>
      <c r="Q330" s="55"/>
      <c r="R330" s="55"/>
      <c r="S330" s="55"/>
    </row>
    <row r="331" spans="13:19" ht="13.5">
      <c r="M331" s="55"/>
      <c r="N331" s="55"/>
      <c r="O331" s="55"/>
      <c r="P331" s="55"/>
      <c r="Q331" s="55"/>
      <c r="R331" s="55"/>
      <c r="S331" s="55"/>
    </row>
    <row r="332" spans="13:19" ht="13.5">
      <c r="M332" s="55"/>
      <c r="N332" s="55"/>
      <c r="O332" s="55"/>
      <c r="P332" s="55"/>
      <c r="Q332" s="55"/>
      <c r="R332" s="55"/>
      <c r="S332" s="55"/>
    </row>
    <row r="333" spans="13:19" ht="13.5">
      <c r="M333" s="55"/>
      <c r="N333" s="55"/>
      <c r="O333" s="55"/>
      <c r="P333" s="55"/>
      <c r="Q333" s="55"/>
      <c r="R333" s="55"/>
      <c r="S333" s="55"/>
    </row>
    <row r="334" spans="13:19" ht="13.5">
      <c r="M334" s="55"/>
      <c r="N334" s="55"/>
      <c r="O334" s="55"/>
      <c r="P334" s="55"/>
      <c r="Q334" s="55"/>
      <c r="R334" s="55"/>
      <c r="S334" s="55"/>
    </row>
    <row r="335" spans="13:19" ht="13.5">
      <c r="M335" s="55"/>
      <c r="N335" s="55"/>
      <c r="O335" s="55"/>
      <c r="P335" s="55"/>
      <c r="Q335" s="55"/>
      <c r="R335" s="55"/>
      <c r="S335" s="55"/>
    </row>
    <row r="336" spans="13:19" ht="13.5">
      <c r="M336" s="55"/>
      <c r="N336" s="55"/>
      <c r="O336" s="55"/>
      <c r="P336" s="55"/>
      <c r="Q336" s="55"/>
      <c r="R336" s="55"/>
      <c r="S336" s="55"/>
    </row>
    <row r="337" spans="13:19" ht="13.5">
      <c r="M337" s="55"/>
      <c r="N337" s="55"/>
      <c r="O337" s="55"/>
      <c r="P337" s="55"/>
      <c r="Q337" s="55"/>
      <c r="R337" s="55"/>
      <c r="S337" s="55"/>
    </row>
    <row r="338" spans="13:19" ht="13.5">
      <c r="M338" s="55"/>
      <c r="N338" s="55"/>
      <c r="O338" s="55"/>
      <c r="P338" s="55"/>
      <c r="Q338" s="55"/>
      <c r="R338" s="55"/>
      <c r="S338" s="55"/>
    </row>
    <row r="339" spans="13:19" ht="13.5">
      <c r="M339" s="55"/>
      <c r="N339" s="55"/>
      <c r="O339" s="55"/>
      <c r="P339" s="55"/>
      <c r="Q339" s="55"/>
      <c r="R339" s="55"/>
      <c r="S339" s="55"/>
    </row>
    <row r="340" spans="13:19" ht="13.5">
      <c r="M340" s="55"/>
      <c r="N340" s="55"/>
      <c r="O340" s="55"/>
      <c r="P340" s="55"/>
      <c r="Q340" s="55"/>
      <c r="R340" s="55"/>
      <c r="S340" s="55"/>
    </row>
    <row r="341" spans="13:19" ht="13.5">
      <c r="M341" s="55"/>
      <c r="N341" s="55"/>
      <c r="O341" s="55"/>
      <c r="P341" s="55"/>
      <c r="Q341" s="55"/>
      <c r="R341" s="55"/>
      <c r="S341" s="55"/>
    </row>
    <row r="342" spans="13:19" ht="13.5">
      <c r="M342" s="55"/>
      <c r="N342" s="55"/>
      <c r="O342" s="55"/>
      <c r="P342" s="55"/>
      <c r="Q342" s="55"/>
      <c r="R342" s="55"/>
      <c r="S342" s="55"/>
    </row>
    <row r="343" spans="13:19" ht="13.5">
      <c r="M343" s="55"/>
      <c r="N343" s="55"/>
      <c r="O343" s="55"/>
      <c r="P343" s="55"/>
      <c r="Q343" s="55"/>
      <c r="R343" s="55"/>
      <c r="S343" s="55"/>
    </row>
    <row r="344" spans="13:19" ht="13.5">
      <c r="M344" s="55"/>
      <c r="N344" s="55"/>
      <c r="O344" s="55"/>
      <c r="P344" s="55"/>
      <c r="Q344" s="55"/>
      <c r="R344" s="55"/>
      <c r="S344" s="55"/>
    </row>
    <row r="345" spans="13:19" ht="13.5">
      <c r="M345" s="55"/>
      <c r="N345" s="55"/>
      <c r="O345" s="55"/>
      <c r="P345" s="55"/>
      <c r="Q345" s="55"/>
      <c r="R345" s="55"/>
      <c r="S345" s="55"/>
    </row>
    <row r="346" spans="13:19" ht="13.5">
      <c r="M346" s="55"/>
      <c r="N346" s="55"/>
      <c r="O346" s="55"/>
      <c r="P346" s="55"/>
      <c r="Q346" s="55"/>
      <c r="R346" s="55"/>
      <c r="S346" s="55"/>
    </row>
    <row r="347" spans="13:19" ht="13.5">
      <c r="M347" s="55"/>
      <c r="N347" s="55"/>
      <c r="O347" s="55"/>
      <c r="P347" s="55"/>
      <c r="Q347" s="55"/>
      <c r="R347" s="55"/>
      <c r="S347" s="55"/>
    </row>
    <row r="348" spans="13:19" ht="13.5">
      <c r="M348" s="55"/>
      <c r="N348" s="55"/>
      <c r="O348" s="55"/>
      <c r="P348" s="55"/>
      <c r="Q348" s="55"/>
      <c r="R348" s="55"/>
      <c r="S348" s="55"/>
    </row>
    <row r="349" spans="13:19" ht="13.5">
      <c r="M349" s="55"/>
      <c r="N349" s="55"/>
      <c r="O349" s="55"/>
      <c r="P349" s="55"/>
      <c r="Q349" s="55"/>
      <c r="R349" s="55"/>
      <c r="S349" s="55"/>
    </row>
    <row r="350" spans="13:19" ht="13.5">
      <c r="M350" s="55"/>
      <c r="N350" s="55"/>
      <c r="O350" s="55"/>
      <c r="P350" s="55"/>
      <c r="Q350" s="55"/>
      <c r="R350" s="55"/>
      <c r="S350" s="55"/>
    </row>
    <row r="351" spans="13:19" ht="13.5">
      <c r="M351" s="55"/>
      <c r="N351" s="55"/>
      <c r="O351" s="55"/>
      <c r="P351" s="55"/>
      <c r="Q351" s="55"/>
      <c r="R351" s="55"/>
      <c r="S351" s="55"/>
    </row>
    <row r="352" spans="13:19" ht="13.5">
      <c r="M352" s="55"/>
      <c r="N352" s="55"/>
      <c r="O352" s="55"/>
      <c r="P352" s="55"/>
      <c r="Q352" s="55"/>
      <c r="R352" s="55"/>
      <c r="S352" s="55"/>
    </row>
    <row r="353" spans="13:19" ht="13.5">
      <c r="M353" s="55"/>
      <c r="N353" s="55"/>
      <c r="O353" s="55"/>
      <c r="P353" s="55"/>
      <c r="Q353" s="55"/>
      <c r="R353" s="55"/>
      <c r="S353" s="55"/>
    </row>
    <row r="354" spans="13:19" ht="13.5">
      <c r="M354" s="55"/>
      <c r="N354" s="55"/>
      <c r="O354" s="55"/>
      <c r="P354" s="55"/>
      <c r="Q354" s="55"/>
      <c r="R354" s="55"/>
      <c r="S354" s="55"/>
    </row>
    <row r="355" spans="13:19" ht="13.5">
      <c r="M355" s="55"/>
      <c r="N355" s="55"/>
      <c r="O355" s="55"/>
      <c r="P355" s="55"/>
      <c r="Q355" s="55"/>
      <c r="R355" s="55"/>
      <c r="S355" s="55"/>
    </row>
    <row r="356" spans="13:19" ht="13.5">
      <c r="M356" s="55"/>
      <c r="N356" s="55"/>
      <c r="O356" s="55"/>
      <c r="P356" s="55"/>
      <c r="Q356" s="55"/>
      <c r="R356" s="55"/>
      <c r="S356" s="55"/>
    </row>
    <row r="357" spans="13:19" ht="13.5">
      <c r="M357" s="55"/>
      <c r="N357" s="55"/>
      <c r="O357" s="55"/>
      <c r="P357" s="55"/>
      <c r="Q357" s="55"/>
      <c r="R357" s="55"/>
      <c r="S357" s="55"/>
    </row>
    <row r="358" spans="13:19" ht="13.5">
      <c r="M358" s="55"/>
      <c r="N358" s="55"/>
      <c r="O358" s="55"/>
      <c r="P358" s="55"/>
      <c r="Q358" s="55"/>
      <c r="R358" s="55"/>
      <c r="S358" s="55"/>
    </row>
    <row r="359" spans="13:19" ht="13.5">
      <c r="M359" s="55"/>
      <c r="N359" s="55"/>
      <c r="O359" s="55"/>
      <c r="P359" s="55"/>
      <c r="Q359" s="55"/>
      <c r="R359" s="55"/>
      <c r="S359" s="55"/>
    </row>
    <row r="360" spans="13:19" ht="13.5">
      <c r="M360" s="55"/>
      <c r="N360" s="55"/>
      <c r="O360" s="55"/>
      <c r="P360" s="55"/>
      <c r="Q360" s="55"/>
      <c r="R360" s="55"/>
      <c r="S360" s="55"/>
    </row>
    <row r="361" spans="13:19" ht="13.5">
      <c r="M361" s="55"/>
      <c r="N361" s="55"/>
      <c r="O361" s="55"/>
      <c r="P361" s="55"/>
      <c r="Q361" s="55"/>
      <c r="R361" s="55"/>
      <c r="S361" s="55"/>
    </row>
    <row r="362" spans="13:19" ht="13.5">
      <c r="M362" s="55"/>
      <c r="N362" s="55"/>
      <c r="O362" s="55"/>
      <c r="P362" s="55"/>
      <c r="Q362" s="55"/>
      <c r="R362" s="55"/>
      <c r="S362" s="55"/>
    </row>
    <row r="363" spans="13:19" ht="13.5">
      <c r="M363" s="55"/>
      <c r="N363" s="55"/>
      <c r="O363" s="55"/>
      <c r="P363" s="55"/>
      <c r="Q363" s="55"/>
      <c r="R363" s="55"/>
      <c r="S363" s="55"/>
    </row>
    <row r="364" spans="13:19" ht="13.5">
      <c r="M364" s="55"/>
      <c r="N364" s="55"/>
      <c r="O364" s="55"/>
      <c r="P364" s="55"/>
      <c r="Q364" s="55"/>
      <c r="R364" s="55"/>
      <c r="S364" s="55"/>
    </row>
    <row r="365" spans="13:19" ht="13.5">
      <c r="M365" s="55"/>
      <c r="N365" s="55"/>
      <c r="O365" s="55"/>
      <c r="P365" s="55"/>
      <c r="Q365" s="55"/>
      <c r="R365" s="55"/>
      <c r="S365" s="55"/>
    </row>
    <row r="366" spans="13:19" ht="13.5">
      <c r="M366" s="55"/>
      <c r="N366" s="55"/>
      <c r="O366" s="55"/>
      <c r="P366" s="55"/>
      <c r="Q366" s="55"/>
      <c r="R366" s="55"/>
      <c r="S366" s="55"/>
    </row>
    <row r="367" spans="13:19" ht="13.5">
      <c r="M367" s="55"/>
      <c r="N367" s="55"/>
      <c r="O367" s="55"/>
      <c r="P367" s="55"/>
      <c r="Q367" s="55"/>
      <c r="R367" s="55"/>
      <c r="S367" s="55"/>
    </row>
    <row r="368" spans="13:19" ht="13.5">
      <c r="M368" s="55"/>
      <c r="N368" s="55"/>
      <c r="O368" s="55"/>
      <c r="P368" s="55"/>
      <c r="Q368" s="55"/>
      <c r="R368" s="55"/>
      <c r="S368" s="55"/>
    </row>
    <row r="369" spans="13:19" ht="13.5">
      <c r="M369" s="55"/>
      <c r="N369" s="55"/>
      <c r="O369" s="55"/>
      <c r="P369" s="55"/>
      <c r="Q369" s="55"/>
      <c r="R369" s="55"/>
      <c r="S369" s="55"/>
    </row>
    <row r="370" spans="13:19" ht="13.5">
      <c r="M370" s="55"/>
      <c r="N370" s="55"/>
      <c r="O370" s="55"/>
      <c r="P370" s="55"/>
      <c r="Q370" s="55"/>
      <c r="R370" s="55"/>
      <c r="S370" s="55"/>
    </row>
    <row r="371" spans="13:19" ht="13.5">
      <c r="M371" s="55"/>
      <c r="N371" s="55"/>
      <c r="O371" s="55"/>
      <c r="P371" s="55"/>
      <c r="Q371" s="55"/>
      <c r="R371" s="55"/>
      <c r="S371" s="55"/>
    </row>
    <row r="372" spans="13:19" ht="13.5">
      <c r="M372" s="55"/>
      <c r="N372" s="55"/>
      <c r="O372" s="55"/>
      <c r="P372" s="55"/>
      <c r="Q372" s="55"/>
      <c r="R372" s="55"/>
      <c r="S372" s="55"/>
    </row>
    <row r="373" spans="13:19" ht="13.5">
      <c r="M373" s="55"/>
      <c r="N373" s="55"/>
      <c r="O373" s="55"/>
      <c r="P373" s="55"/>
      <c r="Q373" s="55"/>
      <c r="R373" s="55"/>
      <c r="S373" s="55"/>
    </row>
    <row r="374" spans="13:19" ht="13.5">
      <c r="M374" s="55"/>
      <c r="N374" s="55"/>
      <c r="O374" s="55"/>
      <c r="P374" s="55"/>
      <c r="Q374" s="55"/>
      <c r="R374" s="55"/>
      <c r="S374" s="55"/>
    </row>
    <row r="375" spans="13:19" ht="13.5">
      <c r="M375" s="55"/>
      <c r="N375" s="55"/>
      <c r="O375" s="55"/>
      <c r="P375" s="55"/>
      <c r="Q375" s="55"/>
      <c r="R375" s="55"/>
      <c r="S375" s="55"/>
    </row>
    <row r="376" spans="13:19" ht="13.5">
      <c r="M376" s="55"/>
      <c r="N376" s="55"/>
      <c r="O376" s="55"/>
      <c r="P376" s="55"/>
      <c r="Q376" s="55"/>
      <c r="R376" s="55"/>
      <c r="S376" s="55"/>
    </row>
    <row r="377" spans="13:19" ht="13.5">
      <c r="M377" s="55"/>
      <c r="N377" s="55"/>
      <c r="O377" s="55"/>
      <c r="P377" s="55"/>
      <c r="Q377" s="55"/>
      <c r="R377" s="55"/>
      <c r="S377" s="55"/>
    </row>
    <row r="378" spans="13:19" ht="13.5">
      <c r="M378" s="55"/>
      <c r="N378" s="55"/>
      <c r="O378" s="55"/>
      <c r="P378" s="55"/>
      <c r="Q378" s="55"/>
      <c r="R378" s="55"/>
      <c r="S378" s="55"/>
    </row>
    <row r="379" spans="13:19" ht="13.5">
      <c r="M379" s="55"/>
      <c r="N379" s="55"/>
      <c r="O379" s="55"/>
      <c r="P379" s="55"/>
      <c r="Q379" s="55"/>
      <c r="R379" s="55"/>
      <c r="S379" s="55"/>
    </row>
    <row r="380" spans="13:19" ht="13.5">
      <c r="M380" s="55"/>
      <c r="N380" s="55"/>
      <c r="O380" s="55"/>
      <c r="P380" s="55"/>
      <c r="Q380" s="55"/>
      <c r="R380" s="55"/>
      <c r="S380" s="55"/>
    </row>
    <row r="381" spans="13:19" ht="13.5">
      <c r="M381" s="55"/>
      <c r="N381" s="55"/>
      <c r="O381" s="55"/>
      <c r="P381" s="55"/>
      <c r="Q381" s="55"/>
      <c r="R381" s="55"/>
      <c r="S381" s="55"/>
    </row>
    <row r="382" spans="13:19" ht="13.5">
      <c r="M382" s="55"/>
      <c r="N382" s="55"/>
      <c r="O382" s="55"/>
      <c r="P382" s="55"/>
      <c r="Q382" s="55"/>
      <c r="R382" s="55"/>
      <c r="S382" s="55"/>
    </row>
    <row r="383" spans="13:19" ht="13.5">
      <c r="M383" s="55"/>
      <c r="N383" s="55"/>
      <c r="O383" s="55"/>
      <c r="P383" s="55"/>
      <c r="Q383" s="55"/>
      <c r="R383" s="55"/>
      <c r="S383" s="55"/>
    </row>
    <row r="384" spans="13:19" ht="13.5">
      <c r="M384" s="55"/>
      <c r="N384" s="55"/>
      <c r="O384" s="55"/>
      <c r="P384" s="55"/>
      <c r="Q384" s="55"/>
      <c r="R384" s="55"/>
      <c r="S384" s="55"/>
    </row>
    <row r="385" spans="13:19" ht="13.5">
      <c r="M385" s="55"/>
      <c r="N385" s="55"/>
      <c r="O385" s="55"/>
      <c r="P385" s="55"/>
      <c r="Q385" s="55"/>
      <c r="R385" s="55"/>
      <c r="S385" s="55"/>
    </row>
    <row r="386" spans="13:19" ht="13.5">
      <c r="M386" s="55"/>
      <c r="N386" s="55"/>
      <c r="O386" s="55"/>
      <c r="P386" s="55"/>
      <c r="Q386" s="55"/>
      <c r="R386" s="55"/>
      <c r="S386" s="55"/>
    </row>
    <row r="387" spans="13:19" ht="13.5">
      <c r="M387" s="55"/>
      <c r="N387" s="55"/>
      <c r="O387" s="55"/>
      <c r="P387" s="55"/>
      <c r="Q387" s="55"/>
      <c r="R387" s="55"/>
      <c r="S387" s="55"/>
    </row>
    <row r="388" spans="13:19" ht="13.5">
      <c r="M388" s="55"/>
      <c r="N388" s="55"/>
      <c r="O388" s="55"/>
      <c r="P388" s="55"/>
      <c r="Q388" s="55"/>
      <c r="R388" s="55"/>
      <c r="S388" s="55"/>
    </row>
    <row r="389" spans="13:19" ht="13.5">
      <c r="M389" s="55"/>
      <c r="N389" s="55"/>
      <c r="O389" s="55"/>
      <c r="P389" s="55"/>
      <c r="Q389" s="55"/>
      <c r="R389" s="55"/>
      <c r="S389" s="55"/>
    </row>
    <row r="390" spans="13:19" ht="13.5">
      <c r="M390" s="55"/>
      <c r="N390" s="55"/>
      <c r="O390" s="55"/>
      <c r="P390" s="55"/>
      <c r="Q390" s="55"/>
      <c r="R390" s="55"/>
      <c r="S390" s="55"/>
    </row>
    <row r="391" spans="13:19" ht="13.5">
      <c r="M391" s="55"/>
      <c r="N391" s="55"/>
      <c r="O391" s="55"/>
      <c r="P391" s="55"/>
      <c r="Q391" s="55"/>
      <c r="R391" s="55"/>
      <c r="S391" s="55"/>
    </row>
    <row r="392" spans="13:19" ht="13.5">
      <c r="M392" s="55"/>
      <c r="N392" s="55"/>
      <c r="O392" s="55"/>
      <c r="P392" s="55"/>
      <c r="Q392" s="55"/>
      <c r="R392" s="55"/>
      <c r="S392" s="55"/>
    </row>
    <row r="393" spans="13:19" ht="13.5">
      <c r="M393" s="55"/>
      <c r="N393" s="55"/>
      <c r="O393" s="55"/>
      <c r="P393" s="55"/>
      <c r="Q393" s="55"/>
      <c r="R393" s="55"/>
      <c r="S393" s="55"/>
    </row>
    <row r="394" spans="13:19" ht="13.5">
      <c r="M394" s="55"/>
      <c r="N394" s="55"/>
      <c r="O394" s="55"/>
      <c r="P394" s="55"/>
      <c r="Q394" s="55"/>
      <c r="R394" s="55"/>
      <c r="S394" s="55"/>
    </row>
    <row r="395" spans="13:19" ht="13.5">
      <c r="M395" s="55"/>
      <c r="N395" s="55"/>
      <c r="O395" s="55"/>
      <c r="P395" s="55"/>
      <c r="Q395" s="55"/>
      <c r="R395" s="55"/>
      <c r="S395" s="55"/>
    </row>
    <row r="396" spans="13:19" ht="13.5">
      <c r="M396" s="55"/>
      <c r="N396" s="55"/>
      <c r="O396" s="55"/>
      <c r="P396" s="55"/>
      <c r="Q396" s="55"/>
      <c r="R396" s="55"/>
      <c r="S396" s="55"/>
    </row>
    <row r="397" spans="13:19" ht="13.5">
      <c r="M397" s="55"/>
      <c r="N397" s="55"/>
      <c r="O397" s="55"/>
      <c r="P397" s="55"/>
      <c r="Q397" s="55"/>
      <c r="R397" s="55"/>
      <c r="S397" s="55"/>
    </row>
    <row r="398" spans="13:19" ht="13.5">
      <c r="M398" s="55"/>
      <c r="N398" s="55"/>
      <c r="O398" s="55"/>
      <c r="P398" s="55"/>
      <c r="Q398" s="55"/>
      <c r="R398" s="55"/>
      <c r="S398" s="55"/>
    </row>
    <row r="399" spans="13:19" ht="13.5">
      <c r="M399" s="55"/>
      <c r="N399" s="55"/>
      <c r="O399" s="55"/>
      <c r="P399" s="55"/>
      <c r="Q399" s="55"/>
      <c r="R399" s="55"/>
      <c r="S399" s="55"/>
    </row>
    <row r="400" spans="13:19" ht="13.5">
      <c r="M400" s="55"/>
      <c r="N400" s="55"/>
      <c r="O400" s="55"/>
      <c r="P400" s="55"/>
      <c r="Q400" s="55"/>
      <c r="R400" s="55"/>
      <c r="S400" s="55"/>
    </row>
    <row r="401" spans="13:19" ht="13.5">
      <c r="M401" s="55"/>
      <c r="N401" s="55"/>
      <c r="O401" s="55"/>
      <c r="P401" s="55"/>
      <c r="Q401" s="55"/>
      <c r="R401" s="55"/>
      <c r="S401" s="55"/>
    </row>
    <row r="402" spans="13:19" ht="13.5">
      <c r="M402" s="55"/>
      <c r="N402" s="55"/>
      <c r="O402" s="55"/>
      <c r="P402" s="55"/>
      <c r="Q402" s="55"/>
      <c r="R402" s="55"/>
      <c r="S402" s="55"/>
    </row>
    <row r="403" spans="13:19" ht="13.5">
      <c r="M403" s="55"/>
      <c r="N403" s="55"/>
      <c r="O403" s="55"/>
      <c r="P403" s="55"/>
      <c r="Q403" s="55"/>
      <c r="R403" s="55"/>
      <c r="S403" s="55"/>
    </row>
    <row r="404" spans="13:19" ht="13.5">
      <c r="M404" s="55"/>
      <c r="N404" s="55"/>
      <c r="O404" s="55"/>
      <c r="P404" s="55"/>
      <c r="Q404" s="55"/>
      <c r="R404" s="55"/>
      <c r="S404" s="55"/>
    </row>
    <row r="405" spans="13:19" ht="13.5">
      <c r="M405" s="55"/>
      <c r="N405" s="55"/>
      <c r="O405" s="55"/>
      <c r="P405" s="55"/>
      <c r="Q405" s="55"/>
      <c r="R405" s="55"/>
      <c r="S405" s="55"/>
    </row>
    <row r="406" spans="13:19" ht="13.5">
      <c r="M406" s="55"/>
      <c r="N406" s="55"/>
      <c r="O406" s="55"/>
      <c r="P406" s="55"/>
      <c r="Q406" s="55"/>
      <c r="R406" s="55"/>
      <c r="S406" s="55"/>
    </row>
    <row r="407" spans="13:19" ht="13.5">
      <c r="M407" s="55"/>
      <c r="N407" s="55"/>
      <c r="O407" s="55"/>
      <c r="P407" s="55"/>
      <c r="Q407" s="55"/>
      <c r="R407" s="55"/>
      <c r="S407" s="55"/>
    </row>
    <row r="408" spans="13:19" ht="13.5">
      <c r="M408" s="55"/>
      <c r="N408" s="55"/>
      <c r="O408" s="55"/>
      <c r="P408" s="55"/>
      <c r="Q408" s="55"/>
      <c r="R408" s="55"/>
      <c r="S408" s="55"/>
    </row>
    <row r="409" spans="13:19" ht="13.5">
      <c r="M409" s="55"/>
      <c r="N409" s="55"/>
      <c r="O409" s="55"/>
      <c r="P409" s="55"/>
      <c r="Q409" s="55"/>
      <c r="R409" s="55"/>
      <c r="S409" s="55"/>
    </row>
    <row r="410" spans="13:19" ht="13.5">
      <c r="M410" s="55"/>
      <c r="N410" s="55"/>
      <c r="O410" s="55"/>
      <c r="P410" s="55"/>
      <c r="Q410" s="55"/>
      <c r="R410" s="55"/>
      <c r="S410" s="55"/>
    </row>
    <row r="411" spans="13:19" ht="13.5">
      <c r="M411" s="55"/>
      <c r="N411" s="55"/>
      <c r="O411" s="55"/>
      <c r="P411" s="55"/>
      <c r="Q411" s="55"/>
      <c r="R411" s="55"/>
      <c r="S411" s="55"/>
    </row>
    <row r="412" spans="13:19" ht="13.5">
      <c r="M412" s="55"/>
      <c r="N412" s="55"/>
      <c r="O412" s="55"/>
      <c r="P412" s="55"/>
      <c r="Q412" s="55"/>
      <c r="R412" s="55"/>
      <c r="S412" s="55"/>
    </row>
    <row r="413" spans="13:19" ht="13.5">
      <c r="M413" s="55"/>
      <c r="N413" s="55"/>
      <c r="O413" s="55"/>
      <c r="P413" s="55"/>
      <c r="Q413" s="55"/>
      <c r="R413" s="55"/>
      <c r="S413" s="55"/>
    </row>
    <row r="414" spans="13:19" ht="13.5">
      <c r="M414" s="55"/>
      <c r="N414" s="55"/>
      <c r="O414" s="55"/>
      <c r="P414" s="55"/>
      <c r="Q414" s="55"/>
      <c r="R414" s="55"/>
      <c r="S414" s="55"/>
    </row>
    <row r="415" spans="13:19" ht="13.5">
      <c r="M415" s="55"/>
      <c r="N415" s="55"/>
      <c r="O415" s="55"/>
      <c r="P415" s="55"/>
      <c r="Q415" s="55"/>
      <c r="R415" s="55"/>
      <c r="S415" s="55"/>
    </row>
    <row r="416" spans="13:19" ht="13.5">
      <c r="M416" s="55"/>
      <c r="N416" s="55"/>
      <c r="O416" s="55"/>
      <c r="P416" s="55"/>
      <c r="Q416" s="55"/>
      <c r="R416" s="55"/>
      <c r="S416" s="55"/>
    </row>
    <row r="417" spans="13:19" ht="13.5">
      <c r="M417" s="55"/>
      <c r="N417" s="55"/>
      <c r="O417" s="55"/>
      <c r="P417" s="55"/>
      <c r="Q417" s="55"/>
      <c r="R417" s="55"/>
      <c r="S417" s="55"/>
    </row>
    <row r="418" spans="13:19" ht="13.5">
      <c r="M418" s="55"/>
      <c r="N418" s="55"/>
      <c r="O418" s="55"/>
      <c r="P418" s="55"/>
      <c r="Q418" s="55"/>
      <c r="R418" s="55"/>
      <c r="S418" s="55"/>
    </row>
    <row r="419" spans="13:19" ht="13.5">
      <c r="M419" s="55"/>
      <c r="N419" s="55"/>
      <c r="O419" s="55"/>
      <c r="P419" s="55"/>
      <c r="Q419" s="55"/>
      <c r="R419" s="55"/>
      <c r="S419" s="55"/>
    </row>
    <row r="420" spans="13:19" ht="13.5">
      <c r="M420" s="55"/>
      <c r="N420" s="55"/>
      <c r="O420" s="55"/>
      <c r="P420" s="55"/>
      <c r="Q420" s="55"/>
      <c r="R420" s="55"/>
      <c r="S420" s="55"/>
    </row>
    <row r="421" spans="13:19" ht="13.5">
      <c r="M421" s="55"/>
      <c r="N421" s="55"/>
      <c r="O421" s="55"/>
      <c r="P421" s="55"/>
      <c r="Q421" s="55"/>
      <c r="R421" s="55"/>
      <c r="S421" s="55"/>
    </row>
    <row r="422" spans="13:19" ht="13.5">
      <c r="M422" s="55"/>
      <c r="N422" s="55"/>
      <c r="O422" s="55"/>
      <c r="P422" s="55"/>
      <c r="Q422" s="55"/>
      <c r="R422" s="55"/>
      <c r="S422" s="55"/>
    </row>
    <row r="423" spans="13:19" ht="13.5">
      <c r="M423" s="55"/>
      <c r="N423" s="55"/>
      <c r="O423" s="55"/>
      <c r="P423" s="55"/>
      <c r="Q423" s="55"/>
      <c r="R423" s="55"/>
      <c r="S423" s="55"/>
    </row>
    <row r="424" spans="13:19" ht="13.5">
      <c r="M424" s="55"/>
      <c r="N424" s="55"/>
      <c r="O424" s="55"/>
      <c r="P424" s="55"/>
      <c r="Q424" s="55"/>
      <c r="R424" s="55"/>
      <c r="S424" s="55"/>
    </row>
    <row r="425" spans="13:19" ht="13.5">
      <c r="M425" s="55"/>
      <c r="N425" s="55"/>
      <c r="O425" s="55"/>
      <c r="P425" s="55"/>
      <c r="Q425" s="55"/>
      <c r="R425" s="55"/>
      <c r="S425" s="55"/>
    </row>
    <row r="426" spans="13:19" ht="13.5">
      <c r="M426" s="55"/>
      <c r="N426" s="55"/>
      <c r="O426" s="55"/>
      <c r="P426" s="55"/>
      <c r="Q426" s="55"/>
      <c r="R426" s="55"/>
      <c r="S426" s="55"/>
    </row>
    <row r="427" spans="13:19" ht="13.5">
      <c r="M427" s="55"/>
      <c r="N427" s="55"/>
      <c r="O427" s="55"/>
      <c r="P427" s="55"/>
      <c r="Q427" s="55"/>
      <c r="R427" s="55"/>
      <c r="S427" s="55"/>
    </row>
    <row r="428" spans="13:19" ht="13.5">
      <c r="M428" s="55"/>
      <c r="N428" s="55"/>
      <c r="O428" s="55"/>
      <c r="P428" s="55"/>
      <c r="Q428" s="55"/>
      <c r="R428" s="55"/>
      <c r="S428" s="55"/>
    </row>
    <row r="429" spans="13:19" ht="13.5">
      <c r="M429" s="55"/>
      <c r="N429" s="55"/>
      <c r="O429" s="55"/>
      <c r="P429" s="55"/>
      <c r="Q429" s="55"/>
      <c r="R429" s="55"/>
      <c r="S429" s="55"/>
    </row>
    <row r="430" spans="13:19" ht="13.5">
      <c r="M430" s="55"/>
      <c r="N430" s="55"/>
      <c r="O430" s="55"/>
      <c r="P430" s="55"/>
      <c r="Q430" s="55"/>
      <c r="R430" s="55"/>
      <c r="S430" s="55"/>
    </row>
    <row r="431" spans="13:19" ht="13.5">
      <c r="M431" s="55"/>
      <c r="N431" s="55"/>
      <c r="O431" s="55"/>
      <c r="P431" s="55"/>
      <c r="Q431" s="55"/>
      <c r="R431" s="55"/>
      <c r="S431" s="55"/>
    </row>
    <row r="432" spans="13:19" ht="13.5">
      <c r="M432" s="55"/>
      <c r="N432" s="55"/>
      <c r="O432" s="55"/>
      <c r="P432" s="55"/>
      <c r="Q432" s="55"/>
      <c r="R432" s="55"/>
      <c r="S432" s="55"/>
    </row>
    <row r="433" spans="13:19" ht="13.5">
      <c r="M433" s="55"/>
      <c r="N433" s="55"/>
      <c r="O433" s="55"/>
      <c r="P433" s="55"/>
      <c r="Q433" s="55"/>
      <c r="R433" s="55"/>
      <c r="S433" s="55"/>
    </row>
    <row r="434" spans="13:19" ht="13.5">
      <c r="M434" s="55"/>
      <c r="N434" s="55"/>
      <c r="O434" s="55"/>
      <c r="P434" s="55"/>
      <c r="Q434" s="55"/>
      <c r="R434" s="55"/>
      <c r="S434" s="55"/>
    </row>
    <row r="435" spans="13:19" ht="13.5">
      <c r="M435" s="55"/>
      <c r="N435" s="55"/>
      <c r="O435" s="55"/>
      <c r="P435" s="55"/>
      <c r="Q435" s="55"/>
      <c r="R435" s="55"/>
      <c r="S435" s="55"/>
    </row>
    <row r="436" spans="13:19" ht="13.5">
      <c r="M436" s="55"/>
      <c r="N436" s="55"/>
      <c r="O436" s="55"/>
      <c r="P436" s="55"/>
      <c r="Q436" s="55"/>
      <c r="R436" s="55"/>
      <c r="S436" s="55"/>
    </row>
    <row r="437" spans="13:19" ht="13.5">
      <c r="M437" s="55"/>
      <c r="N437" s="55"/>
      <c r="O437" s="55"/>
      <c r="P437" s="55"/>
      <c r="Q437" s="55"/>
      <c r="R437" s="55"/>
      <c r="S437" s="55"/>
    </row>
    <row r="438" spans="13:19" ht="13.5">
      <c r="M438" s="55"/>
      <c r="N438" s="55"/>
      <c r="O438" s="55"/>
      <c r="P438" s="55"/>
      <c r="Q438" s="55"/>
      <c r="R438" s="55"/>
      <c r="S438" s="55"/>
    </row>
    <row r="439" spans="13:19" ht="13.5">
      <c r="M439" s="55"/>
      <c r="N439" s="55"/>
      <c r="O439" s="55"/>
      <c r="P439" s="55"/>
      <c r="Q439" s="55"/>
      <c r="R439" s="55"/>
      <c r="S439" s="55"/>
    </row>
    <row r="440" spans="13:19" ht="13.5">
      <c r="M440" s="55"/>
      <c r="N440" s="55"/>
      <c r="O440" s="55"/>
      <c r="P440" s="55"/>
      <c r="Q440" s="55"/>
      <c r="R440" s="55"/>
      <c r="S440" s="55"/>
    </row>
    <row r="441" spans="13:19" ht="13.5">
      <c r="M441" s="55"/>
      <c r="N441" s="55"/>
      <c r="O441" s="55"/>
      <c r="P441" s="55"/>
      <c r="Q441" s="55"/>
      <c r="R441" s="55"/>
      <c r="S441" s="55"/>
    </row>
    <row r="442" spans="13:19" ht="13.5">
      <c r="M442" s="55"/>
      <c r="N442" s="55"/>
      <c r="O442" s="55"/>
      <c r="P442" s="55"/>
      <c r="Q442" s="55"/>
      <c r="R442" s="55"/>
      <c r="S442" s="55"/>
    </row>
    <row r="443" spans="13:19" ht="13.5">
      <c r="M443" s="55"/>
      <c r="N443" s="55"/>
      <c r="O443" s="55"/>
      <c r="P443" s="55"/>
      <c r="Q443" s="55"/>
      <c r="R443" s="55"/>
      <c r="S443" s="55"/>
    </row>
    <row r="444" spans="13:19" ht="13.5">
      <c r="M444" s="55"/>
      <c r="N444" s="55"/>
      <c r="O444" s="55"/>
      <c r="P444" s="55"/>
      <c r="Q444" s="55"/>
      <c r="R444" s="55"/>
      <c r="S444" s="55"/>
    </row>
    <row r="445" spans="13:19" ht="13.5">
      <c r="M445" s="55"/>
      <c r="N445" s="55"/>
      <c r="O445" s="55"/>
      <c r="P445" s="55"/>
      <c r="Q445" s="55"/>
      <c r="R445" s="55"/>
      <c r="S445" s="55"/>
    </row>
    <row r="446" spans="13:19" ht="13.5">
      <c r="M446" s="55"/>
      <c r="N446" s="55"/>
      <c r="O446" s="55"/>
      <c r="P446" s="55"/>
      <c r="Q446" s="55"/>
      <c r="R446" s="55"/>
      <c r="S446" s="55"/>
    </row>
    <row r="447" spans="13:19" ht="13.5">
      <c r="M447" s="55"/>
      <c r="N447" s="55"/>
      <c r="O447" s="55"/>
      <c r="P447" s="55"/>
      <c r="Q447" s="55"/>
      <c r="R447" s="55"/>
      <c r="S447" s="55"/>
    </row>
    <row r="448" spans="13:19" ht="13.5">
      <c r="M448" s="55"/>
      <c r="N448" s="55"/>
      <c r="O448" s="55"/>
      <c r="P448" s="55"/>
      <c r="Q448" s="55"/>
      <c r="R448" s="55"/>
      <c r="S448" s="55"/>
    </row>
    <row r="449" spans="13:19" ht="13.5">
      <c r="M449" s="55"/>
      <c r="N449" s="55"/>
      <c r="O449" s="55"/>
      <c r="P449" s="55"/>
      <c r="Q449" s="55"/>
      <c r="R449" s="55"/>
      <c r="S449" s="55"/>
    </row>
    <row r="450" spans="13:19" ht="13.5">
      <c r="M450" s="55"/>
      <c r="N450" s="55"/>
      <c r="O450" s="55"/>
      <c r="P450" s="55"/>
      <c r="Q450" s="55"/>
      <c r="R450" s="55"/>
      <c r="S450" s="55"/>
    </row>
    <row r="451" spans="13:19" ht="13.5">
      <c r="M451" s="55"/>
      <c r="N451" s="55"/>
      <c r="O451" s="55"/>
      <c r="P451" s="55"/>
      <c r="Q451" s="55"/>
      <c r="R451" s="55"/>
      <c r="S451" s="55"/>
    </row>
    <row r="452" spans="13:19" ht="13.5">
      <c r="M452" s="55"/>
      <c r="N452" s="55"/>
      <c r="O452" s="55"/>
      <c r="P452" s="55"/>
      <c r="Q452" s="55"/>
      <c r="R452" s="55"/>
      <c r="S452" s="55"/>
    </row>
    <row r="453" spans="13:19" ht="13.5">
      <c r="M453" s="55"/>
      <c r="N453" s="55"/>
      <c r="O453" s="55"/>
      <c r="P453" s="55"/>
      <c r="Q453" s="55"/>
      <c r="R453" s="55"/>
      <c r="S453" s="55"/>
    </row>
    <row r="454" spans="13:19" ht="13.5">
      <c r="M454" s="55"/>
      <c r="N454" s="55"/>
      <c r="O454" s="55"/>
      <c r="P454" s="55"/>
      <c r="Q454" s="55"/>
      <c r="R454" s="55"/>
      <c r="S454" s="55"/>
    </row>
    <row r="455" spans="13:19" ht="13.5">
      <c r="M455" s="55"/>
      <c r="N455" s="55"/>
      <c r="O455" s="55"/>
      <c r="P455" s="55"/>
      <c r="Q455" s="55"/>
      <c r="R455" s="55"/>
      <c r="S455" s="55"/>
    </row>
    <row r="456" spans="13:19" ht="13.5">
      <c r="M456" s="55"/>
      <c r="N456" s="55"/>
      <c r="O456" s="55"/>
      <c r="P456" s="55"/>
      <c r="Q456" s="55"/>
      <c r="R456" s="55"/>
      <c r="S456" s="55"/>
    </row>
    <row r="457" spans="13:19" ht="13.5">
      <c r="M457" s="55"/>
      <c r="N457" s="55"/>
      <c r="O457" s="55"/>
      <c r="P457" s="55"/>
      <c r="Q457" s="55"/>
      <c r="R457" s="55"/>
      <c r="S457" s="55"/>
    </row>
    <row r="458" spans="13:19" ht="13.5">
      <c r="M458" s="55"/>
      <c r="N458" s="55"/>
      <c r="O458" s="55"/>
      <c r="P458" s="55"/>
      <c r="Q458" s="55"/>
      <c r="R458" s="55"/>
      <c r="S458" s="55"/>
    </row>
    <row r="459" spans="13:19" ht="13.5">
      <c r="M459" s="55"/>
      <c r="N459" s="55"/>
      <c r="O459" s="55"/>
      <c r="P459" s="55"/>
      <c r="Q459" s="55"/>
      <c r="R459" s="55"/>
      <c r="S459" s="55"/>
    </row>
    <row r="460" spans="13:19" ht="13.5">
      <c r="M460" s="55"/>
      <c r="N460" s="55"/>
      <c r="O460" s="55"/>
      <c r="P460" s="55"/>
      <c r="Q460" s="55"/>
      <c r="R460" s="55"/>
      <c r="S460" s="55"/>
    </row>
    <row r="461" spans="13:19" ht="13.5">
      <c r="M461" s="55"/>
      <c r="N461" s="55"/>
      <c r="O461" s="55"/>
      <c r="P461" s="55"/>
      <c r="Q461" s="55"/>
      <c r="R461" s="55"/>
      <c r="S461" s="55"/>
    </row>
    <row r="462" spans="13:19" ht="13.5">
      <c r="M462" s="55"/>
      <c r="N462" s="55"/>
      <c r="O462" s="55"/>
      <c r="P462" s="55"/>
      <c r="Q462" s="55"/>
      <c r="R462" s="55"/>
      <c r="S462" s="55"/>
    </row>
    <row r="463" spans="13:19" ht="13.5">
      <c r="M463" s="55"/>
      <c r="N463" s="55"/>
      <c r="O463" s="55"/>
      <c r="P463" s="55"/>
      <c r="Q463" s="55"/>
      <c r="R463" s="55"/>
      <c r="S463" s="55"/>
    </row>
    <row r="464" spans="13:19" ht="13.5">
      <c r="M464" s="55"/>
      <c r="N464" s="55"/>
      <c r="O464" s="55"/>
      <c r="P464" s="55"/>
      <c r="Q464" s="55"/>
      <c r="R464" s="55"/>
      <c r="S464" s="55"/>
    </row>
    <row r="465" spans="13:19" ht="13.5">
      <c r="M465" s="55"/>
      <c r="N465" s="55"/>
      <c r="O465" s="55"/>
      <c r="P465" s="55"/>
      <c r="Q465" s="55"/>
      <c r="R465" s="55"/>
      <c r="S465" s="55"/>
    </row>
    <row r="466" spans="13:19" ht="13.5">
      <c r="M466" s="55"/>
      <c r="N466" s="55"/>
      <c r="O466" s="55"/>
      <c r="P466" s="55"/>
      <c r="Q466" s="55"/>
      <c r="R466" s="55"/>
      <c r="S466" s="55"/>
    </row>
    <row r="467" spans="13:19" ht="13.5">
      <c r="M467" s="55"/>
      <c r="N467" s="55"/>
      <c r="O467" s="55"/>
      <c r="P467" s="55"/>
      <c r="Q467" s="55"/>
      <c r="R467" s="55"/>
      <c r="S467" s="55"/>
    </row>
    <row r="468" spans="13:19" ht="13.5">
      <c r="M468" s="55"/>
      <c r="N468" s="55"/>
      <c r="O468" s="55"/>
      <c r="P468" s="55"/>
      <c r="Q468" s="55"/>
      <c r="R468" s="55"/>
      <c r="S468" s="55"/>
    </row>
    <row r="469" spans="13:19" ht="13.5">
      <c r="M469" s="55"/>
      <c r="N469" s="55"/>
      <c r="O469" s="55"/>
      <c r="P469" s="55"/>
      <c r="Q469" s="55"/>
      <c r="R469" s="55"/>
      <c r="S469" s="55"/>
    </row>
    <row r="470" spans="13:19" ht="13.5">
      <c r="M470" s="55"/>
      <c r="N470" s="55"/>
      <c r="O470" s="55"/>
      <c r="P470" s="55"/>
      <c r="Q470" s="55"/>
      <c r="R470" s="55"/>
      <c r="S470" s="55"/>
    </row>
    <row r="471" spans="13:19" ht="13.5">
      <c r="M471" s="55"/>
      <c r="N471" s="55"/>
      <c r="O471" s="55"/>
      <c r="P471" s="55"/>
      <c r="Q471" s="55"/>
      <c r="R471" s="55"/>
      <c r="S471" s="55"/>
    </row>
    <row r="472" spans="13:19" ht="13.5">
      <c r="M472" s="55"/>
      <c r="N472" s="55"/>
      <c r="O472" s="55"/>
      <c r="P472" s="55"/>
      <c r="Q472" s="55"/>
      <c r="R472" s="55"/>
      <c r="S472" s="55"/>
    </row>
    <row r="473" spans="13:19" ht="13.5">
      <c r="M473" s="55"/>
      <c r="N473" s="55"/>
      <c r="O473" s="55"/>
      <c r="P473" s="55"/>
      <c r="Q473" s="55"/>
      <c r="R473" s="55"/>
      <c r="S473" s="55"/>
    </row>
    <row r="474" spans="13:19" ht="13.5">
      <c r="M474" s="55"/>
      <c r="N474" s="55"/>
      <c r="O474" s="55"/>
      <c r="P474" s="55"/>
      <c r="Q474" s="55"/>
      <c r="R474" s="55"/>
      <c r="S474" s="55"/>
    </row>
    <row r="475" spans="13:19" ht="13.5">
      <c r="M475" s="55"/>
      <c r="N475" s="55"/>
      <c r="O475" s="55"/>
      <c r="P475" s="55"/>
      <c r="Q475" s="55"/>
      <c r="R475" s="55"/>
      <c r="S475" s="55"/>
    </row>
    <row r="476" spans="13:19" ht="13.5">
      <c r="M476" s="55"/>
      <c r="N476" s="55"/>
      <c r="O476" s="55"/>
      <c r="P476" s="55"/>
      <c r="Q476" s="55"/>
      <c r="R476" s="55"/>
      <c r="S476" s="55"/>
    </row>
    <row r="477" spans="13:19" ht="13.5">
      <c r="M477" s="55"/>
      <c r="N477" s="55"/>
      <c r="O477" s="55"/>
      <c r="P477" s="55"/>
      <c r="Q477" s="55"/>
      <c r="R477" s="55"/>
      <c r="S477" s="55"/>
    </row>
    <row r="478" spans="13:19" ht="13.5">
      <c r="M478" s="55"/>
      <c r="N478" s="55"/>
      <c r="O478" s="55"/>
      <c r="P478" s="55"/>
      <c r="Q478" s="55"/>
      <c r="R478" s="55"/>
      <c r="S478" s="55"/>
    </row>
    <row r="479" spans="13:19" ht="13.5">
      <c r="M479" s="55"/>
      <c r="N479" s="55"/>
      <c r="O479" s="55"/>
      <c r="P479" s="55"/>
      <c r="Q479" s="55"/>
      <c r="R479" s="55"/>
      <c r="S479" s="55"/>
    </row>
    <row r="480" spans="13:19" ht="13.5">
      <c r="M480" s="55"/>
      <c r="N480" s="55"/>
      <c r="O480" s="55"/>
      <c r="P480" s="55"/>
      <c r="Q480" s="55"/>
      <c r="R480" s="55"/>
      <c r="S480" s="55"/>
    </row>
    <row r="481" spans="13:19" ht="13.5">
      <c r="M481" s="55"/>
      <c r="N481" s="55"/>
      <c r="O481" s="55"/>
      <c r="P481" s="55"/>
      <c r="Q481" s="55"/>
      <c r="R481" s="55"/>
      <c r="S481" s="55"/>
    </row>
    <row r="482" spans="13:19" ht="13.5">
      <c r="M482" s="55"/>
      <c r="N482" s="55"/>
      <c r="O482" s="55"/>
      <c r="P482" s="55"/>
      <c r="Q482" s="55"/>
      <c r="R482" s="55"/>
      <c r="S482" s="55"/>
    </row>
    <row r="483" spans="13:19" ht="13.5">
      <c r="M483" s="55"/>
      <c r="N483" s="55"/>
      <c r="O483" s="55"/>
      <c r="P483" s="55"/>
      <c r="Q483" s="55"/>
      <c r="R483" s="55"/>
      <c r="S483" s="55"/>
    </row>
    <row r="484" spans="13:19" ht="13.5">
      <c r="M484" s="55"/>
      <c r="N484" s="55"/>
      <c r="O484" s="55"/>
      <c r="P484" s="55"/>
      <c r="Q484" s="55"/>
      <c r="R484" s="55"/>
      <c r="S484" s="55"/>
    </row>
    <row r="485" spans="13:19" ht="13.5">
      <c r="M485" s="55"/>
      <c r="N485" s="55"/>
      <c r="O485" s="55"/>
      <c r="P485" s="55"/>
      <c r="Q485" s="55"/>
      <c r="R485" s="55"/>
      <c r="S485" s="55"/>
    </row>
    <row r="486" spans="13:19" ht="13.5">
      <c r="M486" s="55"/>
      <c r="N486" s="55"/>
      <c r="O486" s="55"/>
      <c r="P486" s="55"/>
      <c r="Q486" s="55"/>
      <c r="R486" s="55"/>
      <c r="S486" s="55"/>
    </row>
    <row r="487" spans="13:19" ht="13.5">
      <c r="M487" s="55"/>
      <c r="N487" s="55"/>
      <c r="O487" s="55"/>
      <c r="P487" s="55"/>
      <c r="Q487" s="55"/>
      <c r="R487" s="55"/>
      <c r="S487" s="55"/>
    </row>
    <row r="488" spans="13:19" ht="13.5">
      <c r="M488" s="55"/>
      <c r="N488" s="55"/>
      <c r="O488" s="55"/>
      <c r="P488" s="55"/>
      <c r="Q488" s="55"/>
      <c r="R488" s="55"/>
      <c r="S488" s="55"/>
    </row>
    <row r="489" spans="13:19" ht="13.5">
      <c r="M489" s="55"/>
      <c r="N489" s="55"/>
      <c r="O489" s="55"/>
      <c r="P489" s="55"/>
      <c r="Q489" s="55"/>
      <c r="R489" s="55"/>
      <c r="S489" s="55"/>
    </row>
    <row r="490" spans="13:19" ht="13.5">
      <c r="M490" s="55"/>
      <c r="N490" s="55"/>
      <c r="O490" s="55"/>
      <c r="P490" s="55"/>
      <c r="Q490" s="55"/>
      <c r="R490" s="55"/>
      <c r="S490" s="55"/>
    </row>
    <row r="491" spans="13:19" ht="13.5">
      <c r="M491" s="55"/>
      <c r="N491" s="55"/>
      <c r="O491" s="55"/>
      <c r="P491" s="55"/>
      <c r="Q491" s="55"/>
      <c r="R491" s="55"/>
      <c r="S491" s="55"/>
    </row>
    <row r="492" spans="13:19" ht="13.5">
      <c r="M492" s="55"/>
      <c r="N492" s="55"/>
      <c r="O492" s="55"/>
      <c r="P492" s="55"/>
      <c r="Q492" s="55"/>
      <c r="R492" s="55"/>
      <c r="S492" s="55"/>
    </row>
    <row r="493" spans="13:19" ht="13.5">
      <c r="M493" s="55"/>
      <c r="N493" s="55"/>
      <c r="O493" s="55"/>
      <c r="P493" s="55"/>
      <c r="Q493" s="55"/>
      <c r="R493" s="55"/>
      <c r="S493" s="55"/>
    </row>
    <row r="494" spans="13:19" ht="13.5">
      <c r="M494" s="55"/>
      <c r="N494" s="55"/>
      <c r="O494" s="55"/>
      <c r="P494" s="55"/>
      <c r="Q494" s="55"/>
      <c r="R494" s="55"/>
      <c r="S494" s="55"/>
    </row>
    <row r="495" spans="13:19" ht="13.5">
      <c r="M495" s="55"/>
      <c r="N495" s="55"/>
      <c r="O495" s="55"/>
      <c r="P495" s="55"/>
      <c r="Q495" s="55"/>
      <c r="R495" s="55"/>
      <c r="S495" s="55"/>
    </row>
    <row r="496" spans="13:19" ht="13.5">
      <c r="M496" s="55"/>
      <c r="N496" s="55"/>
      <c r="O496" s="55"/>
      <c r="P496" s="55"/>
      <c r="Q496" s="55"/>
      <c r="R496" s="55"/>
      <c r="S496" s="55"/>
    </row>
    <row r="497" spans="13:19" ht="13.5">
      <c r="M497" s="55"/>
      <c r="N497" s="55"/>
      <c r="O497" s="55"/>
      <c r="P497" s="55"/>
      <c r="Q497" s="55"/>
      <c r="R497" s="55"/>
      <c r="S497" s="55"/>
    </row>
    <row r="498" spans="13:19" ht="13.5">
      <c r="M498" s="55"/>
      <c r="N498" s="55"/>
      <c r="O498" s="55"/>
      <c r="P498" s="55"/>
      <c r="Q498" s="55"/>
      <c r="R498" s="55"/>
      <c r="S498" s="55"/>
    </row>
    <row r="499" spans="13:19" ht="13.5">
      <c r="M499" s="55"/>
      <c r="N499" s="55"/>
      <c r="O499" s="55"/>
      <c r="P499" s="55"/>
      <c r="Q499" s="55"/>
      <c r="R499" s="55"/>
      <c r="S499" s="55"/>
    </row>
    <row r="500" spans="13:19" ht="13.5">
      <c r="M500" s="55"/>
      <c r="N500" s="55"/>
      <c r="O500" s="55"/>
      <c r="P500" s="55"/>
      <c r="Q500" s="55"/>
      <c r="R500" s="55"/>
      <c r="S500" s="55"/>
    </row>
    <row r="501" spans="13:19" ht="13.5">
      <c r="M501" s="55"/>
      <c r="N501" s="55"/>
      <c r="O501" s="55"/>
      <c r="P501" s="55"/>
      <c r="Q501" s="55"/>
      <c r="R501" s="55"/>
      <c r="S501" s="55"/>
    </row>
    <row r="502" spans="13:19" ht="13.5">
      <c r="M502" s="55"/>
      <c r="N502" s="55"/>
      <c r="O502" s="55"/>
      <c r="P502" s="55"/>
      <c r="Q502" s="55"/>
      <c r="R502" s="55"/>
      <c r="S502" s="55"/>
    </row>
    <row r="503" spans="13:19" ht="13.5">
      <c r="M503" s="55"/>
      <c r="N503" s="55"/>
      <c r="O503" s="55"/>
      <c r="P503" s="55"/>
      <c r="Q503" s="55"/>
      <c r="R503" s="55"/>
      <c r="S503" s="55"/>
    </row>
    <row r="504" spans="13:19" ht="13.5">
      <c r="M504" s="55"/>
      <c r="N504" s="55"/>
      <c r="O504" s="55"/>
      <c r="P504" s="55"/>
      <c r="Q504" s="55"/>
      <c r="R504" s="55"/>
      <c r="S504" s="55"/>
    </row>
    <row r="505" spans="13:19" ht="13.5">
      <c r="M505" s="55"/>
      <c r="N505" s="55"/>
      <c r="O505" s="55"/>
      <c r="P505" s="55"/>
      <c r="Q505" s="55"/>
      <c r="R505" s="55"/>
      <c r="S505" s="55"/>
    </row>
    <row r="506" spans="13:19" ht="13.5">
      <c r="M506" s="55"/>
      <c r="N506" s="55"/>
      <c r="O506" s="55"/>
      <c r="P506" s="55"/>
      <c r="Q506" s="55"/>
      <c r="R506" s="55"/>
      <c r="S506" s="55"/>
    </row>
    <row r="507" spans="13:19" ht="13.5">
      <c r="M507" s="55"/>
      <c r="N507" s="55"/>
      <c r="O507" s="55"/>
      <c r="P507" s="55"/>
      <c r="Q507" s="55"/>
      <c r="R507" s="55"/>
      <c r="S507" s="55"/>
    </row>
    <row r="508" spans="13:19" ht="13.5">
      <c r="M508" s="55"/>
      <c r="N508" s="55"/>
      <c r="O508" s="55"/>
      <c r="P508" s="55"/>
      <c r="Q508" s="55"/>
      <c r="R508" s="55"/>
      <c r="S508" s="55"/>
    </row>
    <row r="509" spans="13:19" ht="13.5">
      <c r="M509" s="55"/>
      <c r="N509" s="55"/>
      <c r="O509" s="55"/>
      <c r="P509" s="55"/>
      <c r="Q509" s="55"/>
      <c r="R509" s="55"/>
      <c r="S509" s="55"/>
    </row>
    <row r="510" spans="13:19" ht="13.5">
      <c r="M510" s="55"/>
      <c r="N510" s="55"/>
      <c r="O510" s="55"/>
      <c r="P510" s="55"/>
      <c r="Q510" s="55"/>
      <c r="R510" s="55"/>
      <c r="S510" s="55"/>
    </row>
    <row r="511" spans="13:19" ht="13.5">
      <c r="M511" s="55"/>
      <c r="N511" s="55"/>
      <c r="O511" s="55"/>
      <c r="P511" s="55"/>
      <c r="Q511" s="55"/>
      <c r="R511" s="55"/>
      <c r="S511" s="55"/>
    </row>
    <row r="512" spans="13:19" ht="13.5">
      <c r="M512" s="55"/>
      <c r="N512" s="55"/>
      <c r="O512" s="55"/>
      <c r="P512" s="55"/>
      <c r="Q512" s="55"/>
      <c r="R512" s="55"/>
      <c r="S512" s="55"/>
    </row>
    <row r="513" spans="13:19" ht="13.5">
      <c r="M513" s="55"/>
      <c r="N513" s="55"/>
      <c r="O513" s="55"/>
      <c r="P513" s="55"/>
      <c r="Q513" s="55"/>
      <c r="R513" s="55"/>
      <c r="S513" s="55"/>
    </row>
    <row r="514" spans="13:19" ht="13.5">
      <c r="M514" s="55"/>
      <c r="N514" s="55"/>
      <c r="O514" s="55"/>
      <c r="P514" s="55"/>
      <c r="Q514" s="55"/>
      <c r="R514" s="55"/>
      <c r="S514" s="55"/>
    </row>
    <row r="515" spans="13:19" ht="13.5">
      <c r="M515" s="55"/>
      <c r="N515" s="55"/>
      <c r="O515" s="55"/>
      <c r="P515" s="55"/>
      <c r="Q515" s="55"/>
      <c r="R515" s="55"/>
      <c r="S515" s="55"/>
    </row>
    <row r="516" spans="13:19" ht="13.5">
      <c r="M516" s="55"/>
      <c r="N516" s="55"/>
      <c r="O516" s="55"/>
      <c r="P516" s="55"/>
      <c r="Q516" s="55"/>
      <c r="R516" s="55"/>
      <c r="S516" s="55"/>
    </row>
    <row r="517" spans="13:19" ht="13.5">
      <c r="M517" s="55"/>
      <c r="N517" s="55"/>
      <c r="O517" s="55"/>
      <c r="P517" s="55"/>
      <c r="Q517" s="55"/>
      <c r="R517" s="55"/>
      <c r="S517" s="55"/>
    </row>
    <row r="518" spans="13:19" ht="13.5">
      <c r="M518" s="55"/>
      <c r="N518" s="55"/>
      <c r="O518" s="55"/>
      <c r="P518" s="55"/>
      <c r="Q518" s="55"/>
      <c r="R518" s="55"/>
      <c r="S518" s="55"/>
    </row>
    <row r="519" spans="13:19" ht="13.5">
      <c r="M519" s="55"/>
      <c r="N519" s="55"/>
      <c r="O519" s="55"/>
      <c r="P519" s="55"/>
      <c r="Q519" s="55"/>
      <c r="R519" s="55"/>
      <c r="S519" s="55"/>
    </row>
    <row r="520" spans="13:19" ht="13.5">
      <c r="M520" s="55"/>
      <c r="N520" s="55"/>
      <c r="O520" s="55"/>
      <c r="P520" s="55"/>
      <c r="Q520" s="55"/>
      <c r="R520" s="55"/>
      <c r="S520" s="55"/>
    </row>
    <row r="521" spans="13:19" ht="13.5">
      <c r="M521" s="55"/>
      <c r="N521" s="55"/>
      <c r="O521" s="55"/>
      <c r="P521" s="55"/>
      <c r="Q521" s="55"/>
      <c r="R521" s="55"/>
      <c r="S521" s="55"/>
    </row>
    <row r="522" spans="13:19" ht="13.5">
      <c r="M522" s="55"/>
      <c r="N522" s="55"/>
      <c r="O522" s="55"/>
      <c r="P522" s="55"/>
      <c r="Q522" s="55"/>
      <c r="R522" s="55"/>
      <c r="S522" s="55"/>
    </row>
    <row r="523" spans="13:19" ht="13.5">
      <c r="M523" s="55"/>
      <c r="N523" s="55"/>
      <c r="O523" s="55"/>
      <c r="P523" s="55"/>
      <c r="Q523" s="55"/>
      <c r="R523" s="55"/>
      <c r="S523" s="55"/>
    </row>
    <row r="524" spans="13:19" ht="13.5">
      <c r="M524" s="55"/>
      <c r="N524" s="55"/>
      <c r="O524" s="55"/>
      <c r="P524" s="55"/>
      <c r="Q524" s="55"/>
      <c r="R524" s="55"/>
      <c r="S524" s="55"/>
    </row>
    <row r="525" spans="13:19" ht="13.5">
      <c r="M525" s="55"/>
      <c r="N525" s="55"/>
      <c r="O525" s="55"/>
      <c r="P525" s="55"/>
      <c r="Q525" s="55"/>
      <c r="R525" s="55"/>
      <c r="S525" s="55"/>
    </row>
    <row r="526" spans="13:19" ht="13.5">
      <c r="M526" s="55"/>
      <c r="N526" s="55"/>
      <c r="O526" s="55"/>
      <c r="P526" s="55"/>
      <c r="Q526" s="55"/>
      <c r="R526" s="55"/>
      <c r="S526" s="55"/>
    </row>
    <row r="527" spans="13:19" ht="13.5">
      <c r="M527" s="55"/>
      <c r="N527" s="55"/>
      <c r="O527" s="55"/>
      <c r="P527" s="55"/>
      <c r="Q527" s="55"/>
      <c r="R527" s="55"/>
      <c r="S527" s="55"/>
    </row>
    <row r="528" spans="13:19" ht="13.5">
      <c r="M528" s="55"/>
      <c r="N528" s="55"/>
      <c r="O528" s="55"/>
      <c r="P528" s="55"/>
      <c r="Q528" s="55"/>
      <c r="R528" s="55"/>
      <c r="S528" s="55"/>
    </row>
    <row r="529" spans="13:19" ht="13.5">
      <c r="M529" s="55"/>
      <c r="N529" s="55"/>
      <c r="O529" s="55"/>
      <c r="P529" s="55"/>
      <c r="Q529" s="55"/>
      <c r="R529" s="55"/>
      <c r="S529" s="55"/>
    </row>
    <row r="530" spans="13:19" ht="13.5">
      <c r="M530" s="55"/>
      <c r="N530" s="55"/>
      <c r="O530" s="55"/>
      <c r="P530" s="55"/>
      <c r="Q530" s="55"/>
      <c r="R530" s="55"/>
      <c r="S530" s="55"/>
    </row>
    <row r="531" spans="13:19" ht="13.5">
      <c r="M531" s="55"/>
      <c r="N531" s="55"/>
      <c r="O531" s="55"/>
      <c r="P531" s="55"/>
      <c r="Q531" s="55"/>
      <c r="R531" s="55"/>
      <c r="S531" s="55"/>
    </row>
    <row r="532" spans="13:19" ht="13.5">
      <c r="M532" s="55"/>
      <c r="N532" s="55"/>
      <c r="O532" s="55"/>
      <c r="P532" s="55"/>
      <c r="Q532" s="55"/>
      <c r="R532" s="55"/>
      <c r="S532" s="55"/>
    </row>
    <row r="533" spans="13:19" ht="13.5">
      <c r="M533" s="55"/>
      <c r="N533" s="55"/>
      <c r="O533" s="55"/>
      <c r="P533" s="55"/>
      <c r="Q533" s="55"/>
      <c r="R533" s="55"/>
      <c r="S533" s="55"/>
    </row>
  </sheetData>
  <mergeCells count="18">
    <mergeCell ref="K19:L21"/>
    <mergeCell ref="H3:I3"/>
    <mergeCell ref="K23:L25"/>
    <mergeCell ref="K27:L29"/>
    <mergeCell ref="M3:O3"/>
    <mergeCell ref="P3:Q3"/>
    <mergeCell ref="R3:S3"/>
    <mergeCell ref="A5:B5"/>
    <mergeCell ref="F3:G3"/>
    <mergeCell ref="C3:E3"/>
    <mergeCell ref="A3:B4"/>
    <mergeCell ref="K3:L4"/>
    <mergeCell ref="A7:B7"/>
    <mergeCell ref="A13:B13"/>
    <mergeCell ref="A18:B18"/>
    <mergeCell ref="K5:L5"/>
    <mergeCell ref="K7:L7"/>
    <mergeCell ref="K11:L11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U77"/>
  <sheetViews>
    <sheetView workbookViewId="0" topLeftCell="A1">
      <pane xSplit="2" ySplit="4" topLeftCell="C5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22" customWidth="1"/>
    <col min="2" max="2" width="12.375" style="15" bestFit="1" customWidth="1"/>
    <col min="3" max="3" width="5.50390625" style="22" customWidth="1"/>
    <col min="4" max="7" width="5.25390625" style="22" customWidth="1"/>
    <col min="8" max="9" width="5.00390625" style="22" customWidth="1"/>
    <col min="10" max="10" width="0.37109375" style="22" customWidth="1"/>
    <col min="11" max="11" width="2.00390625" style="22" customWidth="1"/>
    <col min="12" max="12" width="12.375" style="101" customWidth="1"/>
    <col min="13" max="13" width="5.375" style="22" customWidth="1"/>
    <col min="14" max="19" width="5.00390625" style="22" customWidth="1"/>
    <col min="20" max="16384" width="9.00390625" style="22" customWidth="1"/>
  </cols>
  <sheetData>
    <row r="1" spans="1:19" s="252" customFormat="1" ht="17.25" customHeight="1">
      <c r="A1" s="247" t="s">
        <v>348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51" t="s">
        <v>81</v>
      </c>
    </row>
    <row r="2" spans="1:19" s="252" customFormat="1" ht="17.25" customHeight="1" thickBot="1">
      <c r="A2" s="248" t="s">
        <v>343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57"/>
    </row>
    <row r="3" spans="1:19" ht="14.25" thickTop="1">
      <c r="A3" s="334" t="s">
        <v>82</v>
      </c>
      <c r="B3" s="335"/>
      <c r="C3" s="333" t="s">
        <v>164</v>
      </c>
      <c r="D3" s="333"/>
      <c r="E3" s="327"/>
      <c r="F3" s="326" t="s">
        <v>165</v>
      </c>
      <c r="G3" s="327"/>
      <c r="H3" s="328" t="s">
        <v>166</v>
      </c>
      <c r="I3" s="329"/>
      <c r="J3" s="181"/>
      <c r="K3" s="338" t="s">
        <v>82</v>
      </c>
      <c r="L3" s="335"/>
      <c r="M3" s="333" t="s">
        <v>164</v>
      </c>
      <c r="N3" s="333"/>
      <c r="O3" s="327"/>
      <c r="P3" s="326" t="s">
        <v>165</v>
      </c>
      <c r="Q3" s="327"/>
      <c r="R3" s="328" t="s">
        <v>166</v>
      </c>
      <c r="S3" s="329"/>
    </row>
    <row r="4" spans="1:19" ht="13.5">
      <c r="A4" s="336"/>
      <c r="B4" s="337"/>
      <c r="C4" s="182" t="s">
        <v>83</v>
      </c>
      <c r="D4" s="183" t="s">
        <v>84</v>
      </c>
      <c r="E4" s="183" t="s">
        <v>85</v>
      </c>
      <c r="F4" s="183" t="s">
        <v>84</v>
      </c>
      <c r="G4" s="183" t="s">
        <v>85</v>
      </c>
      <c r="H4" s="183" t="s">
        <v>84</v>
      </c>
      <c r="I4" s="184" t="s">
        <v>85</v>
      </c>
      <c r="J4" s="180"/>
      <c r="K4" s="339"/>
      <c r="L4" s="337"/>
      <c r="M4" s="182" t="s">
        <v>83</v>
      </c>
      <c r="N4" s="183" t="s">
        <v>84</v>
      </c>
      <c r="O4" s="183" t="s">
        <v>85</v>
      </c>
      <c r="P4" s="183" t="s">
        <v>84</v>
      </c>
      <c r="Q4" s="183" t="s">
        <v>85</v>
      </c>
      <c r="R4" s="183" t="s">
        <v>84</v>
      </c>
      <c r="S4" s="184" t="s">
        <v>85</v>
      </c>
    </row>
    <row r="5" spans="1:21" ht="13.5">
      <c r="A5" s="330" t="s">
        <v>86</v>
      </c>
      <c r="B5" s="331"/>
      <c r="C5" s="8">
        <f>2449+10</f>
        <v>2459</v>
      </c>
      <c r="D5" s="8">
        <f>1305+4</f>
        <v>1309</v>
      </c>
      <c r="E5" s="8">
        <f>1144+6</f>
        <v>1150</v>
      </c>
      <c r="F5" s="8">
        <f>1305+4</f>
        <v>1309</v>
      </c>
      <c r="G5" s="8">
        <f>1144+6</f>
        <v>1150</v>
      </c>
      <c r="H5" s="8" t="s">
        <v>239</v>
      </c>
      <c r="I5" s="8" t="s">
        <v>239</v>
      </c>
      <c r="J5" s="15"/>
      <c r="K5" s="276"/>
      <c r="L5" s="332"/>
      <c r="M5" s="8"/>
      <c r="N5" s="8"/>
      <c r="O5" s="8"/>
      <c r="P5" s="8"/>
      <c r="Q5" s="8"/>
      <c r="R5" s="8"/>
      <c r="S5" s="8"/>
      <c r="U5" s="185"/>
    </row>
    <row r="6" spans="1:21" ht="13.5">
      <c r="A6" s="24"/>
      <c r="B6" s="158"/>
      <c r="C6" s="8"/>
      <c r="D6" s="8"/>
      <c r="E6" s="8"/>
      <c r="F6" s="8"/>
      <c r="G6" s="8"/>
      <c r="H6" s="8"/>
      <c r="I6" s="8"/>
      <c r="J6" s="15"/>
      <c r="K6" s="11"/>
      <c r="L6" s="12" t="s">
        <v>105</v>
      </c>
      <c r="M6" s="8">
        <v>82</v>
      </c>
      <c r="N6" s="8">
        <v>61</v>
      </c>
      <c r="O6" s="8">
        <v>21</v>
      </c>
      <c r="P6" s="8">
        <v>61</v>
      </c>
      <c r="Q6" s="8">
        <v>21</v>
      </c>
      <c r="R6" s="8" t="s">
        <v>239</v>
      </c>
      <c r="S6" s="8" t="s">
        <v>239</v>
      </c>
      <c r="T6" s="185"/>
      <c r="U6" s="185"/>
    </row>
    <row r="7" spans="1:21" ht="13.5">
      <c r="A7" s="325" t="s">
        <v>89</v>
      </c>
      <c r="B7" s="234"/>
      <c r="C7" s="8">
        <v>194</v>
      </c>
      <c r="D7" s="8">
        <v>132</v>
      </c>
      <c r="E7" s="8">
        <v>62</v>
      </c>
      <c r="F7" s="8">
        <v>132</v>
      </c>
      <c r="G7" s="8">
        <v>62</v>
      </c>
      <c r="H7" s="8" t="s">
        <v>239</v>
      </c>
      <c r="I7" s="8" t="s">
        <v>239</v>
      </c>
      <c r="J7" s="15"/>
      <c r="K7" s="11"/>
      <c r="L7" s="12" t="s">
        <v>106</v>
      </c>
      <c r="M7" s="8">
        <v>31</v>
      </c>
      <c r="N7" s="8">
        <v>24</v>
      </c>
      <c r="O7" s="8">
        <v>7</v>
      </c>
      <c r="P7" s="8">
        <v>24</v>
      </c>
      <c r="Q7" s="8">
        <v>7</v>
      </c>
      <c r="R7" s="8" t="s">
        <v>239</v>
      </c>
      <c r="S7" s="8" t="s">
        <v>239</v>
      </c>
      <c r="T7" s="185"/>
      <c r="U7" s="185"/>
    </row>
    <row r="8" spans="1:21" ht="13.5">
      <c r="A8" s="24"/>
      <c r="B8" s="12" t="s">
        <v>167</v>
      </c>
      <c r="C8" s="8">
        <v>2</v>
      </c>
      <c r="D8" s="8">
        <v>1</v>
      </c>
      <c r="E8" s="8">
        <v>1</v>
      </c>
      <c r="F8" s="8">
        <v>1</v>
      </c>
      <c r="G8" s="8">
        <v>1</v>
      </c>
      <c r="H8" s="8" t="s">
        <v>239</v>
      </c>
      <c r="I8" s="8" t="s">
        <v>239</v>
      </c>
      <c r="J8" s="15"/>
      <c r="K8" s="11"/>
      <c r="L8" s="12" t="s">
        <v>107</v>
      </c>
      <c r="M8" s="8">
        <v>68</v>
      </c>
      <c r="N8" s="8">
        <v>23</v>
      </c>
      <c r="O8" s="8">
        <v>45</v>
      </c>
      <c r="P8" s="8">
        <v>23</v>
      </c>
      <c r="Q8" s="8">
        <v>45</v>
      </c>
      <c r="R8" s="8" t="s">
        <v>239</v>
      </c>
      <c r="S8" s="8" t="s">
        <v>239</v>
      </c>
      <c r="T8" s="185"/>
      <c r="U8" s="185"/>
    </row>
    <row r="9" spans="1:21" ht="13.5">
      <c r="A9" s="24"/>
      <c r="B9" s="12" t="s">
        <v>169</v>
      </c>
      <c r="C9" s="8">
        <v>3</v>
      </c>
      <c r="D9" s="8">
        <v>1</v>
      </c>
      <c r="E9" s="8">
        <v>2</v>
      </c>
      <c r="F9" s="8">
        <v>1</v>
      </c>
      <c r="G9" s="8">
        <v>2</v>
      </c>
      <c r="H9" s="8" t="s">
        <v>239</v>
      </c>
      <c r="I9" s="8" t="s">
        <v>239</v>
      </c>
      <c r="J9" s="15"/>
      <c r="K9" s="11"/>
      <c r="L9" s="12" t="s">
        <v>108</v>
      </c>
      <c r="M9" s="8">
        <v>45</v>
      </c>
      <c r="N9" s="8">
        <v>35</v>
      </c>
      <c r="O9" s="8">
        <v>10</v>
      </c>
      <c r="P9" s="8">
        <v>35</v>
      </c>
      <c r="Q9" s="8">
        <v>10</v>
      </c>
      <c r="R9" s="8" t="s">
        <v>239</v>
      </c>
      <c r="S9" s="8" t="s">
        <v>239</v>
      </c>
      <c r="T9" s="185"/>
      <c r="U9" s="185"/>
    </row>
    <row r="10" spans="1:21" ht="13.5">
      <c r="A10" s="24"/>
      <c r="B10" s="12" t="s">
        <v>171</v>
      </c>
      <c r="C10" s="8">
        <v>2</v>
      </c>
      <c r="D10" s="8">
        <v>2</v>
      </c>
      <c r="E10" s="8" t="s">
        <v>239</v>
      </c>
      <c r="F10" s="8">
        <v>2</v>
      </c>
      <c r="G10" s="8" t="s">
        <v>239</v>
      </c>
      <c r="H10" s="8" t="s">
        <v>239</v>
      </c>
      <c r="I10" s="8" t="s">
        <v>239</v>
      </c>
      <c r="J10" s="15"/>
      <c r="K10" s="11"/>
      <c r="L10" s="12" t="s">
        <v>109</v>
      </c>
      <c r="M10" s="8">
        <v>44</v>
      </c>
      <c r="N10" s="8">
        <v>31</v>
      </c>
      <c r="O10" s="8">
        <v>13</v>
      </c>
      <c r="P10" s="8">
        <v>31</v>
      </c>
      <c r="Q10" s="8">
        <v>13</v>
      </c>
      <c r="R10" s="8" t="s">
        <v>239</v>
      </c>
      <c r="S10" s="8" t="s">
        <v>239</v>
      </c>
      <c r="T10" s="185"/>
      <c r="U10" s="185"/>
    </row>
    <row r="11" spans="1:21" ht="13.5">
      <c r="A11" s="24"/>
      <c r="B11" s="12" t="s">
        <v>173</v>
      </c>
      <c r="C11" s="8">
        <v>2</v>
      </c>
      <c r="D11" s="8">
        <v>1</v>
      </c>
      <c r="E11" s="8">
        <v>1</v>
      </c>
      <c r="F11" s="8">
        <v>1</v>
      </c>
      <c r="G11" s="8">
        <v>1</v>
      </c>
      <c r="H11" s="8" t="s">
        <v>239</v>
      </c>
      <c r="I11" s="8" t="s">
        <v>239</v>
      </c>
      <c r="J11" s="15"/>
      <c r="K11" s="11"/>
      <c r="L11" s="12" t="s">
        <v>110</v>
      </c>
      <c r="M11" s="8">
        <v>116</v>
      </c>
      <c r="N11" s="8">
        <v>100</v>
      </c>
      <c r="O11" s="8">
        <v>16</v>
      </c>
      <c r="P11" s="8">
        <v>100</v>
      </c>
      <c r="Q11" s="8">
        <v>16</v>
      </c>
      <c r="R11" s="8" t="s">
        <v>239</v>
      </c>
      <c r="S11" s="8" t="s">
        <v>239</v>
      </c>
      <c r="T11" s="185"/>
      <c r="U11" s="185"/>
    </row>
    <row r="12" spans="1:21" ht="13.5">
      <c r="A12" s="24"/>
      <c r="B12" s="12" t="s">
        <v>175</v>
      </c>
      <c r="C12" s="8">
        <v>2</v>
      </c>
      <c r="D12" s="8">
        <v>2</v>
      </c>
      <c r="E12" s="8" t="s">
        <v>239</v>
      </c>
      <c r="F12" s="8">
        <v>2</v>
      </c>
      <c r="G12" s="8" t="s">
        <v>239</v>
      </c>
      <c r="H12" s="8" t="s">
        <v>239</v>
      </c>
      <c r="I12" s="8" t="s">
        <v>239</v>
      </c>
      <c r="J12" s="15"/>
      <c r="K12" s="11"/>
      <c r="L12" s="12" t="s">
        <v>243</v>
      </c>
      <c r="M12" s="8">
        <v>31</v>
      </c>
      <c r="N12" s="8">
        <v>29</v>
      </c>
      <c r="O12" s="8">
        <v>2</v>
      </c>
      <c r="P12" s="8">
        <v>29</v>
      </c>
      <c r="Q12" s="8">
        <v>2</v>
      </c>
      <c r="R12" s="8" t="s">
        <v>239</v>
      </c>
      <c r="S12" s="8" t="s">
        <v>239</v>
      </c>
      <c r="T12" s="185"/>
      <c r="U12" s="185"/>
    </row>
    <row r="13" spans="1:21" ht="13.5">
      <c r="A13" s="24"/>
      <c r="B13" s="12" t="s">
        <v>176</v>
      </c>
      <c r="C13" s="8">
        <v>3</v>
      </c>
      <c r="D13" s="8" t="s">
        <v>239</v>
      </c>
      <c r="E13" s="8">
        <v>3</v>
      </c>
      <c r="F13" s="8" t="s">
        <v>239</v>
      </c>
      <c r="G13" s="8">
        <v>3</v>
      </c>
      <c r="H13" s="8" t="s">
        <v>239</v>
      </c>
      <c r="I13" s="8" t="s">
        <v>239</v>
      </c>
      <c r="J13" s="15"/>
      <c r="K13" s="11"/>
      <c r="L13" s="12" t="s">
        <v>112</v>
      </c>
      <c r="M13" s="8">
        <v>24</v>
      </c>
      <c r="N13" s="8">
        <v>21</v>
      </c>
      <c r="O13" s="8">
        <v>3</v>
      </c>
      <c r="P13" s="8">
        <v>21</v>
      </c>
      <c r="Q13" s="8">
        <v>3</v>
      </c>
      <c r="R13" s="8" t="s">
        <v>239</v>
      </c>
      <c r="S13" s="8" t="s">
        <v>239</v>
      </c>
      <c r="T13" s="185"/>
      <c r="U13" s="185"/>
    </row>
    <row r="14" spans="1:21" ht="13.5">
      <c r="A14" s="24"/>
      <c r="B14" s="12" t="s">
        <v>177</v>
      </c>
      <c r="C14" s="8">
        <v>12</v>
      </c>
      <c r="D14" s="8">
        <v>8</v>
      </c>
      <c r="E14" s="8">
        <v>4</v>
      </c>
      <c r="F14" s="8">
        <v>8</v>
      </c>
      <c r="G14" s="8">
        <v>4</v>
      </c>
      <c r="H14" s="8" t="s">
        <v>239</v>
      </c>
      <c r="I14" s="8" t="s">
        <v>239</v>
      </c>
      <c r="J14" s="15"/>
      <c r="K14" s="11"/>
      <c r="L14" s="12" t="s">
        <v>113</v>
      </c>
      <c r="M14" s="8">
        <v>19</v>
      </c>
      <c r="N14" s="8" t="s">
        <v>239</v>
      </c>
      <c r="O14" s="8">
        <v>19</v>
      </c>
      <c r="P14" s="8" t="s">
        <v>239</v>
      </c>
      <c r="Q14" s="8">
        <v>19</v>
      </c>
      <c r="R14" s="8" t="s">
        <v>239</v>
      </c>
      <c r="S14" s="8" t="s">
        <v>239</v>
      </c>
      <c r="T14" s="185"/>
      <c r="U14" s="185"/>
    </row>
    <row r="15" spans="1:21" ht="13.5">
      <c r="A15" s="24"/>
      <c r="B15" s="12" t="s">
        <v>178</v>
      </c>
      <c r="C15" s="8">
        <v>3</v>
      </c>
      <c r="D15" s="8">
        <v>1</v>
      </c>
      <c r="E15" s="8">
        <v>2</v>
      </c>
      <c r="F15" s="8">
        <v>1</v>
      </c>
      <c r="G15" s="8">
        <v>2</v>
      </c>
      <c r="H15" s="8" t="s">
        <v>239</v>
      </c>
      <c r="I15" s="8" t="s">
        <v>239</v>
      </c>
      <c r="J15" s="15"/>
      <c r="K15" s="11"/>
      <c r="L15" s="12" t="s">
        <v>114</v>
      </c>
      <c r="M15" s="8">
        <v>38</v>
      </c>
      <c r="N15" s="8">
        <v>32</v>
      </c>
      <c r="O15" s="8">
        <v>6</v>
      </c>
      <c r="P15" s="8">
        <v>32</v>
      </c>
      <c r="Q15" s="8">
        <v>6</v>
      </c>
      <c r="R15" s="8" t="s">
        <v>239</v>
      </c>
      <c r="S15" s="8" t="s">
        <v>239</v>
      </c>
      <c r="T15" s="185"/>
      <c r="U15" s="185"/>
    </row>
    <row r="16" spans="1:21" ht="13.5">
      <c r="A16" s="24"/>
      <c r="B16" s="12" t="s">
        <v>179</v>
      </c>
      <c r="C16" s="8">
        <v>14</v>
      </c>
      <c r="D16" s="8">
        <v>12</v>
      </c>
      <c r="E16" s="8">
        <v>2</v>
      </c>
      <c r="F16" s="8">
        <v>12</v>
      </c>
      <c r="G16" s="8">
        <v>2</v>
      </c>
      <c r="H16" s="8" t="s">
        <v>239</v>
      </c>
      <c r="I16" s="8" t="s">
        <v>239</v>
      </c>
      <c r="J16" s="15"/>
      <c r="K16" s="11"/>
      <c r="L16" s="12" t="s">
        <v>115</v>
      </c>
      <c r="M16" s="8">
        <v>114</v>
      </c>
      <c r="N16" s="8">
        <v>84</v>
      </c>
      <c r="O16" s="8">
        <v>30</v>
      </c>
      <c r="P16" s="8">
        <v>84</v>
      </c>
      <c r="Q16" s="8">
        <v>30</v>
      </c>
      <c r="R16" s="8" t="s">
        <v>239</v>
      </c>
      <c r="S16" s="8" t="s">
        <v>239</v>
      </c>
      <c r="T16" s="185"/>
      <c r="U16" s="185"/>
    </row>
    <row r="17" spans="1:21" ht="13.5">
      <c r="A17" s="24"/>
      <c r="B17" s="12" t="s">
        <v>180</v>
      </c>
      <c r="C17" s="8">
        <v>4</v>
      </c>
      <c r="D17" s="8">
        <v>2</v>
      </c>
      <c r="E17" s="8">
        <v>2</v>
      </c>
      <c r="F17" s="8">
        <v>2</v>
      </c>
      <c r="G17" s="8">
        <v>2</v>
      </c>
      <c r="H17" s="8" t="s">
        <v>239</v>
      </c>
      <c r="I17" s="8" t="s">
        <v>239</v>
      </c>
      <c r="J17" s="15"/>
      <c r="K17" s="11"/>
      <c r="L17" s="12" t="s">
        <v>116</v>
      </c>
      <c r="M17" s="8">
        <v>15</v>
      </c>
      <c r="N17" s="8" t="s">
        <v>239</v>
      </c>
      <c r="O17" s="8">
        <v>15</v>
      </c>
      <c r="P17" s="8" t="s">
        <v>239</v>
      </c>
      <c r="Q17" s="8">
        <v>15</v>
      </c>
      <c r="R17" s="8" t="s">
        <v>239</v>
      </c>
      <c r="S17" s="8" t="s">
        <v>239</v>
      </c>
      <c r="T17" s="185"/>
      <c r="U17" s="185"/>
    </row>
    <row r="18" spans="1:21" ht="13.5">
      <c r="A18" s="24"/>
      <c r="B18" s="12" t="s">
        <v>181</v>
      </c>
      <c r="C18" s="8">
        <v>7</v>
      </c>
      <c r="D18" s="8">
        <v>6</v>
      </c>
      <c r="E18" s="8">
        <v>1</v>
      </c>
      <c r="F18" s="8">
        <v>6</v>
      </c>
      <c r="G18" s="8">
        <v>1</v>
      </c>
      <c r="H18" s="8" t="s">
        <v>239</v>
      </c>
      <c r="I18" s="8" t="s">
        <v>239</v>
      </c>
      <c r="J18" s="15"/>
      <c r="K18" s="11"/>
      <c r="L18" s="12" t="s">
        <v>117</v>
      </c>
      <c r="M18" s="8">
        <v>47</v>
      </c>
      <c r="N18" s="8">
        <v>44</v>
      </c>
      <c r="O18" s="8">
        <v>3</v>
      </c>
      <c r="P18" s="8">
        <v>44</v>
      </c>
      <c r="Q18" s="8">
        <v>3</v>
      </c>
      <c r="R18" s="8" t="s">
        <v>239</v>
      </c>
      <c r="S18" s="8" t="s">
        <v>239</v>
      </c>
      <c r="T18" s="185"/>
      <c r="U18" s="185"/>
    </row>
    <row r="19" spans="1:21" ht="13.5">
      <c r="A19" s="24"/>
      <c r="B19" s="12" t="s">
        <v>182</v>
      </c>
      <c r="C19" s="8">
        <v>53</v>
      </c>
      <c r="D19" s="8">
        <v>33</v>
      </c>
      <c r="E19" s="8">
        <v>20</v>
      </c>
      <c r="F19" s="8">
        <v>33</v>
      </c>
      <c r="G19" s="8">
        <v>20</v>
      </c>
      <c r="H19" s="8" t="s">
        <v>239</v>
      </c>
      <c r="I19" s="8" t="s">
        <v>239</v>
      </c>
      <c r="J19" s="15"/>
      <c r="K19" s="11"/>
      <c r="L19" s="12" t="s">
        <v>118</v>
      </c>
      <c r="M19" s="8">
        <v>44</v>
      </c>
      <c r="N19" s="8">
        <v>30</v>
      </c>
      <c r="O19" s="8">
        <v>14</v>
      </c>
      <c r="P19" s="8">
        <v>30</v>
      </c>
      <c r="Q19" s="8">
        <v>14</v>
      </c>
      <c r="R19" s="8" t="s">
        <v>239</v>
      </c>
      <c r="S19" s="8" t="s">
        <v>239</v>
      </c>
      <c r="T19" s="185"/>
      <c r="U19" s="185"/>
    </row>
    <row r="20" spans="1:21" ht="13.5">
      <c r="A20" s="24"/>
      <c r="B20" s="12" t="s">
        <v>183</v>
      </c>
      <c r="C20" s="8">
        <v>12</v>
      </c>
      <c r="D20" s="8">
        <v>10</v>
      </c>
      <c r="E20" s="8">
        <v>2</v>
      </c>
      <c r="F20" s="8">
        <v>10</v>
      </c>
      <c r="G20" s="8">
        <v>2</v>
      </c>
      <c r="H20" s="8" t="s">
        <v>239</v>
      </c>
      <c r="I20" s="8" t="s">
        <v>239</v>
      </c>
      <c r="J20" s="15"/>
      <c r="K20" s="11"/>
      <c r="L20" s="12" t="s">
        <v>241</v>
      </c>
      <c r="M20" s="8">
        <v>10</v>
      </c>
      <c r="N20" s="8">
        <v>4</v>
      </c>
      <c r="O20" s="8">
        <v>6</v>
      </c>
      <c r="P20" s="8">
        <v>4</v>
      </c>
      <c r="Q20" s="8">
        <v>6</v>
      </c>
      <c r="R20" s="8" t="s">
        <v>265</v>
      </c>
      <c r="S20" s="8" t="s">
        <v>265</v>
      </c>
      <c r="T20" s="185"/>
      <c r="U20" s="185"/>
    </row>
    <row r="21" spans="1:21" ht="13.5">
      <c r="A21" s="24"/>
      <c r="B21" s="12" t="s">
        <v>184</v>
      </c>
      <c r="C21" s="8">
        <v>14</v>
      </c>
      <c r="D21" s="8">
        <v>11</v>
      </c>
      <c r="E21" s="8">
        <v>3</v>
      </c>
      <c r="F21" s="8">
        <v>11</v>
      </c>
      <c r="G21" s="8">
        <v>3</v>
      </c>
      <c r="H21" s="8" t="s">
        <v>239</v>
      </c>
      <c r="I21" s="8" t="s">
        <v>239</v>
      </c>
      <c r="J21" s="15"/>
      <c r="K21" s="11"/>
      <c r="L21" s="12" t="s">
        <v>119</v>
      </c>
      <c r="M21" s="8">
        <v>16</v>
      </c>
      <c r="N21" s="8">
        <v>13</v>
      </c>
      <c r="O21" s="8">
        <v>3</v>
      </c>
      <c r="P21" s="8">
        <v>13</v>
      </c>
      <c r="Q21" s="8">
        <v>3</v>
      </c>
      <c r="R21" s="8" t="s">
        <v>239</v>
      </c>
      <c r="S21" s="8" t="s">
        <v>239</v>
      </c>
      <c r="T21" s="185"/>
      <c r="U21" s="185"/>
    </row>
    <row r="22" spans="1:21" ht="13.5">
      <c r="A22" s="24"/>
      <c r="B22" s="12" t="s">
        <v>185</v>
      </c>
      <c r="C22" s="8">
        <v>1</v>
      </c>
      <c r="D22" s="8" t="s">
        <v>239</v>
      </c>
      <c r="E22" s="8">
        <v>1</v>
      </c>
      <c r="F22" s="8" t="s">
        <v>239</v>
      </c>
      <c r="G22" s="8">
        <v>1</v>
      </c>
      <c r="H22" s="8" t="s">
        <v>239</v>
      </c>
      <c r="I22" s="8" t="s">
        <v>239</v>
      </c>
      <c r="J22" s="15"/>
      <c r="K22" s="11"/>
      <c r="L22" s="12" t="s">
        <v>120</v>
      </c>
      <c r="M22" s="8">
        <v>31</v>
      </c>
      <c r="N22" s="8">
        <v>24</v>
      </c>
      <c r="O22" s="8">
        <v>7</v>
      </c>
      <c r="P22" s="8">
        <v>24</v>
      </c>
      <c r="Q22" s="8">
        <v>7</v>
      </c>
      <c r="R22" s="8" t="s">
        <v>239</v>
      </c>
      <c r="S22" s="8" t="s">
        <v>239</v>
      </c>
      <c r="T22" s="185"/>
      <c r="U22" s="185"/>
    </row>
    <row r="23" spans="1:21" ht="13.5">
      <c r="A23" s="24"/>
      <c r="B23" s="12" t="s">
        <v>186</v>
      </c>
      <c r="C23" s="8">
        <v>11</v>
      </c>
      <c r="D23" s="8">
        <v>10</v>
      </c>
      <c r="E23" s="8">
        <v>1</v>
      </c>
      <c r="F23" s="8">
        <v>10</v>
      </c>
      <c r="G23" s="8">
        <v>1</v>
      </c>
      <c r="H23" s="8" t="s">
        <v>239</v>
      </c>
      <c r="I23" s="8" t="s">
        <v>239</v>
      </c>
      <c r="J23" s="15"/>
      <c r="K23" s="11"/>
      <c r="L23" s="12" t="s">
        <v>121</v>
      </c>
      <c r="M23" s="8">
        <v>8</v>
      </c>
      <c r="N23" s="8">
        <v>6</v>
      </c>
      <c r="O23" s="8">
        <v>2</v>
      </c>
      <c r="P23" s="8">
        <v>6</v>
      </c>
      <c r="Q23" s="8">
        <v>2</v>
      </c>
      <c r="R23" s="8" t="s">
        <v>239</v>
      </c>
      <c r="S23" s="8" t="s">
        <v>239</v>
      </c>
      <c r="T23" s="185"/>
      <c r="U23" s="185"/>
    </row>
    <row r="24" spans="1:21" ht="13.5">
      <c r="A24" s="24"/>
      <c r="B24" s="12" t="s">
        <v>188</v>
      </c>
      <c r="C24" s="8">
        <v>8</v>
      </c>
      <c r="D24" s="8">
        <v>6</v>
      </c>
      <c r="E24" s="8">
        <v>2</v>
      </c>
      <c r="F24" s="8">
        <v>6</v>
      </c>
      <c r="G24" s="8">
        <v>2</v>
      </c>
      <c r="H24" s="8" t="s">
        <v>239</v>
      </c>
      <c r="I24" s="8" t="s">
        <v>239</v>
      </c>
      <c r="J24" s="15"/>
      <c r="K24" s="11"/>
      <c r="L24" s="12" t="s">
        <v>122</v>
      </c>
      <c r="M24" s="8">
        <v>7</v>
      </c>
      <c r="N24" s="8">
        <v>4</v>
      </c>
      <c r="O24" s="8">
        <v>3</v>
      </c>
      <c r="P24" s="8">
        <v>4</v>
      </c>
      <c r="Q24" s="8">
        <v>3</v>
      </c>
      <c r="R24" s="8" t="s">
        <v>239</v>
      </c>
      <c r="S24" s="8" t="s">
        <v>239</v>
      </c>
      <c r="T24" s="185"/>
      <c r="U24" s="185"/>
    </row>
    <row r="25" spans="1:21" ht="13.5">
      <c r="A25" s="24"/>
      <c r="B25" s="12" t="s">
        <v>189</v>
      </c>
      <c r="C25" s="8">
        <v>5</v>
      </c>
      <c r="D25" s="8">
        <v>2</v>
      </c>
      <c r="E25" s="8">
        <v>3</v>
      </c>
      <c r="F25" s="8">
        <v>2</v>
      </c>
      <c r="G25" s="8">
        <v>3</v>
      </c>
      <c r="H25" s="8" t="s">
        <v>239</v>
      </c>
      <c r="I25" s="8" t="s">
        <v>239</v>
      </c>
      <c r="J25" s="15"/>
      <c r="K25" s="11"/>
      <c r="L25" s="12" t="s">
        <v>246</v>
      </c>
      <c r="M25" s="8">
        <v>858</v>
      </c>
      <c r="N25" s="8">
        <v>404</v>
      </c>
      <c r="O25" s="8">
        <v>454</v>
      </c>
      <c r="P25" s="8">
        <v>404</v>
      </c>
      <c r="Q25" s="8">
        <v>454</v>
      </c>
      <c r="R25" s="8" t="s">
        <v>239</v>
      </c>
      <c r="S25" s="8" t="s">
        <v>239</v>
      </c>
      <c r="T25" s="185"/>
      <c r="U25" s="185"/>
    </row>
    <row r="26" spans="1:21" ht="13.5">
      <c r="A26" s="24"/>
      <c r="B26" s="12" t="s">
        <v>190</v>
      </c>
      <c r="C26" s="8">
        <v>2</v>
      </c>
      <c r="D26" s="8">
        <v>1</v>
      </c>
      <c r="E26" s="8">
        <v>1</v>
      </c>
      <c r="F26" s="8">
        <v>1</v>
      </c>
      <c r="G26" s="8">
        <v>1</v>
      </c>
      <c r="H26" s="8" t="s">
        <v>239</v>
      </c>
      <c r="I26" s="8" t="s">
        <v>239</v>
      </c>
      <c r="J26" s="15"/>
      <c r="K26" s="11"/>
      <c r="L26" s="12"/>
      <c r="M26" s="8"/>
      <c r="N26" s="8"/>
      <c r="O26" s="8"/>
      <c r="P26" s="8"/>
      <c r="Q26" s="8"/>
      <c r="R26" s="8"/>
      <c r="S26" s="8"/>
      <c r="T26" s="185"/>
      <c r="U26" s="185"/>
    </row>
    <row r="27" spans="1:21" ht="13.5" customHeight="1">
      <c r="A27" s="24"/>
      <c r="B27" s="12" t="s">
        <v>192</v>
      </c>
      <c r="C27" s="8">
        <v>2</v>
      </c>
      <c r="D27" s="8" t="s">
        <v>239</v>
      </c>
      <c r="E27" s="8">
        <v>2</v>
      </c>
      <c r="F27" s="8" t="s">
        <v>239</v>
      </c>
      <c r="G27" s="8">
        <v>2</v>
      </c>
      <c r="H27" s="8" t="s">
        <v>239</v>
      </c>
      <c r="I27" s="8" t="s">
        <v>239</v>
      </c>
      <c r="J27" s="15"/>
      <c r="K27" s="267" t="s">
        <v>127</v>
      </c>
      <c r="L27" s="234"/>
      <c r="M27" s="8">
        <v>1</v>
      </c>
      <c r="N27" s="8">
        <v>1</v>
      </c>
      <c r="O27" s="8" t="s">
        <v>239</v>
      </c>
      <c r="P27" s="8">
        <v>1</v>
      </c>
      <c r="Q27" s="8" t="s">
        <v>239</v>
      </c>
      <c r="R27" s="8" t="s">
        <v>239</v>
      </c>
      <c r="S27" s="8" t="s">
        <v>239</v>
      </c>
      <c r="T27" s="185"/>
      <c r="U27" s="185"/>
    </row>
    <row r="28" spans="1:21" ht="13.5">
      <c r="A28" s="24"/>
      <c r="B28" s="12" t="s">
        <v>194</v>
      </c>
      <c r="C28" s="8">
        <v>1</v>
      </c>
      <c r="D28" s="8">
        <v>1</v>
      </c>
      <c r="E28" s="8" t="s">
        <v>239</v>
      </c>
      <c r="F28" s="8">
        <v>1</v>
      </c>
      <c r="G28" s="8" t="s">
        <v>239</v>
      </c>
      <c r="H28" s="8" t="s">
        <v>239</v>
      </c>
      <c r="I28" s="8" t="s">
        <v>239</v>
      </c>
      <c r="J28" s="15"/>
      <c r="K28" s="11"/>
      <c r="L28" s="156"/>
      <c r="M28" s="8"/>
      <c r="N28" s="8"/>
      <c r="O28" s="8"/>
      <c r="P28" s="8"/>
      <c r="Q28" s="8"/>
      <c r="R28" s="8"/>
      <c r="S28" s="8"/>
      <c r="T28" s="185"/>
      <c r="U28" s="185"/>
    </row>
    <row r="29" spans="1:21" ht="13.5" customHeight="1">
      <c r="A29" s="24"/>
      <c r="B29" s="12" t="s">
        <v>258</v>
      </c>
      <c r="C29" s="8">
        <v>31</v>
      </c>
      <c r="D29" s="8">
        <v>22</v>
      </c>
      <c r="E29" s="8">
        <v>9</v>
      </c>
      <c r="F29" s="8">
        <v>22</v>
      </c>
      <c r="G29" s="8">
        <v>9</v>
      </c>
      <c r="H29" s="8" t="s">
        <v>239</v>
      </c>
      <c r="I29" s="8" t="s">
        <v>239</v>
      </c>
      <c r="J29" s="15"/>
      <c r="K29" s="267" t="s">
        <v>130</v>
      </c>
      <c r="L29" s="234"/>
      <c r="M29" s="8">
        <v>13</v>
      </c>
      <c r="N29" s="8" t="s">
        <v>239</v>
      </c>
      <c r="O29" s="8">
        <v>13</v>
      </c>
      <c r="P29" s="8" t="s">
        <v>239</v>
      </c>
      <c r="Q29" s="8">
        <v>13</v>
      </c>
      <c r="R29" s="8" t="s">
        <v>239</v>
      </c>
      <c r="S29" s="8" t="s">
        <v>239</v>
      </c>
      <c r="T29" s="185"/>
      <c r="U29" s="185"/>
    </row>
    <row r="30" spans="1:21" ht="13.5">
      <c r="A30" s="24"/>
      <c r="B30" s="12"/>
      <c r="C30" s="8"/>
      <c r="D30" s="8"/>
      <c r="E30" s="8"/>
      <c r="F30" s="8"/>
      <c r="G30" s="8"/>
      <c r="H30" s="8"/>
      <c r="I30" s="8"/>
      <c r="J30" s="15"/>
      <c r="K30" s="11"/>
      <c r="L30" s="12" t="s">
        <v>131</v>
      </c>
      <c r="M30" s="8">
        <v>11</v>
      </c>
      <c r="N30" s="8" t="s">
        <v>239</v>
      </c>
      <c r="O30" s="8">
        <v>11</v>
      </c>
      <c r="P30" s="8" t="s">
        <v>239</v>
      </c>
      <c r="Q30" s="8">
        <v>11</v>
      </c>
      <c r="R30" s="8" t="s">
        <v>239</v>
      </c>
      <c r="S30" s="8" t="s">
        <v>239</v>
      </c>
      <c r="T30" s="185"/>
      <c r="U30" s="185"/>
    </row>
    <row r="31" spans="1:21" ht="13.5">
      <c r="A31" s="325" t="s">
        <v>123</v>
      </c>
      <c r="B31" s="234"/>
      <c r="C31" s="8">
        <v>56</v>
      </c>
      <c r="D31" s="8">
        <v>25</v>
      </c>
      <c r="E31" s="8">
        <v>31</v>
      </c>
      <c r="F31" s="8">
        <v>25</v>
      </c>
      <c r="G31" s="8">
        <v>31</v>
      </c>
      <c r="H31" s="8" t="s">
        <v>239</v>
      </c>
      <c r="I31" s="8" t="s">
        <v>239</v>
      </c>
      <c r="J31" s="15"/>
      <c r="K31" s="11"/>
      <c r="L31" s="12" t="s">
        <v>124</v>
      </c>
      <c r="M31" s="8">
        <v>2</v>
      </c>
      <c r="N31" s="8" t="s">
        <v>239</v>
      </c>
      <c r="O31" s="8">
        <v>2</v>
      </c>
      <c r="P31" s="8" t="s">
        <v>239</v>
      </c>
      <c r="Q31" s="8">
        <v>2</v>
      </c>
      <c r="R31" s="8" t="s">
        <v>239</v>
      </c>
      <c r="S31" s="8" t="s">
        <v>239</v>
      </c>
      <c r="T31" s="185"/>
      <c r="U31" s="185"/>
    </row>
    <row r="32" spans="1:21" ht="13.5">
      <c r="A32" s="24"/>
      <c r="B32" s="12" t="s">
        <v>125</v>
      </c>
      <c r="C32" s="8">
        <v>3</v>
      </c>
      <c r="D32" s="8">
        <v>3</v>
      </c>
      <c r="E32" s="8" t="s">
        <v>239</v>
      </c>
      <c r="F32" s="8">
        <v>3</v>
      </c>
      <c r="G32" s="8" t="s">
        <v>239</v>
      </c>
      <c r="H32" s="8" t="s">
        <v>239</v>
      </c>
      <c r="I32" s="8" t="s">
        <v>239</v>
      </c>
      <c r="J32" s="15"/>
      <c r="K32" s="11"/>
      <c r="L32" s="156"/>
      <c r="M32" s="8"/>
      <c r="N32" s="8"/>
      <c r="O32" s="8"/>
      <c r="P32" s="8"/>
      <c r="Q32" s="8"/>
      <c r="R32" s="8"/>
      <c r="S32" s="8"/>
      <c r="T32" s="185"/>
      <c r="U32" s="185"/>
    </row>
    <row r="33" spans="1:21" ht="13.5" customHeight="1">
      <c r="A33" s="24"/>
      <c r="B33" s="12" t="s">
        <v>126</v>
      </c>
      <c r="C33" s="8">
        <v>5</v>
      </c>
      <c r="D33" s="8">
        <v>1</v>
      </c>
      <c r="E33" s="8">
        <v>4</v>
      </c>
      <c r="F33" s="8">
        <v>1</v>
      </c>
      <c r="G33" s="8">
        <v>4</v>
      </c>
      <c r="H33" s="8" t="s">
        <v>239</v>
      </c>
      <c r="I33" s="8" t="s">
        <v>239</v>
      </c>
      <c r="J33" s="15"/>
      <c r="K33" s="267" t="s">
        <v>132</v>
      </c>
      <c r="L33" s="234"/>
      <c r="M33" s="8">
        <v>405</v>
      </c>
      <c r="N33" s="8">
        <v>77</v>
      </c>
      <c r="O33" s="8">
        <v>328</v>
      </c>
      <c r="P33" s="8">
        <v>77</v>
      </c>
      <c r="Q33" s="8">
        <v>328</v>
      </c>
      <c r="R33" s="8" t="s">
        <v>239</v>
      </c>
      <c r="S33" s="8" t="s">
        <v>239</v>
      </c>
      <c r="T33" s="185"/>
      <c r="U33" s="185"/>
    </row>
    <row r="34" spans="1:21" ht="13.5">
      <c r="A34" s="146"/>
      <c r="B34" s="12" t="s">
        <v>128</v>
      </c>
      <c r="C34" s="8">
        <v>8</v>
      </c>
      <c r="D34" s="8">
        <v>5</v>
      </c>
      <c r="E34" s="8">
        <v>3</v>
      </c>
      <c r="F34" s="8">
        <v>5</v>
      </c>
      <c r="G34" s="8">
        <v>3</v>
      </c>
      <c r="H34" s="8" t="s">
        <v>239</v>
      </c>
      <c r="I34" s="8" t="s">
        <v>239</v>
      </c>
      <c r="J34" s="15"/>
      <c r="K34" s="11"/>
      <c r="L34" s="12" t="s">
        <v>116</v>
      </c>
      <c r="M34" s="8">
        <v>48</v>
      </c>
      <c r="N34" s="8" t="s">
        <v>239</v>
      </c>
      <c r="O34" s="8">
        <v>48</v>
      </c>
      <c r="P34" s="8" t="s">
        <v>239</v>
      </c>
      <c r="Q34" s="8">
        <v>48</v>
      </c>
      <c r="R34" s="8" t="s">
        <v>239</v>
      </c>
      <c r="S34" s="8" t="s">
        <v>239</v>
      </c>
      <c r="T34" s="185"/>
      <c r="U34" s="185"/>
    </row>
    <row r="35" spans="1:21" ht="18">
      <c r="A35" s="24"/>
      <c r="B35" s="12" t="s">
        <v>129</v>
      </c>
      <c r="C35" s="8">
        <v>9</v>
      </c>
      <c r="D35" s="8" t="s">
        <v>239</v>
      </c>
      <c r="E35" s="8">
        <v>9</v>
      </c>
      <c r="F35" s="8" t="s">
        <v>239</v>
      </c>
      <c r="G35" s="8">
        <v>9</v>
      </c>
      <c r="H35" s="8" t="s">
        <v>239</v>
      </c>
      <c r="I35" s="8" t="s">
        <v>239</v>
      </c>
      <c r="J35" s="15"/>
      <c r="K35" s="11"/>
      <c r="L35" s="163" t="s">
        <v>199</v>
      </c>
      <c r="M35" s="8">
        <v>30</v>
      </c>
      <c r="N35" s="8">
        <v>3</v>
      </c>
      <c r="O35" s="8">
        <v>27</v>
      </c>
      <c r="P35" s="8">
        <v>3</v>
      </c>
      <c r="Q35" s="8">
        <v>27</v>
      </c>
      <c r="R35" s="8" t="s">
        <v>239</v>
      </c>
      <c r="S35" s="8" t="s">
        <v>239</v>
      </c>
      <c r="T35" s="185"/>
      <c r="U35" s="185"/>
    </row>
    <row r="36" spans="1:21" ht="18" customHeight="1">
      <c r="A36" s="24"/>
      <c r="B36" s="12" t="s">
        <v>258</v>
      </c>
      <c r="C36" s="8">
        <v>31</v>
      </c>
      <c r="D36" s="8">
        <v>16</v>
      </c>
      <c r="E36" s="8">
        <v>15</v>
      </c>
      <c r="F36" s="8">
        <v>16</v>
      </c>
      <c r="G36" s="8">
        <v>15</v>
      </c>
      <c r="H36" s="8" t="s">
        <v>239</v>
      </c>
      <c r="I36" s="8" t="s">
        <v>239</v>
      </c>
      <c r="J36" s="15"/>
      <c r="K36" s="11"/>
      <c r="L36" s="163" t="s">
        <v>200</v>
      </c>
      <c r="M36" s="8">
        <v>44</v>
      </c>
      <c r="N36" s="8">
        <v>3</v>
      </c>
      <c r="O36" s="8">
        <v>41</v>
      </c>
      <c r="P36" s="8">
        <v>3</v>
      </c>
      <c r="Q36" s="8">
        <v>41</v>
      </c>
      <c r="R36" s="8" t="s">
        <v>239</v>
      </c>
      <c r="S36" s="8" t="s">
        <v>239</v>
      </c>
      <c r="T36" s="185"/>
      <c r="U36" s="185"/>
    </row>
    <row r="37" spans="1:21" ht="13.5">
      <c r="A37" s="24"/>
      <c r="B37" s="12"/>
      <c r="C37" s="8"/>
      <c r="D37" s="8"/>
      <c r="E37" s="8"/>
      <c r="F37" s="8"/>
      <c r="G37" s="8"/>
      <c r="H37" s="8"/>
      <c r="I37" s="8"/>
      <c r="J37" s="15"/>
      <c r="K37" s="11"/>
      <c r="L37" s="12" t="s">
        <v>133</v>
      </c>
      <c r="M37" s="8">
        <v>21</v>
      </c>
      <c r="N37" s="8" t="s">
        <v>239</v>
      </c>
      <c r="O37" s="8">
        <v>21</v>
      </c>
      <c r="P37" s="8" t="s">
        <v>239</v>
      </c>
      <c r="Q37" s="8">
        <v>21</v>
      </c>
      <c r="R37" s="8" t="s">
        <v>239</v>
      </c>
      <c r="S37" s="8" t="s">
        <v>239</v>
      </c>
      <c r="T37" s="185"/>
      <c r="U37" s="185"/>
    </row>
    <row r="38" spans="1:21" ht="13.5">
      <c r="A38" s="325" t="s">
        <v>87</v>
      </c>
      <c r="B38" s="234"/>
      <c r="C38" s="8">
        <f>1765+10</f>
        <v>1775</v>
      </c>
      <c r="D38" s="8">
        <f>1064+4</f>
        <v>1068</v>
      </c>
      <c r="E38" s="8">
        <f>701+6</f>
        <v>707</v>
      </c>
      <c r="F38" s="8">
        <f>1064+4</f>
        <v>1068</v>
      </c>
      <c r="G38" s="8">
        <f>701+6</f>
        <v>707</v>
      </c>
      <c r="H38" s="8" t="s">
        <v>239</v>
      </c>
      <c r="I38" s="8" t="s">
        <v>239</v>
      </c>
      <c r="J38" s="15"/>
      <c r="K38" s="11"/>
      <c r="L38" s="12" t="s">
        <v>105</v>
      </c>
      <c r="M38" s="8">
        <v>40</v>
      </c>
      <c r="N38" s="8">
        <v>14</v>
      </c>
      <c r="O38" s="8">
        <v>26</v>
      </c>
      <c r="P38" s="8">
        <v>14</v>
      </c>
      <c r="Q38" s="8">
        <v>26</v>
      </c>
      <c r="R38" s="8" t="s">
        <v>239</v>
      </c>
      <c r="S38" s="8" t="s">
        <v>239</v>
      </c>
      <c r="T38" s="185"/>
      <c r="U38" s="185"/>
    </row>
    <row r="39" spans="1:20" ht="13.5">
      <c r="A39" s="24"/>
      <c r="B39" s="12" t="s">
        <v>88</v>
      </c>
      <c r="C39" s="8">
        <v>8</v>
      </c>
      <c r="D39" s="8">
        <v>6</v>
      </c>
      <c r="E39" s="8">
        <v>2</v>
      </c>
      <c r="F39" s="8">
        <v>6</v>
      </c>
      <c r="G39" s="8">
        <v>2</v>
      </c>
      <c r="H39" s="8" t="s">
        <v>239</v>
      </c>
      <c r="I39" s="8" t="s">
        <v>239</v>
      </c>
      <c r="J39" s="15"/>
      <c r="K39" s="11"/>
      <c r="L39" s="12" t="s">
        <v>124</v>
      </c>
      <c r="M39" s="8">
        <v>222</v>
      </c>
      <c r="N39" s="8">
        <v>57</v>
      </c>
      <c r="O39" s="8">
        <v>165</v>
      </c>
      <c r="P39" s="8">
        <v>57</v>
      </c>
      <c r="Q39" s="8">
        <v>165</v>
      </c>
      <c r="R39" s="8" t="s">
        <v>239</v>
      </c>
      <c r="S39" s="8" t="s">
        <v>239</v>
      </c>
      <c r="T39" s="185"/>
    </row>
    <row r="40" spans="1:19" ht="13.5">
      <c r="A40" s="24"/>
      <c r="B40" s="12" t="s">
        <v>90</v>
      </c>
      <c r="C40" s="8">
        <v>6</v>
      </c>
      <c r="D40" s="8">
        <v>5</v>
      </c>
      <c r="E40" s="8">
        <v>1</v>
      </c>
      <c r="F40" s="8">
        <v>5</v>
      </c>
      <c r="G40" s="8">
        <v>1</v>
      </c>
      <c r="H40" s="8" t="s">
        <v>239</v>
      </c>
      <c r="I40" s="8" t="s">
        <v>239</v>
      </c>
      <c r="J40" s="15"/>
      <c r="K40" s="11"/>
      <c r="L40" s="12"/>
      <c r="M40" s="8"/>
      <c r="N40" s="8"/>
      <c r="O40" s="8"/>
      <c r="P40" s="8"/>
      <c r="Q40" s="8"/>
      <c r="R40" s="8"/>
      <c r="S40" s="8"/>
    </row>
    <row r="41" spans="1:19" ht="13.5">
      <c r="A41" s="24"/>
      <c r="B41" s="12" t="s">
        <v>91</v>
      </c>
      <c r="C41" s="8">
        <v>7</v>
      </c>
      <c r="D41" s="8">
        <v>5</v>
      </c>
      <c r="E41" s="8">
        <v>2</v>
      </c>
      <c r="F41" s="8">
        <v>5</v>
      </c>
      <c r="G41" s="8">
        <v>2</v>
      </c>
      <c r="H41" s="8" t="s">
        <v>239</v>
      </c>
      <c r="I41" s="8" t="s">
        <v>239</v>
      </c>
      <c r="J41" s="15"/>
      <c r="K41" s="261" t="s">
        <v>196</v>
      </c>
      <c r="L41" s="262"/>
      <c r="M41" s="8"/>
      <c r="N41" s="8"/>
      <c r="O41" s="8"/>
      <c r="P41" s="8"/>
      <c r="Q41" s="8"/>
      <c r="R41" s="8"/>
      <c r="S41" s="8"/>
    </row>
    <row r="42" spans="1:19" ht="13.5">
      <c r="A42" s="24"/>
      <c r="B42" s="12" t="s">
        <v>92</v>
      </c>
      <c r="C42" s="8">
        <v>2</v>
      </c>
      <c r="D42" s="8">
        <v>1</v>
      </c>
      <c r="E42" s="8">
        <v>1</v>
      </c>
      <c r="F42" s="8">
        <v>1</v>
      </c>
      <c r="G42" s="8">
        <v>1</v>
      </c>
      <c r="H42" s="8" t="s">
        <v>239</v>
      </c>
      <c r="I42" s="8" t="s">
        <v>239</v>
      </c>
      <c r="J42" s="15"/>
      <c r="K42" s="261"/>
      <c r="L42" s="262"/>
      <c r="M42" s="8" t="s">
        <v>239</v>
      </c>
      <c r="N42" s="8" t="s">
        <v>239</v>
      </c>
      <c r="O42" s="8" t="s">
        <v>239</v>
      </c>
      <c r="P42" s="8" t="s">
        <v>239</v>
      </c>
      <c r="Q42" s="8" t="s">
        <v>239</v>
      </c>
      <c r="R42" s="8" t="s">
        <v>239</v>
      </c>
      <c r="S42" s="8" t="s">
        <v>239</v>
      </c>
    </row>
    <row r="43" spans="1:19" ht="13.5">
      <c r="A43" s="24"/>
      <c r="B43" s="12" t="s">
        <v>93</v>
      </c>
      <c r="C43" s="8">
        <v>5</v>
      </c>
      <c r="D43" s="8">
        <v>4</v>
      </c>
      <c r="E43" s="8">
        <v>1</v>
      </c>
      <c r="F43" s="8">
        <v>4</v>
      </c>
      <c r="G43" s="8">
        <v>1</v>
      </c>
      <c r="H43" s="8" t="s">
        <v>239</v>
      </c>
      <c r="I43" s="8" t="s">
        <v>239</v>
      </c>
      <c r="J43" s="15"/>
      <c r="K43" s="261"/>
      <c r="L43" s="262"/>
      <c r="M43" s="8"/>
      <c r="N43" s="8"/>
      <c r="O43" s="8"/>
      <c r="P43" s="8"/>
      <c r="Q43" s="8"/>
      <c r="R43" s="8"/>
      <c r="S43" s="8"/>
    </row>
    <row r="44" spans="1:19" ht="13.5">
      <c r="A44" s="24"/>
      <c r="B44" s="12" t="s">
        <v>94</v>
      </c>
      <c r="C44" s="8">
        <v>53</v>
      </c>
      <c r="D44" s="8">
        <v>46</v>
      </c>
      <c r="E44" s="8">
        <v>7</v>
      </c>
      <c r="F44" s="8">
        <v>46</v>
      </c>
      <c r="G44" s="8">
        <v>7</v>
      </c>
      <c r="H44" s="8" t="s">
        <v>239</v>
      </c>
      <c r="I44" s="8" t="s">
        <v>239</v>
      </c>
      <c r="J44" s="15"/>
      <c r="K44" s="11"/>
      <c r="L44" s="156"/>
      <c r="M44" s="8"/>
      <c r="N44" s="8"/>
      <c r="O44" s="8"/>
      <c r="P44" s="8"/>
      <c r="Q44" s="8"/>
      <c r="R44" s="8"/>
      <c r="S44" s="8"/>
    </row>
    <row r="45" spans="1:19" ht="13.5">
      <c r="A45" s="24"/>
      <c r="B45" s="12" t="s">
        <v>95</v>
      </c>
      <c r="C45" s="8">
        <v>6</v>
      </c>
      <c r="D45" s="8">
        <v>4</v>
      </c>
      <c r="E45" s="8">
        <v>2</v>
      </c>
      <c r="F45" s="8">
        <v>4</v>
      </c>
      <c r="G45" s="8">
        <v>2</v>
      </c>
      <c r="H45" s="8" t="s">
        <v>239</v>
      </c>
      <c r="I45" s="8" t="s">
        <v>239</v>
      </c>
      <c r="J45" s="15"/>
      <c r="K45" s="261" t="s">
        <v>197</v>
      </c>
      <c r="L45" s="262"/>
      <c r="M45" s="8"/>
      <c r="N45" s="8"/>
      <c r="O45" s="8"/>
      <c r="P45" s="8"/>
      <c r="Q45" s="8"/>
      <c r="R45" s="8"/>
      <c r="S45" s="8"/>
    </row>
    <row r="46" spans="1:19" ht="13.5">
      <c r="A46" s="24"/>
      <c r="B46" s="12" t="s">
        <v>96</v>
      </c>
      <c r="C46" s="8">
        <v>1</v>
      </c>
      <c r="D46" s="8">
        <v>1</v>
      </c>
      <c r="E46" s="8" t="s">
        <v>239</v>
      </c>
      <c r="F46" s="8">
        <v>1</v>
      </c>
      <c r="G46" s="8" t="s">
        <v>239</v>
      </c>
      <c r="H46" s="8" t="s">
        <v>239</v>
      </c>
      <c r="I46" s="8" t="s">
        <v>239</v>
      </c>
      <c r="J46" s="101"/>
      <c r="K46" s="261"/>
      <c r="L46" s="262"/>
      <c r="M46" s="8">
        <v>15</v>
      </c>
      <c r="N46" s="8">
        <v>6</v>
      </c>
      <c r="O46" s="8">
        <v>9</v>
      </c>
      <c r="P46" s="8">
        <v>6</v>
      </c>
      <c r="Q46" s="8">
        <v>9</v>
      </c>
      <c r="R46" s="8" t="s">
        <v>239</v>
      </c>
      <c r="S46" s="8" t="s">
        <v>239</v>
      </c>
    </row>
    <row r="47" spans="1:19" ht="13.5">
      <c r="A47" s="24"/>
      <c r="B47" s="12" t="s">
        <v>97</v>
      </c>
      <c r="C47" s="8">
        <v>7</v>
      </c>
      <c r="D47" s="8">
        <v>7</v>
      </c>
      <c r="E47" s="8" t="s">
        <v>239</v>
      </c>
      <c r="F47" s="8">
        <v>7</v>
      </c>
      <c r="G47" s="8" t="s">
        <v>239</v>
      </c>
      <c r="H47" s="8" t="s">
        <v>239</v>
      </c>
      <c r="I47" s="8" t="s">
        <v>239</v>
      </c>
      <c r="K47" s="261"/>
      <c r="L47" s="262"/>
      <c r="M47" s="8"/>
      <c r="N47" s="8"/>
      <c r="O47" s="8"/>
      <c r="P47" s="8"/>
      <c r="Q47" s="8"/>
      <c r="R47" s="8"/>
      <c r="S47" s="8"/>
    </row>
    <row r="48" spans="1:19" ht="13.5">
      <c r="A48" s="24"/>
      <c r="B48" s="12" t="s">
        <v>98</v>
      </c>
      <c r="C48" s="8">
        <v>3</v>
      </c>
      <c r="D48" s="8">
        <v>3</v>
      </c>
      <c r="E48" s="8" t="s">
        <v>239</v>
      </c>
      <c r="F48" s="8">
        <v>3</v>
      </c>
      <c r="G48" s="8" t="s">
        <v>239</v>
      </c>
      <c r="H48" s="8" t="s">
        <v>239</v>
      </c>
      <c r="I48" s="8" t="s">
        <v>239</v>
      </c>
      <c r="K48" s="187"/>
      <c r="L48" s="188"/>
      <c r="M48" s="8"/>
      <c r="N48" s="8"/>
      <c r="O48" s="8"/>
      <c r="P48" s="8"/>
      <c r="Q48" s="8"/>
      <c r="R48" s="8"/>
      <c r="S48" s="8"/>
    </row>
    <row r="49" spans="1:19" ht="13.5">
      <c r="A49" s="24"/>
      <c r="B49" s="12" t="s">
        <v>99</v>
      </c>
      <c r="C49" s="8">
        <v>15</v>
      </c>
      <c r="D49" s="8">
        <v>10</v>
      </c>
      <c r="E49" s="8">
        <v>5</v>
      </c>
      <c r="F49" s="8">
        <v>10</v>
      </c>
      <c r="G49" s="8">
        <v>5</v>
      </c>
      <c r="H49" s="8" t="s">
        <v>239</v>
      </c>
      <c r="I49" s="8" t="s">
        <v>239</v>
      </c>
      <c r="K49" s="261" t="s">
        <v>198</v>
      </c>
      <c r="L49" s="262"/>
      <c r="M49" s="8"/>
      <c r="N49" s="8"/>
      <c r="O49" s="8"/>
      <c r="P49" s="8"/>
      <c r="Q49" s="8"/>
      <c r="R49" s="8"/>
      <c r="S49" s="8"/>
    </row>
    <row r="50" spans="1:19" ht="13.5">
      <c r="A50" s="24"/>
      <c r="B50" s="12" t="s">
        <v>100</v>
      </c>
      <c r="C50" s="8">
        <v>3</v>
      </c>
      <c r="D50" s="8" t="s">
        <v>239</v>
      </c>
      <c r="E50" s="8">
        <v>3</v>
      </c>
      <c r="F50" s="8" t="s">
        <v>239</v>
      </c>
      <c r="G50" s="8">
        <v>3</v>
      </c>
      <c r="H50" s="8" t="s">
        <v>239</v>
      </c>
      <c r="I50" s="8" t="s">
        <v>239</v>
      </c>
      <c r="J50" s="24"/>
      <c r="K50" s="261"/>
      <c r="L50" s="262"/>
      <c r="M50" s="8" t="s">
        <v>239</v>
      </c>
      <c r="N50" s="8" t="s">
        <v>239</v>
      </c>
      <c r="O50" s="8" t="s">
        <v>239</v>
      </c>
      <c r="P50" s="8" t="s">
        <v>239</v>
      </c>
      <c r="Q50" s="8" t="s">
        <v>239</v>
      </c>
      <c r="R50" s="8" t="s">
        <v>239</v>
      </c>
      <c r="S50" s="8" t="s">
        <v>239</v>
      </c>
    </row>
    <row r="51" spans="1:19" ht="13.5">
      <c r="A51" s="24"/>
      <c r="B51" s="12" t="s">
        <v>101</v>
      </c>
      <c r="C51" s="8">
        <v>3</v>
      </c>
      <c r="D51" s="8">
        <v>3</v>
      </c>
      <c r="E51" s="8" t="s">
        <v>239</v>
      </c>
      <c r="F51" s="8">
        <v>3</v>
      </c>
      <c r="G51" s="8" t="s">
        <v>239</v>
      </c>
      <c r="H51" s="8" t="s">
        <v>239</v>
      </c>
      <c r="I51" s="8" t="s">
        <v>239</v>
      </c>
      <c r="J51" s="102"/>
      <c r="K51" s="261"/>
      <c r="L51" s="262"/>
      <c r="M51" s="25"/>
      <c r="N51" s="25"/>
      <c r="O51" s="25"/>
      <c r="P51" s="25"/>
      <c r="Q51" s="25"/>
      <c r="R51" s="25"/>
      <c r="S51" s="25"/>
    </row>
    <row r="52" spans="1:19" ht="13.5">
      <c r="A52" s="24"/>
      <c r="B52" s="12" t="s">
        <v>102</v>
      </c>
      <c r="C52" s="8">
        <v>2</v>
      </c>
      <c r="D52" s="8" t="s">
        <v>239</v>
      </c>
      <c r="E52" s="8">
        <v>2</v>
      </c>
      <c r="F52" s="8" t="s">
        <v>239</v>
      </c>
      <c r="G52" s="8">
        <v>2</v>
      </c>
      <c r="H52" s="8" t="s">
        <v>239</v>
      </c>
      <c r="I52" s="8" t="s">
        <v>239</v>
      </c>
      <c r="K52" s="11"/>
      <c r="L52" s="163"/>
      <c r="M52" s="8"/>
      <c r="N52" s="8"/>
      <c r="O52" s="8"/>
      <c r="P52" s="8"/>
      <c r="Q52" s="8"/>
      <c r="R52" s="8"/>
      <c r="S52" s="8"/>
    </row>
    <row r="53" spans="1:19" ht="13.5">
      <c r="A53" s="24"/>
      <c r="B53" s="12" t="s">
        <v>103</v>
      </c>
      <c r="C53" s="8">
        <v>5</v>
      </c>
      <c r="D53" s="8">
        <v>4</v>
      </c>
      <c r="E53" s="8">
        <v>1</v>
      </c>
      <c r="F53" s="8">
        <v>4</v>
      </c>
      <c r="G53" s="8">
        <v>1</v>
      </c>
      <c r="H53" s="8" t="s">
        <v>239</v>
      </c>
      <c r="I53" s="8" t="s">
        <v>239</v>
      </c>
      <c r="K53" s="11"/>
      <c r="L53" s="12"/>
      <c r="M53" s="8"/>
      <c r="N53" s="8"/>
      <c r="O53" s="8"/>
      <c r="P53" s="8"/>
      <c r="Q53" s="8"/>
      <c r="R53" s="8"/>
      <c r="S53" s="8"/>
    </row>
    <row r="54" spans="1:19" ht="13.5">
      <c r="A54" s="24"/>
      <c r="B54" s="12" t="s">
        <v>104</v>
      </c>
      <c r="C54" s="8">
        <v>1</v>
      </c>
      <c r="D54" s="8" t="s">
        <v>239</v>
      </c>
      <c r="E54" s="8">
        <v>1</v>
      </c>
      <c r="F54" s="8" t="s">
        <v>239</v>
      </c>
      <c r="G54" s="8">
        <v>1</v>
      </c>
      <c r="H54" s="8" t="s">
        <v>239</v>
      </c>
      <c r="I54" s="8" t="s">
        <v>239</v>
      </c>
      <c r="K54" s="11"/>
      <c r="L54" s="12"/>
      <c r="M54" s="8"/>
      <c r="N54" s="8"/>
      <c r="O54" s="8"/>
      <c r="P54" s="8"/>
      <c r="Q54" s="8"/>
      <c r="R54" s="8"/>
      <c r="S54" s="8"/>
    </row>
    <row r="55" spans="1:19" ht="7.5" customHeight="1">
      <c r="A55" s="24"/>
      <c r="B55" s="12"/>
      <c r="C55" s="8"/>
      <c r="D55" s="8"/>
      <c r="E55" s="8"/>
      <c r="F55" s="8"/>
      <c r="G55" s="8"/>
      <c r="H55" s="8"/>
      <c r="I55" s="8"/>
      <c r="K55" s="11"/>
      <c r="L55" s="12"/>
      <c r="M55" s="8"/>
      <c r="N55" s="8"/>
      <c r="O55" s="8"/>
      <c r="P55" s="8"/>
      <c r="Q55" s="8"/>
      <c r="R55" s="8"/>
      <c r="S55" s="8"/>
    </row>
    <row r="56" spans="1:19" ht="7.5" customHeight="1">
      <c r="A56" s="24"/>
      <c r="B56" s="12"/>
      <c r="C56" s="8"/>
      <c r="D56" s="8"/>
      <c r="E56" s="8"/>
      <c r="F56" s="8"/>
      <c r="G56" s="8"/>
      <c r="H56" s="8"/>
      <c r="I56" s="8"/>
      <c r="K56" s="11"/>
      <c r="L56" s="12"/>
      <c r="M56" s="8"/>
      <c r="N56" s="8"/>
      <c r="O56" s="8"/>
      <c r="P56" s="8"/>
      <c r="Q56" s="8"/>
      <c r="R56" s="8"/>
      <c r="S56" s="8"/>
    </row>
    <row r="57" spans="1:19" ht="13.5">
      <c r="A57" s="24"/>
      <c r="B57" s="12"/>
      <c r="C57" s="8"/>
      <c r="D57" s="8"/>
      <c r="E57" s="8"/>
      <c r="F57" s="8"/>
      <c r="G57" s="8"/>
      <c r="H57" s="8"/>
      <c r="I57" s="8"/>
      <c r="K57" s="11"/>
      <c r="L57" s="12"/>
      <c r="M57" s="8"/>
      <c r="N57" s="8"/>
      <c r="O57" s="8"/>
      <c r="P57" s="8"/>
      <c r="Q57" s="8"/>
      <c r="R57" s="8"/>
      <c r="S57" s="8"/>
    </row>
    <row r="58" spans="1:19" ht="13.5">
      <c r="A58" s="24"/>
      <c r="B58" s="12"/>
      <c r="C58" s="8"/>
      <c r="D58" s="8"/>
      <c r="E58" s="8"/>
      <c r="F58" s="8"/>
      <c r="G58" s="8"/>
      <c r="H58" s="8"/>
      <c r="I58" s="8"/>
      <c r="K58" s="11"/>
      <c r="L58" s="12"/>
      <c r="M58" s="8"/>
      <c r="N58" s="8"/>
      <c r="O58" s="8"/>
      <c r="P58" s="8"/>
      <c r="Q58" s="8"/>
      <c r="R58" s="8"/>
      <c r="S58" s="8"/>
    </row>
    <row r="59" spans="1:19" ht="13.5">
      <c r="A59" s="24"/>
      <c r="B59" s="12"/>
      <c r="C59" s="8"/>
      <c r="D59" s="8"/>
      <c r="E59" s="8"/>
      <c r="F59" s="8"/>
      <c r="G59" s="8"/>
      <c r="H59" s="8"/>
      <c r="I59" s="8"/>
      <c r="K59" s="11"/>
      <c r="L59" s="12"/>
      <c r="M59" s="8"/>
      <c r="N59" s="8"/>
      <c r="O59" s="8"/>
      <c r="P59" s="8"/>
      <c r="Q59" s="8"/>
      <c r="R59" s="8"/>
      <c r="S59" s="8"/>
    </row>
    <row r="60" spans="1:19" ht="13.5">
      <c r="A60" s="24"/>
      <c r="B60" s="12"/>
      <c r="C60" s="8"/>
      <c r="D60" s="8"/>
      <c r="E60" s="8"/>
      <c r="F60" s="8"/>
      <c r="G60" s="8"/>
      <c r="H60" s="8"/>
      <c r="I60" s="8"/>
      <c r="K60" s="11"/>
      <c r="L60" s="12"/>
      <c r="M60" s="8"/>
      <c r="N60" s="8"/>
      <c r="O60" s="8"/>
      <c r="P60" s="8"/>
      <c r="Q60" s="8"/>
      <c r="R60" s="8"/>
      <c r="S60" s="8"/>
    </row>
    <row r="61" spans="1:19" ht="13.5">
      <c r="A61" s="24"/>
      <c r="B61" s="12"/>
      <c r="C61" s="8"/>
      <c r="D61" s="8"/>
      <c r="E61" s="8"/>
      <c r="F61" s="8"/>
      <c r="G61" s="8"/>
      <c r="H61" s="8"/>
      <c r="I61" s="8"/>
      <c r="K61" s="11"/>
      <c r="L61" s="12"/>
      <c r="M61" s="8"/>
      <c r="N61" s="8"/>
      <c r="O61" s="8"/>
      <c r="P61" s="8"/>
      <c r="Q61" s="8"/>
      <c r="R61" s="8"/>
      <c r="S61" s="8"/>
    </row>
    <row r="62" spans="1:19" ht="13.5">
      <c r="A62" s="24"/>
      <c r="B62" s="12"/>
      <c r="C62" s="8"/>
      <c r="D62" s="8"/>
      <c r="E62" s="8"/>
      <c r="F62" s="8"/>
      <c r="G62" s="8"/>
      <c r="H62" s="8"/>
      <c r="I62" s="8"/>
      <c r="K62" s="11"/>
      <c r="L62" s="12"/>
      <c r="M62" s="8"/>
      <c r="N62" s="8"/>
      <c r="O62" s="8"/>
      <c r="P62" s="8"/>
      <c r="Q62" s="8"/>
      <c r="R62" s="8"/>
      <c r="S62" s="8"/>
    </row>
    <row r="63" spans="1:19" ht="13.5">
      <c r="A63" s="24"/>
      <c r="B63" s="12"/>
      <c r="C63" s="8"/>
      <c r="D63" s="8"/>
      <c r="E63" s="8"/>
      <c r="F63" s="8"/>
      <c r="G63" s="8"/>
      <c r="H63" s="8"/>
      <c r="I63" s="8"/>
      <c r="K63" s="11"/>
      <c r="L63" s="12"/>
      <c r="M63" s="8"/>
      <c r="N63" s="8"/>
      <c r="O63" s="8"/>
      <c r="P63" s="8"/>
      <c r="Q63" s="8"/>
      <c r="R63" s="8"/>
      <c r="S63" s="8"/>
    </row>
    <row r="64" spans="1:19" ht="13.5">
      <c r="A64" s="24"/>
      <c r="B64" s="12"/>
      <c r="C64" s="8"/>
      <c r="D64" s="8"/>
      <c r="E64" s="8"/>
      <c r="F64" s="8"/>
      <c r="G64" s="8"/>
      <c r="H64" s="8"/>
      <c r="I64" s="8"/>
      <c r="K64" s="11"/>
      <c r="L64" s="12"/>
      <c r="M64" s="8"/>
      <c r="N64" s="8"/>
      <c r="O64" s="8"/>
      <c r="P64" s="8"/>
      <c r="Q64" s="8"/>
      <c r="R64" s="8"/>
      <c r="S64" s="8"/>
    </row>
    <row r="65" spans="1:19" ht="13.5">
      <c r="A65" s="24"/>
      <c r="B65" s="158"/>
      <c r="C65" s="21"/>
      <c r="D65" s="21"/>
      <c r="E65" s="21"/>
      <c r="F65" s="21"/>
      <c r="G65" s="21"/>
      <c r="H65" s="21"/>
      <c r="I65" s="21"/>
      <c r="K65" s="11"/>
      <c r="L65" s="12"/>
      <c r="M65" s="8"/>
      <c r="N65" s="8"/>
      <c r="O65" s="8"/>
      <c r="P65" s="8"/>
      <c r="Q65" s="8"/>
      <c r="R65" s="8"/>
      <c r="S65" s="8"/>
    </row>
    <row r="66" spans="1:19" ht="13.5">
      <c r="A66" s="26"/>
      <c r="B66" s="191"/>
      <c r="C66" s="26"/>
      <c r="D66" s="26"/>
      <c r="E66" s="26"/>
      <c r="F66" s="26"/>
      <c r="G66" s="26"/>
      <c r="H66" s="26"/>
      <c r="I66" s="26"/>
      <c r="J66" s="26"/>
      <c r="K66" s="104"/>
      <c r="L66" s="189"/>
      <c r="M66" s="186"/>
      <c r="N66" s="186"/>
      <c r="O66" s="186"/>
      <c r="P66" s="186"/>
      <c r="Q66" s="186"/>
      <c r="R66" s="186"/>
      <c r="S66" s="186"/>
    </row>
    <row r="67" spans="1:19" s="1" customFormat="1" ht="36.75" customHeight="1">
      <c r="A67" s="235" t="s">
        <v>303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</row>
    <row r="68" spans="1:12" ht="5.25" customHeight="1">
      <c r="A68" s="24"/>
      <c r="B68" s="17"/>
      <c r="K68" s="24"/>
      <c r="L68" s="190"/>
    </row>
    <row r="71" spans="2:19" ht="13.5">
      <c r="B71" s="55"/>
      <c r="C71" s="37"/>
      <c r="D71" s="37"/>
      <c r="E71" s="37"/>
      <c r="F71" s="55"/>
      <c r="G71" s="55"/>
      <c r="H71" s="55"/>
      <c r="I71" s="55"/>
      <c r="J71" s="55"/>
      <c r="K71" s="55"/>
      <c r="L71" s="35"/>
      <c r="M71" s="55"/>
      <c r="N71" s="55"/>
      <c r="O71" s="55"/>
      <c r="P71" s="55"/>
      <c r="Q71" s="55"/>
      <c r="R71" s="55"/>
      <c r="S71" s="55"/>
    </row>
    <row r="72" spans="2:19" ht="13.5">
      <c r="B72" s="55"/>
      <c r="C72" s="37"/>
      <c r="D72" s="37"/>
      <c r="E72" s="37"/>
      <c r="F72" s="37"/>
      <c r="G72" s="37"/>
      <c r="H72" s="37"/>
      <c r="I72" s="37"/>
      <c r="J72" s="37"/>
      <c r="K72" s="55"/>
      <c r="L72" s="35"/>
      <c r="M72" s="55"/>
      <c r="N72" s="55"/>
      <c r="O72" s="55"/>
      <c r="P72" s="55"/>
      <c r="Q72" s="55"/>
      <c r="R72" s="55"/>
      <c r="S72" s="55"/>
    </row>
    <row r="73" spans="2:19" ht="13.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35"/>
      <c r="M73" s="55"/>
      <c r="N73" s="55"/>
      <c r="O73" s="55"/>
      <c r="P73" s="55"/>
      <c r="Q73" s="55"/>
      <c r="R73" s="55"/>
      <c r="S73" s="55"/>
    </row>
    <row r="74" spans="2:19" ht="13.5">
      <c r="B74" s="55"/>
      <c r="C74" s="37"/>
      <c r="D74" s="37"/>
      <c r="E74" s="37"/>
      <c r="F74" s="37"/>
      <c r="G74" s="37"/>
      <c r="H74" s="37"/>
      <c r="I74" s="37"/>
      <c r="J74" s="55"/>
      <c r="K74" s="55"/>
      <c r="L74" s="35"/>
      <c r="M74" s="37"/>
      <c r="N74" s="37"/>
      <c r="O74" s="37"/>
      <c r="P74" s="37"/>
      <c r="Q74" s="37"/>
      <c r="R74" s="37"/>
      <c r="S74" s="37"/>
    </row>
    <row r="75" spans="2:19" ht="13.5">
      <c r="B75" s="55"/>
      <c r="C75" s="37"/>
      <c r="D75" s="37"/>
      <c r="E75" s="37"/>
      <c r="F75" s="37"/>
      <c r="G75" s="37"/>
      <c r="H75" s="37"/>
      <c r="I75" s="37"/>
      <c r="J75" s="55"/>
      <c r="K75" s="55"/>
      <c r="L75" s="35"/>
      <c r="M75" s="37"/>
      <c r="N75" s="37"/>
      <c r="O75" s="37"/>
      <c r="P75" s="37"/>
      <c r="Q75" s="37"/>
      <c r="R75" s="37"/>
      <c r="S75" s="37"/>
    </row>
    <row r="76" spans="2:19" ht="13.5">
      <c r="B76" s="55"/>
      <c r="C76" s="37"/>
      <c r="D76" s="37"/>
      <c r="E76" s="37"/>
      <c r="F76" s="37"/>
      <c r="G76" s="37"/>
      <c r="H76" s="37"/>
      <c r="I76" s="37"/>
      <c r="J76" s="55"/>
      <c r="K76" s="55"/>
      <c r="L76" s="35"/>
      <c r="M76" s="37"/>
      <c r="N76" s="37"/>
      <c r="O76" s="37"/>
      <c r="P76" s="37"/>
      <c r="Q76" s="37"/>
      <c r="R76" s="37"/>
      <c r="S76" s="37"/>
    </row>
    <row r="77" spans="2:19" ht="13.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35"/>
      <c r="M77" s="37"/>
      <c r="N77" s="37"/>
      <c r="O77" s="37"/>
      <c r="P77" s="37"/>
      <c r="Q77" s="37"/>
      <c r="R77" s="37"/>
      <c r="S77" s="37"/>
    </row>
  </sheetData>
  <mergeCells count="20">
    <mergeCell ref="A67:S67"/>
    <mergeCell ref="K41:L43"/>
    <mergeCell ref="K45:L47"/>
    <mergeCell ref="K49:L51"/>
    <mergeCell ref="P3:Q3"/>
    <mergeCell ref="R3:S3"/>
    <mergeCell ref="A5:B5"/>
    <mergeCell ref="K5:L5"/>
    <mergeCell ref="M3:O3"/>
    <mergeCell ref="H3:I3"/>
    <mergeCell ref="F3:G3"/>
    <mergeCell ref="C3:E3"/>
    <mergeCell ref="A3:B4"/>
    <mergeCell ref="K3:L4"/>
    <mergeCell ref="A7:B7"/>
    <mergeCell ref="A38:B38"/>
    <mergeCell ref="K27:L27"/>
    <mergeCell ref="K29:L29"/>
    <mergeCell ref="K33:L33"/>
    <mergeCell ref="A31:B31"/>
  </mergeCells>
  <printOptions horizontalCentered="1"/>
  <pageMargins left="0.3937007874015748" right="0.3937007874015748" top="1.1811023622047245" bottom="0.4" header="0.5118110236220472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S76"/>
  <sheetViews>
    <sheetView workbookViewId="0" topLeftCell="A1">
      <pane xSplit="2" ySplit="4" topLeftCell="C5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22" customWidth="1"/>
    <col min="2" max="2" width="13.25390625" style="15" customWidth="1"/>
    <col min="3" max="3" width="5.50390625" style="22" customWidth="1"/>
    <col min="4" max="9" width="5.00390625" style="22" customWidth="1"/>
    <col min="10" max="10" width="0.37109375" style="22" customWidth="1"/>
    <col min="11" max="11" width="2.00390625" style="22" customWidth="1"/>
    <col min="12" max="12" width="12.375" style="15" customWidth="1"/>
    <col min="13" max="13" width="5.75390625" style="22" customWidth="1"/>
    <col min="14" max="19" width="5.00390625" style="22" customWidth="1"/>
    <col min="20" max="16384" width="9.00390625" style="22" customWidth="1"/>
  </cols>
  <sheetData>
    <row r="1" spans="1:19" s="252" customFormat="1" ht="17.25" customHeight="1">
      <c r="A1" s="247" t="s">
        <v>349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51" t="s">
        <v>81</v>
      </c>
    </row>
    <row r="2" spans="1:19" s="252" customFormat="1" ht="17.25" customHeight="1" thickBot="1">
      <c r="A2" s="248" t="s">
        <v>343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57"/>
    </row>
    <row r="3" spans="1:19" ht="14.25" thickTop="1">
      <c r="A3" s="334" t="s">
        <v>82</v>
      </c>
      <c r="B3" s="335"/>
      <c r="C3" s="333" t="s">
        <v>164</v>
      </c>
      <c r="D3" s="333"/>
      <c r="E3" s="327"/>
      <c r="F3" s="326" t="s">
        <v>165</v>
      </c>
      <c r="G3" s="327"/>
      <c r="H3" s="328" t="s">
        <v>166</v>
      </c>
      <c r="I3" s="329"/>
      <c r="J3" s="181"/>
      <c r="K3" s="338" t="s">
        <v>82</v>
      </c>
      <c r="L3" s="335"/>
      <c r="M3" s="333" t="s">
        <v>164</v>
      </c>
      <c r="N3" s="333"/>
      <c r="O3" s="327"/>
      <c r="P3" s="326" t="s">
        <v>165</v>
      </c>
      <c r="Q3" s="327"/>
      <c r="R3" s="328" t="s">
        <v>166</v>
      </c>
      <c r="S3" s="329"/>
    </row>
    <row r="4" spans="1:19" ht="13.5">
      <c r="A4" s="336"/>
      <c r="B4" s="337"/>
      <c r="C4" s="182" t="s">
        <v>83</v>
      </c>
      <c r="D4" s="183" t="s">
        <v>84</v>
      </c>
      <c r="E4" s="183" t="s">
        <v>85</v>
      </c>
      <c r="F4" s="183" t="s">
        <v>84</v>
      </c>
      <c r="G4" s="183" t="s">
        <v>85</v>
      </c>
      <c r="H4" s="183" t="s">
        <v>84</v>
      </c>
      <c r="I4" s="184" t="s">
        <v>85</v>
      </c>
      <c r="J4" s="180"/>
      <c r="K4" s="339"/>
      <c r="L4" s="337"/>
      <c r="M4" s="182" t="s">
        <v>83</v>
      </c>
      <c r="N4" s="183" t="s">
        <v>84</v>
      </c>
      <c r="O4" s="183" t="s">
        <v>85</v>
      </c>
      <c r="P4" s="183" t="s">
        <v>84</v>
      </c>
      <c r="Q4" s="183" t="s">
        <v>85</v>
      </c>
      <c r="R4" s="183" t="s">
        <v>84</v>
      </c>
      <c r="S4" s="184" t="s">
        <v>85</v>
      </c>
    </row>
    <row r="5" spans="1:19" ht="13.5">
      <c r="A5" s="341" t="s">
        <v>86</v>
      </c>
      <c r="B5" s="342"/>
      <c r="C5" s="8">
        <f>2177+10</f>
        <v>2187</v>
      </c>
      <c r="D5" s="8">
        <f>1191+4</f>
        <v>1195</v>
      </c>
      <c r="E5" s="8">
        <f>986+6</f>
        <v>992</v>
      </c>
      <c r="F5" s="8">
        <f>1191+4</f>
        <v>1195</v>
      </c>
      <c r="G5" s="8">
        <f>986+6</f>
        <v>992</v>
      </c>
      <c r="H5" s="8" t="s">
        <v>239</v>
      </c>
      <c r="I5" s="8" t="s">
        <v>239</v>
      </c>
      <c r="J5" s="15"/>
      <c r="K5" s="233"/>
      <c r="L5" s="332"/>
      <c r="M5" s="8"/>
      <c r="N5" s="8"/>
      <c r="O5" s="8"/>
      <c r="P5" s="8"/>
      <c r="Q5" s="8"/>
      <c r="R5" s="8"/>
      <c r="S5" s="8"/>
    </row>
    <row r="6" spans="1:19" ht="13.5">
      <c r="A6" s="24"/>
      <c r="B6" s="158"/>
      <c r="C6" s="8"/>
      <c r="D6" s="8"/>
      <c r="E6" s="8"/>
      <c r="F6" s="8"/>
      <c r="G6" s="8"/>
      <c r="H6" s="8"/>
      <c r="I6" s="8"/>
      <c r="J6" s="15"/>
      <c r="K6" s="11"/>
      <c r="L6" s="12" t="s">
        <v>105</v>
      </c>
      <c r="M6" s="8">
        <v>77</v>
      </c>
      <c r="N6" s="8">
        <v>58</v>
      </c>
      <c r="O6" s="8">
        <v>19</v>
      </c>
      <c r="P6" s="8">
        <v>58</v>
      </c>
      <c r="Q6" s="8">
        <v>19</v>
      </c>
      <c r="R6" s="8" t="s">
        <v>239</v>
      </c>
      <c r="S6" s="8" t="s">
        <v>239</v>
      </c>
    </row>
    <row r="7" spans="1:19" ht="13.5">
      <c r="A7" s="340" t="s">
        <v>89</v>
      </c>
      <c r="B7" s="234"/>
      <c r="C7" s="8">
        <v>189</v>
      </c>
      <c r="D7" s="8">
        <v>131</v>
      </c>
      <c r="E7" s="8">
        <v>58</v>
      </c>
      <c r="F7" s="8">
        <v>131</v>
      </c>
      <c r="G7" s="8">
        <v>58</v>
      </c>
      <c r="H7" s="8" t="s">
        <v>239</v>
      </c>
      <c r="I7" s="8" t="s">
        <v>239</v>
      </c>
      <c r="J7" s="15"/>
      <c r="K7" s="11"/>
      <c r="L7" s="12" t="s">
        <v>106</v>
      </c>
      <c r="M7" s="8">
        <v>26</v>
      </c>
      <c r="N7" s="8">
        <v>19</v>
      </c>
      <c r="O7" s="8">
        <v>7</v>
      </c>
      <c r="P7" s="8">
        <v>19</v>
      </c>
      <c r="Q7" s="8">
        <v>7</v>
      </c>
      <c r="R7" s="8" t="s">
        <v>239</v>
      </c>
      <c r="S7" s="8" t="s">
        <v>239</v>
      </c>
    </row>
    <row r="8" spans="1:19" ht="13.5">
      <c r="A8" s="24"/>
      <c r="B8" s="12" t="s">
        <v>167</v>
      </c>
      <c r="C8" s="8">
        <v>2</v>
      </c>
      <c r="D8" s="8">
        <v>1</v>
      </c>
      <c r="E8" s="8">
        <v>1</v>
      </c>
      <c r="F8" s="8">
        <v>1</v>
      </c>
      <c r="G8" s="8">
        <v>1</v>
      </c>
      <c r="H8" s="8" t="s">
        <v>239</v>
      </c>
      <c r="I8" s="8" t="s">
        <v>239</v>
      </c>
      <c r="J8" s="15"/>
      <c r="K8" s="11"/>
      <c r="L8" s="12" t="s">
        <v>107</v>
      </c>
      <c r="M8" s="8">
        <v>68</v>
      </c>
      <c r="N8" s="8">
        <v>23</v>
      </c>
      <c r="O8" s="8">
        <v>45</v>
      </c>
      <c r="P8" s="8">
        <v>23</v>
      </c>
      <c r="Q8" s="8">
        <v>45</v>
      </c>
      <c r="R8" s="8" t="s">
        <v>239</v>
      </c>
      <c r="S8" s="8" t="s">
        <v>239</v>
      </c>
    </row>
    <row r="9" spans="1:19" ht="13.5">
      <c r="A9" s="24"/>
      <c r="B9" s="12" t="s">
        <v>169</v>
      </c>
      <c r="C9" s="8">
        <v>2</v>
      </c>
      <c r="D9" s="8">
        <v>1</v>
      </c>
      <c r="E9" s="8">
        <v>1</v>
      </c>
      <c r="F9" s="8">
        <v>1</v>
      </c>
      <c r="G9" s="8">
        <v>1</v>
      </c>
      <c r="H9" s="8" t="s">
        <v>239</v>
      </c>
      <c r="I9" s="8" t="s">
        <v>239</v>
      </c>
      <c r="J9" s="15"/>
      <c r="K9" s="11"/>
      <c r="L9" s="12" t="s">
        <v>108</v>
      </c>
      <c r="M9" s="8">
        <v>44</v>
      </c>
      <c r="N9" s="8">
        <v>34</v>
      </c>
      <c r="O9" s="8">
        <v>10</v>
      </c>
      <c r="P9" s="8">
        <v>34</v>
      </c>
      <c r="Q9" s="8">
        <v>10</v>
      </c>
      <c r="R9" s="8" t="s">
        <v>239</v>
      </c>
      <c r="S9" s="8" t="s">
        <v>239</v>
      </c>
    </row>
    <row r="10" spans="1:19" ht="13.5">
      <c r="A10" s="24"/>
      <c r="B10" s="12" t="s">
        <v>171</v>
      </c>
      <c r="C10" s="8">
        <v>2</v>
      </c>
      <c r="D10" s="8">
        <v>2</v>
      </c>
      <c r="E10" s="8" t="s">
        <v>239</v>
      </c>
      <c r="F10" s="8">
        <v>2</v>
      </c>
      <c r="G10" s="8" t="s">
        <v>239</v>
      </c>
      <c r="H10" s="8" t="s">
        <v>239</v>
      </c>
      <c r="I10" s="8" t="s">
        <v>239</v>
      </c>
      <c r="J10" s="15"/>
      <c r="K10" s="11"/>
      <c r="L10" s="12" t="s">
        <v>109</v>
      </c>
      <c r="M10" s="8">
        <v>42</v>
      </c>
      <c r="N10" s="8">
        <v>29</v>
      </c>
      <c r="O10" s="8">
        <v>13</v>
      </c>
      <c r="P10" s="8">
        <v>29</v>
      </c>
      <c r="Q10" s="8">
        <v>13</v>
      </c>
      <c r="R10" s="8" t="s">
        <v>239</v>
      </c>
      <c r="S10" s="8" t="s">
        <v>239</v>
      </c>
    </row>
    <row r="11" spans="1:19" ht="13.5">
      <c r="A11" s="24"/>
      <c r="B11" s="12" t="s">
        <v>173</v>
      </c>
      <c r="C11" s="8">
        <v>2</v>
      </c>
      <c r="D11" s="8">
        <v>1</v>
      </c>
      <c r="E11" s="8">
        <v>1</v>
      </c>
      <c r="F11" s="8">
        <v>1</v>
      </c>
      <c r="G11" s="8">
        <v>1</v>
      </c>
      <c r="H11" s="8" t="s">
        <v>239</v>
      </c>
      <c r="I11" s="8" t="s">
        <v>239</v>
      </c>
      <c r="J11" s="15"/>
      <c r="K11" s="11"/>
      <c r="L11" s="12" t="s">
        <v>110</v>
      </c>
      <c r="M11" s="8">
        <v>114</v>
      </c>
      <c r="N11" s="8">
        <v>98</v>
      </c>
      <c r="O11" s="8">
        <v>16</v>
      </c>
      <c r="P11" s="8">
        <v>98</v>
      </c>
      <c r="Q11" s="8">
        <v>16</v>
      </c>
      <c r="R11" s="8" t="s">
        <v>239</v>
      </c>
      <c r="S11" s="8" t="s">
        <v>239</v>
      </c>
    </row>
    <row r="12" spans="1:19" ht="13.5">
      <c r="A12" s="24"/>
      <c r="B12" s="12" t="s">
        <v>175</v>
      </c>
      <c r="C12" s="8">
        <v>2</v>
      </c>
      <c r="D12" s="8">
        <v>2</v>
      </c>
      <c r="E12" s="8" t="s">
        <v>239</v>
      </c>
      <c r="F12" s="8">
        <v>2</v>
      </c>
      <c r="G12" s="8" t="s">
        <v>239</v>
      </c>
      <c r="H12" s="8" t="s">
        <v>239</v>
      </c>
      <c r="I12" s="8" t="s">
        <v>239</v>
      </c>
      <c r="J12" s="15"/>
      <c r="K12" s="11"/>
      <c r="L12" s="12" t="s">
        <v>243</v>
      </c>
      <c r="M12" s="8">
        <v>31</v>
      </c>
      <c r="N12" s="8">
        <v>29</v>
      </c>
      <c r="O12" s="8">
        <v>2</v>
      </c>
      <c r="P12" s="8">
        <v>29</v>
      </c>
      <c r="Q12" s="8">
        <v>2</v>
      </c>
      <c r="R12" s="8" t="s">
        <v>239</v>
      </c>
      <c r="S12" s="8" t="s">
        <v>239</v>
      </c>
    </row>
    <row r="13" spans="1:19" ht="13.5">
      <c r="A13" s="24"/>
      <c r="B13" s="12" t="s">
        <v>176</v>
      </c>
      <c r="C13" s="8">
        <v>3</v>
      </c>
      <c r="D13" s="8" t="s">
        <v>239</v>
      </c>
      <c r="E13" s="8">
        <v>3</v>
      </c>
      <c r="F13" s="8" t="s">
        <v>239</v>
      </c>
      <c r="G13" s="8">
        <v>3</v>
      </c>
      <c r="H13" s="8" t="s">
        <v>239</v>
      </c>
      <c r="I13" s="8" t="s">
        <v>239</v>
      </c>
      <c r="J13" s="15"/>
      <c r="K13" s="11"/>
      <c r="L13" s="12" t="s">
        <v>112</v>
      </c>
      <c r="M13" s="8">
        <v>22</v>
      </c>
      <c r="N13" s="8">
        <v>20</v>
      </c>
      <c r="O13" s="8">
        <v>2</v>
      </c>
      <c r="P13" s="8">
        <v>20</v>
      </c>
      <c r="Q13" s="8">
        <v>2</v>
      </c>
      <c r="R13" s="8" t="s">
        <v>239</v>
      </c>
      <c r="S13" s="8" t="s">
        <v>239</v>
      </c>
    </row>
    <row r="14" spans="1:19" ht="13.5">
      <c r="A14" s="24"/>
      <c r="B14" s="12" t="s">
        <v>177</v>
      </c>
      <c r="C14" s="8">
        <v>12</v>
      </c>
      <c r="D14" s="8">
        <v>8</v>
      </c>
      <c r="E14" s="8">
        <v>4</v>
      </c>
      <c r="F14" s="8">
        <v>8</v>
      </c>
      <c r="G14" s="8">
        <v>4</v>
      </c>
      <c r="H14" s="8" t="s">
        <v>239</v>
      </c>
      <c r="I14" s="8" t="s">
        <v>239</v>
      </c>
      <c r="J14" s="15"/>
      <c r="K14" s="11"/>
      <c r="L14" s="12" t="s">
        <v>113</v>
      </c>
      <c r="M14" s="8">
        <v>17</v>
      </c>
      <c r="N14" s="8" t="s">
        <v>239</v>
      </c>
      <c r="O14" s="8">
        <v>17</v>
      </c>
      <c r="P14" s="8" t="s">
        <v>239</v>
      </c>
      <c r="Q14" s="8">
        <v>17</v>
      </c>
      <c r="R14" s="8" t="s">
        <v>239</v>
      </c>
      <c r="S14" s="8" t="s">
        <v>239</v>
      </c>
    </row>
    <row r="15" spans="1:19" ht="13.5">
      <c r="A15" s="24"/>
      <c r="B15" s="12" t="s">
        <v>178</v>
      </c>
      <c r="C15" s="8">
        <v>3</v>
      </c>
      <c r="D15" s="8">
        <v>1</v>
      </c>
      <c r="E15" s="8">
        <v>2</v>
      </c>
      <c r="F15" s="8">
        <v>1</v>
      </c>
      <c r="G15" s="8">
        <v>2</v>
      </c>
      <c r="H15" s="8" t="s">
        <v>239</v>
      </c>
      <c r="I15" s="8" t="s">
        <v>239</v>
      </c>
      <c r="J15" s="15"/>
      <c r="K15" s="11"/>
      <c r="L15" s="12" t="s">
        <v>114</v>
      </c>
      <c r="M15" s="8">
        <v>36</v>
      </c>
      <c r="N15" s="8">
        <v>32</v>
      </c>
      <c r="O15" s="8">
        <v>4</v>
      </c>
      <c r="P15" s="8">
        <v>32</v>
      </c>
      <c r="Q15" s="8">
        <v>4</v>
      </c>
      <c r="R15" s="8" t="s">
        <v>239</v>
      </c>
      <c r="S15" s="8" t="s">
        <v>239</v>
      </c>
    </row>
    <row r="16" spans="1:19" ht="13.5">
      <c r="A16" s="24"/>
      <c r="B16" s="12" t="s">
        <v>179</v>
      </c>
      <c r="C16" s="8">
        <v>14</v>
      </c>
      <c r="D16" s="8">
        <v>12</v>
      </c>
      <c r="E16" s="8">
        <v>2</v>
      </c>
      <c r="F16" s="8">
        <v>12</v>
      </c>
      <c r="G16" s="8">
        <v>2</v>
      </c>
      <c r="H16" s="8" t="s">
        <v>239</v>
      </c>
      <c r="I16" s="8" t="s">
        <v>239</v>
      </c>
      <c r="J16" s="15"/>
      <c r="K16" s="11"/>
      <c r="L16" s="12" t="s">
        <v>115</v>
      </c>
      <c r="M16" s="8">
        <v>90</v>
      </c>
      <c r="N16" s="8">
        <v>62</v>
      </c>
      <c r="O16" s="8">
        <v>28</v>
      </c>
      <c r="P16" s="8">
        <v>62</v>
      </c>
      <c r="Q16" s="8">
        <v>28</v>
      </c>
      <c r="R16" s="8" t="s">
        <v>239</v>
      </c>
      <c r="S16" s="8" t="s">
        <v>239</v>
      </c>
    </row>
    <row r="17" spans="1:19" ht="13.5">
      <c r="A17" s="24"/>
      <c r="B17" s="12" t="s">
        <v>180</v>
      </c>
      <c r="C17" s="8">
        <v>4</v>
      </c>
      <c r="D17" s="8">
        <v>2</v>
      </c>
      <c r="E17" s="8">
        <v>2</v>
      </c>
      <c r="F17" s="8">
        <v>2</v>
      </c>
      <c r="G17" s="8">
        <v>2</v>
      </c>
      <c r="H17" s="8" t="s">
        <v>239</v>
      </c>
      <c r="I17" s="8" t="s">
        <v>239</v>
      </c>
      <c r="J17" s="15"/>
      <c r="K17" s="11"/>
      <c r="L17" s="12" t="s">
        <v>116</v>
      </c>
      <c r="M17" s="8">
        <v>14</v>
      </c>
      <c r="N17" s="8" t="s">
        <v>239</v>
      </c>
      <c r="O17" s="8">
        <v>14</v>
      </c>
      <c r="P17" s="8" t="s">
        <v>239</v>
      </c>
      <c r="Q17" s="8">
        <v>14</v>
      </c>
      <c r="R17" s="8" t="s">
        <v>239</v>
      </c>
      <c r="S17" s="8" t="s">
        <v>239</v>
      </c>
    </row>
    <row r="18" spans="1:19" ht="13.5">
      <c r="A18" s="24"/>
      <c r="B18" s="12" t="s">
        <v>181</v>
      </c>
      <c r="C18" s="8">
        <v>7</v>
      </c>
      <c r="D18" s="8">
        <v>6</v>
      </c>
      <c r="E18" s="8">
        <v>1</v>
      </c>
      <c r="F18" s="8">
        <v>6</v>
      </c>
      <c r="G18" s="8">
        <v>1</v>
      </c>
      <c r="H18" s="8" t="s">
        <v>239</v>
      </c>
      <c r="I18" s="8" t="s">
        <v>239</v>
      </c>
      <c r="J18" s="15"/>
      <c r="K18" s="11"/>
      <c r="L18" s="12" t="s">
        <v>117</v>
      </c>
      <c r="M18" s="8">
        <v>26</v>
      </c>
      <c r="N18" s="8">
        <v>25</v>
      </c>
      <c r="O18" s="8">
        <v>1</v>
      </c>
      <c r="P18" s="8">
        <v>25</v>
      </c>
      <c r="Q18" s="8">
        <v>1</v>
      </c>
      <c r="R18" s="8" t="s">
        <v>239</v>
      </c>
      <c r="S18" s="8" t="s">
        <v>239</v>
      </c>
    </row>
    <row r="19" spans="1:19" ht="13.5">
      <c r="A19" s="24"/>
      <c r="B19" s="12" t="s">
        <v>182</v>
      </c>
      <c r="C19" s="8">
        <v>52</v>
      </c>
      <c r="D19" s="8">
        <v>33</v>
      </c>
      <c r="E19" s="8">
        <v>19</v>
      </c>
      <c r="F19" s="8">
        <v>33</v>
      </c>
      <c r="G19" s="8">
        <v>19</v>
      </c>
      <c r="H19" s="8" t="s">
        <v>239</v>
      </c>
      <c r="I19" s="8" t="s">
        <v>239</v>
      </c>
      <c r="J19" s="15"/>
      <c r="K19" s="11"/>
      <c r="L19" s="12" t="s">
        <v>118</v>
      </c>
      <c r="M19" s="8">
        <v>43</v>
      </c>
      <c r="N19" s="8">
        <v>30</v>
      </c>
      <c r="O19" s="8">
        <v>13</v>
      </c>
      <c r="P19" s="8">
        <v>30</v>
      </c>
      <c r="Q19" s="8">
        <v>13</v>
      </c>
      <c r="R19" s="8" t="s">
        <v>239</v>
      </c>
      <c r="S19" s="8" t="s">
        <v>239</v>
      </c>
    </row>
    <row r="20" spans="1:19" ht="13.5">
      <c r="A20" s="24"/>
      <c r="B20" s="12" t="s">
        <v>183</v>
      </c>
      <c r="C20" s="8">
        <v>12</v>
      </c>
      <c r="D20" s="8">
        <v>10</v>
      </c>
      <c r="E20" s="8">
        <v>2</v>
      </c>
      <c r="F20" s="8">
        <v>10</v>
      </c>
      <c r="G20" s="8">
        <v>2</v>
      </c>
      <c r="H20" s="8" t="s">
        <v>239</v>
      </c>
      <c r="I20" s="8" t="s">
        <v>239</v>
      </c>
      <c r="J20" s="15"/>
      <c r="K20" s="11"/>
      <c r="L20" s="12" t="s">
        <v>241</v>
      </c>
      <c r="M20" s="8">
        <v>10</v>
      </c>
      <c r="N20" s="8">
        <v>4</v>
      </c>
      <c r="O20" s="8">
        <v>6</v>
      </c>
      <c r="P20" s="8">
        <v>4</v>
      </c>
      <c r="Q20" s="8">
        <v>6</v>
      </c>
      <c r="R20" s="8" t="s">
        <v>265</v>
      </c>
      <c r="S20" s="8" t="s">
        <v>265</v>
      </c>
    </row>
    <row r="21" spans="1:19" ht="13.5">
      <c r="A21" s="24"/>
      <c r="B21" s="12" t="s">
        <v>184</v>
      </c>
      <c r="C21" s="8">
        <v>14</v>
      </c>
      <c r="D21" s="8">
        <v>11</v>
      </c>
      <c r="E21" s="8">
        <v>3</v>
      </c>
      <c r="F21" s="8">
        <v>11</v>
      </c>
      <c r="G21" s="8">
        <v>3</v>
      </c>
      <c r="H21" s="8" t="s">
        <v>239</v>
      </c>
      <c r="I21" s="8" t="s">
        <v>239</v>
      </c>
      <c r="J21" s="15"/>
      <c r="K21" s="11"/>
      <c r="L21" s="12" t="s">
        <v>119</v>
      </c>
      <c r="M21" s="8">
        <v>16</v>
      </c>
      <c r="N21" s="8">
        <v>13</v>
      </c>
      <c r="O21" s="8">
        <v>3</v>
      </c>
      <c r="P21" s="8">
        <v>13</v>
      </c>
      <c r="Q21" s="8">
        <v>3</v>
      </c>
      <c r="R21" s="8" t="s">
        <v>239</v>
      </c>
      <c r="S21" s="8" t="s">
        <v>239</v>
      </c>
    </row>
    <row r="22" spans="1:19" ht="13.5">
      <c r="A22" s="24"/>
      <c r="B22" s="12" t="s">
        <v>185</v>
      </c>
      <c r="C22" s="8">
        <v>1</v>
      </c>
      <c r="D22" s="8" t="s">
        <v>239</v>
      </c>
      <c r="E22" s="8">
        <v>1</v>
      </c>
      <c r="F22" s="8" t="s">
        <v>239</v>
      </c>
      <c r="G22" s="8">
        <v>1</v>
      </c>
      <c r="H22" s="8" t="s">
        <v>239</v>
      </c>
      <c r="I22" s="8" t="s">
        <v>239</v>
      </c>
      <c r="J22" s="15"/>
      <c r="K22" s="11"/>
      <c r="L22" s="12" t="s">
        <v>120</v>
      </c>
      <c r="M22" s="8">
        <v>29</v>
      </c>
      <c r="N22" s="8">
        <v>23</v>
      </c>
      <c r="O22" s="8">
        <v>6</v>
      </c>
      <c r="P22" s="8">
        <v>23</v>
      </c>
      <c r="Q22" s="8">
        <v>6</v>
      </c>
      <c r="R22" s="8" t="s">
        <v>239</v>
      </c>
      <c r="S22" s="8" t="s">
        <v>239</v>
      </c>
    </row>
    <row r="23" spans="1:19" ht="13.5">
      <c r="A23" s="24"/>
      <c r="B23" s="12" t="s">
        <v>186</v>
      </c>
      <c r="C23" s="8">
        <v>11</v>
      </c>
      <c r="D23" s="8">
        <v>10</v>
      </c>
      <c r="E23" s="8">
        <v>1</v>
      </c>
      <c r="F23" s="8">
        <v>10</v>
      </c>
      <c r="G23" s="8">
        <v>1</v>
      </c>
      <c r="H23" s="8" t="s">
        <v>239</v>
      </c>
      <c r="I23" s="8" t="s">
        <v>239</v>
      </c>
      <c r="J23" s="15"/>
      <c r="K23" s="11"/>
      <c r="L23" s="12" t="s">
        <v>121</v>
      </c>
      <c r="M23" s="8">
        <v>8</v>
      </c>
      <c r="N23" s="8">
        <v>6</v>
      </c>
      <c r="O23" s="8">
        <v>2</v>
      </c>
      <c r="P23" s="8">
        <v>6</v>
      </c>
      <c r="Q23" s="8">
        <v>2</v>
      </c>
      <c r="R23" s="8" t="s">
        <v>239</v>
      </c>
      <c r="S23" s="8" t="s">
        <v>239</v>
      </c>
    </row>
    <row r="24" spans="1:19" ht="13.5">
      <c r="A24" s="24"/>
      <c r="B24" s="12" t="s">
        <v>188</v>
      </c>
      <c r="C24" s="8">
        <v>8</v>
      </c>
      <c r="D24" s="8">
        <v>6</v>
      </c>
      <c r="E24" s="8">
        <v>2</v>
      </c>
      <c r="F24" s="8">
        <v>6</v>
      </c>
      <c r="G24" s="8">
        <v>2</v>
      </c>
      <c r="H24" s="8" t="s">
        <v>239</v>
      </c>
      <c r="I24" s="8" t="s">
        <v>239</v>
      </c>
      <c r="J24" s="15"/>
      <c r="K24" s="11"/>
      <c r="L24" s="12" t="s">
        <v>122</v>
      </c>
      <c r="M24" s="8">
        <v>7</v>
      </c>
      <c r="N24" s="8">
        <v>4</v>
      </c>
      <c r="O24" s="8">
        <v>3</v>
      </c>
      <c r="P24" s="8">
        <v>4</v>
      </c>
      <c r="Q24" s="8">
        <v>3</v>
      </c>
      <c r="R24" s="8" t="s">
        <v>239</v>
      </c>
      <c r="S24" s="8" t="s">
        <v>239</v>
      </c>
    </row>
    <row r="25" spans="1:19" ht="13.5">
      <c r="A25" s="24"/>
      <c r="B25" s="12" t="s">
        <v>189</v>
      </c>
      <c r="C25" s="8">
        <v>5</v>
      </c>
      <c r="D25" s="8">
        <v>2</v>
      </c>
      <c r="E25" s="8">
        <v>3</v>
      </c>
      <c r="F25" s="8">
        <v>2</v>
      </c>
      <c r="G25" s="8">
        <v>3</v>
      </c>
      <c r="H25" s="8" t="s">
        <v>239</v>
      </c>
      <c r="I25" s="8" t="s">
        <v>239</v>
      </c>
      <c r="J25" s="15"/>
      <c r="K25" s="11"/>
      <c r="L25" s="12" t="s">
        <v>246</v>
      </c>
      <c r="M25" s="8">
        <v>784</v>
      </c>
      <c r="N25" s="8">
        <v>371</v>
      </c>
      <c r="O25" s="8">
        <v>413</v>
      </c>
      <c r="P25" s="8">
        <v>371</v>
      </c>
      <c r="Q25" s="8">
        <v>413</v>
      </c>
      <c r="R25" s="8" t="s">
        <v>239</v>
      </c>
      <c r="S25" s="8" t="s">
        <v>239</v>
      </c>
    </row>
    <row r="26" spans="1:19" ht="13.5">
      <c r="A26" s="24"/>
      <c r="B26" s="12" t="s">
        <v>190</v>
      </c>
      <c r="C26" s="8">
        <v>2</v>
      </c>
      <c r="D26" s="8">
        <v>1</v>
      </c>
      <c r="E26" s="8">
        <v>1</v>
      </c>
      <c r="F26" s="8">
        <v>1</v>
      </c>
      <c r="G26" s="8">
        <v>1</v>
      </c>
      <c r="H26" s="8" t="s">
        <v>239</v>
      </c>
      <c r="I26" s="8" t="s">
        <v>239</v>
      </c>
      <c r="J26" s="15"/>
      <c r="K26" s="11"/>
      <c r="L26" s="12"/>
      <c r="M26" s="8"/>
      <c r="N26" s="8"/>
      <c r="O26" s="8"/>
      <c r="P26" s="8"/>
      <c r="Q26" s="8"/>
      <c r="R26" s="8"/>
      <c r="S26" s="8"/>
    </row>
    <row r="27" spans="1:19" ht="13.5" customHeight="1">
      <c r="A27" s="24"/>
      <c r="B27" s="12" t="s">
        <v>192</v>
      </c>
      <c r="C27" s="8">
        <v>2</v>
      </c>
      <c r="D27" s="8" t="s">
        <v>239</v>
      </c>
      <c r="E27" s="8">
        <v>2</v>
      </c>
      <c r="F27" s="8" t="s">
        <v>239</v>
      </c>
      <c r="G27" s="8">
        <v>2</v>
      </c>
      <c r="H27" s="8" t="s">
        <v>239</v>
      </c>
      <c r="I27" s="8" t="s">
        <v>239</v>
      </c>
      <c r="J27" s="15"/>
      <c r="K27" s="267" t="s">
        <v>127</v>
      </c>
      <c r="L27" s="234"/>
      <c r="M27" s="8">
        <v>1</v>
      </c>
      <c r="N27" s="8">
        <v>1</v>
      </c>
      <c r="O27" s="8" t="s">
        <v>239</v>
      </c>
      <c r="P27" s="8">
        <v>1</v>
      </c>
      <c r="Q27" s="8" t="s">
        <v>239</v>
      </c>
      <c r="R27" s="8" t="s">
        <v>239</v>
      </c>
      <c r="S27" s="8" t="s">
        <v>239</v>
      </c>
    </row>
    <row r="28" spans="1:19" ht="13.5">
      <c r="A28" s="24"/>
      <c r="B28" s="12" t="s">
        <v>194</v>
      </c>
      <c r="C28" s="8">
        <v>1</v>
      </c>
      <c r="D28" s="8">
        <v>1</v>
      </c>
      <c r="E28" s="8" t="s">
        <v>239</v>
      </c>
      <c r="F28" s="8">
        <v>1</v>
      </c>
      <c r="G28" s="8" t="s">
        <v>239</v>
      </c>
      <c r="H28" s="8" t="s">
        <v>239</v>
      </c>
      <c r="I28" s="8" t="s">
        <v>239</v>
      </c>
      <c r="J28" s="15"/>
      <c r="K28" s="105"/>
      <c r="L28" s="158"/>
      <c r="M28" s="8"/>
      <c r="N28" s="8"/>
      <c r="O28" s="8"/>
      <c r="P28" s="8"/>
      <c r="Q28" s="8"/>
      <c r="R28" s="8"/>
      <c r="S28" s="8"/>
    </row>
    <row r="29" spans="1:19" ht="13.5" customHeight="1">
      <c r="A29" s="24"/>
      <c r="B29" s="12" t="s">
        <v>246</v>
      </c>
      <c r="C29" s="8">
        <v>28</v>
      </c>
      <c r="D29" s="8">
        <v>21</v>
      </c>
      <c r="E29" s="8">
        <v>7</v>
      </c>
      <c r="F29" s="8">
        <v>21</v>
      </c>
      <c r="G29" s="8">
        <v>7</v>
      </c>
      <c r="H29" s="8" t="s">
        <v>239</v>
      </c>
      <c r="I29" s="8" t="s">
        <v>239</v>
      </c>
      <c r="J29" s="15"/>
      <c r="K29" s="230" t="s">
        <v>130</v>
      </c>
      <c r="L29" s="234"/>
      <c r="M29" s="8">
        <v>12</v>
      </c>
      <c r="N29" s="8" t="s">
        <v>239</v>
      </c>
      <c r="O29" s="8">
        <v>12</v>
      </c>
      <c r="P29" s="8" t="s">
        <v>239</v>
      </c>
      <c r="Q29" s="8">
        <v>12</v>
      </c>
      <c r="R29" s="8" t="s">
        <v>239</v>
      </c>
      <c r="S29" s="8" t="s">
        <v>239</v>
      </c>
    </row>
    <row r="30" spans="1:19" ht="13.5">
      <c r="A30" s="24"/>
      <c r="B30" s="12"/>
      <c r="C30" s="8"/>
      <c r="D30" s="8"/>
      <c r="E30" s="8"/>
      <c r="F30" s="8"/>
      <c r="G30" s="8"/>
      <c r="H30" s="8"/>
      <c r="I30" s="8"/>
      <c r="J30" s="15"/>
      <c r="K30" s="11"/>
      <c r="L30" s="12" t="s">
        <v>131</v>
      </c>
      <c r="M30" s="8">
        <v>10</v>
      </c>
      <c r="N30" s="8" t="s">
        <v>239</v>
      </c>
      <c r="O30" s="8">
        <v>10</v>
      </c>
      <c r="P30" s="8" t="s">
        <v>239</v>
      </c>
      <c r="Q30" s="8">
        <v>10</v>
      </c>
      <c r="R30" s="8" t="s">
        <v>239</v>
      </c>
      <c r="S30" s="8" t="s">
        <v>239</v>
      </c>
    </row>
    <row r="31" spans="1:19" ht="13.5">
      <c r="A31" s="325" t="s">
        <v>230</v>
      </c>
      <c r="B31" s="234"/>
      <c r="C31" s="8">
        <v>54</v>
      </c>
      <c r="D31" s="8">
        <v>25</v>
      </c>
      <c r="E31" s="8">
        <v>29</v>
      </c>
      <c r="F31" s="8">
        <v>25</v>
      </c>
      <c r="G31" s="8">
        <v>29</v>
      </c>
      <c r="H31" s="8" t="s">
        <v>239</v>
      </c>
      <c r="I31" s="8" t="s">
        <v>239</v>
      </c>
      <c r="J31" s="15"/>
      <c r="K31" s="11"/>
      <c r="L31" s="12" t="s">
        <v>124</v>
      </c>
      <c r="M31" s="8">
        <v>2</v>
      </c>
      <c r="N31" s="8" t="s">
        <v>239</v>
      </c>
      <c r="O31" s="8">
        <v>2</v>
      </c>
      <c r="P31" s="8" t="s">
        <v>239</v>
      </c>
      <c r="Q31" s="8">
        <v>2</v>
      </c>
      <c r="R31" s="8" t="s">
        <v>239</v>
      </c>
      <c r="S31" s="8" t="s">
        <v>239</v>
      </c>
    </row>
    <row r="32" spans="1:19" ht="13.5">
      <c r="A32" s="24"/>
      <c r="B32" s="12" t="s">
        <v>125</v>
      </c>
      <c r="C32" s="8">
        <v>3</v>
      </c>
      <c r="D32" s="8">
        <v>3</v>
      </c>
      <c r="E32" s="8" t="s">
        <v>239</v>
      </c>
      <c r="F32" s="8">
        <v>3</v>
      </c>
      <c r="G32" s="8" t="s">
        <v>239</v>
      </c>
      <c r="H32" s="8" t="s">
        <v>239</v>
      </c>
      <c r="I32" s="8" t="s">
        <v>239</v>
      </c>
      <c r="J32" s="15"/>
      <c r="K32" s="11"/>
      <c r="L32" s="12"/>
      <c r="M32" s="8"/>
      <c r="N32" s="8"/>
      <c r="O32" s="8"/>
      <c r="P32" s="8"/>
      <c r="Q32" s="8"/>
      <c r="R32" s="8"/>
      <c r="S32" s="8"/>
    </row>
    <row r="33" spans="1:19" ht="13.5" customHeight="1">
      <c r="A33" s="24"/>
      <c r="B33" s="12" t="s">
        <v>126</v>
      </c>
      <c r="C33" s="8">
        <v>5</v>
      </c>
      <c r="D33" s="8">
        <v>1</v>
      </c>
      <c r="E33" s="8">
        <v>4</v>
      </c>
      <c r="F33" s="8">
        <v>1</v>
      </c>
      <c r="G33" s="8">
        <v>4</v>
      </c>
      <c r="H33" s="8" t="s">
        <v>239</v>
      </c>
      <c r="I33" s="8" t="s">
        <v>239</v>
      </c>
      <c r="J33" s="15"/>
      <c r="K33" s="230" t="s">
        <v>132</v>
      </c>
      <c r="L33" s="234"/>
      <c r="M33" s="8">
        <v>296</v>
      </c>
      <c r="N33" s="8">
        <v>60</v>
      </c>
      <c r="O33" s="8">
        <v>236</v>
      </c>
      <c r="P33" s="8">
        <v>60</v>
      </c>
      <c r="Q33" s="8">
        <v>236</v>
      </c>
      <c r="R33" s="8" t="s">
        <v>239</v>
      </c>
      <c r="S33" s="8" t="s">
        <v>239</v>
      </c>
    </row>
    <row r="34" spans="1:19" ht="13.5">
      <c r="A34" s="146"/>
      <c r="B34" s="12" t="s">
        <v>128</v>
      </c>
      <c r="C34" s="8">
        <v>8</v>
      </c>
      <c r="D34" s="8">
        <v>5</v>
      </c>
      <c r="E34" s="8">
        <v>3</v>
      </c>
      <c r="F34" s="8">
        <v>5</v>
      </c>
      <c r="G34" s="8">
        <v>3</v>
      </c>
      <c r="H34" s="8" t="s">
        <v>239</v>
      </c>
      <c r="I34" s="8" t="s">
        <v>239</v>
      </c>
      <c r="J34" s="15"/>
      <c r="K34" s="11"/>
      <c r="L34" s="12" t="s">
        <v>116</v>
      </c>
      <c r="M34" s="8">
        <v>31</v>
      </c>
      <c r="N34" s="8" t="s">
        <v>239</v>
      </c>
      <c r="O34" s="8">
        <v>31</v>
      </c>
      <c r="P34" s="8" t="s">
        <v>239</v>
      </c>
      <c r="Q34" s="8">
        <v>31</v>
      </c>
      <c r="R34" s="8" t="s">
        <v>239</v>
      </c>
      <c r="S34" s="8" t="s">
        <v>239</v>
      </c>
    </row>
    <row r="35" spans="1:19" ht="18">
      <c r="A35" s="24"/>
      <c r="B35" s="12" t="s">
        <v>129</v>
      </c>
      <c r="C35" s="8">
        <v>9</v>
      </c>
      <c r="D35" s="8" t="s">
        <v>239</v>
      </c>
      <c r="E35" s="8">
        <v>9</v>
      </c>
      <c r="F35" s="8" t="s">
        <v>239</v>
      </c>
      <c r="G35" s="8">
        <v>9</v>
      </c>
      <c r="H35" s="8" t="s">
        <v>239</v>
      </c>
      <c r="I35" s="8" t="s">
        <v>239</v>
      </c>
      <c r="J35" s="15"/>
      <c r="K35" s="11"/>
      <c r="L35" s="163" t="s">
        <v>199</v>
      </c>
      <c r="M35" s="8">
        <v>23</v>
      </c>
      <c r="N35" s="8">
        <v>3</v>
      </c>
      <c r="O35" s="8">
        <v>20</v>
      </c>
      <c r="P35" s="8">
        <v>3</v>
      </c>
      <c r="Q35" s="8">
        <v>20</v>
      </c>
      <c r="R35" s="8" t="s">
        <v>239</v>
      </c>
      <c r="S35" s="8" t="s">
        <v>239</v>
      </c>
    </row>
    <row r="36" spans="1:19" ht="18">
      <c r="A36" s="192"/>
      <c r="B36" s="12" t="s">
        <v>267</v>
      </c>
      <c r="C36" s="8">
        <v>29</v>
      </c>
      <c r="D36" s="8">
        <v>16</v>
      </c>
      <c r="E36" s="8">
        <v>13</v>
      </c>
      <c r="F36" s="8">
        <v>16</v>
      </c>
      <c r="G36" s="8">
        <v>13</v>
      </c>
      <c r="H36" s="8" t="s">
        <v>239</v>
      </c>
      <c r="I36" s="8" t="s">
        <v>239</v>
      </c>
      <c r="J36" s="15"/>
      <c r="K36" s="11"/>
      <c r="L36" s="163" t="s">
        <v>200</v>
      </c>
      <c r="M36" s="8">
        <v>26</v>
      </c>
      <c r="N36" s="8">
        <v>2</v>
      </c>
      <c r="O36" s="8">
        <v>24</v>
      </c>
      <c r="P36" s="8">
        <v>2</v>
      </c>
      <c r="Q36" s="8">
        <v>24</v>
      </c>
      <c r="R36" s="8" t="s">
        <v>239</v>
      </c>
      <c r="S36" s="8" t="s">
        <v>239</v>
      </c>
    </row>
    <row r="37" spans="1:19" ht="13.5">
      <c r="A37" s="192"/>
      <c r="B37" s="12"/>
      <c r="C37" s="8"/>
      <c r="D37" s="8"/>
      <c r="E37" s="8"/>
      <c r="F37" s="8"/>
      <c r="G37" s="8"/>
      <c r="H37" s="8"/>
      <c r="I37" s="8"/>
      <c r="J37" s="15"/>
      <c r="K37" s="11"/>
      <c r="L37" s="12" t="s">
        <v>133</v>
      </c>
      <c r="M37" s="8">
        <v>16</v>
      </c>
      <c r="N37" s="8" t="s">
        <v>239</v>
      </c>
      <c r="O37" s="8">
        <v>16</v>
      </c>
      <c r="P37" s="8" t="s">
        <v>239</v>
      </c>
      <c r="Q37" s="8">
        <v>16</v>
      </c>
      <c r="R37" s="8" t="s">
        <v>239</v>
      </c>
      <c r="S37" s="8" t="s">
        <v>239</v>
      </c>
    </row>
    <row r="38" spans="1:19" ht="13.5">
      <c r="A38" s="340" t="s">
        <v>87</v>
      </c>
      <c r="B38" s="234"/>
      <c r="C38" s="8">
        <f>1619+10</f>
        <v>1629</v>
      </c>
      <c r="D38" s="8">
        <f>973+4</f>
        <v>977</v>
      </c>
      <c r="E38" s="8">
        <f>646+6</f>
        <v>652</v>
      </c>
      <c r="F38" s="8">
        <f>973+4</f>
        <v>977</v>
      </c>
      <c r="G38" s="8">
        <f>646+6</f>
        <v>652</v>
      </c>
      <c r="H38" s="8" t="s">
        <v>239</v>
      </c>
      <c r="I38" s="8" t="s">
        <v>239</v>
      </c>
      <c r="J38" s="15"/>
      <c r="K38" s="11"/>
      <c r="L38" s="12" t="s">
        <v>105</v>
      </c>
      <c r="M38" s="8">
        <v>27</v>
      </c>
      <c r="N38" s="8">
        <v>8</v>
      </c>
      <c r="O38" s="8">
        <v>19</v>
      </c>
      <c r="P38" s="8">
        <v>8</v>
      </c>
      <c r="Q38" s="8">
        <v>19</v>
      </c>
      <c r="R38" s="8" t="s">
        <v>239</v>
      </c>
      <c r="S38" s="8" t="s">
        <v>239</v>
      </c>
    </row>
    <row r="39" spans="1:19" ht="13.5">
      <c r="A39" s="24"/>
      <c r="B39" s="12" t="s">
        <v>88</v>
      </c>
      <c r="C39" s="8">
        <v>7</v>
      </c>
      <c r="D39" s="8">
        <v>5</v>
      </c>
      <c r="E39" s="8">
        <v>2</v>
      </c>
      <c r="F39" s="8">
        <v>5</v>
      </c>
      <c r="G39" s="8">
        <v>2</v>
      </c>
      <c r="H39" s="8" t="s">
        <v>239</v>
      </c>
      <c r="I39" s="8" t="s">
        <v>239</v>
      </c>
      <c r="J39" s="15"/>
      <c r="K39" s="11"/>
      <c r="L39" s="12" t="s">
        <v>124</v>
      </c>
      <c r="M39" s="8">
        <v>173</v>
      </c>
      <c r="N39" s="8">
        <v>47</v>
      </c>
      <c r="O39" s="8">
        <v>126</v>
      </c>
      <c r="P39" s="8">
        <v>47</v>
      </c>
      <c r="Q39" s="8">
        <v>126</v>
      </c>
      <c r="R39" s="8" t="s">
        <v>239</v>
      </c>
      <c r="S39" s="8" t="s">
        <v>239</v>
      </c>
    </row>
    <row r="40" spans="1:19" ht="13.5">
      <c r="A40" s="24"/>
      <c r="B40" s="12" t="s">
        <v>90</v>
      </c>
      <c r="C40" s="8">
        <v>6</v>
      </c>
      <c r="D40" s="8">
        <v>5</v>
      </c>
      <c r="E40" s="8">
        <v>1</v>
      </c>
      <c r="F40" s="8">
        <v>5</v>
      </c>
      <c r="G40" s="8">
        <v>1</v>
      </c>
      <c r="H40" s="8" t="s">
        <v>239</v>
      </c>
      <c r="I40" s="8" t="s">
        <v>239</v>
      </c>
      <c r="J40" s="15"/>
      <c r="K40" s="11"/>
      <c r="L40" s="12"/>
      <c r="M40" s="8"/>
      <c r="N40" s="8"/>
      <c r="O40" s="8"/>
      <c r="P40" s="8"/>
      <c r="Q40" s="8"/>
      <c r="R40" s="8"/>
      <c r="S40" s="8"/>
    </row>
    <row r="41" spans="1:19" ht="13.5" customHeight="1">
      <c r="A41" s="24"/>
      <c r="B41" s="12" t="s">
        <v>91</v>
      </c>
      <c r="C41" s="8">
        <v>7</v>
      </c>
      <c r="D41" s="8">
        <v>5</v>
      </c>
      <c r="E41" s="8">
        <v>2</v>
      </c>
      <c r="F41" s="8">
        <v>5</v>
      </c>
      <c r="G41" s="8">
        <v>2</v>
      </c>
      <c r="H41" s="8" t="s">
        <v>239</v>
      </c>
      <c r="I41" s="8" t="s">
        <v>239</v>
      </c>
      <c r="J41" s="15"/>
      <c r="K41" s="343" t="s">
        <v>196</v>
      </c>
      <c r="L41" s="344"/>
      <c r="M41" s="8"/>
      <c r="N41" s="8"/>
      <c r="O41" s="8"/>
      <c r="P41" s="8"/>
      <c r="Q41" s="8"/>
      <c r="R41" s="8"/>
      <c r="S41" s="8"/>
    </row>
    <row r="42" spans="1:19" ht="13.5">
      <c r="A42" s="24"/>
      <c r="B42" s="12" t="s">
        <v>92</v>
      </c>
      <c r="C42" s="8">
        <v>2</v>
      </c>
      <c r="D42" s="8">
        <v>1</v>
      </c>
      <c r="E42" s="8">
        <v>1</v>
      </c>
      <c r="F42" s="8">
        <v>1</v>
      </c>
      <c r="G42" s="8">
        <v>1</v>
      </c>
      <c r="H42" s="8" t="s">
        <v>239</v>
      </c>
      <c r="I42" s="8" t="s">
        <v>239</v>
      </c>
      <c r="J42" s="15"/>
      <c r="K42" s="345"/>
      <c r="L42" s="344"/>
      <c r="M42" s="8" t="s">
        <v>239</v>
      </c>
      <c r="N42" s="8" t="s">
        <v>239</v>
      </c>
      <c r="O42" s="8" t="s">
        <v>239</v>
      </c>
      <c r="P42" s="8" t="s">
        <v>239</v>
      </c>
      <c r="Q42" s="8" t="s">
        <v>239</v>
      </c>
      <c r="R42" s="8" t="s">
        <v>239</v>
      </c>
      <c r="S42" s="8" t="s">
        <v>239</v>
      </c>
    </row>
    <row r="43" spans="1:19" ht="13.5">
      <c r="A43" s="24"/>
      <c r="B43" s="12" t="s">
        <v>93</v>
      </c>
      <c r="C43" s="8">
        <v>5</v>
      </c>
      <c r="D43" s="8">
        <v>4</v>
      </c>
      <c r="E43" s="8">
        <v>1</v>
      </c>
      <c r="F43" s="8">
        <v>4</v>
      </c>
      <c r="G43" s="8">
        <v>1</v>
      </c>
      <c r="H43" s="8" t="s">
        <v>239</v>
      </c>
      <c r="I43" s="8" t="s">
        <v>239</v>
      </c>
      <c r="J43" s="15"/>
      <c r="K43" s="345"/>
      <c r="L43" s="344"/>
      <c r="M43" s="8"/>
      <c r="N43" s="8"/>
      <c r="O43" s="8"/>
      <c r="P43" s="8"/>
      <c r="Q43" s="8"/>
      <c r="R43" s="8"/>
      <c r="S43" s="8"/>
    </row>
    <row r="44" spans="1:19" ht="13.5">
      <c r="A44" s="24"/>
      <c r="B44" s="12" t="s">
        <v>94</v>
      </c>
      <c r="C44" s="8">
        <v>53</v>
      </c>
      <c r="D44" s="8">
        <v>46</v>
      </c>
      <c r="E44" s="8">
        <v>7</v>
      </c>
      <c r="F44" s="8">
        <v>46</v>
      </c>
      <c r="G44" s="8">
        <v>7</v>
      </c>
      <c r="H44" s="8" t="s">
        <v>239</v>
      </c>
      <c r="I44" s="8" t="s">
        <v>239</v>
      </c>
      <c r="J44" s="15"/>
      <c r="K44" s="11"/>
      <c r="L44" s="158"/>
      <c r="M44" s="8"/>
      <c r="N44" s="8"/>
      <c r="O44" s="8"/>
      <c r="P44" s="8"/>
      <c r="Q44" s="8"/>
      <c r="R44" s="8"/>
      <c r="S44" s="8"/>
    </row>
    <row r="45" spans="1:19" ht="13.5">
      <c r="A45" s="24"/>
      <c r="B45" s="12" t="s">
        <v>95</v>
      </c>
      <c r="C45" s="8">
        <v>6</v>
      </c>
      <c r="D45" s="8">
        <v>4</v>
      </c>
      <c r="E45" s="8">
        <v>2</v>
      </c>
      <c r="F45" s="8">
        <v>4</v>
      </c>
      <c r="G45" s="8">
        <v>2</v>
      </c>
      <c r="H45" s="8" t="s">
        <v>239</v>
      </c>
      <c r="I45" s="8" t="s">
        <v>239</v>
      </c>
      <c r="J45" s="37"/>
      <c r="K45" s="261" t="s">
        <v>197</v>
      </c>
      <c r="L45" s="262"/>
      <c r="M45" s="8"/>
      <c r="N45" s="8"/>
      <c r="O45" s="8"/>
      <c r="P45" s="8"/>
      <c r="Q45" s="8"/>
      <c r="R45" s="8"/>
      <c r="S45" s="8"/>
    </row>
    <row r="46" spans="1:19" ht="13.5">
      <c r="A46" s="24"/>
      <c r="B46" s="12" t="s">
        <v>96</v>
      </c>
      <c r="C46" s="8">
        <v>1</v>
      </c>
      <c r="D46" s="8">
        <v>1</v>
      </c>
      <c r="E46" s="8" t="s">
        <v>239</v>
      </c>
      <c r="F46" s="8">
        <v>1</v>
      </c>
      <c r="G46" s="8" t="s">
        <v>239</v>
      </c>
      <c r="H46" s="8" t="s">
        <v>239</v>
      </c>
      <c r="I46" s="8" t="s">
        <v>239</v>
      </c>
      <c r="J46" s="37"/>
      <c r="K46" s="261"/>
      <c r="L46" s="262"/>
      <c r="M46" s="8">
        <v>6</v>
      </c>
      <c r="N46" s="8">
        <v>1</v>
      </c>
      <c r="O46" s="8">
        <v>5</v>
      </c>
      <c r="P46" s="8">
        <v>1</v>
      </c>
      <c r="Q46" s="8">
        <v>5</v>
      </c>
      <c r="R46" s="8" t="s">
        <v>239</v>
      </c>
      <c r="S46" s="8" t="s">
        <v>239</v>
      </c>
    </row>
    <row r="47" spans="1:19" ht="13.5">
      <c r="A47" s="24"/>
      <c r="B47" s="12" t="s">
        <v>97</v>
      </c>
      <c r="C47" s="8">
        <v>7</v>
      </c>
      <c r="D47" s="8">
        <v>7</v>
      </c>
      <c r="E47" s="8" t="s">
        <v>239</v>
      </c>
      <c r="F47" s="8">
        <v>7</v>
      </c>
      <c r="G47" s="8" t="s">
        <v>239</v>
      </c>
      <c r="H47" s="8" t="s">
        <v>239</v>
      </c>
      <c r="I47" s="8" t="s">
        <v>239</v>
      </c>
      <c r="J47" s="37"/>
      <c r="K47" s="261"/>
      <c r="L47" s="262"/>
      <c r="M47" s="8"/>
      <c r="N47" s="8"/>
      <c r="O47" s="8"/>
      <c r="P47" s="8"/>
      <c r="Q47" s="8"/>
      <c r="R47" s="106"/>
      <c r="S47" s="106"/>
    </row>
    <row r="48" spans="1:19" ht="13.5">
      <c r="A48" s="24"/>
      <c r="B48" s="12" t="s">
        <v>98</v>
      </c>
      <c r="C48" s="8">
        <v>3</v>
      </c>
      <c r="D48" s="8">
        <v>3</v>
      </c>
      <c r="E48" s="8" t="s">
        <v>239</v>
      </c>
      <c r="F48" s="8">
        <v>3</v>
      </c>
      <c r="G48" s="8" t="s">
        <v>239</v>
      </c>
      <c r="H48" s="8" t="s">
        <v>239</v>
      </c>
      <c r="I48" s="8" t="s">
        <v>239</v>
      </c>
      <c r="J48" s="37"/>
      <c r="K48" s="11"/>
      <c r="L48" s="158"/>
      <c r="M48" s="8"/>
      <c r="N48" s="8"/>
      <c r="O48" s="8"/>
      <c r="P48" s="8"/>
      <c r="Q48" s="8"/>
      <c r="R48" s="106"/>
      <c r="S48" s="106"/>
    </row>
    <row r="49" spans="1:19" ht="13.5">
      <c r="A49" s="24"/>
      <c r="B49" s="12" t="s">
        <v>99</v>
      </c>
      <c r="C49" s="8">
        <v>15</v>
      </c>
      <c r="D49" s="8">
        <v>10</v>
      </c>
      <c r="E49" s="8">
        <v>5</v>
      </c>
      <c r="F49" s="8">
        <v>10</v>
      </c>
      <c r="G49" s="8">
        <v>5</v>
      </c>
      <c r="H49" s="8" t="s">
        <v>239</v>
      </c>
      <c r="I49" s="8" t="s">
        <v>239</v>
      </c>
      <c r="J49" s="37"/>
      <c r="K49" s="299" t="s">
        <v>229</v>
      </c>
      <c r="L49" s="300"/>
      <c r="M49" s="8"/>
      <c r="N49" s="8"/>
      <c r="O49" s="8"/>
      <c r="P49" s="8"/>
      <c r="Q49" s="8"/>
      <c r="R49" s="8"/>
      <c r="S49" s="8"/>
    </row>
    <row r="50" spans="1:19" ht="13.5">
      <c r="A50" s="24"/>
      <c r="B50" s="12" t="s">
        <v>100</v>
      </c>
      <c r="C50" s="8">
        <v>3</v>
      </c>
      <c r="D50" s="8" t="s">
        <v>239</v>
      </c>
      <c r="E50" s="8">
        <v>3</v>
      </c>
      <c r="F50" s="8" t="s">
        <v>239</v>
      </c>
      <c r="G50" s="8">
        <v>3</v>
      </c>
      <c r="H50" s="8" t="s">
        <v>239</v>
      </c>
      <c r="I50" s="8" t="s">
        <v>239</v>
      </c>
      <c r="J50" s="37"/>
      <c r="K50" s="299"/>
      <c r="L50" s="300"/>
      <c r="M50" s="8" t="s">
        <v>239</v>
      </c>
      <c r="N50" s="8" t="s">
        <v>239</v>
      </c>
      <c r="O50" s="8" t="s">
        <v>239</v>
      </c>
      <c r="P50" s="8" t="s">
        <v>239</v>
      </c>
      <c r="Q50" s="8" t="s">
        <v>239</v>
      </c>
      <c r="R50" s="8" t="s">
        <v>239</v>
      </c>
      <c r="S50" s="8" t="s">
        <v>239</v>
      </c>
    </row>
    <row r="51" spans="1:19" ht="13.5">
      <c r="A51" s="24"/>
      <c r="B51" s="12" t="s">
        <v>101</v>
      </c>
      <c r="C51" s="8">
        <v>2</v>
      </c>
      <c r="D51" s="8">
        <v>2</v>
      </c>
      <c r="E51" s="8" t="s">
        <v>239</v>
      </c>
      <c r="F51" s="8">
        <v>2</v>
      </c>
      <c r="G51" s="8" t="s">
        <v>239</v>
      </c>
      <c r="H51" s="8" t="s">
        <v>239</v>
      </c>
      <c r="I51" s="8" t="s">
        <v>239</v>
      </c>
      <c r="J51" s="37"/>
      <c r="K51" s="299"/>
      <c r="L51" s="300"/>
      <c r="M51" s="8"/>
      <c r="N51" s="8"/>
      <c r="O51" s="8"/>
      <c r="P51" s="8"/>
      <c r="Q51" s="8"/>
      <c r="R51" s="8"/>
      <c r="S51" s="8"/>
    </row>
    <row r="52" spans="1:19" ht="13.5">
      <c r="A52" s="24"/>
      <c r="B52" s="12" t="s">
        <v>102</v>
      </c>
      <c r="C52" s="8">
        <v>2</v>
      </c>
      <c r="D52" s="8" t="s">
        <v>239</v>
      </c>
      <c r="E52" s="8">
        <v>2</v>
      </c>
      <c r="F52" s="8" t="s">
        <v>239</v>
      </c>
      <c r="G52" s="8">
        <v>2</v>
      </c>
      <c r="H52" s="8" t="s">
        <v>239</v>
      </c>
      <c r="I52" s="8" t="s">
        <v>239</v>
      </c>
      <c r="J52" s="37"/>
      <c r="K52" s="11"/>
      <c r="L52" s="163"/>
      <c r="M52" s="8"/>
      <c r="N52" s="8"/>
      <c r="O52" s="8"/>
      <c r="P52" s="8"/>
      <c r="Q52" s="8"/>
      <c r="R52" s="8"/>
      <c r="S52" s="8"/>
    </row>
    <row r="53" spans="1:19" ht="13.5">
      <c r="A53" s="24"/>
      <c r="B53" s="12" t="s">
        <v>103</v>
      </c>
      <c r="C53" s="8">
        <v>5</v>
      </c>
      <c r="D53" s="8">
        <v>4</v>
      </c>
      <c r="E53" s="8">
        <v>1</v>
      </c>
      <c r="F53" s="8">
        <v>4</v>
      </c>
      <c r="G53" s="8">
        <v>1</v>
      </c>
      <c r="H53" s="8" t="s">
        <v>239</v>
      </c>
      <c r="I53" s="8" t="s">
        <v>239</v>
      </c>
      <c r="J53" s="37"/>
      <c r="K53" s="11"/>
      <c r="L53" s="12"/>
      <c r="M53" s="8"/>
      <c r="N53" s="8"/>
      <c r="O53" s="8"/>
      <c r="P53" s="8"/>
      <c r="Q53" s="8"/>
      <c r="R53" s="8"/>
      <c r="S53" s="8"/>
    </row>
    <row r="54" spans="1:19" ht="13.5">
      <c r="A54" s="24"/>
      <c r="B54" s="12" t="s">
        <v>104</v>
      </c>
      <c r="C54" s="8">
        <v>1</v>
      </c>
      <c r="D54" s="8" t="s">
        <v>239</v>
      </c>
      <c r="E54" s="8">
        <v>1</v>
      </c>
      <c r="F54" s="8" t="s">
        <v>239</v>
      </c>
      <c r="G54" s="8">
        <v>1</v>
      </c>
      <c r="H54" s="8" t="s">
        <v>239</v>
      </c>
      <c r="I54" s="8" t="s">
        <v>239</v>
      </c>
      <c r="J54" s="37"/>
      <c r="K54" s="11"/>
      <c r="L54" s="12"/>
      <c r="M54" s="8"/>
      <c r="N54" s="8"/>
      <c r="O54" s="8"/>
      <c r="P54" s="8"/>
      <c r="Q54" s="8"/>
      <c r="R54" s="8"/>
      <c r="S54" s="8"/>
    </row>
    <row r="55" spans="1:19" ht="13.5">
      <c r="A55" s="24"/>
      <c r="B55" s="12"/>
      <c r="C55" s="8"/>
      <c r="D55" s="8"/>
      <c r="E55" s="8"/>
      <c r="F55" s="8"/>
      <c r="G55" s="8"/>
      <c r="H55" s="8"/>
      <c r="I55" s="8"/>
      <c r="J55" s="37"/>
      <c r="K55" s="11"/>
      <c r="L55" s="12"/>
      <c r="M55" s="8"/>
      <c r="N55" s="8"/>
      <c r="O55" s="8"/>
      <c r="P55" s="8"/>
      <c r="Q55" s="8"/>
      <c r="R55" s="8"/>
      <c r="S55" s="8"/>
    </row>
    <row r="56" spans="1:19" ht="13.5">
      <c r="A56" s="24"/>
      <c r="B56" s="12"/>
      <c r="C56" s="8"/>
      <c r="D56" s="8"/>
      <c r="E56" s="8"/>
      <c r="F56" s="8"/>
      <c r="G56" s="8"/>
      <c r="H56" s="8"/>
      <c r="I56" s="8"/>
      <c r="J56" s="37"/>
      <c r="K56" s="11"/>
      <c r="L56" s="12"/>
      <c r="M56" s="8"/>
      <c r="N56" s="8"/>
      <c r="O56" s="8"/>
      <c r="P56" s="8"/>
      <c r="Q56" s="8"/>
      <c r="R56" s="8"/>
      <c r="S56" s="8"/>
    </row>
    <row r="57" spans="1:19" ht="13.5">
      <c r="A57" s="24"/>
      <c r="B57" s="12"/>
      <c r="C57" s="8"/>
      <c r="D57" s="8"/>
      <c r="E57" s="8"/>
      <c r="F57" s="8"/>
      <c r="G57" s="8"/>
      <c r="H57" s="8"/>
      <c r="I57" s="8"/>
      <c r="J57" s="37"/>
      <c r="K57" s="11"/>
      <c r="L57" s="12"/>
      <c r="M57" s="8"/>
      <c r="N57" s="8"/>
      <c r="O57" s="8"/>
      <c r="P57" s="8"/>
      <c r="Q57" s="8"/>
      <c r="R57" s="8"/>
      <c r="S57" s="8"/>
    </row>
    <row r="58" spans="1:19" ht="13.5">
      <c r="A58" s="24"/>
      <c r="B58" s="12"/>
      <c r="C58" s="8"/>
      <c r="D58" s="8"/>
      <c r="E58" s="8"/>
      <c r="F58" s="8"/>
      <c r="G58" s="8"/>
      <c r="H58" s="8"/>
      <c r="I58" s="8"/>
      <c r="J58" s="37"/>
      <c r="K58" s="11"/>
      <c r="L58" s="12"/>
      <c r="M58" s="8"/>
      <c r="N58" s="8"/>
      <c r="O58" s="8"/>
      <c r="P58" s="8"/>
      <c r="Q58" s="8"/>
      <c r="R58" s="8"/>
      <c r="S58" s="8"/>
    </row>
    <row r="59" spans="1:19" ht="13.5">
      <c r="A59" s="24"/>
      <c r="B59" s="12"/>
      <c r="C59" s="8"/>
      <c r="D59" s="8"/>
      <c r="E59" s="8"/>
      <c r="F59" s="8"/>
      <c r="G59" s="8"/>
      <c r="H59" s="8"/>
      <c r="I59" s="8"/>
      <c r="J59" s="37"/>
      <c r="K59" s="11"/>
      <c r="L59" s="12"/>
      <c r="M59" s="8"/>
      <c r="N59" s="8"/>
      <c r="O59" s="8"/>
      <c r="P59" s="8"/>
      <c r="Q59" s="8"/>
      <c r="R59" s="8"/>
      <c r="S59" s="8"/>
    </row>
    <row r="60" spans="1:19" ht="13.5">
      <c r="A60" s="24"/>
      <c r="B60" s="12"/>
      <c r="C60" s="8"/>
      <c r="D60" s="8"/>
      <c r="E60" s="8"/>
      <c r="F60" s="8"/>
      <c r="G60" s="8"/>
      <c r="H60" s="8"/>
      <c r="I60" s="8"/>
      <c r="J60" s="37"/>
      <c r="K60" s="11"/>
      <c r="L60" s="12"/>
      <c r="M60" s="8"/>
      <c r="N60" s="8"/>
      <c r="O60" s="8"/>
      <c r="P60" s="8"/>
      <c r="Q60" s="8"/>
      <c r="R60" s="8"/>
      <c r="S60" s="8"/>
    </row>
    <row r="61" spans="1:19" ht="13.5">
      <c r="A61" s="24"/>
      <c r="B61" s="12"/>
      <c r="C61" s="8"/>
      <c r="D61" s="8"/>
      <c r="E61" s="8"/>
      <c r="F61" s="8"/>
      <c r="G61" s="8"/>
      <c r="H61" s="8"/>
      <c r="I61" s="8"/>
      <c r="J61" s="37"/>
      <c r="K61" s="11"/>
      <c r="L61" s="12"/>
      <c r="M61" s="8"/>
      <c r="N61" s="8"/>
      <c r="O61" s="8"/>
      <c r="P61" s="8"/>
      <c r="Q61" s="8"/>
      <c r="R61" s="8"/>
      <c r="S61" s="8"/>
    </row>
    <row r="62" spans="1:19" ht="13.5">
      <c r="A62" s="24"/>
      <c r="B62" s="12"/>
      <c r="C62" s="8"/>
      <c r="D62" s="8"/>
      <c r="E62" s="8"/>
      <c r="F62" s="8"/>
      <c r="G62" s="8"/>
      <c r="H62" s="8"/>
      <c r="I62" s="8"/>
      <c r="J62" s="37"/>
      <c r="K62" s="11"/>
      <c r="L62" s="12"/>
      <c r="M62" s="8"/>
      <c r="N62" s="8"/>
      <c r="O62" s="8"/>
      <c r="P62" s="8"/>
      <c r="Q62" s="8"/>
      <c r="R62" s="8"/>
      <c r="S62" s="8"/>
    </row>
    <row r="63" spans="1:19" ht="13.5">
      <c r="A63" s="24"/>
      <c r="B63" s="12"/>
      <c r="C63" s="8"/>
      <c r="D63" s="8"/>
      <c r="E63" s="8"/>
      <c r="F63" s="8"/>
      <c r="G63" s="8"/>
      <c r="H63" s="8"/>
      <c r="I63" s="8"/>
      <c r="J63" s="37"/>
      <c r="K63" s="11"/>
      <c r="L63" s="12"/>
      <c r="M63" s="8"/>
      <c r="N63" s="8"/>
      <c r="O63" s="8"/>
      <c r="P63" s="8"/>
      <c r="Q63" s="8"/>
      <c r="R63" s="8"/>
      <c r="S63" s="8"/>
    </row>
    <row r="64" spans="1:19" ht="13.5">
      <c r="A64" s="24"/>
      <c r="B64" s="12"/>
      <c r="C64" s="8"/>
      <c r="D64" s="8"/>
      <c r="E64" s="8"/>
      <c r="F64" s="8"/>
      <c r="G64" s="8"/>
      <c r="H64" s="8"/>
      <c r="I64" s="8"/>
      <c r="J64" s="37"/>
      <c r="K64" s="11"/>
      <c r="L64" s="12"/>
      <c r="M64" s="8"/>
      <c r="N64" s="8"/>
      <c r="O64" s="8"/>
      <c r="P64" s="8"/>
      <c r="Q64" s="8"/>
      <c r="R64" s="8"/>
      <c r="S64" s="8"/>
    </row>
    <row r="65" spans="1:19" ht="13.5">
      <c r="A65" s="24"/>
      <c r="B65" s="12"/>
      <c r="C65" s="8"/>
      <c r="D65" s="8"/>
      <c r="E65" s="8"/>
      <c r="F65" s="8"/>
      <c r="G65" s="8"/>
      <c r="H65" s="8"/>
      <c r="I65" s="8"/>
      <c r="J65" s="37"/>
      <c r="K65" s="11"/>
      <c r="L65" s="12"/>
      <c r="M65" s="8"/>
      <c r="N65" s="8"/>
      <c r="O65" s="8"/>
      <c r="P65" s="8"/>
      <c r="Q65" s="8"/>
      <c r="R65" s="8"/>
      <c r="S65" s="8"/>
    </row>
    <row r="66" spans="1:19" ht="8.25" customHeight="1">
      <c r="A66" s="24"/>
      <c r="B66" s="12"/>
      <c r="C66" s="8"/>
      <c r="D66" s="8"/>
      <c r="E66" s="8"/>
      <c r="F66" s="8"/>
      <c r="G66" s="8"/>
      <c r="H66" s="8"/>
      <c r="I66" s="8"/>
      <c r="J66" s="37"/>
      <c r="K66" s="11"/>
      <c r="L66" s="12"/>
      <c r="M66" s="8"/>
      <c r="N66" s="8"/>
      <c r="O66" s="8"/>
      <c r="P66" s="8"/>
      <c r="Q66" s="8"/>
      <c r="R66" s="8"/>
      <c r="S66" s="8"/>
    </row>
    <row r="67" spans="1:19" ht="9" customHeight="1">
      <c r="A67" s="24"/>
      <c r="B67" s="12"/>
      <c r="C67" s="8"/>
      <c r="D67" s="8"/>
      <c r="E67" s="8"/>
      <c r="F67" s="8"/>
      <c r="G67" s="8"/>
      <c r="H67" s="8"/>
      <c r="I67" s="8"/>
      <c r="J67" s="37"/>
      <c r="K67" s="11"/>
      <c r="L67" s="12"/>
      <c r="M67" s="8"/>
      <c r="N67" s="8"/>
      <c r="O67" s="8"/>
      <c r="P67" s="8"/>
      <c r="Q67" s="8"/>
      <c r="R67" s="8"/>
      <c r="S67" s="8"/>
    </row>
    <row r="68" spans="1:19" ht="9" customHeight="1">
      <c r="A68" s="26"/>
      <c r="B68" s="191"/>
      <c r="C68" s="26"/>
      <c r="D68" s="26"/>
      <c r="E68" s="26"/>
      <c r="F68" s="26"/>
      <c r="G68" s="26"/>
      <c r="H68" s="26"/>
      <c r="I68" s="26"/>
      <c r="J68" s="26"/>
      <c r="K68" s="104"/>
      <c r="L68" s="191"/>
      <c r="M68" s="193"/>
      <c r="N68" s="194"/>
      <c r="O68" s="194"/>
      <c r="P68" s="194"/>
      <c r="Q68" s="194"/>
      <c r="R68" s="194"/>
      <c r="S68" s="194"/>
    </row>
    <row r="69" spans="2:8" ht="13.5">
      <c r="B69" s="17"/>
      <c r="C69" s="24"/>
      <c r="D69" s="24"/>
      <c r="E69" s="24"/>
      <c r="F69" s="24"/>
      <c r="G69" s="24"/>
      <c r="H69" s="24"/>
    </row>
    <row r="71" spans="2:19" ht="13.5">
      <c r="B71" s="55" t="s">
        <v>271</v>
      </c>
      <c r="C71" s="37">
        <f>+D72+E72</f>
        <v>2187</v>
      </c>
      <c r="D71" s="37">
        <f>+F72+H72</f>
        <v>1195</v>
      </c>
      <c r="E71" s="37">
        <f>+G72+I72</f>
        <v>992</v>
      </c>
      <c r="F71" s="55"/>
      <c r="G71" s="55"/>
      <c r="H71" s="55"/>
      <c r="I71" s="55"/>
      <c r="J71" s="55"/>
      <c r="K71" s="55"/>
      <c r="L71" s="35"/>
      <c r="M71" s="55"/>
      <c r="N71" s="55"/>
      <c r="O71" s="55"/>
      <c r="P71" s="55"/>
      <c r="Q71" s="55"/>
      <c r="R71" s="55"/>
      <c r="S71" s="55"/>
    </row>
    <row r="72" spans="2:19" ht="13.5">
      <c r="B72" s="55"/>
      <c r="C72" s="37">
        <f>SUM(C74,C75,M74,M75,M76,C76,M43:M53)</f>
        <v>2187</v>
      </c>
      <c r="D72" s="37">
        <f aca="true" t="shared" si="0" ref="D72:I72">SUM(D74,D75,N74,N75,N76,D76,N43:N53)</f>
        <v>1195</v>
      </c>
      <c r="E72" s="37">
        <f t="shared" si="0"/>
        <v>992</v>
      </c>
      <c r="F72" s="37">
        <f t="shared" si="0"/>
        <v>1195</v>
      </c>
      <c r="G72" s="37">
        <f t="shared" si="0"/>
        <v>992</v>
      </c>
      <c r="H72" s="37">
        <f t="shared" si="0"/>
        <v>0</v>
      </c>
      <c r="I72" s="37">
        <f t="shared" si="0"/>
        <v>0</v>
      </c>
      <c r="J72" s="37">
        <f>+J74+J75+T74+T75+T76+T77+SUM(T43:T53)</f>
        <v>0</v>
      </c>
      <c r="K72" s="55"/>
      <c r="L72" s="35"/>
      <c r="M72" s="55"/>
      <c r="N72" s="55"/>
      <c r="O72" s="55"/>
      <c r="P72" s="55"/>
      <c r="Q72" s="55"/>
      <c r="R72" s="55"/>
      <c r="S72" s="55"/>
    </row>
    <row r="73" spans="2:19" ht="13.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35"/>
      <c r="M73" s="55"/>
      <c r="N73" s="55"/>
      <c r="O73" s="55"/>
      <c r="P73" s="55"/>
      <c r="Q73" s="55"/>
      <c r="R73" s="55"/>
      <c r="S73" s="55"/>
    </row>
    <row r="74" spans="2:19" ht="13.5">
      <c r="B74" s="55"/>
      <c r="C74" s="37">
        <f>SUM(C8:C29)</f>
        <v>189</v>
      </c>
      <c r="D74" s="37">
        <f aca="true" t="shared" si="1" ref="D74:I74">SUM(D8:D29)</f>
        <v>131</v>
      </c>
      <c r="E74" s="37">
        <f t="shared" si="1"/>
        <v>58</v>
      </c>
      <c r="F74" s="37">
        <f t="shared" si="1"/>
        <v>131</v>
      </c>
      <c r="G74" s="37">
        <f t="shared" si="1"/>
        <v>58</v>
      </c>
      <c r="H74" s="37">
        <f t="shared" si="1"/>
        <v>0</v>
      </c>
      <c r="I74" s="37">
        <f t="shared" si="1"/>
        <v>0</v>
      </c>
      <c r="J74" s="55"/>
      <c r="K74" s="55"/>
      <c r="L74" s="35"/>
      <c r="M74" s="37">
        <f>SUM(M27)</f>
        <v>1</v>
      </c>
      <c r="N74" s="37">
        <f aca="true" t="shared" si="2" ref="N74:S74">SUM(N27)</f>
        <v>1</v>
      </c>
      <c r="O74" s="37">
        <f t="shared" si="2"/>
        <v>0</v>
      </c>
      <c r="P74" s="37">
        <f t="shared" si="2"/>
        <v>1</v>
      </c>
      <c r="Q74" s="37">
        <f t="shared" si="2"/>
        <v>0</v>
      </c>
      <c r="R74" s="37">
        <f t="shared" si="2"/>
        <v>0</v>
      </c>
      <c r="S74" s="37">
        <f t="shared" si="2"/>
        <v>0</v>
      </c>
    </row>
    <row r="75" spans="2:19" ht="13.5">
      <c r="B75" s="55"/>
      <c r="C75" s="37">
        <f>SUM(C32:C36)</f>
        <v>54</v>
      </c>
      <c r="D75" s="37">
        <f aca="true" t="shared" si="3" ref="D75:I75">SUM(D32:D36)</f>
        <v>25</v>
      </c>
      <c r="E75" s="37">
        <f t="shared" si="3"/>
        <v>29</v>
      </c>
      <c r="F75" s="37">
        <f t="shared" si="3"/>
        <v>25</v>
      </c>
      <c r="G75" s="37">
        <f t="shared" si="3"/>
        <v>29</v>
      </c>
      <c r="H75" s="37">
        <f t="shared" si="3"/>
        <v>0</v>
      </c>
      <c r="I75" s="37">
        <f t="shared" si="3"/>
        <v>0</v>
      </c>
      <c r="J75" s="55">
        <f>SUM(J27:J31)</f>
        <v>0</v>
      </c>
      <c r="K75" s="55"/>
      <c r="L75" s="35"/>
      <c r="M75" s="37">
        <f>SUM(M30:M31)</f>
        <v>12</v>
      </c>
      <c r="N75" s="37">
        <f aca="true" t="shared" si="4" ref="N75:S75">SUM(N30:N31)</f>
        <v>0</v>
      </c>
      <c r="O75" s="37">
        <f t="shared" si="4"/>
        <v>12</v>
      </c>
      <c r="P75" s="37">
        <f t="shared" si="4"/>
        <v>0</v>
      </c>
      <c r="Q75" s="37">
        <f t="shared" si="4"/>
        <v>12</v>
      </c>
      <c r="R75" s="37">
        <f t="shared" si="4"/>
        <v>0</v>
      </c>
      <c r="S75" s="37">
        <f t="shared" si="4"/>
        <v>0</v>
      </c>
    </row>
    <row r="76" spans="2:19" ht="13.5">
      <c r="B76" s="55"/>
      <c r="C76" s="37">
        <f>SUM(C39:C54)+SUM(M6:M25)</f>
        <v>1629</v>
      </c>
      <c r="D76" s="37">
        <f aca="true" t="shared" si="5" ref="D76:I76">SUM(D39:D54)+SUM(N6:N25)</f>
        <v>977</v>
      </c>
      <c r="E76" s="37">
        <f t="shared" si="5"/>
        <v>652</v>
      </c>
      <c r="F76" s="37">
        <f t="shared" si="5"/>
        <v>977</v>
      </c>
      <c r="G76" s="37">
        <f t="shared" si="5"/>
        <v>652</v>
      </c>
      <c r="H76" s="37">
        <f t="shared" si="5"/>
        <v>0</v>
      </c>
      <c r="I76" s="37">
        <f t="shared" si="5"/>
        <v>0</v>
      </c>
      <c r="J76" s="55"/>
      <c r="K76" s="55"/>
      <c r="L76" s="35"/>
      <c r="M76" s="37">
        <f>SUM(M34:M39)</f>
        <v>296</v>
      </c>
      <c r="N76" s="37">
        <f aca="true" t="shared" si="6" ref="N76:S76">SUM(N34:N39)</f>
        <v>60</v>
      </c>
      <c r="O76" s="37">
        <f t="shared" si="6"/>
        <v>236</v>
      </c>
      <c r="P76" s="37">
        <f t="shared" si="6"/>
        <v>60</v>
      </c>
      <c r="Q76" s="37">
        <f t="shared" si="6"/>
        <v>236</v>
      </c>
      <c r="R76" s="37">
        <f t="shared" si="6"/>
        <v>0</v>
      </c>
      <c r="S76" s="37">
        <f t="shared" si="6"/>
        <v>0</v>
      </c>
    </row>
  </sheetData>
  <mergeCells count="19">
    <mergeCell ref="K41:L43"/>
    <mergeCell ref="K45:L47"/>
    <mergeCell ref="K49:L51"/>
    <mergeCell ref="K3:L4"/>
    <mergeCell ref="A7:B7"/>
    <mergeCell ref="P3:Q3"/>
    <mergeCell ref="R3:S3"/>
    <mergeCell ref="A5:B5"/>
    <mergeCell ref="K5:L5"/>
    <mergeCell ref="M3:O3"/>
    <mergeCell ref="H3:I3"/>
    <mergeCell ref="F3:G3"/>
    <mergeCell ref="C3:E3"/>
    <mergeCell ref="A3:B4"/>
    <mergeCell ref="A38:B38"/>
    <mergeCell ref="K27:L27"/>
    <mergeCell ref="K29:L29"/>
    <mergeCell ref="K33:L33"/>
    <mergeCell ref="A31:B31"/>
  </mergeCells>
  <printOptions horizontalCentered="1"/>
  <pageMargins left="0.3937007874015748" right="0.3937007874015748" top="1.1811023622047245" bottom="0.4" header="0.5118110236220472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S17"/>
  <sheetViews>
    <sheetView workbookViewId="0" topLeftCell="A1">
      <pane ySplit="4" topLeftCell="BM5" activePane="bottomLeft" state="frozen"/>
      <selection pane="topLeft" activeCell="L80" sqref="L80"/>
      <selection pane="bottomLeft" activeCell="A2" sqref="A2"/>
    </sheetView>
  </sheetViews>
  <sheetFormatPr defaultColWidth="9.00390625" defaultRowHeight="13.5"/>
  <cols>
    <col min="1" max="1" width="2.50390625" style="0" customWidth="1"/>
    <col min="2" max="2" width="11.375" style="0" customWidth="1"/>
    <col min="3" max="9" width="5.50390625" style="0" customWidth="1"/>
    <col min="10" max="10" width="0.37109375" style="0" customWidth="1"/>
    <col min="11" max="11" width="2.50390625" style="0" customWidth="1"/>
    <col min="12" max="12" width="12.25390625" style="0" customWidth="1"/>
    <col min="13" max="19" width="5.50390625" style="0" customWidth="1"/>
  </cols>
  <sheetData>
    <row r="1" spans="1:19" s="246" customFormat="1" ht="17.25" customHeight="1">
      <c r="A1" s="246" t="s">
        <v>350</v>
      </c>
      <c r="S1" s="249" t="s">
        <v>81</v>
      </c>
    </row>
    <row r="2" spans="1:19" s="250" customFormat="1" ht="17.25" customHeight="1" thickBo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53"/>
    </row>
    <row r="3" spans="1:19" ht="14.25" thickTop="1">
      <c r="A3" s="278" t="s">
        <v>231</v>
      </c>
      <c r="B3" s="279"/>
      <c r="C3" s="269" t="s">
        <v>164</v>
      </c>
      <c r="D3" s="269"/>
      <c r="E3" s="270"/>
      <c r="F3" s="271" t="s">
        <v>165</v>
      </c>
      <c r="G3" s="270"/>
      <c r="H3" s="272" t="s">
        <v>166</v>
      </c>
      <c r="I3" s="273"/>
      <c r="J3" s="3"/>
      <c r="K3" s="282" t="s">
        <v>231</v>
      </c>
      <c r="L3" s="279"/>
      <c r="M3" s="269" t="s">
        <v>164</v>
      </c>
      <c r="N3" s="269"/>
      <c r="O3" s="270"/>
      <c r="P3" s="271" t="s">
        <v>165</v>
      </c>
      <c r="Q3" s="270"/>
      <c r="R3" s="272" t="s">
        <v>166</v>
      </c>
      <c r="S3" s="273"/>
    </row>
    <row r="4" spans="1:19" ht="13.5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7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</row>
    <row r="5" spans="1:19" ht="13.5">
      <c r="A5" s="274" t="s">
        <v>86</v>
      </c>
      <c r="B5" s="277"/>
      <c r="C5" s="34" t="s">
        <v>0</v>
      </c>
      <c r="D5" s="34" t="s">
        <v>0</v>
      </c>
      <c r="E5" s="34" t="s">
        <v>0</v>
      </c>
      <c r="F5" s="34" t="s">
        <v>0</v>
      </c>
      <c r="G5" s="34" t="s">
        <v>0</v>
      </c>
      <c r="H5" s="34" t="s">
        <v>0</v>
      </c>
      <c r="I5" s="34" t="s">
        <v>0</v>
      </c>
      <c r="J5" s="35"/>
      <c r="K5" s="304" t="s">
        <v>132</v>
      </c>
      <c r="L5" s="277"/>
      <c r="M5" s="34" t="s">
        <v>0</v>
      </c>
      <c r="N5" s="34" t="s">
        <v>0</v>
      </c>
      <c r="O5" s="34" t="s">
        <v>0</v>
      </c>
      <c r="P5" s="34" t="s">
        <v>0</v>
      </c>
      <c r="Q5" s="34" t="s">
        <v>0</v>
      </c>
      <c r="R5" s="34" t="s">
        <v>0</v>
      </c>
      <c r="S5" s="34" t="s">
        <v>0</v>
      </c>
    </row>
    <row r="6" spans="1:19" ht="13.5">
      <c r="A6" s="9"/>
      <c r="B6" s="10"/>
      <c r="C6" s="34"/>
      <c r="D6" s="34"/>
      <c r="E6" s="34"/>
      <c r="F6" s="34"/>
      <c r="G6" s="34"/>
      <c r="H6" s="34"/>
      <c r="I6" s="34"/>
      <c r="J6" s="35"/>
      <c r="K6" s="41"/>
      <c r="L6" s="1"/>
      <c r="M6" s="43"/>
      <c r="N6" s="34"/>
      <c r="O6" s="34"/>
      <c r="P6" s="34"/>
      <c r="Q6" s="34"/>
      <c r="R6" s="34"/>
      <c r="S6" s="34"/>
    </row>
    <row r="7" spans="1:19" ht="13.5">
      <c r="A7" s="265" t="s">
        <v>89</v>
      </c>
      <c r="B7" s="266"/>
      <c r="C7" s="34" t="s">
        <v>0</v>
      </c>
      <c r="D7" s="34" t="s">
        <v>0</v>
      </c>
      <c r="E7" s="34" t="s">
        <v>0</v>
      </c>
      <c r="F7" s="34" t="s">
        <v>0</v>
      </c>
      <c r="G7" s="34" t="s">
        <v>0</v>
      </c>
      <c r="H7" s="34" t="s">
        <v>0</v>
      </c>
      <c r="I7" s="34" t="s">
        <v>0</v>
      </c>
      <c r="J7" s="35"/>
      <c r="K7" s="299" t="s">
        <v>232</v>
      </c>
      <c r="L7" s="300"/>
      <c r="M7" s="34"/>
      <c r="N7" s="34"/>
      <c r="O7" s="34"/>
      <c r="P7" s="34"/>
      <c r="Q7" s="34"/>
      <c r="R7" s="34"/>
      <c r="S7" s="34"/>
    </row>
    <row r="8" spans="1:19" ht="13.5">
      <c r="A8" s="9"/>
      <c r="B8" s="10"/>
      <c r="C8" s="34"/>
      <c r="D8" s="34"/>
      <c r="E8" s="34"/>
      <c r="F8" s="34"/>
      <c r="G8" s="34"/>
      <c r="H8" s="34"/>
      <c r="I8" s="34"/>
      <c r="J8" s="35"/>
      <c r="K8" s="297"/>
      <c r="L8" s="298"/>
      <c r="M8" s="34" t="s">
        <v>0</v>
      </c>
      <c r="N8" s="34" t="s">
        <v>0</v>
      </c>
      <c r="O8" s="34" t="s">
        <v>0</v>
      </c>
      <c r="P8" s="34" t="s">
        <v>0</v>
      </c>
      <c r="Q8" s="34" t="s">
        <v>0</v>
      </c>
      <c r="R8" s="34" t="s">
        <v>0</v>
      </c>
      <c r="S8" s="34" t="s">
        <v>0</v>
      </c>
    </row>
    <row r="9" spans="1:19" ht="13.5">
      <c r="A9" s="265" t="s">
        <v>123</v>
      </c>
      <c r="B9" s="266"/>
      <c r="C9" s="34" t="s">
        <v>0</v>
      </c>
      <c r="D9" s="34" t="s">
        <v>0</v>
      </c>
      <c r="E9" s="34" t="s">
        <v>0</v>
      </c>
      <c r="F9" s="34" t="s">
        <v>0</v>
      </c>
      <c r="G9" s="34" t="s">
        <v>0</v>
      </c>
      <c r="H9" s="34" t="s">
        <v>0</v>
      </c>
      <c r="I9" s="34" t="s">
        <v>0</v>
      </c>
      <c r="J9" s="35"/>
      <c r="K9" s="297"/>
      <c r="L9" s="298"/>
      <c r="M9" s="34"/>
      <c r="N9" s="34"/>
      <c r="O9" s="34"/>
      <c r="P9" s="34"/>
      <c r="Q9" s="34"/>
      <c r="R9" s="34"/>
      <c r="S9" s="34"/>
    </row>
    <row r="10" spans="1:19" ht="13.5">
      <c r="A10" s="39"/>
      <c r="B10" s="10"/>
      <c r="C10" s="34"/>
      <c r="D10" s="34"/>
      <c r="E10" s="34"/>
      <c r="F10" s="34"/>
      <c r="G10" s="34"/>
      <c r="H10" s="34"/>
      <c r="I10" s="34"/>
      <c r="J10" s="35"/>
      <c r="K10" s="98"/>
      <c r="L10" s="50"/>
      <c r="M10" s="34"/>
      <c r="N10" s="34"/>
      <c r="O10" s="34"/>
      <c r="P10" s="34"/>
      <c r="Q10" s="34"/>
      <c r="R10" s="34"/>
      <c r="S10" s="34"/>
    </row>
    <row r="11" spans="1:19" ht="13.5">
      <c r="A11" s="265" t="s">
        <v>87</v>
      </c>
      <c r="B11" s="266"/>
      <c r="C11" s="34" t="s">
        <v>0</v>
      </c>
      <c r="D11" s="34" t="s">
        <v>0</v>
      </c>
      <c r="E11" s="34" t="s">
        <v>0</v>
      </c>
      <c r="F11" s="34" t="s">
        <v>0</v>
      </c>
      <c r="G11" s="34" t="s">
        <v>0</v>
      </c>
      <c r="H11" s="34" t="s">
        <v>0</v>
      </c>
      <c r="I11" s="34" t="s">
        <v>0</v>
      </c>
      <c r="J11" s="35"/>
      <c r="K11" s="299" t="s">
        <v>233</v>
      </c>
      <c r="L11" s="300"/>
      <c r="M11" s="34" t="s">
        <v>0</v>
      </c>
      <c r="N11" s="34" t="s">
        <v>0</v>
      </c>
      <c r="O11" s="34" t="s">
        <v>0</v>
      </c>
      <c r="P11" s="34" t="s">
        <v>0</v>
      </c>
      <c r="Q11" s="34" t="s">
        <v>0</v>
      </c>
      <c r="R11" s="34" t="s">
        <v>0</v>
      </c>
      <c r="S11" s="34" t="s">
        <v>0</v>
      </c>
    </row>
    <row r="12" spans="1:19" ht="13.5">
      <c r="A12" s="9"/>
      <c r="B12" s="90"/>
      <c r="C12" s="34"/>
      <c r="D12" s="34"/>
      <c r="E12" s="34"/>
      <c r="F12" s="34"/>
      <c r="G12" s="34"/>
      <c r="H12" s="34"/>
      <c r="I12" s="34"/>
      <c r="J12" s="35"/>
      <c r="K12" s="297"/>
      <c r="L12" s="298"/>
      <c r="M12" s="34"/>
      <c r="N12" s="34"/>
      <c r="O12" s="34"/>
      <c r="P12" s="34"/>
      <c r="Q12" s="34"/>
      <c r="R12" s="34"/>
      <c r="S12" s="34"/>
    </row>
    <row r="13" spans="1:19" ht="13.5">
      <c r="A13" s="265" t="s">
        <v>127</v>
      </c>
      <c r="B13" s="266"/>
      <c r="C13" s="34" t="s">
        <v>0</v>
      </c>
      <c r="D13" s="34" t="s">
        <v>0</v>
      </c>
      <c r="E13" s="34" t="s">
        <v>0</v>
      </c>
      <c r="F13" s="34" t="s">
        <v>0</v>
      </c>
      <c r="G13" s="34" t="s">
        <v>0</v>
      </c>
      <c r="H13" s="34" t="s">
        <v>0</v>
      </c>
      <c r="I13" s="34" t="s">
        <v>0</v>
      </c>
      <c r="J13" s="35"/>
      <c r="K13" s="98"/>
      <c r="L13" s="50"/>
      <c r="M13" s="34"/>
      <c r="N13" s="34"/>
      <c r="O13" s="34"/>
      <c r="P13" s="34"/>
      <c r="Q13" s="34"/>
      <c r="R13" s="34"/>
      <c r="S13" s="34"/>
    </row>
    <row r="14" spans="1:19" ht="13.5">
      <c r="A14" s="9"/>
      <c r="B14" s="10"/>
      <c r="C14" s="34"/>
      <c r="D14" s="34"/>
      <c r="E14" s="34"/>
      <c r="F14" s="34"/>
      <c r="G14" s="34"/>
      <c r="H14" s="34"/>
      <c r="I14" s="34"/>
      <c r="J14" s="35"/>
      <c r="K14" s="299" t="s">
        <v>234</v>
      </c>
      <c r="L14" s="300"/>
      <c r="M14" s="34" t="s">
        <v>0</v>
      </c>
      <c r="N14" s="34" t="s">
        <v>0</v>
      </c>
      <c r="O14" s="34" t="s">
        <v>0</v>
      </c>
      <c r="P14" s="34" t="s">
        <v>0</v>
      </c>
      <c r="Q14" s="34" t="s">
        <v>0</v>
      </c>
      <c r="R14" s="34" t="s">
        <v>0</v>
      </c>
      <c r="S14" s="34" t="s">
        <v>0</v>
      </c>
    </row>
    <row r="15" spans="1:19" ht="13.5">
      <c r="A15" s="265" t="s">
        <v>130</v>
      </c>
      <c r="B15" s="266"/>
      <c r="C15" s="34" t="s">
        <v>0</v>
      </c>
      <c r="D15" s="34" t="s">
        <v>0</v>
      </c>
      <c r="E15" s="34" t="s">
        <v>0</v>
      </c>
      <c r="F15" s="34" t="s">
        <v>0</v>
      </c>
      <c r="G15" s="34" t="s">
        <v>0</v>
      </c>
      <c r="H15" s="34" t="s">
        <v>0</v>
      </c>
      <c r="I15" s="34" t="s">
        <v>0</v>
      </c>
      <c r="J15" s="35"/>
      <c r="K15" s="299"/>
      <c r="L15" s="300"/>
      <c r="M15" s="76"/>
      <c r="N15" s="76"/>
      <c r="O15" s="76"/>
      <c r="P15" s="76"/>
      <c r="Q15" s="76"/>
      <c r="R15" s="76"/>
      <c r="S15" s="76"/>
    </row>
    <row r="16" spans="1:19" ht="13.5">
      <c r="A16" s="80"/>
      <c r="B16" s="10"/>
      <c r="C16" s="35"/>
      <c r="D16" s="35"/>
      <c r="E16" s="35"/>
      <c r="F16" s="35"/>
      <c r="G16" s="35"/>
      <c r="H16" s="35"/>
      <c r="I16" s="35"/>
      <c r="J16" s="35"/>
      <c r="K16" s="51"/>
      <c r="L16" s="52"/>
      <c r="M16" s="86"/>
      <c r="N16" s="86"/>
      <c r="O16" s="86"/>
      <c r="P16" s="86"/>
      <c r="Q16" s="86"/>
      <c r="R16" s="86"/>
      <c r="S16" s="86"/>
    </row>
    <row r="17" spans="1:19" ht="13.5">
      <c r="A17" s="18"/>
      <c r="B17" s="18"/>
      <c r="C17" s="87"/>
      <c r="D17" s="88"/>
      <c r="E17" s="88"/>
      <c r="F17" s="88"/>
      <c r="G17" s="88"/>
      <c r="H17" s="88"/>
      <c r="I17" s="88"/>
      <c r="J17" s="88"/>
      <c r="K17" s="20"/>
      <c r="L17" s="19"/>
      <c r="M17" s="18"/>
      <c r="N17" s="18"/>
      <c r="O17" s="18"/>
      <c r="P17" s="18"/>
      <c r="Q17" s="18"/>
      <c r="R17" s="18"/>
      <c r="S17" s="18"/>
    </row>
  </sheetData>
  <mergeCells count="18">
    <mergeCell ref="R3:S3"/>
    <mergeCell ref="A3:B4"/>
    <mergeCell ref="C3:E3"/>
    <mergeCell ref="F3:G3"/>
    <mergeCell ref="H3:I3"/>
    <mergeCell ref="K3:L4"/>
    <mergeCell ref="M3:O3"/>
    <mergeCell ref="P3:Q3"/>
    <mergeCell ref="A13:B13"/>
    <mergeCell ref="A15:B15"/>
    <mergeCell ref="K5:L5"/>
    <mergeCell ref="A5:B5"/>
    <mergeCell ref="A7:B7"/>
    <mergeCell ref="A9:B9"/>
    <mergeCell ref="A11:B11"/>
    <mergeCell ref="K7:L9"/>
    <mergeCell ref="K11:L12"/>
    <mergeCell ref="K14:L15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S20"/>
  <sheetViews>
    <sheetView workbookViewId="0" topLeftCell="A1">
      <pane ySplit="4" topLeftCell="BM5" activePane="bottomLeft" state="frozen"/>
      <selection pane="topLeft" activeCell="L80" sqref="L80"/>
      <selection pane="bottomLeft" activeCell="A2" sqref="A2"/>
    </sheetView>
  </sheetViews>
  <sheetFormatPr defaultColWidth="9.00390625" defaultRowHeight="13.5"/>
  <cols>
    <col min="1" max="1" width="2.50390625" style="0" customWidth="1"/>
    <col min="2" max="2" width="11.375" style="0" customWidth="1"/>
    <col min="3" max="9" width="5.50390625" style="0" customWidth="1"/>
    <col min="10" max="10" width="0.37109375" style="0" customWidth="1"/>
    <col min="11" max="11" width="2.50390625" style="0" customWidth="1"/>
    <col min="12" max="12" width="12.25390625" style="0" customWidth="1"/>
    <col min="13" max="19" width="5.50390625" style="0" customWidth="1"/>
  </cols>
  <sheetData>
    <row r="1" spans="1:19" s="250" customFormat="1" ht="17.25" customHeight="1">
      <c r="A1" s="246" t="s">
        <v>351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50" customFormat="1" ht="17.25" customHeight="1" thickBo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53"/>
    </row>
    <row r="3" spans="1:19" ht="14.25" thickTop="1">
      <c r="A3" s="348" t="s">
        <v>323</v>
      </c>
      <c r="B3" s="349"/>
      <c r="C3" s="352" t="s">
        <v>164</v>
      </c>
      <c r="D3" s="352"/>
      <c r="E3" s="353"/>
      <c r="F3" s="354" t="s">
        <v>165</v>
      </c>
      <c r="G3" s="353"/>
      <c r="H3" s="346" t="s">
        <v>166</v>
      </c>
      <c r="I3" s="347"/>
      <c r="J3" s="109"/>
      <c r="K3" s="355" t="s">
        <v>323</v>
      </c>
      <c r="L3" s="349"/>
      <c r="M3" s="352" t="s">
        <v>164</v>
      </c>
      <c r="N3" s="352"/>
      <c r="O3" s="353"/>
      <c r="P3" s="354" t="s">
        <v>165</v>
      </c>
      <c r="Q3" s="353"/>
      <c r="R3" s="346" t="s">
        <v>166</v>
      </c>
      <c r="S3" s="347"/>
    </row>
    <row r="4" spans="1:19" ht="13.5">
      <c r="A4" s="350"/>
      <c r="B4" s="351"/>
      <c r="C4" s="110" t="s">
        <v>83</v>
      </c>
      <c r="D4" s="111" t="s">
        <v>84</v>
      </c>
      <c r="E4" s="111" t="s">
        <v>85</v>
      </c>
      <c r="F4" s="111" t="s">
        <v>84</v>
      </c>
      <c r="G4" s="111" t="s">
        <v>85</v>
      </c>
      <c r="H4" s="111" t="s">
        <v>84</v>
      </c>
      <c r="I4" s="112" t="s">
        <v>85</v>
      </c>
      <c r="J4" s="108"/>
      <c r="K4" s="356"/>
      <c r="L4" s="351"/>
      <c r="M4" s="110" t="s">
        <v>83</v>
      </c>
      <c r="N4" s="111" t="s">
        <v>84</v>
      </c>
      <c r="O4" s="111" t="s">
        <v>85</v>
      </c>
      <c r="P4" s="111" t="s">
        <v>84</v>
      </c>
      <c r="Q4" s="111" t="s">
        <v>85</v>
      </c>
      <c r="R4" s="111" t="s">
        <v>84</v>
      </c>
      <c r="S4" s="112" t="s">
        <v>85</v>
      </c>
    </row>
    <row r="5" spans="1:19" ht="13.5">
      <c r="A5" s="274" t="s">
        <v>86</v>
      </c>
      <c r="B5" s="277"/>
      <c r="C5" s="34">
        <v>10</v>
      </c>
      <c r="D5" s="34">
        <v>10</v>
      </c>
      <c r="E5" s="34" t="s">
        <v>239</v>
      </c>
      <c r="F5" s="34">
        <v>10</v>
      </c>
      <c r="G5" s="34" t="s">
        <v>239</v>
      </c>
      <c r="H5" s="34" t="s">
        <v>239</v>
      </c>
      <c r="I5" s="34" t="s">
        <v>239</v>
      </c>
      <c r="J5" s="34"/>
      <c r="K5" s="304" t="s">
        <v>132</v>
      </c>
      <c r="L5" s="277"/>
      <c r="M5" s="34">
        <v>5</v>
      </c>
      <c r="N5" s="34">
        <v>5</v>
      </c>
      <c r="O5" s="34" t="s">
        <v>0</v>
      </c>
      <c r="P5" s="34">
        <v>5</v>
      </c>
      <c r="Q5" s="34" t="s">
        <v>0</v>
      </c>
      <c r="R5" s="34" t="s">
        <v>0</v>
      </c>
      <c r="S5" s="34" t="s">
        <v>0</v>
      </c>
    </row>
    <row r="6" spans="1:19" ht="13.5" customHeight="1">
      <c r="A6" s="9"/>
      <c r="B6" s="10"/>
      <c r="C6" s="34"/>
      <c r="D6" s="34"/>
      <c r="E6" s="34"/>
      <c r="F6" s="34"/>
      <c r="G6" s="34"/>
      <c r="H6" s="34"/>
      <c r="I6" s="34"/>
      <c r="J6" s="34"/>
      <c r="K6" s="41"/>
      <c r="L6" s="113" t="s">
        <v>246</v>
      </c>
      <c r="M6" s="43">
        <v>5</v>
      </c>
      <c r="N6" s="34">
        <v>5</v>
      </c>
      <c r="O6" s="34" t="s">
        <v>324</v>
      </c>
      <c r="P6" s="34">
        <v>5</v>
      </c>
      <c r="Q6" s="34" t="s">
        <v>324</v>
      </c>
      <c r="R6" s="34" t="s">
        <v>324</v>
      </c>
      <c r="S6" s="34" t="s">
        <v>324</v>
      </c>
    </row>
    <row r="7" spans="1:19" ht="13.5">
      <c r="A7" s="265" t="s">
        <v>89</v>
      </c>
      <c r="B7" s="266"/>
      <c r="C7" s="34" t="s">
        <v>239</v>
      </c>
      <c r="D7" s="34" t="s">
        <v>239</v>
      </c>
      <c r="E7" s="34" t="s">
        <v>239</v>
      </c>
      <c r="F7" s="34" t="s">
        <v>239</v>
      </c>
      <c r="G7" s="34" t="s">
        <v>239</v>
      </c>
      <c r="H7" s="34" t="s">
        <v>239</v>
      </c>
      <c r="I7" s="34" t="s">
        <v>239</v>
      </c>
      <c r="J7" s="34"/>
      <c r="K7" s="41"/>
      <c r="L7" s="10"/>
      <c r="M7" s="34"/>
      <c r="N7" s="34"/>
      <c r="O7" s="34"/>
      <c r="P7" s="34"/>
      <c r="Q7" s="34"/>
      <c r="R7" s="34"/>
      <c r="S7" s="34"/>
    </row>
    <row r="8" spans="1:19" ht="13.5" customHeight="1">
      <c r="A8" s="9"/>
      <c r="B8" s="10"/>
      <c r="C8" s="34"/>
      <c r="D8" s="34"/>
      <c r="E8" s="34"/>
      <c r="F8" s="34"/>
      <c r="G8" s="34"/>
      <c r="H8" s="34"/>
      <c r="I8" s="34"/>
      <c r="J8" s="34"/>
      <c r="K8" s="299" t="s">
        <v>325</v>
      </c>
      <c r="L8" s="357"/>
      <c r="M8" s="34"/>
      <c r="N8" s="34"/>
      <c r="O8" s="34"/>
      <c r="P8" s="34"/>
      <c r="Q8" s="34"/>
      <c r="R8" s="34"/>
      <c r="S8" s="34"/>
    </row>
    <row r="9" spans="1:19" ht="13.5">
      <c r="A9" s="265" t="s">
        <v>123</v>
      </c>
      <c r="B9" s="266"/>
      <c r="C9" s="34" t="s">
        <v>239</v>
      </c>
      <c r="D9" s="34" t="s">
        <v>239</v>
      </c>
      <c r="E9" s="34" t="s">
        <v>239</v>
      </c>
      <c r="F9" s="34" t="s">
        <v>239</v>
      </c>
      <c r="G9" s="34" t="s">
        <v>239</v>
      </c>
      <c r="H9" s="34" t="s">
        <v>239</v>
      </c>
      <c r="I9" s="34" t="s">
        <v>239</v>
      </c>
      <c r="J9" s="34"/>
      <c r="K9" s="358"/>
      <c r="L9" s="357"/>
      <c r="M9" s="34" t="s">
        <v>0</v>
      </c>
      <c r="N9" s="34" t="s">
        <v>0</v>
      </c>
      <c r="O9" s="34" t="s">
        <v>0</v>
      </c>
      <c r="P9" s="34" t="s">
        <v>0</v>
      </c>
      <c r="Q9" s="34" t="s">
        <v>0</v>
      </c>
      <c r="R9" s="34" t="s">
        <v>0</v>
      </c>
      <c r="S9" s="34" t="s">
        <v>0</v>
      </c>
    </row>
    <row r="10" spans="1:19" ht="13.5">
      <c r="A10" s="9"/>
      <c r="B10" s="10"/>
      <c r="C10" s="34"/>
      <c r="D10" s="34"/>
      <c r="E10" s="34"/>
      <c r="F10" s="34"/>
      <c r="G10" s="34"/>
      <c r="H10" s="34"/>
      <c r="I10" s="34"/>
      <c r="J10" s="34"/>
      <c r="K10" s="358"/>
      <c r="L10" s="357"/>
      <c r="M10" s="34"/>
      <c r="N10" s="34"/>
      <c r="O10" s="34"/>
      <c r="P10" s="34"/>
      <c r="Q10" s="34"/>
      <c r="R10" s="34"/>
      <c r="S10" s="34"/>
    </row>
    <row r="11" spans="1:19" ht="13.5">
      <c r="A11" s="265" t="s">
        <v>87</v>
      </c>
      <c r="B11" s="266"/>
      <c r="C11" s="34">
        <v>5</v>
      </c>
      <c r="D11" s="34">
        <v>5</v>
      </c>
      <c r="E11" s="34" t="s">
        <v>239</v>
      </c>
      <c r="F11" s="34">
        <v>5</v>
      </c>
      <c r="G11" s="34" t="s">
        <v>239</v>
      </c>
      <c r="H11" s="34" t="s">
        <v>239</v>
      </c>
      <c r="I11" s="34" t="s">
        <v>239</v>
      </c>
      <c r="J11" s="34"/>
      <c r="K11" s="98"/>
      <c r="L11" s="50"/>
      <c r="M11" s="34"/>
      <c r="N11" s="34"/>
      <c r="O11" s="34"/>
      <c r="P11" s="34"/>
      <c r="Q11" s="34"/>
      <c r="R11" s="34"/>
      <c r="S11" s="34"/>
    </row>
    <row r="12" spans="1:19" ht="13.5" customHeight="1">
      <c r="A12" s="9"/>
      <c r="B12" s="205" t="s">
        <v>115</v>
      </c>
      <c r="C12" s="34">
        <v>1</v>
      </c>
      <c r="D12" s="34">
        <v>1</v>
      </c>
      <c r="E12" s="34" t="s">
        <v>239</v>
      </c>
      <c r="F12" s="34">
        <v>1</v>
      </c>
      <c r="G12" s="34" t="s">
        <v>239</v>
      </c>
      <c r="H12" s="34" t="s">
        <v>239</v>
      </c>
      <c r="I12" s="34" t="s">
        <v>239</v>
      </c>
      <c r="J12" s="34"/>
      <c r="K12" s="299" t="s">
        <v>326</v>
      </c>
      <c r="L12" s="357"/>
      <c r="M12" s="34"/>
      <c r="N12" s="34"/>
      <c r="O12" s="34"/>
      <c r="P12" s="34"/>
      <c r="Q12" s="34"/>
      <c r="R12" s="34"/>
      <c r="S12" s="34"/>
    </row>
    <row r="13" spans="1:19" ht="13.5" customHeight="1">
      <c r="A13" s="9"/>
      <c r="B13" s="14" t="s">
        <v>246</v>
      </c>
      <c r="C13" s="34">
        <v>4</v>
      </c>
      <c r="D13" s="34">
        <v>4</v>
      </c>
      <c r="E13" s="34" t="s">
        <v>239</v>
      </c>
      <c r="F13" s="34">
        <v>4</v>
      </c>
      <c r="G13" s="34" t="s">
        <v>239</v>
      </c>
      <c r="H13" s="34" t="s">
        <v>239</v>
      </c>
      <c r="I13" s="34" t="s">
        <v>239</v>
      </c>
      <c r="J13" s="34"/>
      <c r="K13" s="358"/>
      <c r="L13" s="357"/>
      <c r="M13" s="34" t="s">
        <v>0</v>
      </c>
      <c r="N13" s="34" t="s">
        <v>0</v>
      </c>
      <c r="O13" s="34" t="s">
        <v>0</v>
      </c>
      <c r="P13" s="34" t="s">
        <v>0</v>
      </c>
      <c r="Q13" s="34" t="s">
        <v>0</v>
      </c>
      <c r="R13" s="34" t="s">
        <v>0</v>
      </c>
      <c r="S13" s="34" t="s">
        <v>0</v>
      </c>
    </row>
    <row r="14" spans="1:19" ht="13.5">
      <c r="A14" s="9"/>
      <c r="B14" s="10"/>
      <c r="C14" s="34"/>
      <c r="D14" s="34"/>
      <c r="E14" s="34"/>
      <c r="F14" s="34"/>
      <c r="G14" s="34"/>
      <c r="H14" s="34"/>
      <c r="I14" s="34"/>
      <c r="J14" s="34"/>
      <c r="K14" s="358"/>
      <c r="L14" s="357"/>
      <c r="M14" s="34"/>
      <c r="N14" s="34"/>
      <c r="O14" s="34"/>
      <c r="P14" s="34"/>
      <c r="Q14" s="34"/>
      <c r="R14" s="34"/>
      <c r="S14" s="34"/>
    </row>
    <row r="15" spans="1:19" ht="13.5">
      <c r="A15" s="265" t="s">
        <v>127</v>
      </c>
      <c r="B15" s="266"/>
      <c r="C15" s="34" t="s">
        <v>0</v>
      </c>
      <c r="D15" s="34" t="s">
        <v>0</v>
      </c>
      <c r="E15" s="34" t="s">
        <v>0</v>
      </c>
      <c r="F15" s="34" t="s">
        <v>0</v>
      </c>
      <c r="G15" s="34" t="s">
        <v>0</v>
      </c>
      <c r="H15" s="34" t="s">
        <v>0</v>
      </c>
      <c r="I15" s="34" t="s">
        <v>0</v>
      </c>
      <c r="J15" s="34"/>
      <c r="K15" s="98"/>
      <c r="L15" s="50"/>
      <c r="M15" s="34"/>
      <c r="N15" s="34"/>
      <c r="O15" s="34"/>
      <c r="P15" s="34"/>
      <c r="Q15" s="34"/>
      <c r="R15" s="34"/>
      <c r="S15" s="34"/>
    </row>
    <row r="16" spans="1:19" ht="13.5" customHeight="1">
      <c r="A16" s="9"/>
      <c r="B16" s="10"/>
      <c r="C16" s="34"/>
      <c r="D16" s="34"/>
      <c r="E16" s="34"/>
      <c r="F16" s="34"/>
      <c r="G16" s="34"/>
      <c r="H16" s="34"/>
      <c r="I16" s="34"/>
      <c r="J16" s="34"/>
      <c r="K16" s="299" t="s">
        <v>327</v>
      </c>
      <c r="L16" s="300"/>
      <c r="M16" s="34"/>
      <c r="N16" s="34"/>
      <c r="O16" s="34"/>
      <c r="P16" s="34"/>
      <c r="Q16" s="34"/>
      <c r="R16" s="34"/>
      <c r="S16" s="34"/>
    </row>
    <row r="17" spans="1:19" ht="13.5">
      <c r="A17" s="265" t="s">
        <v>130</v>
      </c>
      <c r="B17" s="266"/>
      <c r="C17" s="34" t="s">
        <v>0</v>
      </c>
      <c r="D17" s="34" t="s">
        <v>0</v>
      </c>
      <c r="E17" s="34" t="s">
        <v>0</v>
      </c>
      <c r="F17" s="34" t="s">
        <v>0</v>
      </c>
      <c r="G17" s="34" t="s">
        <v>0</v>
      </c>
      <c r="H17" s="34" t="s">
        <v>0</v>
      </c>
      <c r="I17" s="34" t="s">
        <v>0</v>
      </c>
      <c r="J17" s="34"/>
      <c r="K17" s="299"/>
      <c r="L17" s="300"/>
      <c r="M17" s="34" t="s">
        <v>0</v>
      </c>
      <c r="N17" s="34" t="s">
        <v>0</v>
      </c>
      <c r="O17" s="34" t="s">
        <v>0</v>
      </c>
      <c r="P17" s="34" t="s">
        <v>0</v>
      </c>
      <c r="Q17" s="34" t="s">
        <v>0</v>
      </c>
      <c r="R17" s="34" t="s">
        <v>0</v>
      </c>
      <c r="S17" s="34" t="s">
        <v>0</v>
      </c>
    </row>
    <row r="18" spans="1:19" ht="13.5">
      <c r="A18" s="80"/>
      <c r="B18" s="10"/>
      <c r="C18" s="34"/>
      <c r="D18" s="34"/>
      <c r="E18" s="34"/>
      <c r="F18" s="34"/>
      <c r="G18" s="34"/>
      <c r="H18" s="34"/>
      <c r="I18" s="34"/>
      <c r="J18" s="34"/>
      <c r="K18" s="299"/>
      <c r="L18" s="300"/>
      <c r="M18" s="34"/>
      <c r="N18" s="34"/>
      <c r="O18" s="34"/>
      <c r="P18" s="34"/>
      <c r="Q18" s="34"/>
      <c r="R18" s="34"/>
      <c r="S18" s="34"/>
    </row>
    <row r="19" spans="1:19" ht="13.5">
      <c r="A19" s="80"/>
      <c r="B19" s="10"/>
      <c r="C19" s="34"/>
      <c r="D19" s="34"/>
      <c r="E19" s="34"/>
      <c r="F19" s="34"/>
      <c r="G19" s="34"/>
      <c r="H19" s="34"/>
      <c r="I19" s="34"/>
      <c r="J19" s="34"/>
      <c r="K19" s="51"/>
      <c r="L19" s="52"/>
      <c r="M19" s="34"/>
      <c r="N19" s="34"/>
      <c r="O19" s="34"/>
      <c r="P19" s="34"/>
      <c r="Q19" s="34"/>
      <c r="R19" s="34"/>
      <c r="S19" s="34"/>
    </row>
    <row r="20" spans="1:19" ht="13.5">
      <c r="A20" s="18"/>
      <c r="B20" s="19"/>
      <c r="C20" s="114"/>
      <c r="D20" s="71"/>
      <c r="E20" s="71"/>
      <c r="F20" s="71"/>
      <c r="G20" s="71"/>
      <c r="H20" s="71"/>
      <c r="I20" s="71"/>
      <c r="J20" s="115"/>
      <c r="K20" s="20"/>
      <c r="L20" s="18"/>
      <c r="M20" s="222"/>
      <c r="N20" s="128"/>
      <c r="O20" s="128"/>
      <c r="P20" s="128"/>
      <c r="Q20" s="128"/>
      <c r="R20" s="128"/>
      <c r="S20" s="128"/>
    </row>
  </sheetData>
  <mergeCells count="18">
    <mergeCell ref="A5:B5"/>
    <mergeCell ref="K16:L18"/>
    <mergeCell ref="A17:B17"/>
    <mergeCell ref="K5:L5"/>
    <mergeCell ref="A7:B7"/>
    <mergeCell ref="A9:B9"/>
    <mergeCell ref="A11:B11"/>
    <mergeCell ref="A15:B15"/>
    <mergeCell ref="K8:L10"/>
    <mergeCell ref="K12:L14"/>
    <mergeCell ref="R3:S3"/>
    <mergeCell ref="A3:B4"/>
    <mergeCell ref="C3:E3"/>
    <mergeCell ref="F3:G3"/>
    <mergeCell ref="H3:I3"/>
    <mergeCell ref="K3:L4"/>
    <mergeCell ref="M3:O3"/>
    <mergeCell ref="P3:Q3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S35"/>
  <sheetViews>
    <sheetView workbookViewId="0" topLeftCell="A1">
      <pane xSplit="2" ySplit="4" topLeftCell="C5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1" customWidth="1"/>
    <col min="2" max="2" width="13.125" style="35" customWidth="1"/>
    <col min="3" max="9" width="5.00390625" style="1" customWidth="1"/>
    <col min="10" max="10" width="0.37109375" style="1" customWidth="1"/>
    <col min="11" max="11" width="2.00390625" style="1" customWidth="1"/>
    <col min="12" max="12" width="13.125" style="1" customWidth="1"/>
    <col min="13" max="19" width="5.00390625" style="1" customWidth="1"/>
    <col min="20" max="16384" width="9.00390625" style="1" customWidth="1"/>
  </cols>
  <sheetData>
    <row r="1" spans="1:19" s="250" customFormat="1" ht="17.25" customHeight="1">
      <c r="A1" s="246" t="s">
        <v>352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50" customFormat="1" ht="17.25" customHeight="1" thickBo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53"/>
    </row>
    <row r="3" spans="1:19" ht="14.25" thickTop="1">
      <c r="A3" s="278" t="s">
        <v>82</v>
      </c>
      <c r="B3" s="279"/>
      <c r="C3" s="272" t="s">
        <v>164</v>
      </c>
      <c r="D3" s="273"/>
      <c r="E3" s="359"/>
      <c r="F3" s="272" t="s">
        <v>165</v>
      </c>
      <c r="G3" s="359"/>
      <c r="H3" s="272" t="s">
        <v>166</v>
      </c>
      <c r="I3" s="273"/>
      <c r="J3" s="116"/>
      <c r="K3" s="282" t="s">
        <v>82</v>
      </c>
      <c r="L3" s="279"/>
      <c r="M3" s="269" t="s">
        <v>164</v>
      </c>
      <c r="N3" s="269"/>
      <c r="O3" s="270"/>
      <c r="P3" s="271" t="s">
        <v>165</v>
      </c>
      <c r="Q3" s="270"/>
      <c r="R3" s="272" t="s">
        <v>166</v>
      </c>
      <c r="S3" s="273"/>
    </row>
    <row r="4" spans="1:19" ht="13.5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7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</row>
    <row r="5" spans="1:19" ht="15" customHeight="1">
      <c r="A5" s="274" t="s">
        <v>86</v>
      </c>
      <c r="B5" s="275"/>
      <c r="C5" s="34">
        <v>116</v>
      </c>
      <c r="D5" s="34">
        <v>69</v>
      </c>
      <c r="E5" s="34">
        <v>47</v>
      </c>
      <c r="F5" s="34">
        <v>69</v>
      </c>
      <c r="G5" s="34">
        <v>47</v>
      </c>
      <c r="H5" s="34" t="s">
        <v>239</v>
      </c>
      <c r="I5" s="34" t="s">
        <v>239</v>
      </c>
      <c r="J5" s="35"/>
      <c r="K5" s="304" t="s">
        <v>130</v>
      </c>
      <c r="L5" s="277"/>
      <c r="M5" s="34">
        <v>1</v>
      </c>
      <c r="N5" s="34" t="s">
        <v>239</v>
      </c>
      <c r="O5" s="34">
        <v>1</v>
      </c>
      <c r="P5" s="34" t="s">
        <v>239</v>
      </c>
      <c r="Q5" s="34">
        <v>1</v>
      </c>
      <c r="R5" s="34" t="s">
        <v>239</v>
      </c>
      <c r="S5" s="34" t="s">
        <v>239</v>
      </c>
    </row>
    <row r="6" spans="1:19" ht="15" customHeight="1">
      <c r="A6" s="9"/>
      <c r="B6" s="91"/>
      <c r="C6" s="34"/>
      <c r="D6" s="34"/>
      <c r="E6" s="34"/>
      <c r="F6" s="34"/>
      <c r="G6" s="34"/>
      <c r="H6" s="34"/>
      <c r="I6" s="34"/>
      <c r="J6" s="35"/>
      <c r="K6" s="41"/>
      <c r="L6" s="58" t="s">
        <v>306</v>
      </c>
      <c r="M6" s="34">
        <v>1</v>
      </c>
      <c r="N6" s="34" t="s">
        <v>239</v>
      </c>
      <c r="O6" s="34">
        <v>1</v>
      </c>
      <c r="P6" s="34" t="s">
        <v>239</v>
      </c>
      <c r="Q6" s="34">
        <v>1</v>
      </c>
      <c r="R6" s="34" t="s">
        <v>239</v>
      </c>
      <c r="S6" s="34" t="s">
        <v>239</v>
      </c>
    </row>
    <row r="7" spans="1:19" ht="15" customHeight="1">
      <c r="A7" s="265" t="s">
        <v>89</v>
      </c>
      <c r="B7" s="266"/>
      <c r="C7" s="34" t="s">
        <v>239</v>
      </c>
      <c r="D7" s="34" t="s">
        <v>239</v>
      </c>
      <c r="E7" s="34" t="s">
        <v>239</v>
      </c>
      <c r="F7" s="34" t="s">
        <v>239</v>
      </c>
      <c r="G7" s="34" t="s">
        <v>239</v>
      </c>
      <c r="H7" s="34" t="s">
        <v>239</v>
      </c>
      <c r="I7" s="34" t="s">
        <v>239</v>
      </c>
      <c r="J7" s="35"/>
      <c r="K7" s="306"/>
      <c r="L7" s="266"/>
      <c r="M7" s="34"/>
      <c r="N7" s="34"/>
      <c r="O7" s="34"/>
      <c r="P7" s="34"/>
      <c r="Q7" s="34"/>
      <c r="R7" s="34"/>
      <c r="S7" s="34"/>
    </row>
    <row r="8" spans="1:19" ht="15" customHeight="1">
      <c r="A8" s="39"/>
      <c r="B8" s="91"/>
      <c r="C8" s="34"/>
      <c r="D8" s="34"/>
      <c r="E8" s="34"/>
      <c r="F8" s="34"/>
      <c r="G8" s="34"/>
      <c r="H8" s="34"/>
      <c r="I8" s="34"/>
      <c r="J8" s="35"/>
      <c r="K8" s="306" t="s">
        <v>132</v>
      </c>
      <c r="L8" s="266"/>
      <c r="M8" s="34">
        <v>34</v>
      </c>
      <c r="N8" s="34">
        <v>9</v>
      </c>
      <c r="O8" s="34">
        <v>25</v>
      </c>
      <c r="P8" s="34">
        <v>9</v>
      </c>
      <c r="Q8" s="34">
        <v>25</v>
      </c>
      <c r="R8" s="34" t="s">
        <v>265</v>
      </c>
      <c r="S8" s="34" t="s">
        <v>265</v>
      </c>
    </row>
    <row r="9" spans="1:19" ht="18" customHeight="1">
      <c r="A9" s="265" t="s">
        <v>123</v>
      </c>
      <c r="B9" s="266"/>
      <c r="C9" s="34" t="s">
        <v>239</v>
      </c>
      <c r="D9" s="34" t="s">
        <v>239</v>
      </c>
      <c r="E9" s="34" t="s">
        <v>239</v>
      </c>
      <c r="F9" s="34" t="s">
        <v>239</v>
      </c>
      <c r="G9" s="34" t="s">
        <v>239</v>
      </c>
      <c r="H9" s="34" t="s">
        <v>239</v>
      </c>
      <c r="I9" s="34" t="s">
        <v>239</v>
      </c>
      <c r="J9" s="35"/>
      <c r="K9" s="41"/>
      <c r="L9" s="117" t="s">
        <v>116</v>
      </c>
      <c r="M9" s="34">
        <v>2</v>
      </c>
      <c r="N9" s="34" t="s">
        <v>239</v>
      </c>
      <c r="O9" s="34">
        <v>2</v>
      </c>
      <c r="P9" s="34" t="s">
        <v>239</v>
      </c>
      <c r="Q9" s="34">
        <v>2</v>
      </c>
      <c r="R9" s="34" t="s">
        <v>239</v>
      </c>
      <c r="S9" s="34" t="s">
        <v>239</v>
      </c>
    </row>
    <row r="10" spans="1:19" ht="17.25" customHeight="1">
      <c r="A10" s="9"/>
      <c r="B10" s="91"/>
      <c r="C10" s="34"/>
      <c r="D10" s="34"/>
      <c r="E10" s="34"/>
      <c r="F10" s="34"/>
      <c r="G10" s="34"/>
      <c r="H10" s="34"/>
      <c r="I10" s="34"/>
      <c r="J10" s="35"/>
      <c r="K10" s="41"/>
      <c r="L10" s="59" t="s">
        <v>199</v>
      </c>
      <c r="M10" s="34">
        <v>2</v>
      </c>
      <c r="N10" s="34" t="s">
        <v>239</v>
      </c>
      <c r="O10" s="34">
        <v>2</v>
      </c>
      <c r="P10" s="34" t="s">
        <v>239</v>
      </c>
      <c r="Q10" s="34">
        <v>2</v>
      </c>
      <c r="R10" s="34" t="s">
        <v>239</v>
      </c>
      <c r="S10" s="34" t="s">
        <v>239</v>
      </c>
    </row>
    <row r="11" spans="1:19" ht="17.25" customHeight="1">
      <c r="A11" s="265" t="s">
        <v>87</v>
      </c>
      <c r="B11" s="266"/>
      <c r="C11" s="34">
        <v>72</v>
      </c>
      <c r="D11" s="34">
        <v>55</v>
      </c>
      <c r="E11" s="34">
        <v>17</v>
      </c>
      <c r="F11" s="34">
        <v>55</v>
      </c>
      <c r="G11" s="34">
        <v>17</v>
      </c>
      <c r="H11" s="34" t="s">
        <v>239</v>
      </c>
      <c r="I11" s="34" t="s">
        <v>239</v>
      </c>
      <c r="J11" s="35"/>
      <c r="K11" s="41"/>
      <c r="L11" s="73" t="s">
        <v>200</v>
      </c>
      <c r="M11" s="34">
        <v>3</v>
      </c>
      <c r="N11" s="34" t="s">
        <v>239</v>
      </c>
      <c r="O11" s="34">
        <v>3</v>
      </c>
      <c r="P11" s="34" t="s">
        <v>239</v>
      </c>
      <c r="Q11" s="34">
        <v>3</v>
      </c>
      <c r="R11" s="34" t="s">
        <v>239</v>
      </c>
      <c r="S11" s="34" t="s">
        <v>239</v>
      </c>
    </row>
    <row r="12" spans="1:19" ht="15" customHeight="1">
      <c r="A12" s="9"/>
      <c r="B12" s="14" t="s">
        <v>105</v>
      </c>
      <c r="C12" s="34">
        <v>1</v>
      </c>
      <c r="D12" s="34">
        <v>1</v>
      </c>
      <c r="E12" s="34" t="s">
        <v>239</v>
      </c>
      <c r="F12" s="34">
        <v>1</v>
      </c>
      <c r="G12" s="34" t="s">
        <v>239</v>
      </c>
      <c r="H12" s="34" t="s">
        <v>239</v>
      </c>
      <c r="I12" s="34" t="s">
        <v>239</v>
      </c>
      <c r="J12" s="35"/>
      <c r="K12" s="41"/>
      <c r="L12" s="14" t="s">
        <v>268</v>
      </c>
      <c r="M12" s="34">
        <v>1</v>
      </c>
      <c r="N12" s="34" t="s">
        <v>239</v>
      </c>
      <c r="O12" s="34">
        <v>1</v>
      </c>
      <c r="P12" s="34" t="s">
        <v>239</v>
      </c>
      <c r="Q12" s="34">
        <v>1</v>
      </c>
      <c r="R12" s="34" t="s">
        <v>239</v>
      </c>
      <c r="S12" s="34" t="s">
        <v>239</v>
      </c>
    </row>
    <row r="13" spans="1:19" ht="15" customHeight="1">
      <c r="A13" s="9"/>
      <c r="B13" s="14" t="s">
        <v>106</v>
      </c>
      <c r="C13" s="34">
        <v>4</v>
      </c>
      <c r="D13" s="34">
        <v>4</v>
      </c>
      <c r="E13" s="34" t="s">
        <v>239</v>
      </c>
      <c r="F13" s="34">
        <v>4</v>
      </c>
      <c r="G13" s="34" t="s">
        <v>239</v>
      </c>
      <c r="H13" s="34" t="s">
        <v>239</v>
      </c>
      <c r="I13" s="34" t="s">
        <v>239</v>
      </c>
      <c r="J13" s="35"/>
      <c r="K13" s="41"/>
      <c r="L13" s="14" t="s">
        <v>105</v>
      </c>
      <c r="M13" s="34">
        <v>10</v>
      </c>
      <c r="N13" s="34">
        <v>5</v>
      </c>
      <c r="O13" s="34">
        <v>5</v>
      </c>
      <c r="P13" s="34">
        <v>5</v>
      </c>
      <c r="Q13" s="34">
        <v>5</v>
      </c>
      <c r="R13" s="34" t="s">
        <v>239</v>
      </c>
      <c r="S13" s="34" t="s">
        <v>239</v>
      </c>
    </row>
    <row r="14" spans="1:19" ht="15" customHeight="1">
      <c r="A14" s="9"/>
      <c r="B14" s="14" t="s">
        <v>109</v>
      </c>
      <c r="C14" s="34">
        <v>1</v>
      </c>
      <c r="D14" s="34">
        <v>1</v>
      </c>
      <c r="E14" s="34" t="s">
        <v>239</v>
      </c>
      <c r="F14" s="34">
        <v>1</v>
      </c>
      <c r="G14" s="34" t="s">
        <v>239</v>
      </c>
      <c r="H14" s="34" t="s">
        <v>239</v>
      </c>
      <c r="I14" s="34" t="s">
        <v>239</v>
      </c>
      <c r="J14" s="35"/>
      <c r="K14" s="41"/>
      <c r="L14" s="90" t="s">
        <v>124</v>
      </c>
      <c r="M14" s="34">
        <v>16</v>
      </c>
      <c r="N14" s="34">
        <v>4</v>
      </c>
      <c r="O14" s="34">
        <v>12</v>
      </c>
      <c r="P14" s="34">
        <v>4</v>
      </c>
      <c r="Q14" s="34">
        <v>12</v>
      </c>
      <c r="R14" s="34" t="s">
        <v>239</v>
      </c>
      <c r="S14" s="34" t="s">
        <v>239</v>
      </c>
    </row>
    <row r="15" spans="1:19" ht="15" customHeight="1">
      <c r="A15" s="9"/>
      <c r="B15" s="14" t="s">
        <v>110</v>
      </c>
      <c r="C15" s="34">
        <v>1</v>
      </c>
      <c r="D15" s="34">
        <v>1</v>
      </c>
      <c r="E15" s="34" t="s">
        <v>239</v>
      </c>
      <c r="F15" s="34">
        <v>1</v>
      </c>
      <c r="G15" s="34" t="s">
        <v>239</v>
      </c>
      <c r="H15" s="34" t="s">
        <v>239</v>
      </c>
      <c r="I15" s="34" t="s">
        <v>239</v>
      </c>
      <c r="J15" s="35"/>
      <c r="K15" s="175"/>
      <c r="L15" s="176"/>
      <c r="M15" s="34"/>
      <c r="N15" s="34"/>
      <c r="O15" s="34"/>
      <c r="P15" s="34"/>
      <c r="Q15" s="34"/>
      <c r="R15" s="34"/>
      <c r="S15" s="34"/>
    </row>
    <row r="16" spans="1:19" ht="15" customHeight="1">
      <c r="A16" s="9"/>
      <c r="B16" s="14" t="s">
        <v>112</v>
      </c>
      <c r="C16" s="34">
        <v>1</v>
      </c>
      <c r="D16" s="34" t="s">
        <v>239</v>
      </c>
      <c r="E16" s="34">
        <v>1</v>
      </c>
      <c r="F16" s="34" t="s">
        <v>239</v>
      </c>
      <c r="G16" s="34">
        <v>1</v>
      </c>
      <c r="H16" s="34" t="s">
        <v>239</v>
      </c>
      <c r="I16" s="34" t="s">
        <v>239</v>
      </c>
      <c r="J16" s="35"/>
      <c r="K16" s="299" t="s">
        <v>236</v>
      </c>
      <c r="L16" s="300"/>
      <c r="M16" s="34"/>
      <c r="N16" s="34"/>
      <c r="O16" s="34"/>
      <c r="P16" s="34"/>
      <c r="Q16" s="34"/>
      <c r="R16" s="34"/>
      <c r="S16" s="34"/>
    </row>
    <row r="17" spans="1:19" ht="15" customHeight="1">
      <c r="A17" s="9"/>
      <c r="B17" s="14" t="s">
        <v>113</v>
      </c>
      <c r="C17" s="34">
        <v>1</v>
      </c>
      <c r="D17" s="34" t="s">
        <v>239</v>
      </c>
      <c r="E17" s="34">
        <v>1</v>
      </c>
      <c r="F17" s="34" t="s">
        <v>239</v>
      </c>
      <c r="G17" s="34">
        <v>1</v>
      </c>
      <c r="H17" s="34" t="s">
        <v>239</v>
      </c>
      <c r="I17" s="34" t="s">
        <v>239</v>
      </c>
      <c r="J17" s="35"/>
      <c r="K17" s="299"/>
      <c r="L17" s="300"/>
      <c r="M17" s="34" t="s">
        <v>239</v>
      </c>
      <c r="N17" s="34" t="s">
        <v>239</v>
      </c>
      <c r="O17" s="34" t="s">
        <v>239</v>
      </c>
      <c r="P17" s="34" t="s">
        <v>239</v>
      </c>
      <c r="Q17" s="34" t="s">
        <v>239</v>
      </c>
      <c r="R17" s="34" t="s">
        <v>239</v>
      </c>
      <c r="S17" s="34" t="s">
        <v>239</v>
      </c>
    </row>
    <row r="18" spans="1:19" ht="15" customHeight="1">
      <c r="A18" s="9"/>
      <c r="B18" s="14" t="s">
        <v>115</v>
      </c>
      <c r="C18" s="34">
        <v>20</v>
      </c>
      <c r="D18" s="34">
        <v>20</v>
      </c>
      <c r="E18" s="34" t="s">
        <v>239</v>
      </c>
      <c r="F18" s="34">
        <v>20</v>
      </c>
      <c r="G18" s="34" t="s">
        <v>239</v>
      </c>
      <c r="H18" s="34" t="s">
        <v>239</v>
      </c>
      <c r="I18" s="34" t="s">
        <v>239</v>
      </c>
      <c r="J18" s="35"/>
      <c r="K18" s="299"/>
      <c r="L18" s="300"/>
      <c r="M18" s="34"/>
      <c r="N18" s="34"/>
      <c r="O18" s="34"/>
      <c r="P18" s="34"/>
      <c r="Q18" s="34"/>
      <c r="R18" s="34"/>
      <c r="S18" s="34"/>
    </row>
    <row r="19" spans="1:19" ht="15" customHeight="1">
      <c r="A19" s="9"/>
      <c r="B19" s="14" t="s">
        <v>116</v>
      </c>
      <c r="C19" s="34">
        <v>1</v>
      </c>
      <c r="D19" s="34" t="s">
        <v>239</v>
      </c>
      <c r="E19" s="34">
        <v>1</v>
      </c>
      <c r="F19" s="34" t="s">
        <v>239</v>
      </c>
      <c r="G19" s="34">
        <v>1</v>
      </c>
      <c r="H19" s="34" t="s">
        <v>239</v>
      </c>
      <c r="I19" s="34" t="s">
        <v>239</v>
      </c>
      <c r="J19" s="35"/>
      <c r="K19" s="175"/>
      <c r="L19" s="176"/>
      <c r="M19" s="34"/>
      <c r="N19" s="34"/>
      <c r="O19" s="34"/>
      <c r="P19" s="34"/>
      <c r="Q19" s="34"/>
      <c r="R19" s="34"/>
      <c r="S19" s="34"/>
    </row>
    <row r="20" spans="1:19" ht="15" customHeight="1">
      <c r="A20" s="9"/>
      <c r="B20" s="14" t="s">
        <v>117</v>
      </c>
      <c r="C20" s="34">
        <v>18</v>
      </c>
      <c r="D20" s="34">
        <v>16</v>
      </c>
      <c r="E20" s="34">
        <v>2</v>
      </c>
      <c r="F20" s="34">
        <v>16</v>
      </c>
      <c r="G20" s="34">
        <v>2</v>
      </c>
      <c r="H20" s="34" t="s">
        <v>239</v>
      </c>
      <c r="I20" s="34" t="s">
        <v>239</v>
      </c>
      <c r="J20" s="35"/>
      <c r="K20" s="299" t="s">
        <v>237</v>
      </c>
      <c r="L20" s="300"/>
      <c r="M20" s="34"/>
      <c r="N20" s="34"/>
      <c r="O20" s="34"/>
      <c r="P20" s="34"/>
      <c r="Q20" s="34"/>
      <c r="R20" s="34"/>
      <c r="S20" s="34"/>
    </row>
    <row r="21" spans="1:19" ht="15" customHeight="1">
      <c r="A21" s="9"/>
      <c r="B21" s="14" t="s">
        <v>118</v>
      </c>
      <c r="C21" s="34">
        <v>1</v>
      </c>
      <c r="D21" s="34" t="s">
        <v>239</v>
      </c>
      <c r="E21" s="34">
        <v>1</v>
      </c>
      <c r="F21" s="34" t="s">
        <v>239</v>
      </c>
      <c r="G21" s="34">
        <v>1</v>
      </c>
      <c r="H21" s="34" t="s">
        <v>239</v>
      </c>
      <c r="I21" s="34" t="s">
        <v>239</v>
      </c>
      <c r="J21" s="35"/>
      <c r="K21" s="299"/>
      <c r="L21" s="300"/>
      <c r="M21" s="34">
        <v>9</v>
      </c>
      <c r="N21" s="34">
        <v>5</v>
      </c>
      <c r="O21" s="34">
        <v>4</v>
      </c>
      <c r="P21" s="34">
        <v>5</v>
      </c>
      <c r="Q21" s="34">
        <v>4</v>
      </c>
      <c r="R21" s="34" t="s">
        <v>239</v>
      </c>
      <c r="S21" s="34" t="s">
        <v>239</v>
      </c>
    </row>
    <row r="22" spans="1:19" ht="15" customHeight="1">
      <c r="A22" s="9"/>
      <c r="B22" s="14" t="s">
        <v>120</v>
      </c>
      <c r="C22" s="34">
        <v>1</v>
      </c>
      <c r="D22" s="34">
        <v>1</v>
      </c>
      <c r="E22" s="34" t="s">
        <v>239</v>
      </c>
      <c r="F22" s="34">
        <v>1</v>
      </c>
      <c r="G22" s="34" t="s">
        <v>239</v>
      </c>
      <c r="H22" s="34" t="s">
        <v>239</v>
      </c>
      <c r="I22" s="34" t="s">
        <v>239</v>
      </c>
      <c r="J22" s="35"/>
      <c r="K22" s="299"/>
      <c r="L22" s="300"/>
      <c r="M22" s="34"/>
      <c r="N22" s="34"/>
      <c r="O22" s="34"/>
      <c r="P22" s="34"/>
      <c r="Q22" s="34"/>
      <c r="R22" s="34"/>
      <c r="S22" s="34"/>
    </row>
    <row r="23" spans="1:19" ht="15" customHeight="1">
      <c r="A23" s="39"/>
      <c r="B23" s="14" t="s">
        <v>246</v>
      </c>
      <c r="C23" s="34">
        <v>22</v>
      </c>
      <c r="D23" s="34">
        <v>11</v>
      </c>
      <c r="E23" s="34">
        <v>11</v>
      </c>
      <c r="F23" s="34">
        <v>11</v>
      </c>
      <c r="G23" s="34">
        <v>11</v>
      </c>
      <c r="H23" s="34" t="s">
        <v>239</v>
      </c>
      <c r="I23" s="34" t="s">
        <v>239</v>
      </c>
      <c r="J23" s="35"/>
      <c r="K23" s="175"/>
      <c r="L23" s="176"/>
      <c r="M23" s="34"/>
      <c r="N23" s="34"/>
      <c r="O23" s="34"/>
      <c r="P23" s="34"/>
      <c r="Q23" s="34"/>
      <c r="R23" s="34"/>
      <c r="S23" s="34"/>
    </row>
    <row r="24" spans="1:19" ht="15" customHeight="1">
      <c r="A24" s="143"/>
      <c r="B24" s="178"/>
      <c r="C24" s="34"/>
      <c r="D24" s="34"/>
      <c r="E24" s="34"/>
      <c r="F24" s="34"/>
      <c r="G24" s="34"/>
      <c r="H24" s="34"/>
      <c r="I24" s="34"/>
      <c r="J24" s="35"/>
      <c r="K24" s="299" t="s">
        <v>238</v>
      </c>
      <c r="L24" s="300"/>
      <c r="M24" s="34"/>
      <c r="N24" s="34"/>
      <c r="O24" s="34"/>
      <c r="P24" s="34"/>
      <c r="Q24" s="34"/>
      <c r="R24" s="34"/>
      <c r="S24" s="34"/>
    </row>
    <row r="25" spans="1:19" ht="15" customHeight="1">
      <c r="A25" s="265" t="s">
        <v>127</v>
      </c>
      <c r="B25" s="266"/>
      <c r="C25" s="34" t="s">
        <v>265</v>
      </c>
      <c r="D25" s="34" t="s">
        <v>265</v>
      </c>
      <c r="E25" s="34" t="s">
        <v>265</v>
      </c>
      <c r="F25" s="34" t="s">
        <v>265</v>
      </c>
      <c r="G25" s="34" t="s">
        <v>265</v>
      </c>
      <c r="H25" s="34" t="s">
        <v>265</v>
      </c>
      <c r="I25" s="34" t="s">
        <v>265</v>
      </c>
      <c r="J25" s="35"/>
      <c r="K25" s="299"/>
      <c r="L25" s="300"/>
      <c r="M25" s="34" t="s">
        <v>239</v>
      </c>
      <c r="N25" s="34" t="s">
        <v>239</v>
      </c>
      <c r="O25" s="34" t="s">
        <v>239</v>
      </c>
      <c r="P25" s="34" t="s">
        <v>239</v>
      </c>
      <c r="Q25" s="34" t="s">
        <v>239</v>
      </c>
      <c r="R25" s="34" t="s">
        <v>239</v>
      </c>
      <c r="S25" s="34" t="s">
        <v>239</v>
      </c>
    </row>
    <row r="26" spans="1:19" ht="15" customHeight="1">
      <c r="A26" s="13"/>
      <c r="B26" s="14"/>
      <c r="C26" s="34"/>
      <c r="D26" s="34"/>
      <c r="E26" s="34"/>
      <c r="F26" s="34"/>
      <c r="G26" s="34"/>
      <c r="H26" s="34"/>
      <c r="I26" s="34"/>
      <c r="J26" s="35"/>
      <c r="K26" s="299"/>
      <c r="L26" s="300"/>
      <c r="M26" s="77"/>
      <c r="N26" s="77"/>
      <c r="O26" s="77"/>
      <c r="P26" s="77"/>
      <c r="Q26" s="77"/>
      <c r="R26" s="77"/>
      <c r="S26" s="77"/>
    </row>
    <row r="27" spans="1:19" ht="15" customHeight="1">
      <c r="A27" s="13"/>
      <c r="B27" s="14"/>
      <c r="C27" s="34"/>
      <c r="D27" s="34"/>
      <c r="E27" s="34"/>
      <c r="F27" s="34"/>
      <c r="G27" s="34"/>
      <c r="H27" s="34"/>
      <c r="I27" s="34"/>
      <c r="J27" s="35"/>
      <c r="K27" s="118"/>
      <c r="L27" s="119"/>
      <c r="M27" s="77"/>
      <c r="N27" s="77"/>
      <c r="O27" s="77"/>
      <c r="P27" s="77"/>
      <c r="Q27" s="77"/>
      <c r="R27" s="77"/>
      <c r="S27" s="77"/>
    </row>
    <row r="28" spans="1:19" ht="15" customHeight="1">
      <c r="A28" s="13"/>
      <c r="B28" s="14"/>
      <c r="C28" s="34"/>
      <c r="D28" s="34"/>
      <c r="E28" s="34"/>
      <c r="F28" s="34"/>
      <c r="G28" s="34"/>
      <c r="H28" s="34"/>
      <c r="I28" s="34"/>
      <c r="J28" s="35"/>
      <c r="K28" s="118"/>
      <c r="L28" s="119"/>
      <c r="M28" s="77"/>
      <c r="N28" s="77"/>
      <c r="O28" s="77"/>
      <c r="P28" s="77"/>
      <c r="Q28" s="77"/>
      <c r="R28" s="77"/>
      <c r="S28" s="77"/>
    </row>
    <row r="29" spans="1:19" ht="15" customHeight="1">
      <c r="A29" s="120"/>
      <c r="B29" s="69"/>
      <c r="C29" s="121"/>
      <c r="D29" s="121"/>
      <c r="E29" s="121"/>
      <c r="F29" s="121"/>
      <c r="G29" s="121"/>
      <c r="H29" s="121"/>
      <c r="I29" s="121"/>
      <c r="J29" s="122"/>
      <c r="K29" s="20"/>
      <c r="L29" s="19"/>
      <c r="M29" s="18"/>
      <c r="N29" s="18"/>
      <c r="O29" s="18"/>
      <c r="P29" s="18"/>
      <c r="Q29" s="18"/>
      <c r="R29" s="18"/>
      <c r="S29" s="18"/>
    </row>
    <row r="30" spans="1:19" ht="15" customHeight="1">
      <c r="A30" s="39"/>
      <c r="B30" s="46"/>
      <c r="C30" s="82"/>
      <c r="D30" s="82"/>
      <c r="E30" s="82"/>
      <c r="F30" s="82"/>
      <c r="G30" s="82"/>
      <c r="H30" s="82"/>
      <c r="I30" s="82"/>
      <c r="J30" s="82"/>
      <c r="K30" s="9"/>
      <c r="L30" s="9"/>
      <c r="M30" s="9"/>
      <c r="N30" s="9"/>
      <c r="O30" s="9"/>
      <c r="P30" s="9"/>
      <c r="Q30" s="9"/>
      <c r="R30" s="9"/>
      <c r="S30" s="9"/>
    </row>
    <row r="31" spans="1:19" ht="15" customHeight="1">
      <c r="A31" s="39"/>
      <c r="B31" s="46"/>
      <c r="C31" s="82"/>
      <c r="D31" s="82"/>
      <c r="E31" s="82"/>
      <c r="F31" s="82"/>
      <c r="G31" s="82"/>
      <c r="H31" s="82"/>
      <c r="I31" s="82"/>
      <c r="J31" s="82"/>
      <c r="K31" s="9"/>
      <c r="L31" s="9"/>
      <c r="M31" s="9"/>
      <c r="N31" s="9"/>
      <c r="O31" s="9"/>
      <c r="P31" s="9"/>
      <c r="Q31" s="9"/>
      <c r="R31" s="9"/>
      <c r="S31" s="9"/>
    </row>
    <row r="32" spans="1:19" ht="15" customHeight="1">
      <c r="A32" s="39"/>
      <c r="B32" s="46"/>
      <c r="C32" s="82"/>
      <c r="D32" s="82"/>
      <c r="E32" s="82"/>
      <c r="F32" s="82"/>
      <c r="G32" s="82"/>
      <c r="H32" s="82"/>
      <c r="I32" s="82"/>
      <c r="J32" s="82"/>
      <c r="K32" s="9"/>
      <c r="L32" s="9"/>
      <c r="M32" s="9"/>
      <c r="N32" s="9"/>
      <c r="O32" s="9"/>
      <c r="P32" s="9"/>
      <c r="Q32" s="9"/>
      <c r="R32" s="9"/>
      <c r="S32" s="9"/>
    </row>
    <row r="33" spans="1:19" ht="15" customHeight="1">
      <c r="A33" s="39"/>
      <c r="B33" s="46"/>
      <c r="C33" s="82"/>
      <c r="D33" s="82"/>
      <c r="E33" s="82"/>
      <c r="F33" s="82"/>
      <c r="G33" s="82"/>
      <c r="H33" s="82"/>
      <c r="I33" s="82"/>
      <c r="J33" s="82"/>
      <c r="K33" s="9"/>
      <c r="L33" s="9"/>
      <c r="M33" s="9"/>
      <c r="N33" s="9"/>
      <c r="O33" s="9"/>
      <c r="P33" s="9"/>
      <c r="Q33" s="9"/>
      <c r="R33" s="9"/>
      <c r="S33" s="9"/>
    </row>
    <row r="34" spans="1:19" ht="12" customHeight="1">
      <c r="A34" s="39"/>
      <c r="B34" s="46"/>
      <c r="C34" s="82"/>
      <c r="D34" s="82"/>
      <c r="E34" s="82"/>
      <c r="F34" s="82"/>
      <c r="G34" s="82"/>
      <c r="H34" s="82"/>
      <c r="I34" s="82"/>
      <c r="J34" s="82"/>
      <c r="K34" s="9"/>
      <c r="L34" s="9"/>
      <c r="M34" s="9"/>
      <c r="N34" s="9"/>
      <c r="O34" s="9"/>
      <c r="P34" s="9"/>
      <c r="Q34" s="9"/>
      <c r="R34" s="9"/>
      <c r="S34" s="9"/>
    </row>
    <row r="35" spans="1:19" ht="12" customHeight="1">
      <c r="A35" s="39"/>
      <c r="B35" s="46"/>
      <c r="C35" s="82"/>
      <c r="D35" s="82"/>
      <c r="E35" s="82"/>
      <c r="F35" s="82"/>
      <c r="G35" s="82"/>
      <c r="H35" s="82"/>
      <c r="I35" s="82"/>
      <c r="J35" s="82"/>
      <c r="K35" s="9"/>
      <c r="L35" s="9"/>
      <c r="M35" s="9"/>
      <c r="N35" s="9"/>
      <c r="O35" s="9"/>
      <c r="P35" s="9"/>
      <c r="Q35" s="9"/>
      <c r="R35" s="9"/>
      <c r="S35" s="9"/>
    </row>
  </sheetData>
  <mergeCells count="19">
    <mergeCell ref="K5:L5"/>
    <mergeCell ref="K7:L7"/>
    <mergeCell ref="A5:B5"/>
    <mergeCell ref="A7:B7"/>
    <mergeCell ref="A9:B9"/>
    <mergeCell ref="A11:B11"/>
    <mergeCell ref="K3:L4"/>
    <mergeCell ref="M3:O3"/>
    <mergeCell ref="P3:Q3"/>
    <mergeCell ref="R3:S3"/>
    <mergeCell ref="H3:I3"/>
    <mergeCell ref="F3:G3"/>
    <mergeCell ref="C3:E3"/>
    <mergeCell ref="A3:B4"/>
    <mergeCell ref="K8:L8"/>
    <mergeCell ref="A25:B25"/>
    <mergeCell ref="K20:L22"/>
    <mergeCell ref="K24:L26"/>
    <mergeCell ref="K16:L18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U33"/>
  <sheetViews>
    <sheetView workbookViewId="0" topLeftCell="A1">
      <pane xSplit="2" ySplit="1" topLeftCell="C2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1" customWidth="1"/>
    <col min="2" max="2" width="13.125" style="35" customWidth="1"/>
    <col min="3" max="9" width="5.00390625" style="1" customWidth="1"/>
    <col min="10" max="10" width="0.37109375" style="1" customWidth="1"/>
    <col min="11" max="11" width="2.00390625" style="1" customWidth="1"/>
    <col min="12" max="12" width="13.125" style="1" customWidth="1"/>
    <col min="13" max="19" width="5.00390625" style="1" customWidth="1"/>
    <col min="20" max="16384" width="9.00390625" style="1" customWidth="1"/>
  </cols>
  <sheetData>
    <row r="1" spans="1:19" s="250" customFormat="1" ht="17.25" customHeight="1">
      <c r="A1" s="246" t="s">
        <v>353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50" customFormat="1" ht="17.25" customHeight="1" thickBo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53"/>
    </row>
    <row r="3" spans="1:19" ht="14.25" customHeight="1" thickTop="1">
      <c r="A3" s="278" t="s">
        <v>82</v>
      </c>
      <c r="B3" s="279"/>
      <c r="C3" s="269" t="s">
        <v>164</v>
      </c>
      <c r="D3" s="269"/>
      <c r="E3" s="270"/>
      <c r="F3" s="271" t="s">
        <v>165</v>
      </c>
      <c r="G3" s="270"/>
      <c r="H3" s="272" t="s">
        <v>166</v>
      </c>
      <c r="I3" s="273"/>
      <c r="J3" s="3"/>
      <c r="K3" s="282" t="s">
        <v>82</v>
      </c>
      <c r="L3" s="279"/>
      <c r="M3" s="269" t="s">
        <v>164</v>
      </c>
      <c r="N3" s="269"/>
      <c r="O3" s="270"/>
      <c r="P3" s="271" t="s">
        <v>165</v>
      </c>
      <c r="Q3" s="270"/>
      <c r="R3" s="272" t="s">
        <v>166</v>
      </c>
      <c r="S3" s="273"/>
    </row>
    <row r="4" spans="1:21" ht="15" customHeight="1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7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  <c r="U4" s="53"/>
    </row>
    <row r="5" spans="1:19" ht="13.5">
      <c r="A5" s="274" t="s">
        <v>86</v>
      </c>
      <c r="B5" s="275"/>
      <c r="C5" s="34">
        <v>59</v>
      </c>
      <c r="D5" s="34" t="s">
        <v>239</v>
      </c>
      <c r="E5" s="34">
        <v>59</v>
      </c>
      <c r="F5" s="34" t="s">
        <v>239</v>
      </c>
      <c r="G5" s="34">
        <v>59</v>
      </c>
      <c r="H5" s="34" t="s">
        <v>239</v>
      </c>
      <c r="I5" s="34" t="s">
        <v>239</v>
      </c>
      <c r="J5" s="124"/>
      <c r="K5" s="304" t="s">
        <v>132</v>
      </c>
      <c r="L5" s="277"/>
      <c r="M5" s="34">
        <v>56</v>
      </c>
      <c r="N5" s="34" t="s">
        <v>239</v>
      </c>
      <c r="O5" s="34">
        <v>56</v>
      </c>
      <c r="P5" s="34" t="s">
        <v>239</v>
      </c>
      <c r="Q5" s="34">
        <v>56</v>
      </c>
      <c r="R5" s="34" t="s">
        <v>239</v>
      </c>
      <c r="S5" s="34" t="s">
        <v>239</v>
      </c>
    </row>
    <row r="6" spans="1:19" ht="13.5">
      <c r="A6" s="9"/>
      <c r="B6" s="91"/>
      <c r="C6" s="34"/>
      <c r="D6" s="34"/>
      <c r="E6" s="34"/>
      <c r="F6" s="34"/>
      <c r="G6" s="34"/>
      <c r="H6" s="34"/>
      <c r="I6" s="34"/>
      <c r="J6" s="124"/>
      <c r="K6" s="41"/>
      <c r="L6" s="14" t="s">
        <v>332</v>
      </c>
      <c r="M6" s="34">
        <v>15</v>
      </c>
      <c r="N6" s="34" t="s">
        <v>239</v>
      </c>
      <c r="O6" s="34">
        <v>15</v>
      </c>
      <c r="P6" s="34" t="s">
        <v>239</v>
      </c>
      <c r="Q6" s="34">
        <v>15</v>
      </c>
      <c r="R6" s="34" t="s">
        <v>239</v>
      </c>
      <c r="S6" s="34" t="s">
        <v>239</v>
      </c>
    </row>
    <row r="7" spans="1:19" ht="20.25" customHeight="1">
      <c r="A7" s="265" t="s">
        <v>89</v>
      </c>
      <c r="B7" s="266"/>
      <c r="C7" s="34" t="s">
        <v>239</v>
      </c>
      <c r="D7" s="34" t="s">
        <v>239</v>
      </c>
      <c r="E7" s="34" t="s">
        <v>239</v>
      </c>
      <c r="F7" s="34" t="s">
        <v>239</v>
      </c>
      <c r="G7" s="34" t="s">
        <v>239</v>
      </c>
      <c r="H7" s="34" t="s">
        <v>239</v>
      </c>
      <c r="I7" s="34" t="s">
        <v>239</v>
      </c>
      <c r="J7" s="124"/>
      <c r="K7" s="125"/>
      <c r="L7" s="73" t="s">
        <v>199</v>
      </c>
      <c r="M7" s="34">
        <v>5</v>
      </c>
      <c r="N7" s="34" t="s">
        <v>239</v>
      </c>
      <c r="O7" s="34">
        <v>5</v>
      </c>
      <c r="P7" s="34" t="s">
        <v>239</v>
      </c>
      <c r="Q7" s="34">
        <v>5</v>
      </c>
      <c r="R7" s="34" t="s">
        <v>239</v>
      </c>
      <c r="S7" s="34" t="s">
        <v>239</v>
      </c>
    </row>
    <row r="8" spans="1:19" ht="20.25" customHeight="1">
      <c r="A8" s="9"/>
      <c r="B8" s="91"/>
      <c r="C8" s="34"/>
      <c r="D8" s="34"/>
      <c r="E8" s="34"/>
      <c r="F8" s="34"/>
      <c r="G8" s="34"/>
      <c r="H8" s="34"/>
      <c r="I8" s="34"/>
      <c r="J8" s="124"/>
      <c r="K8" s="41"/>
      <c r="L8" s="73" t="s">
        <v>200</v>
      </c>
      <c r="M8" s="34">
        <v>14</v>
      </c>
      <c r="N8" s="34" t="s">
        <v>239</v>
      </c>
      <c r="O8" s="34">
        <v>14</v>
      </c>
      <c r="P8" s="34" t="s">
        <v>239</v>
      </c>
      <c r="Q8" s="34">
        <v>14</v>
      </c>
      <c r="R8" s="34" t="s">
        <v>239</v>
      </c>
      <c r="S8" s="34" t="s">
        <v>239</v>
      </c>
    </row>
    <row r="9" spans="1:19" ht="15" customHeight="1">
      <c r="A9" s="265" t="s">
        <v>123</v>
      </c>
      <c r="B9" s="266"/>
      <c r="C9" s="34" t="s">
        <v>239</v>
      </c>
      <c r="D9" s="34" t="s">
        <v>239</v>
      </c>
      <c r="E9" s="34" t="s">
        <v>239</v>
      </c>
      <c r="F9" s="34" t="s">
        <v>239</v>
      </c>
      <c r="G9" s="34" t="s">
        <v>239</v>
      </c>
      <c r="H9" s="34" t="s">
        <v>239</v>
      </c>
      <c r="I9" s="34" t="s">
        <v>239</v>
      </c>
      <c r="J9" s="124"/>
      <c r="K9" s="41"/>
      <c r="L9" s="14" t="s">
        <v>333</v>
      </c>
      <c r="M9" s="34">
        <v>4</v>
      </c>
      <c r="N9" s="34" t="s">
        <v>239</v>
      </c>
      <c r="O9" s="34">
        <v>4</v>
      </c>
      <c r="P9" s="34" t="s">
        <v>239</v>
      </c>
      <c r="Q9" s="34">
        <v>4</v>
      </c>
      <c r="R9" s="34" t="s">
        <v>239</v>
      </c>
      <c r="S9" s="34" t="s">
        <v>239</v>
      </c>
    </row>
    <row r="10" spans="1:19" ht="15" customHeight="1">
      <c r="A10" s="80"/>
      <c r="B10" s="91"/>
      <c r="C10" s="34"/>
      <c r="D10" s="34"/>
      <c r="E10" s="34"/>
      <c r="F10" s="34"/>
      <c r="G10" s="34"/>
      <c r="H10" s="34"/>
      <c r="I10" s="34"/>
      <c r="J10" s="124"/>
      <c r="K10" s="41"/>
      <c r="L10" s="14" t="s">
        <v>334</v>
      </c>
      <c r="M10" s="34">
        <v>1</v>
      </c>
      <c r="N10" s="34" t="s">
        <v>239</v>
      </c>
      <c r="O10" s="34">
        <v>1</v>
      </c>
      <c r="P10" s="34" t="s">
        <v>239</v>
      </c>
      <c r="Q10" s="34">
        <v>1</v>
      </c>
      <c r="R10" s="34" t="s">
        <v>239</v>
      </c>
      <c r="S10" s="34" t="s">
        <v>239</v>
      </c>
    </row>
    <row r="11" spans="1:19" ht="15" customHeight="1">
      <c r="A11" s="265" t="s">
        <v>87</v>
      </c>
      <c r="B11" s="266"/>
      <c r="C11" s="34">
        <v>3</v>
      </c>
      <c r="D11" s="34" t="s">
        <v>239</v>
      </c>
      <c r="E11" s="34">
        <v>3</v>
      </c>
      <c r="F11" s="34" t="s">
        <v>239</v>
      </c>
      <c r="G11" s="34">
        <v>3</v>
      </c>
      <c r="H11" s="34" t="s">
        <v>239</v>
      </c>
      <c r="I11" s="34" t="s">
        <v>239</v>
      </c>
      <c r="J11" s="124"/>
      <c r="K11" s="41"/>
      <c r="L11" s="14" t="s">
        <v>335</v>
      </c>
      <c r="M11" s="34">
        <v>17</v>
      </c>
      <c r="N11" s="34" t="s">
        <v>239</v>
      </c>
      <c r="O11" s="34">
        <v>17</v>
      </c>
      <c r="P11" s="34" t="s">
        <v>239</v>
      </c>
      <c r="Q11" s="34">
        <v>17</v>
      </c>
      <c r="R11" s="34" t="s">
        <v>239</v>
      </c>
      <c r="S11" s="34" t="s">
        <v>239</v>
      </c>
    </row>
    <row r="12" spans="1:19" ht="15" customHeight="1">
      <c r="A12" s="9"/>
      <c r="B12" s="14" t="s">
        <v>246</v>
      </c>
      <c r="C12" s="34">
        <v>3</v>
      </c>
      <c r="D12" s="34" t="s">
        <v>239</v>
      </c>
      <c r="E12" s="34">
        <v>3</v>
      </c>
      <c r="F12" s="34" t="s">
        <v>239</v>
      </c>
      <c r="G12" s="34">
        <v>3</v>
      </c>
      <c r="H12" s="34" t="s">
        <v>239</v>
      </c>
      <c r="I12" s="34" t="s">
        <v>239</v>
      </c>
      <c r="J12" s="124"/>
      <c r="K12" s="41"/>
      <c r="L12" s="10"/>
      <c r="M12" s="34"/>
      <c r="N12" s="34"/>
      <c r="O12" s="34"/>
      <c r="P12" s="34"/>
      <c r="Q12" s="34"/>
      <c r="R12" s="34"/>
      <c r="S12" s="34"/>
    </row>
    <row r="13" spans="1:19" ht="15" customHeight="1">
      <c r="A13" s="9"/>
      <c r="B13" s="14"/>
      <c r="C13" s="34"/>
      <c r="D13" s="34"/>
      <c r="E13" s="34"/>
      <c r="F13" s="34"/>
      <c r="G13" s="34"/>
      <c r="H13" s="34"/>
      <c r="I13" s="34"/>
      <c r="J13" s="124"/>
      <c r="K13" s="299" t="s">
        <v>336</v>
      </c>
      <c r="L13" s="300"/>
      <c r="M13" s="34"/>
      <c r="N13" s="34"/>
      <c r="O13" s="34"/>
      <c r="P13" s="34"/>
      <c r="Q13" s="34"/>
      <c r="R13" s="34"/>
      <c r="S13" s="34"/>
    </row>
    <row r="14" spans="1:19" ht="15" customHeight="1">
      <c r="A14" s="9"/>
      <c r="B14" s="91"/>
      <c r="C14" s="34"/>
      <c r="D14" s="34"/>
      <c r="E14" s="34"/>
      <c r="F14" s="34"/>
      <c r="G14" s="34"/>
      <c r="H14" s="34"/>
      <c r="I14" s="34"/>
      <c r="J14" s="124"/>
      <c r="K14" s="297"/>
      <c r="L14" s="298"/>
      <c r="M14" s="34" t="s">
        <v>239</v>
      </c>
      <c r="N14" s="34" t="s">
        <v>239</v>
      </c>
      <c r="O14" s="34" t="s">
        <v>239</v>
      </c>
      <c r="P14" s="34" t="s">
        <v>239</v>
      </c>
      <c r="Q14" s="34" t="s">
        <v>239</v>
      </c>
      <c r="R14" s="34" t="s">
        <v>239</v>
      </c>
      <c r="S14" s="34" t="s">
        <v>239</v>
      </c>
    </row>
    <row r="15" spans="1:19" ht="15" customHeight="1">
      <c r="A15" s="265" t="s">
        <v>127</v>
      </c>
      <c r="B15" s="266"/>
      <c r="C15" s="34" t="s">
        <v>239</v>
      </c>
      <c r="D15" s="34" t="s">
        <v>239</v>
      </c>
      <c r="E15" s="34" t="s">
        <v>239</v>
      </c>
      <c r="F15" s="34" t="s">
        <v>239</v>
      </c>
      <c r="G15" s="34" t="s">
        <v>239</v>
      </c>
      <c r="H15" s="34" t="s">
        <v>239</v>
      </c>
      <c r="I15" s="34" t="s">
        <v>239</v>
      </c>
      <c r="J15" s="124"/>
      <c r="K15" s="297"/>
      <c r="L15" s="298"/>
      <c r="M15" s="34"/>
      <c r="N15" s="34"/>
      <c r="O15" s="34"/>
      <c r="P15" s="34"/>
      <c r="Q15" s="34"/>
      <c r="R15" s="34"/>
      <c r="S15" s="34"/>
    </row>
    <row r="16" spans="1:19" ht="15" customHeight="1">
      <c r="A16" s="9"/>
      <c r="B16" s="91"/>
      <c r="C16" s="34"/>
      <c r="D16" s="34"/>
      <c r="E16" s="34"/>
      <c r="F16" s="34"/>
      <c r="G16" s="34"/>
      <c r="H16" s="34"/>
      <c r="I16" s="34"/>
      <c r="J16" s="124"/>
      <c r="K16" s="98"/>
      <c r="L16" s="50"/>
      <c r="M16" s="34"/>
      <c r="N16" s="34"/>
      <c r="O16" s="34"/>
      <c r="P16" s="34"/>
      <c r="Q16" s="34"/>
      <c r="R16" s="34"/>
      <c r="S16" s="34"/>
    </row>
    <row r="17" spans="1:19" ht="15" customHeight="1">
      <c r="A17" s="265" t="s">
        <v>130</v>
      </c>
      <c r="B17" s="266"/>
      <c r="C17" s="34" t="s">
        <v>239</v>
      </c>
      <c r="D17" s="34" t="s">
        <v>239</v>
      </c>
      <c r="E17" s="34" t="s">
        <v>239</v>
      </c>
      <c r="F17" s="34" t="s">
        <v>239</v>
      </c>
      <c r="G17" s="34" t="s">
        <v>239</v>
      </c>
      <c r="H17" s="34" t="s">
        <v>239</v>
      </c>
      <c r="I17" s="34" t="s">
        <v>239</v>
      </c>
      <c r="J17" s="124"/>
      <c r="K17" s="299" t="s">
        <v>337</v>
      </c>
      <c r="L17" s="300"/>
      <c r="M17" s="34"/>
      <c r="N17" s="34"/>
      <c r="O17" s="34"/>
      <c r="P17" s="34"/>
      <c r="Q17" s="34"/>
      <c r="R17" s="34"/>
      <c r="S17" s="34"/>
    </row>
    <row r="18" spans="2:19" ht="15" customHeight="1">
      <c r="B18" s="91"/>
      <c r="C18" s="34"/>
      <c r="D18" s="34"/>
      <c r="E18" s="34"/>
      <c r="F18" s="34"/>
      <c r="G18" s="34"/>
      <c r="H18" s="34"/>
      <c r="I18" s="34"/>
      <c r="J18" s="124"/>
      <c r="K18" s="299"/>
      <c r="L18" s="300"/>
      <c r="M18" s="34" t="s">
        <v>239</v>
      </c>
      <c r="N18" s="34" t="s">
        <v>239</v>
      </c>
      <c r="O18" s="34" t="s">
        <v>239</v>
      </c>
      <c r="P18" s="34" t="s">
        <v>239</v>
      </c>
      <c r="Q18" s="34" t="s">
        <v>239</v>
      </c>
      <c r="R18" s="34" t="s">
        <v>239</v>
      </c>
      <c r="S18" s="34" t="s">
        <v>239</v>
      </c>
    </row>
    <row r="19" spans="2:19" ht="15" customHeight="1">
      <c r="B19" s="91"/>
      <c r="C19" s="34"/>
      <c r="D19" s="34"/>
      <c r="E19" s="34"/>
      <c r="F19" s="34"/>
      <c r="G19" s="34"/>
      <c r="H19" s="34"/>
      <c r="I19" s="34"/>
      <c r="J19" s="124"/>
      <c r="K19" s="299"/>
      <c r="L19" s="300"/>
      <c r="M19" s="34"/>
      <c r="N19" s="34"/>
      <c r="O19" s="34"/>
      <c r="P19" s="34"/>
      <c r="Q19" s="34"/>
      <c r="R19" s="34"/>
      <c r="S19" s="34"/>
    </row>
    <row r="20" spans="1:19" ht="15" customHeight="1">
      <c r="A20" s="9"/>
      <c r="B20" s="91"/>
      <c r="C20" s="56"/>
      <c r="D20" s="56"/>
      <c r="E20" s="56"/>
      <c r="F20" s="56"/>
      <c r="G20" s="56"/>
      <c r="H20" s="56"/>
      <c r="I20" s="56"/>
      <c r="J20" s="9"/>
      <c r="K20" s="98"/>
      <c r="L20" s="50"/>
      <c r="M20" s="34"/>
      <c r="N20" s="34"/>
      <c r="O20" s="34"/>
      <c r="P20" s="34"/>
      <c r="Q20" s="34"/>
      <c r="R20" s="34"/>
      <c r="S20" s="34"/>
    </row>
    <row r="21" spans="1:19" ht="15" customHeight="1">
      <c r="A21" s="9"/>
      <c r="B21" s="91"/>
      <c r="C21" s="77"/>
      <c r="D21" s="77"/>
      <c r="E21" s="77"/>
      <c r="F21" s="77"/>
      <c r="G21" s="77"/>
      <c r="H21" s="77"/>
      <c r="I21" s="56"/>
      <c r="K21" s="299" t="s">
        <v>331</v>
      </c>
      <c r="L21" s="300"/>
      <c r="M21" s="34"/>
      <c r="N21" s="34"/>
      <c r="O21" s="34"/>
      <c r="P21" s="34"/>
      <c r="Q21" s="34"/>
      <c r="R21" s="34"/>
      <c r="S21" s="34"/>
    </row>
    <row r="22" spans="1:19" ht="15" customHeight="1">
      <c r="A22" s="9"/>
      <c r="B22" s="91"/>
      <c r="C22" s="56"/>
      <c r="D22" s="56"/>
      <c r="E22" s="56"/>
      <c r="F22" s="56"/>
      <c r="G22" s="56"/>
      <c r="H22" s="56"/>
      <c r="I22" s="56"/>
      <c r="J22" s="9"/>
      <c r="K22" s="299"/>
      <c r="L22" s="300"/>
      <c r="M22" s="34" t="s">
        <v>239</v>
      </c>
      <c r="N22" s="34" t="s">
        <v>239</v>
      </c>
      <c r="O22" s="34" t="s">
        <v>239</v>
      </c>
      <c r="P22" s="34" t="s">
        <v>239</v>
      </c>
      <c r="Q22" s="34" t="s">
        <v>239</v>
      </c>
      <c r="R22" s="34" t="s">
        <v>239</v>
      </c>
      <c r="S22" s="34" t="s">
        <v>239</v>
      </c>
    </row>
    <row r="23" spans="1:19" ht="15" customHeight="1">
      <c r="A23" s="9"/>
      <c r="B23" s="91"/>
      <c r="C23" s="9"/>
      <c r="D23" s="9"/>
      <c r="E23" s="9"/>
      <c r="F23" s="9"/>
      <c r="G23" s="9"/>
      <c r="H23" s="9"/>
      <c r="I23" s="9"/>
      <c r="J23" s="99"/>
      <c r="K23" s="299"/>
      <c r="L23" s="300"/>
      <c r="M23" s="56"/>
      <c r="N23" s="56"/>
      <c r="O23" s="56"/>
      <c r="P23" s="56"/>
      <c r="Q23" s="56"/>
      <c r="R23" s="56"/>
      <c r="S23" s="56"/>
    </row>
    <row r="24" spans="2:12" ht="13.5">
      <c r="B24" s="91"/>
      <c r="J24" s="99"/>
      <c r="L24" s="10"/>
    </row>
    <row r="25" spans="1:19" ht="13.5">
      <c r="A25" s="18"/>
      <c r="B25" s="69"/>
      <c r="C25" s="100"/>
      <c r="D25" s="18"/>
      <c r="E25" s="18"/>
      <c r="F25" s="18"/>
      <c r="G25" s="18"/>
      <c r="H25" s="18"/>
      <c r="I25" s="18"/>
      <c r="J25" s="92"/>
      <c r="K25" s="18"/>
      <c r="L25" s="19"/>
      <c r="M25" s="18"/>
      <c r="N25" s="18"/>
      <c r="O25" s="18"/>
      <c r="P25" s="18"/>
      <c r="Q25" s="18"/>
      <c r="R25" s="18"/>
      <c r="S25" s="18"/>
    </row>
    <row r="30" spans="14:19" ht="13.5">
      <c r="N30" s="9"/>
      <c r="O30" s="9"/>
      <c r="P30" s="9"/>
      <c r="Q30" s="9"/>
      <c r="R30" s="9"/>
      <c r="S30" s="9"/>
    </row>
    <row r="32" spans="10:19" ht="13.5">
      <c r="J32" s="9"/>
      <c r="M32" s="9"/>
      <c r="N32" s="9"/>
      <c r="O32" s="9"/>
      <c r="P32" s="9"/>
      <c r="Q32" s="9"/>
      <c r="R32" s="9"/>
      <c r="S32" s="9"/>
    </row>
    <row r="33" spans="10:13" ht="13.5">
      <c r="J33" s="9"/>
      <c r="M33" s="9"/>
    </row>
  </sheetData>
  <mergeCells count="18">
    <mergeCell ref="K13:L15"/>
    <mergeCell ref="A7:B7"/>
    <mergeCell ref="A9:B9"/>
    <mergeCell ref="K21:L23"/>
    <mergeCell ref="K17:L19"/>
    <mergeCell ref="A11:B11"/>
    <mergeCell ref="A15:B15"/>
    <mergeCell ref="A17:B17"/>
    <mergeCell ref="A3:B4"/>
    <mergeCell ref="C3:E3"/>
    <mergeCell ref="F3:G3"/>
    <mergeCell ref="K5:L5"/>
    <mergeCell ref="A5:B5"/>
    <mergeCell ref="H3:I3"/>
    <mergeCell ref="P3:Q3"/>
    <mergeCell ref="R3:S3"/>
    <mergeCell ref="K3:L4"/>
    <mergeCell ref="M3:O3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T70"/>
  <sheetViews>
    <sheetView workbookViewId="0" topLeftCell="A1">
      <pane xSplit="2" ySplit="4" topLeftCell="C5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1" customWidth="1"/>
    <col min="2" max="2" width="13.125" style="35" customWidth="1"/>
    <col min="3" max="9" width="5.00390625" style="1" customWidth="1"/>
    <col min="10" max="10" width="0.37109375" style="1" customWidth="1"/>
    <col min="11" max="11" width="2.00390625" style="1" customWidth="1"/>
    <col min="12" max="12" width="13.125" style="86" customWidth="1"/>
    <col min="13" max="19" width="5.00390625" style="1" customWidth="1"/>
    <col min="20" max="16384" width="9.00390625" style="1" customWidth="1"/>
  </cols>
  <sheetData>
    <row r="1" spans="1:19" s="250" customFormat="1" ht="17.25" customHeight="1">
      <c r="A1" s="246" t="s">
        <v>354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50" customFormat="1" ht="17.25" customHeight="1" thickBot="1">
      <c r="A2" s="246" t="s">
        <v>343</v>
      </c>
      <c r="B2" s="246"/>
      <c r="C2" s="245"/>
      <c r="D2" s="245"/>
      <c r="E2" s="245"/>
      <c r="F2" s="245"/>
      <c r="G2" s="245"/>
      <c r="H2" s="246"/>
      <c r="I2" s="246"/>
      <c r="J2" s="246"/>
      <c r="K2" s="246"/>
      <c r="L2" s="246"/>
      <c r="M2" s="245"/>
      <c r="N2" s="245"/>
      <c r="O2" s="245"/>
      <c r="P2" s="245"/>
      <c r="Q2" s="245"/>
      <c r="R2" s="246"/>
      <c r="S2" s="249"/>
    </row>
    <row r="3" spans="1:19" ht="14.25" thickTop="1">
      <c r="A3" s="278" t="s">
        <v>235</v>
      </c>
      <c r="B3" s="279"/>
      <c r="C3" s="269" t="s">
        <v>164</v>
      </c>
      <c r="D3" s="269"/>
      <c r="E3" s="270"/>
      <c r="F3" s="271" t="s">
        <v>165</v>
      </c>
      <c r="G3" s="270"/>
      <c r="H3" s="272" t="s">
        <v>166</v>
      </c>
      <c r="I3" s="273"/>
      <c r="J3" s="3"/>
      <c r="K3" s="282" t="s">
        <v>235</v>
      </c>
      <c r="L3" s="279"/>
      <c r="M3" s="269" t="s">
        <v>164</v>
      </c>
      <c r="N3" s="269"/>
      <c r="O3" s="270"/>
      <c r="P3" s="271" t="s">
        <v>165</v>
      </c>
      <c r="Q3" s="270"/>
      <c r="R3" s="272" t="s">
        <v>166</v>
      </c>
      <c r="S3" s="273"/>
    </row>
    <row r="4" spans="1:19" ht="13.5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7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</row>
    <row r="5" spans="1:19" ht="13.5">
      <c r="A5" s="274" t="s">
        <v>86</v>
      </c>
      <c r="B5" s="277"/>
      <c r="C5" s="34">
        <v>13</v>
      </c>
      <c r="D5" s="34" t="s">
        <v>239</v>
      </c>
      <c r="E5" s="34">
        <v>13</v>
      </c>
      <c r="F5" s="34" t="s">
        <v>239</v>
      </c>
      <c r="G5" s="34">
        <v>13</v>
      </c>
      <c r="H5" s="34" t="s">
        <v>239</v>
      </c>
      <c r="I5" s="34" t="s">
        <v>239</v>
      </c>
      <c r="J5" s="35"/>
      <c r="K5" s="304" t="s">
        <v>132</v>
      </c>
      <c r="L5" s="277"/>
      <c r="M5" s="34">
        <v>7</v>
      </c>
      <c r="N5" s="34" t="s">
        <v>239</v>
      </c>
      <c r="O5" s="34">
        <v>7</v>
      </c>
      <c r="P5" s="34" t="s">
        <v>239</v>
      </c>
      <c r="Q5" s="34">
        <v>7</v>
      </c>
      <c r="R5" s="34" t="s">
        <v>239</v>
      </c>
      <c r="S5" s="34" t="s">
        <v>239</v>
      </c>
    </row>
    <row r="6" spans="1:19" ht="13.5">
      <c r="A6" s="9"/>
      <c r="B6" s="91"/>
      <c r="C6" s="34"/>
      <c r="D6" s="34"/>
      <c r="E6" s="34"/>
      <c r="F6" s="34"/>
      <c r="G6" s="34"/>
      <c r="H6" s="34"/>
      <c r="I6" s="34"/>
      <c r="J6" s="35"/>
      <c r="K6" s="126"/>
      <c r="L6" s="45" t="s">
        <v>163</v>
      </c>
      <c r="M6" s="43">
        <v>7</v>
      </c>
      <c r="N6" s="34" t="s">
        <v>239</v>
      </c>
      <c r="O6" s="34">
        <v>7</v>
      </c>
      <c r="P6" s="34" t="s">
        <v>239</v>
      </c>
      <c r="Q6" s="34">
        <v>7</v>
      </c>
      <c r="R6" s="34" t="s">
        <v>239</v>
      </c>
      <c r="S6" s="34" t="s">
        <v>239</v>
      </c>
    </row>
    <row r="7" spans="1:19" ht="13.5">
      <c r="A7" s="265" t="s">
        <v>89</v>
      </c>
      <c r="B7" s="266"/>
      <c r="C7" s="34">
        <v>1</v>
      </c>
      <c r="D7" s="34" t="s">
        <v>239</v>
      </c>
      <c r="E7" s="34">
        <v>1</v>
      </c>
      <c r="F7" s="34" t="s">
        <v>239</v>
      </c>
      <c r="G7" s="34">
        <v>1</v>
      </c>
      <c r="H7" s="34" t="s">
        <v>239</v>
      </c>
      <c r="I7" s="34" t="s">
        <v>239</v>
      </c>
      <c r="J7" s="35"/>
      <c r="K7" s="41"/>
      <c r="M7" s="43"/>
      <c r="N7" s="34"/>
      <c r="O7" s="34"/>
      <c r="P7" s="34"/>
      <c r="Q7" s="34"/>
      <c r="R7" s="34"/>
      <c r="S7" s="34"/>
    </row>
    <row r="8" spans="1:19" ht="13.5">
      <c r="A8" s="9"/>
      <c r="B8" s="14" t="s">
        <v>249</v>
      </c>
      <c r="C8" s="34">
        <v>1</v>
      </c>
      <c r="D8" s="34" t="s">
        <v>239</v>
      </c>
      <c r="E8" s="34">
        <v>1</v>
      </c>
      <c r="F8" s="34" t="s">
        <v>239</v>
      </c>
      <c r="G8" s="34">
        <v>1</v>
      </c>
      <c r="H8" s="34" t="s">
        <v>239</v>
      </c>
      <c r="I8" s="34" t="s">
        <v>239</v>
      </c>
      <c r="J8" s="35"/>
      <c r="K8" s="299" t="s">
        <v>275</v>
      </c>
      <c r="L8" s="300"/>
      <c r="M8" s="34"/>
      <c r="N8" s="34"/>
      <c r="O8" s="34"/>
      <c r="P8" s="34"/>
      <c r="Q8" s="34"/>
      <c r="R8" s="34"/>
      <c r="S8" s="34"/>
    </row>
    <row r="9" spans="1:19" ht="13.5">
      <c r="A9" s="265"/>
      <c r="B9" s="266"/>
      <c r="C9" s="34"/>
      <c r="D9" s="34"/>
      <c r="E9" s="34"/>
      <c r="F9" s="34"/>
      <c r="G9" s="34"/>
      <c r="H9" s="34"/>
      <c r="I9" s="34"/>
      <c r="J9" s="35"/>
      <c r="K9" s="297"/>
      <c r="L9" s="298"/>
      <c r="M9" s="107" t="s">
        <v>0</v>
      </c>
      <c r="N9" s="107" t="s">
        <v>0</v>
      </c>
      <c r="O9" s="107" t="s">
        <v>0</v>
      </c>
      <c r="P9" s="107" t="s">
        <v>0</v>
      </c>
      <c r="Q9" s="107" t="s">
        <v>0</v>
      </c>
      <c r="R9" s="107" t="s">
        <v>0</v>
      </c>
      <c r="S9" s="107" t="s">
        <v>0</v>
      </c>
    </row>
    <row r="10" spans="1:19" ht="13.5" customHeight="1">
      <c r="A10" s="265" t="s">
        <v>123</v>
      </c>
      <c r="B10" s="266"/>
      <c r="C10" s="34" t="s">
        <v>239</v>
      </c>
      <c r="D10" s="34" t="s">
        <v>239</v>
      </c>
      <c r="E10" s="34" t="s">
        <v>239</v>
      </c>
      <c r="F10" s="34" t="s">
        <v>239</v>
      </c>
      <c r="G10" s="34" t="s">
        <v>239</v>
      </c>
      <c r="H10" s="34" t="s">
        <v>239</v>
      </c>
      <c r="I10" s="34" t="s">
        <v>239</v>
      </c>
      <c r="J10" s="35"/>
      <c r="K10" s="297"/>
      <c r="L10" s="298"/>
      <c r="M10" s="34"/>
      <c r="N10" s="34"/>
      <c r="O10" s="34"/>
      <c r="P10" s="34"/>
      <c r="Q10" s="34"/>
      <c r="R10" s="34"/>
      <c r="S10" s="34"/>
    </row>
    <row r="11" spans="1:19" ht="13.5" customHeight="1">
      <c r="A11" s="74"/>
      <c r="B11" s="46"/>
      <c r="C11" s="43"/>
      <c r="D11" s="34"/>
      <c r="E11" s="34"/>
      <c r="F11" s="34"/>
      <c r="G11" s="34"/>
      <c r="H11" s="34"/>
      <c r="I11" s="34"/>
      <c r="J11" s="35"/>
      <c r="K11" s="98"/>
      <c r="L11" s="168"/>
      <c r="M11" s="34"/>
      <c r="N11" s="34"/>
      <c r="O11" s="34"/>
      <c r="P11" s="34"/>
      <c r="Q11" s="34"/>
      <c r="R11" s="34"/>
      <c r="S11" s="34"/>
    </row>
    <row r="12" spans="1:19" ht="13.5">
      <c r="A12" s="265" t="s">
        <v>87</v>
      </c>
      <c r="B12" s="229"/>
      <c r="C12" s="34">
        <v>5</v>
      </c>
      <c r="D12" s="34" t="s">
        <v>239</v>
      </c>
      <c r="E12" s="34">
        <v>5</v>
      </c>
      <c r="F12" s="34" t="s">
        <v>239</v>
      </c>
      <c r="G12" s="34">
        <v>5</v>
      </c>
      <c r="H12" s="34" t="s">
        <v>239</v>
      </c>
      <c r="I12" s="34" t="s">
        <v>239</v>
      </c>
      <c r="J12" s="35"/>
      <c r="K12" s="299" t="s">
        <v>276</v>
      </c>
      <c r="L12" s="300"/>
      <c r="M12" s="34"/>
      <c r="N12" s="34"/>
      <c r="O12" s="34"/>
      <c r="P12" s="34"/>
      <c r="Q12" s="34"/>
      <c r="R12" s="34"/>
      <c r="S12" s="34"/>
    </row>
    <row r="13" spans="1:20" ht="13.5" customHeight="1">
      <c r="A13" s="13"/>
      <c r="B13" s="14" t="s">
        <v>269</v>
      </c>
      <c r="C13" s="43">
        <v>1</v>
      </c>
      <c r="D13" s="34" t="s">
        <v>239</v>
      </c>
      <c r="E13" s="34">
        <v>1</v>
      </c>
      <c r="F13" s="34" t="s">
        <v>239</v>
      </c>
      <c r="G13" s="34">
        <v>1</v>
      </c>
      <c r="H13" s="34" t="s">
        <v>239</v>
      </c>
      <c r="I13" s="34" t="s">
        <v>239</v>
      </c>
      <c r="J13" s="35"/>
      <c r="K13" s="299"/>
      <c r="L13" s="300"/>
      <c r="M13" s="195" t="s">
        <v>0</v>
      </c>
      <c r="N13" s="196" t="s">
        <v>0</v>
      </c>
      <c r="O13" s="196" t="s">
        <v>0</v>
      </c>
      <c r="P13" s="196" t="s">
        <v>0</v>
      </c>
      <c r="Q13" s="196" t="s">
        <v>0</v>
      </c>
      <c r="R13" s="196" t="s">
        <v>0</v>
      </c>
      <c r="S13" s="196" t="s">
        <v>0</v>
      </c>
      <c r="T13" s="9"/>
    </row>
    <row r="14" spans="1:20" ht="13.5" customHeight="1">
      <c r="A14" s="9"/>
      <c r="B14" s="14" t="s">
        <v>246</v>
      </c>
      <c r="C14" s="34">
        <v>4</v>
      </c>
      <c r="D14" s="34" t="s">
        <v>239</v>
      </c>
      <c r="E14" s="34">
        <v>4</v>
      </c>
      <c r="F14" s="34" t="s">
        <v>239</v>
      </c>
      <c r="G14" s="34">
        <v>4</v>
      </c>
      <c r="H14" s="34" t="s">
        <v>239</v>
      </c>
      <c r="I14" s="34" t="s">
        <v>239</v>
      </c>
      <c r="J14" s="35"/>
      <c r="K14" s="299"/>
      <c r="L14" s="300"/>
      <c r="M14" s="197"/>
      <c r="N14" s="198"/>
      <c r="O14" s="198"/>
      <c r="P14" s="198"/>
      <c r="Q14" s="198"/>
      <c r="R14" s="198"/>
      <c r="S14" s="198"/>
      <c r="T14" s="9"/>
    </row>
    <row r="15" spans="1:19" ht="13.5">
      <c r="A15" s="143"/>
      <c r="B15" s="178"/>
      <c r="C15" s="34"/>
      <c r="D15" s="34"/>
      <c r="E15" s="34"/>
      <c r="F15" s="34"/>
      <c r="G15" s="34"/>
      <c r="H15" s="34"/>
      <c r="I15" s="34"/>
      <c r="J15" s="35"/>
      <c r="K15" s="98"/>
      <c r="L15" s="168"/>
      <c r="M15" s="34"/>
      <c r="N15" s="34"/>
      <c r="O15" s="34"/>
      <c r="P15" s="34"/>
      <c r="Q15" s="34"/>
      <c r="R15" s="34"/>
      <c r="S15" s="34"/>
    </row>
    <row r="16" spans="1:20" ht="13.5" customHeight="1">
      <c r="A16" s="265" t="s">
        <v>127</v>
      </c>
      <c r="B16" s="229"/>
      <c r="C16" s="34" t="s">
        <v>239</v>
      </c>
      <c r="D16" s="34" t="s">
        <v>239</v>
      </c>
      <c r="E16" s="34" t="s">
        <v>239</v>
      </c>
      <c r="F16" s="34" t="s">
        <v>239</v>
      </c>
      <c r="G16" s="34" t="s">
        <v>239</v>
      </c>
      <c r="H16" s="34" t="s">
        <v>239</v>
      </c>
      <c r="I16" s="34" t="s">
        <v>239</v>
      </c>
      <c r="J16" s="35"/>
      <c r="K16" s="299" t="s">
        <v>277</v>
      </c>
      <c r="L16" s="300"/>
      <c r="M16" s="195"/>
      <c r="N16" s="196"/>
      <c r="O16" s="196"/>
      <c r="P16" s="196"/>
      <c r="Q16" s="196"/>
      <c r="R16" s="196"/>
      <c r="S16" s="196"/>
      <c r="T16" s="9"/>
    </row>
    <row r="17" spans="1:20" ht="13.5">
      <c r="A17" s="143"/>
      <c r="B17" s="178"/>
      <c r="C17" s="43"/>
      <c r="D17" s="34"/>
      <c r="E17" s="34"/>
      <c r="F17" s="34"/>
      <c r="G17" s="34"/>
      <c r="H17" s="34"/>
      <c r="I17" s="34"/>
      <c r="J17" s="9"/>
      <c r="K17" s="299"/>
      <c r="L17" s="300"/>
      <c r="M17" s="195" t="s">
        <v>0</v>
      </c>
      <c r="N17" s="196" t="s">
        <v>0</v>
      </c>
      <c r="O17" s="196" t="s">
        <v>0</v>
      </c>
      <c r="P17" s="196" t="s">
        <v>0</v>
      </c>
      <c r="Q17" s="196" t="s">
        <v>0</v>
      </c>
      <c r="R17" s="196" t="s">
        <v>0</v>
      </c>
      <c r="S17" s="196" t="s">
        <v>0</v>
      </c>
      <c r="T17" s="9"/>
    </row>
    <row r="18" spans="1:19" ht="13.5">
      <c r="A18" s="265" t="s">
        <v>130</v>
      </c>
      <c r="B18" s="229"/>
      <c r="C18" s="43" t="s">
        <v>239</v>
      </c>
      <c r="D18" s="34" t="s">
        <v>239</v>
      </c>
      <c r="E18" s="34" t="s">
        <v>239</v>
      </c>
      <c r="F18" s="34" t="s">
        <v>239</v>
      </c>
      <c r="G18" s="34" t="s">
        <v>239</v>
      </c>
      <c r="H18" s="34" t="s">
        <v>239</v>
      </c>
      <c r="I18" s="34" t="s">
        <v>239</v>
      </c>
      <c r="J18" s="99"/>
      <c r="K18" s="299"/>
      <c r="L18" s="300"/>
      <c r="M18" s="9"/>
      <c r="N18" s="9"/>
      <c r="O18" s="9"/>
      <c r="P18" s="9"/>
      <c r="Q18" s="9"/>
      <c r="R18" s="9"/>
      <c r="S18" s="9"/>
    </row>
    <row r="19" spans="1:19" ht="13.5">
      <c r="A19" s="9"/>
      <c r="B19" s="91"/>
      <c r="C19" s="9"/>
      <c r="D19" s="9"/>
      <c r="E19" s="9"/>
      <c r="F19" s="9"/>
      <c r="G19" s="9"/>
      <c r="H19" s="9"/>
      <c r="I19" s="9"/>
      <c r="J19" s="99"/>
      <c r="K19" s="9"/>
      <c r="L19" s="152"/>
      <c r="M19" s="9"/>
      <c r="N19" s="9"/>
      <c r="O19" s="9"/>
      <c r="P19" s="9"/>
      <c r="Q19" s="9"/>
      <c r="R19" s="9"/>
      <c r="S19" s="9"/>
    </row>
    <row r="20" spans="2:12" ht="13.5">
      <c r="B20" s="91"/>
      <c r="I20" s="9"/>
      <c r="J20" s="99"/>
      <c r="L20" s="152"/>
    </row>
    <row r="21" spans="1:19" ht="13.5">
      <c r="A21" s="120"/>
      <c r="B21" s="69"/>
      <c r="C21" s="18"/>
      <c r="D21" s="18"/>
      <c r="E21" s="18"/>
      <c r="F21" s="18"/>
      <c r="G21" s="18"/>
      <c r="H21" s="18"/>
      <c r="I21" s="18"/>
      <c r="J21" s="92"/>
      <c r="K21" s="18"/>
      <c r="L21" s="153"/>
      <c r="M21" s="18"/>
      <c r="N21" s="120"/>
      <c r="O21" s="120"/>
      <c r="P21" s="18"/>
      <c r="Q21" s="18"/>
      <c r="R21" s="18"/>
      <c r="S21" s="128"/>
    </row>
    <row r="22" spans="1:19" ht="13.5">
      <c r="A22" s="214"/>
      <c r="B22" s="214"/>
      <c r="C22" s="215"/>
      <c r="D22" s="215"/>
      <c r="E22" s="215"/>
      <c r="F22" s="215"/>
      <c r="G22" s="215"/>
      <c r="H22" s="215"/>
      <c r="I22" s="215"/>
      <c r="J22" s="129"/>
      <c r="K22" s="214"/>
      <c r="L22" s="214"/>
      <c r="M22" s="360"/>
      <c r="N22" s="360"/>
      <c r="O22" s="360"/>
      <c r="P22" s="360"/>
      <c r="Q22" s="360"/>
      <c r="R22" s="360"/>
      <c r="S22" s="360"/>
    </row>
    <row r="23" spans="1:19" ht="13.5">
      <c r="A23" s="198"/>
      <c r="B23" s="198"/>
      <c r="C23" s="217"/>
      <c r="D23" s="217"/>
      <c r="E23" s="217"/>
      <c r="F23" s="217"/>
      <c r="G23" s="217"/>
      <c r="H23" s="217"/>
      <c r="I23" s="217"/>
      <c r="J23" s="129"/>
      <c r="K23" s="198"/>
      <c r="L23" s="198"/>
      <c r="M23" s="129"/>
      <c r="N23" s="129"/>
      <c r="O23" s="129"/>
      <c r="P23" s="129"/>
      <c r="Q23" s="129"/>
      <c r="R23" s="129"/>
      <c r="S23" s="129"/>
    </row>
    <row r="24" spans="1:19" ht="13.5">
      <c r="A24" s="198"/>
      <c r="B24" s="198"/>
      <c r="C24" s="217"/>
      <c r="D24" s="217"/>
      <c r="E24" s="217"/>
      <c r="F24" s="217"/>
      <c r="G24" s="217"/>
      <c r="H24" s="217"/>
      <c r="I24" s="217"/>
      <c r="J24" s="129"/>
      <c r="K24" s="198"/>
      <c r="L24" s="198"/>
      <c r="M24" s="129"/>
      <c r="N24" s="129"/>
      <c r="O24" s="129"/>
      <c r="P24" s="129"/>
      <c r="Q24" s="129"/>
      <c r="R24" s="129"/>
      <c r="S24" s="129"/>
    </row>
    <row r="25" spans="1:19" ht="13.5">
      <c r="A25" s="198"/>
      <c r="B25" s="198"/>
      <c r="C25" s="217"/>
      <c r="D25" s="217"/>
      <c r="E25" s="217"/>
      <c r="F25" s="217"/>
      <c r="G25" s="217"/>
      <c r="H25" s="217"/>
      <c r="I25" s="217"/>
      <c r="J25" s="129"/>
      <c r="K25" s="198"/>
      <c r="L25" s="198"/>
      <c r="M25" s="129"/>
      <c r="N25" s="129"/>
      <c r="O25" s="129"/>
      <c r="P25" s="129"/>
      <c r="Q25" s="129"/>
      <c r="R25" s="129"/>
      <c r="S25" s="129"/>
    </row>
    <row r="26" spans="1:19" ht="13.5">
      <c r="A26" s="198"/>
      <c r="B26" s="198"/>
      <c r="C26" s="129"/>
      <c r="D26" s="129"/>
      <c r="E26" s="129"/>
      <c r="F26" s="129"/>
      <c r="G26" s="129"/>
      <c r="H26" s="129"/>
      <c r="I26" s="129"/>
      <c r="J26" s="129"/>
      <c r="K26" s="198"/>
      <c r="L26" s="198"/>
      <c r="M26" s="129"/>
      <c r="N26" s="129"/>
      <c r="O26" s="129"/>
      <c r="P26" s="129"/>
      <c r="Q26" s="129"/>
      <c r="R26" s="129"/>
      <c r="S26" s="129"/>
    </row>
    <row r="27" spans="1:19" ht="13.5">
      <c r="A27" s="216"/>
      <c r="B27" s="216"/>
      <c r="C27" s="75"/>
      <c r="D27" s="75"/>
      <c r="E27" s="75"/>
      <c r="F27" s="75"/>
      <c r="G27" s="75"/>
      <c r="H27" s="82"/>
      <c r="I27" s="82"/>
      <c r="J27" s="82"/>
      <c r="K27" s="39"/>
      <c r="L27" s="97"/>
      <c r="M27" s="75"/>
      <c r="N27" s="75"/>
      <c r="O27" s="75"/>
      <c r="P27" s="75"/>
      <c r="Q27" s="75"/>
      <c r="R27" s="82"/>
      <c r="S27" s="82"/>
    </row>
    <row r="28" spans="1:19" ht="13.5">
      <c r="A28" s="9"/>
      <c r="B28" s="46"/>
      <c r="C28" s="75"/>
      <c r="D28" s="75"/>
      <c r="E28" s="75"/>
      <c r="F28" s="75"/>
      <c r="G28" s="75"/>
      <c r="H28" s="75"/>
      <c r="I28" s="75"/>
      <c r="J28" s="75"/>
      <c r="K28" s="9"/>
      <c r="L28" s="199"/>
      <c r="M28" s="75"/>
      <c r="N28" s="82"/>
      <c r="O28" s="75"/>
      <c r="P28" s="82"/>
      <c r="Q28" s="75"/>
      <c r="R28" s="82"/>
      <c r="S28" s="82"/>
    </row>
    <row r="29" spans="8:19" ht="13.5">
      <c r="H29" s="9"/>
      <c r="I29" s="9"/>
      <c r="J29" s="9"/>
      <c r="K29" s="9"/>
      <c r="L29" s="97"/>
      <c r="M29" s="9"/>
      <c r="N29" s="9"/>
      <c r="O29" s="9"/>
      <c r="P29" s="9"/>
      <c r="Q29" s="9"/>
      <c r="R29" s="9"/>
      <c r="S29" s="9"/>
    </row>
    <row r="30" spans="8:19" ht="13.5">
      <c r="H30" s="9"/>
      <c r="I30" s="9"/>
      <c r="J30" s="9"/>
      <c r="K30" s="9"/>
      <c r="L30" s="97"/>
      <c r="M30" s="9"/>
      <c r="N30" s="9"/>
      <c r="O30" s="9"/>
      <c r="P30" s="9"/>
      <c r="Q30" s="9"/>
      <c r="R30" s="9"/>
      <c r="S30" s="9"/>
    </row>
    <row r="31" spans="8:19" ht="13.5">
      <c r="H31" s="9"/>
      <c r="I31" s="9"/>
      <c r="J31" s="9"/>
      <c r="K31" s="9"/>
      <c r="L31" s="97"/>
      <c r="M31" s="9"/>
      <c r="N31" s="9"/>
      <c r="O31" s="9"/>
      <c r="P31" s="9"/>
      <c r="Q31" s="9"/>
      <c r="R31" s="9"/>
      <c r="S31" s="9"/>
    </row>
    <row r="32" spans="8:19" ht="13.5">
      <c r="H32" s="9"/>
      <c r="I32" s="9"/>
      <c r="J32" s="9"/>
      <c r="K32" s="9"/>
      <c r="L32" s="97"/>
      <c r="M32" s="9"/>
      <c r="N32" s="9"/>
      <c r="O32" s="9"/>
      <c r="P32" s="9"/>
      <c r="Q32" s="9"/>
      <c r="R32" s="9"/>
      <c r="S32" s="9"/>
    </row>
    <row r="33" spans="8:19" ht="13.5">
      <c r="H33" s="9"/>
      <c r="I33" s="9"/>
      <c r="J33" s="9"/>
      <c r="K33" s="9"/>
      <c r="L33" s="97"/>
      <c r="M33" s="9"/>
      <c r="N33" s="9"/>
      <c r="O33" s="9"/>
      <c r="P33" s="9"/>
      <c r="Q33" s="9"/>
      <c r="R33" s="9"/>
      <c r="S33" s="9"/>
    </row>
    <row r="34" spans="8:19" ht="13.5">
      <c r="H34" s="9"/>
      <c r="I34" s="9"/>
      <c r="J34" s="9"/>
      <c r="K34" s="9"/>
      <c r="L34" s="97"/>
      <c r="M34" s="9"/>
      <c r="N34" s="9"/>
      <c r="O34" s="9"/>
      <c r="P34" s="9"/>
      <c r="Q34" s="9"/>
      <c r="R34" s="9"/>
      <c r="S34" s="9"/>
    </row>
    <row r="35" spans="8:19" ht="13.5">
      <c r="H35" s="9"/>
      <c r="I35" s="9"/>
      <c r="J35" s="9"/>
      <c r="K35" s="9"/>
      <c r="L35" s="97"/>
      <c r="M35" s="9"/>
      <c r="N35" s="9"/>
      <c r="O35" s="9"/>
      <c r="P35" s="9"/>
      <c r="Q35" s="9"/>
      <c r="R35" s="9"/>
      <c r="S35" s="9"/>
    </row>
    <row r="36" spans="8:19" ht="13.5">
      <c r="H36" s="9"/>
      <c r="I36" s="9"/>
      <c r="J36" s="9"/>
      <c r="K36" s="9"/>
      <c r="L36" s="97"/>
      <c r="M36" s="9"/>
      <c r="N36" s="9"/>
      <c r="O36" s="9"/>
      <c r="P36" s="9"/>
      <c r="Q36" s="9"/>
      <c r="R36" s="9"/>
      <c r="S36" s="9"/>
    </row>
    <row r="37" spans="8:19" ht="13.5">
      <c r="H37" s="9"/>
      <c r="I37" s="9"/>
      <c r="J37" s="9"/>
      <c r="K37" s="9"/>
      <c r="L37" s="97"/>
      <c r="M37" s="9"/>
      <c r="N37" s="9"/>
      <c r="O37" s="9"/>
      <c r="P37" s="9"/>
      <c r="Q37" s="9"/>
      <c r="R37" s="9"/>
      <c r="S37" s="9"/>
    </row>
    <row r="38" spans="8:19" ht="13.5">
      <c r="H38" s="9"/>
      <c r="I38" s="9"/>
      <c r="J38" s="9"/>
      <c r="K38" s="9"/>
      <c r="L38" s="97"/>
      <c r="M38" s="9"/>
      <c r="N38" s="9"/>
      <c r="O38" s="9"/>
      <c r="P38" s="9"/>
      <c r="Q38" s="9"/>
      <c r="R38" s="9"/>
      <c r="S38" s="9"/>
    </row>
    <row r="39" spans="8:19" ht="13.5">
      <c r="H39" s="9"/>
      <c r="I39" s="9"/>
      <c r="J39" s="9"/>
      <c r="K39" s="9"/>
      <c r="L39" s="97"/>
      <c r="M39" s="9"/>
      <c r="N39" s="9"/>
      <c r="O39" s="9"/>
      <c r="P39" s="9"/>
      <c r="Q39" s="9"/>
      <c r="R39" s="9"/>
      <c r="S39" s="9"/>
    </row>
    <row r="40" spans="8:19" ht="13.5">
      <c r="H40" s="9"/>
      <c r="I40" s="9"/>
      <c r="J40" s="9"/>
      <c r="K40" s="9"/>
      <c r="L40" s="97"/>
      <c r="M40" s="9"/>
      <c r="N40" s="9"/>
      <c r="O40" s="9"/>
      <c r="P40" s="9"/>
      <c r="Q40" s="9"/>
      <c r="R40" s="9"/>
      <c r="S40" s="9"/>
    </row>
    <row r="41" spans="8:19" ht="13.5">
      <c r="H41" s="9"/>
      <c r="I41" s="9"/>
      <c r="J41" s="9"/>
      <c r="K41" s="9"/>
      <c r="L41" s="97"/>
      <c r="M41" s="9"/>
      <c r="N41" s="9"/>
      <c r="O41" s="9"/>
      <c r="P41" s="9"/>
      <c r="Q41" s="9"/>
      <c r="R41" s="9"/>
      <c r="S41" s="9"/>
    </row>
    <row r="42" spans="8:19" ht="13.5">
      <c r="H42" s="9"/>
      <c r="I42" s="9"/>
      <c r="J42" s="9"/>
      <c r="K42" s="9"/>
      <c r="L42" s="97"/>
      <c r="M42" s="9"/>
      <c r="N42" s="9"/>
      <c r="O42" s="9"/>
      <c r="P42" s="9"/>
      <c r="Q42" s="9"/>
      <c r="R42" s="9"/>
      <c r="S42" s="9"/>
    </row>
    <row r="43" spans="8:19" ht="13.5">
      <c r="H43" s="9"/>
      <c r="I43" s="9"/>
      <c r="J43" s="9"/>
      <c r="K43" s="9"/>
      <c r="L43" s="97"/>
      <c r="M43" s="9"/>
      <c r="N43" s="9"/>
      <c r="O43" s="9"/>
      <c r="P43" s="9"/>
      <c r="Q43" s="9"/>
      <c r="R43" s="9"/>
      <c r="S43" s="9"/>
    </row>
    <row r="44" spans="8:19" ht="13.5">
      <c r="H44" s="9"/>
      <c r="I44" s="9"/>
      <c r="J44" s="9"/>
      <c r="K44" s="9"/>
      <c r="L44" s="97"/>
      <c r="M44" s="9"/>
      <c r="N44" s="9"/>
      <c r="O44" s="9"/>
      <c r="P44" s="9"/>
      <c r="Q44" s="9"/>
      <c r="R44" s="9"/>
      <c r="S44" s="9"/>
    </row>
    <row r="45" spans="8:19" ht="13.5">
      <c r="H45" s="9"/>
      <c r="I45" s="9"/>
      <c r="J45" s="9"/>
      <c r="K45" s="9"/>
      <c r="L45" s="97"/>
      <c r="M45" s="9"/>
      <c r="N45" s="9"/>
      <c r="O45" s="9"/>
      <c r="P45" s="9"/>
      <c r="Q45" s="9"/>
      <c r="R45" s="9"/>
      <c r="S45" s="9"/>
    </row>
    <row r="46" spans="8:19" ht="13.5">
      <c r="H46" s="9"/>
      <c r="I46" s="9"/>
      <c r="J46" s="9"/>
      <c r="K46" s="9"/>
      <c r="L46" s="97"/>
      <c r="M46" s="9"/>
      <c r="N46" s="9"/>
      <c r="O46" s="9"/>
      <c r="P46" s="9"/>
      <c r="Q46" s="9"/>
      <c r="R46" s="9"/>
      <c r="S46" s="9"/>
    </row>
    <row r="47" spans="8:19" ht="13.5">
      <c r="H47" s="9"/>
      <c r="I47" s="9"/>
      <c r="J47" s="9"/>
      <c r="K47" s="9"/>
      <c r="L47" s="97"/>
      <c r="M47" s="9"/>
      <c r="N47" s="9"/>
      <c r="O47" s="9"/>
      <c r="P47" s="9"/>
      <c r="Q47" s="9"/>
      <c r="R47" s="9"/>
      <c r="S47" s="9"/>
    </row>
    <row r="48" spans="8:19" ht="13.5">
      <c r="H48" s="9"/>
      <c r="I48" s="9"/>
      <c r="J48" s="9"/>
      <c r="K48" s="9"/>
      <c r="L48" s="97"/>
      <c r="M48" s="9"/>
      <c r="N48" s="9"/>
      <c r="O48" s="9"/>
      <c r="P48" s="9"/>
      <c r="Q48" s="9"/>
      <c r="R48" s="9"/>
      <c r="S48" s="9"/>
    </row>
    <row r="49" spans="8:19" ht="13.5">
      <c r="H49" s="9"/>
      <c r="I49" s="9"/>
      <c r="J49" s="9"/>
      <c r="K49" s="9"/>
      <c r="L49" s="97"/>
      <c r="M49" s="9"/>
      <c r="N49" s="9"/>
      <c r="O49" s="9"/>
      <c r="P49" s="9"/>
      <c r="Q49" s="9"/>
      <c r="R49" s="9"/>
      <c r="S49" s="9"/>
    </row>
    <row r="50" spans="8:19" ht="13.5">
      <c r="H50" s="9"/>
      <c r="I50" s="9"/>
      <c r="J50" s="9"/>
      <c r="K50" s="9"/>
      <c r="L50" s="97"/>
      <c r="M50" s="9"/>
      <c r="N50" s="9"/>
      <c r="O50" s="9"/>
      <c r="P50" s="9"/>
      <c r="Q50" s="9"/>
      <c r="R50" s="9"/>
      <c r="S50" s="9"/>
    </row>
    <row r="51" spans="8:19" ht="13.5">
      <c r="H51" s="9"/>
      <c r="I51" s="9"/>
      <c r="J51" s="9"/>
      <c r="K51" s="9"/>
      <c r="L51" s="97"/>
      <c r="M51" s="9"/>
      <c r="N51" s="9"/>
      <c r="O51" s="9"/>
      <c r="P51" s="9"/>
      <c r="Q51" s="9"/>
      <c r="R51" s="9"/>
      <c r="S51" s="9"/>
    </row>
    <row r="52" spans="8:19" ht="13.5">
      <c r="H52" s="9"/>
      <c r="I52" s="9"/>
      <c r="J52" s="9"/>
      <c r="K52" s="9"/>
      <c r="L52" s="97"/>
      <c r="M52" s="9"/>
      <c r="N52" s="9"/>
      <c r="O52" s="9"/>
      <c r="P52" s="9"/>
      <c r="Q52" s="9"/>
      <c r="R52" s="9"/>
      <c r="S52" s="9"/>
    </row>
    <row r="53" spans="8:19" ht="13.5">
      <c r="H53" s="9"/>
      <c r="I53" s="9"/>
      <c r="J53" s="9"/>
      <c r="K53" s="9"/>
      <c r="L53" s="97"/>
      <c r="M53" s="9"/>
      <c r="N53" s="9"/>
      <c r="O53" s="9"/>
      <c r="P53" s="9"/>
      <c r="Q53" s="9"/>
      <c r="R53" s="9"/>
      <c r="S53" s="9"/>
    </row>
    <row r="54" spans="8:19" ht="13.5">
      <c r="H54" s="9"/>
      <c r="I54" s="9"/>
      <c r="J54" s="9"/>
      <c r="K54" s="9"/>
      <c r="L54" s="97"/>
      <c r="M54" s="9"/>
      <c r="N54" s="9"/>
      <c r="O54" s="9"/>
      <c r="P54" s="9"/>
      <c r="Q54" s="9"/>
      <c r="R54" s="9"/>
      <c r="S54" s="9"/>
    </row>
    <row r="55" spans="8:19" ht="13.5">
      <c r="H55" s="9"/>
      <c r="I55" s="9"/>
      <c r="J55" s="9"/>
      <c r="K55" s="9"/>
      <c r="L55" s="97"/>
      <c r="M55" s="9"/>
      <c r="N55" s="9"/>
      <c r="O55" s="9"/>
      <c r="P55" s="9"/>
      <c r="Q55" s="9"/>
      <c r="R55" s="9"/>
      <c r="S55" s="9"/>
    </row>
    <row r="56" spans="8:19" ht="13.5">
      <c r="H56" s="9"/>
      <c r="I56" s="9"/>
      <c r="J56" s="9"/>
      <c r="K56" s="9"/>
      <c r="L56" s="97"/>
      <c r="M56" s="9"/>
      <c r="N56" s="9"/>
      <c r="O56" s="9"/>
      <c r="P56" s="9"/>
      <c r="Q56" s="9"/>
      <c r="R56" s="9"/>
      <c r="S56" s="9"/>
    </row>
    <row r="57" spans="8:19" ht="13.5">
      <c r="H57" s="9"/>
      <c r="I57" s="9"/>
      <c r="J57" s="9"/>
      <c r="K57" s="9"/>
      <c r="L57" s="97"/>
      <c r="M57" s="9"/>
      <c r="N57" s="9"/>
      <c r="O57" s="9"/>
      <c r="P57" s="9"/>
      <c r="Q57" s="9"/>
      <c r="R57" s="9"/>
      <c r="S57" s="9"/>
    </row>
    <row r="58" spans="8:19" ht="13.5">
      <c r="H58" s="9"/>
      <c r="I58" s="9"/>
      <c r="J58" s="9"/>
      <c r="K58" s="9"/>
      <c r="L58" s="97"/>
      <c r="M58" s="9"/>
      <c r="N58" s="9"/>
      <c r="O58" s="9"/>
      <c r="P58" s="9"/>
      <c r="Q58" s="9"/>
      <c r="R58" s="9"/>
      <c r="S58" s="9"/>
    </row>
    <row r="59" spans="8:19" ht="13.5">
      <c r="H59" s="9"/>
      <c r="I59" s="9"/>
      <c r="J59" s="9"/>
      <c r="K59" s="9"/>
      <c r="L59" s="97"/>
      <c r="M59" s="9"/>
      <c r="N59" s="9"/>
      <c r="O59" s="9"/>
      <c r="P59" s="9"/>
      <c r="Q59" s="9"/>
      <c r="R59" s="9"/>
      <c r="S59" s="9"/>
    </row>
    <row r="60" spans="8:19" ht="13.5">
      <c r="H60" s="9"/>
      <c r="I60" s="9"/>
      <c r="J60" s="9"/>
      <c r="K60" s="9"/>
      <c r="L60" s="97"/>
      <c r="M60" s="9"/>
      <c r="N60" s="9"/>
      <c r="O60" s="9"/>
      <c r="P60" s="9"/>
      <c r="Q60" s="9"/>
      <c r="R60" s="9"/>
      <c r="S60" s="9"/>
    </row>
    <row r="61" spans="8:19" ht="13.5">
      <c r="H61" s="9"/>
      <c r="I61" s="9"/>
      <c r="J61" s="9"/>
      <c r="K61" s="9"/>
      <c r="L61" s="97"/>
      <c r="M61" s="9"/>
      <c r="N61" s="9"/>
      <c r="O61" s="9"/>
      <c r="P61" s="9"/>
      <c r="Q61" s="9"/>
      <c r="R61" s="9"/>
      <c r="S61" s="9"/>
    </row>
    <row r="62" spans="8:19" ht="13.5">
      <c r="H62" s="9"/>
      <c r="I62" s="9"/>
      <c r="J62" s="9"/>
      <c r="K62" s="9"/>
      <c r="L62" s="97"/>
      <c r="M62" s="9"/>
      <c r="N62" s="9"/>
      <c r="O62" s="9"/>
      <c r="P62" s="9"/>
      <c r="Q62" s="9"/>
      <c r="R62" s="9"/>
      <c r="S62" s="9"/>
    </row>
    <row r="63" spans="8:19" ht="13.5">
      <c r="H63" s="9"/>
      <c r="I63" s="9"/>
      <c r="J63" s="9"/>
      <c r="K63" s="9"/>
      <c r="L63" s="97"/>
      <c r="M63" s="9"/>
      <c r="N63" s="9"/>
      <c r="O63" s="9"/>
      <c r="P63" s="9"/>
      <c r="Q63" s="9"/>
      <c r="R63" s="9"/>
      <c r="S63" s="9"/>
    </row>
    <row r="64" spans="8:19" ht="13.5">
      <c r="H64" s="9"/>
      <c r="I64" s="9"/>
      <c r="J64" s="9"/>
      <c r="K64" s="9"/>
      <c r="L64" s="97"/>
      <c r="M64" s="9"/>
      <c r="N64" s="9"/>
      <c r="O64" s="9"/>
      <c r="P64" s="9"/>
      <c r="Q64" s="9"/>
      <c r="R64" s="9"/>
      <c r="S64" s="9"/>
    </row>
    <row r="65" spans="8:19" ht="13.5">
      <c r="H65" s="9"/>
      <c r="I65" s="9"/>
      <c r="J65" s="9"/>
      <c r="K65" s="9"/>
      <c r="L65" s="97"/>
      <c r="M65" s="9"/>
      <c r="N65" s="9"/>
      <c r="O65" s="9"/>
      <c r="P65" s="9"/>
      <c r="Q65" s="9"/>
      <c r="R65" s="9"/>
      <c r="S65" s="9"/>
    </row>
    <row r="66" spans="8:19" ht="13.5">
      <c r="H66" s="9"/>
      <c r="I66" s="9"/>
      <c r="J66" s="9"/>
      <c r="K66" s="9"/>
      <c r="L66" s="97"/>
      <c r="M66" s="9"/>
      <c r="N66" s="9"/>
      <c r="O66" s="9"/>
      <c r="P66" s="9"/>
      <c r="Q66" s="9"/>
      <c r="R66" s="9"/>
      <c r="S66" s="9"/>
    </row>
    <row r="67" spans="8:19" ht="13.5">
      <c r="H67" s="9"/>
      <c r="I67" s="9"/>
      <c r="J67" s="9"/>
      <c r="K67" s="9"/>
      <c r="L67" s="97"/>
      <c r="M67" s="9"/>
      <c r="N67" s="9"/>
      <c r="O67" s="9"/>
      <c r="P67" s="9"/>
      <c r="Q67" s="9"/>
      <c r="R67" s="9"/>
      <c r="S67" s="9"/>
    </row>
    <row r="68" spans="8:19" ht="13.5">
      <c r="H68" s="9"/>
      <c r="I68" s="9"/>
      <c r="J68" s="9"/>
      <c r="K68" s="9"/>
      <c r="L68" s="97"/>
      <c r="M68" s="9"/>
      <c r="N68" s="9"/>
      <c r="O68" s="9"/>
      <c r="P68" s="9"/>
      <c r="Q68" s="9"/>
      <c r="R68" s="9"/>
      <c r="S68" s="9"/>
    </row>
    <row r="69" spans="8:19" ht="13.5">
      <c r="H69" s="9"/>
      <c r="I69" s="9"/>
      <c r="J69" s="9"/>
      <c r="K69" s="9"/>
      <c r="L69" s="97"/>
      <c r="M69" s="9"/>
      <c r="N69" s="9"/>
      <c r="O69" s="9"/>
      <c r="P69" s="9"/>
      <c r="Q69" s="9"/>
      <c r="R69" s="9"/>
      <c r="S69" s="9"/>
    </row>
    <row r="70" spans="8:19" ht="13.5">
      <c r="H70" s="9"/>
      <c r="I70" s="9"/>
      <c r="J70" s="9"/>
      <c r="K70" s="9"/>
      <c r="L70" s="97"/>
      <c r="M70" s="9"/>
      <c r="N70" s="9"/>
      <c r="O70" s="9"/>
      <c r="P70" s="9"/>
      <c r="Q70" s="9"/>
      <c r="R70" s="9"/>
      <c r="S70" s="9"/>
    </row>
  </sheetData>
  <mergeCells count="22">
    <mergeCell ref="A10:B10"/>
    <mergeCell ref="A12:B12"/>
    <mergeCell ref="A16:B16"/>
    <mergeCell ref="K5:L5"/>
    <mergeCell ref="A5:B5"/>
    <mergeCell ref="A7:B7"/>
    <mergeCell ref="A9:B9"/>
    <mergeCell ref="K8:L10"/>
    <mergeCell ref="K12:L14"/>
    <mergeCell ref="H3:I3"/>
    <mergeCell ref="F3:G3"/>
    <mergeCell ref="C3:E3"/>
    <mergeCell ref="A3:B4"/>
    <mergeCell ref="K3:L4"/>
    <mergeCell ref="M3:O3"/>
    <mergeCell ref="P3:Q3"/>
    <mergeCell ref="R3:S3"/>
    <mergeCell ref="R22:S22"/>
    <mergeCell ref="A18:B18"/>
    <mergeCell ref="K16:L18"/>
    <mergeCell ref="M22:O22"/>
    <mergeCell ref="P22:Q22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/>
  <dimension ref="A1:S76"/>
  <sheetViews>
    <sheetView workbookViewId="0" topLeftCell="A1">
      <pane xSplit="2" ySplit="1" topLeftCell="C2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O11" sqref="O11"/>
    </sheetView>
  </sheetViews>
  <sheetFormatPr defaultColWidth="9.00390625" defaultRowHeight="13.5"/>
  <cols>
    <col min="1" max="1" width="2.00390625" style="1" customWidth="1"/>
    <col min="2" max="2" width="13.125" style="35" customWidth="1"/>
    <col min="3" max="9" width="5.00390625" style="1" customWidth="1"/>
    <col min="10" max="10" width="0.37109375" style="1" customWidth="1"/>
    <col min="11" max="11" width="2.00390625" style="1" customWidth="1"/>
    <col min="12" max="12" width="13.125" style="86" customWidth="1"/>
    <col min="13" max="19" width="5.00390625" style="1" customWidth="1"/>
    <col min="20" max="16384" width="9.00390625" style="1" customWidth="1"/>
  </cols>
  <sheetData>
    <row r="1" spans="1:19" s="250" customFormat="1" ht="17.25" customHeight="1">
      <c r="A1" s="246" t="s">
        <v>355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50" customFormat="1" ht="17.25" customHeight="1" thickBot="1">
      <c r="A2" s="246" t="s">
        <v>343</v>
      </c>
      <c r="B2" s="246"/>
      <c r="C2" s="245"/>
      <c r="D2" s="245"/>
      <c r="E2" s="245"/>
      <c r="F2" s="245"/>
      <c r="G2" s="245"/>
      <c r="H2" s="246"/>
      <c r="I2" s="246"/>
      <c r="J2" s="246"/>
      <c r="K2" s="246"/>
      <c r="L2" s="246"/>
      <c r="M2" s="245"/>
      <c r="N2" s="245"/>
      <c r="O2" s="245"/>
      <c r="P2" s="245"/>
      <c r="Q2" s="245"/>
      <c r="R2" s="246"/>
      <c r="S2" s="249"/>
    </row>
    <row r="3" spans="1:19" ht="14.25" thickTop="1">
      <c r="A3" s="361" t="s">
        <v>82</v>
      </c>
      <c r="B3" s="362"/>
      <c r="C3" s="365" t="s">
        <v>164</v>
      </c>
      <c r="D3" s="365"/>
      <c r="E3" s="366"/>
      <c r="F3" s="367" t="s">
        <v>165</v>
      </c>
      <c r="G3" s="366"/>
      <c r="H3" s="368" t="s">
        <v>166</v>
      </c>
      <c r="I3" s="369"/>
      <c r="J3" s="130"/>
      <c r="K3" s="370" t="s">
        <v>82</v>
      </c>
      <c r="L3" s="362"/>
      <c r="M3" s="365" t="s">
        <v>164</v>
      </c>
      <c r="N3" s="365"/>
      <c r="O3" s="366"/>
      <c r="P3" s="367" t="s">
        <v>165</v>
      </c>
      <c r="Q3" s="366"/>
      <c r="R3" s="368" t="s">
        <v>166</v>
      </c>
      <c r="S3" s="369"/>
    </row>
    <row r="4" spans="1:19" ht="13.5">
      <c r="A4" s="363"/>
      <c r="B4" s="364"/>
      <c r="C4" s="131" t="s">
        <v>83</v>
      </c>
      <c r="D4" s="132" t="s">
        <v>84</v>
      </c>
      <c r="E4" s="132" t="s">
        <v>85</v>
      </c>
      <c r="F4" s="132" t="s">
        <v>84</v>
      </c>
      <c r="G4" s="132" t="s">
        <v>85</v>
      </c>
      <c r="H4" s="132" t="s">
        <v>84</v>
      </c>
      <c r="I4" s="133" t="s">
        <v>85</v>
      </c>
      <c r="J4" s="134"/>
      <c r="K4" s="371"/>
      <c r="L4" s="364"/>
      <c r="M4" s="131" t="s">
        <v>83</v>
      </c>
      <c r="N4" s="132" t="s">
        <v>84</v>
      </c>
      <c r="O4" s="132" t="s">
        <v>85</v>
      </c>
      <c r="P4" s="132" t="s">
        <v>84</v>
      </c>
      <c r="Q4" s="132" t="s">
        <v>85</v>
      </c>
      <c r="R4" s="132" t="s">
        <v>84</v>
      </c>
      <c r="S4" s="133" t="s">
        <v>85</v>
      </c>
    </row>
    <row r="5" spans="1:19" ht="13.5">
      <c r="A5" s="274" t="s">
        <v>86</v>
      </c>
      <c r="B5" s="275"/>
      <c r="C5" s="34">
        <v>74</v>
      </c>
      <c r="D5" s="34">
        <v>35</v>
      </c>
      <c r="E5" s="34">
        <v>39</v>
      </c>
      <c r="F5" s="34">
        <v>35</v>
      </c>
      <c r="G5" s="34">
        <v>39</v>
      </c>
      <c r="H5" s="34" t="s">
        <v>239</v>
      </c>
      <c r="I5" s="204" t="s">
        <v>239</v>
      </c>
      <c r="J5" s="135"/>
      <c r="K5" s="304" t="s">
        <v>127</v>
      </c>
      <c r="L5" s="275"/>
      <c r="M5" s="34" t="s">
        <v>239</v>
      </c>
      <c r="N5" s="34" t="s">
        <v>239</v>
      </c>
      <c r="O5" s="34" t="s">
        <v>239</v>
      </c>
      <c r="P5" s="34" t="s">
        <v>239</v>
      </c>
      <c r="Q5" s="34" t="s">
        <v>239</v>
      </c>
      <c r="R5" s="34" t="s">
        <v>239</v>
      </c>
      <c r="S5" s="34" t="s">
        <v>239</v>
      </c>
    </row>
    <row r="6" spans="1:19" ht="13.5">
      <c r="A6" s="136"/>
      <c r="B6" s="91"/>
      <c r="C6" s="34"/>
      <c r="D6" s="34"/>
      <c r="E6" s="34"/>
      <c r="F6" s="34"/>
      <c r="G6" s="34"/>
      <c r="H6" s="34"/>
      <c r="I6" s="61"/>
      <c r="J6" s="84"/>
      <c r="K6" s="80"/>
      <c r="L6" s="81"/>
      <c r="M6" s="34"/>
      <c r="N6" s="34"/>
      <c r="O6" s="34"/>
      <c r="P6" s="34"/>
      <c r="Q6" s="34"/>
      <c r="R6" s="34"/>
      <c r="S6" s="34"/>
    </row>
    <row r="7" spans="1:19" ht="13.5">
      <c r="A7" s="265" t="s">
        <v>89</v>
      </c>
      <c r="B7" s="229"/>
      <c r="C7" s="34">
        <v>4</v>
      </c>
      <c r="D7" s="34">
        <v>1</v>
      </c>
      <c r="E7" s="34">
        <v>3</v>
      </c>
      <c r="F7" s="34">
        <v>1</v>
      </c>
      <c r="G7" s="34">
        <v>3</v>
      </c>
      <c r="H7" s="34" t="s">
        <v>239</v>
      </c>
      <c r="I7" s="61" t="s">
        <v>239</v>
      </c>
      <c r="J7" s="84"/>
      <c r="K7" s="265" t="s">
        <v>130</v>
      </c>
      <c r="L7" s="229"/>
      <c r="M7" s="34" t="s">
        <v>239</v>
      </c>
      <c r="N7" s="34" t="s">
        <v>239</v>
      </c>
      <c r="O7" s="34" t="s">
        <v>239</v>
      </c>
      <c r="P7" s="34" t="s">
        <v>239</v>
      </c>
      <c r="Q7" s="34" t="s">
        <v>239</v>
      </c>
      <c r="R7" s="34" t="s">
        <v>239</v>
      </c>
      <c r="S7" s="34" t="s">
        <v>239</v>
      </c>
    </row>
    <row r="8" spans="1:19" ht="13.5">
      <c r="A8" s="136"/>
      <c r="B8" s="14" t="s">
        <v>270</v>
      </c>
      <c r="C8" s="34">
        <v>1</v>
      </c>
      <c r="D8" s="34" t="s">
        <v>239</v>
      </c>
      <c r="E8" s="34">
        <v>1</v>
      </c>
      <c r="F8" s="34" t="s">
        <v>239</v>
      </c>
      <c r="G8" s="34">
        <v>1</v>
      </c>
      <c r="H8" s="34" t="s">
        <v>239</v>
      </c>
      <c r="I8" s="61" t="s">
        <v>239</v>
      </c>
      <c r="J8" s="84"/>
      <c r="K8" s="200"/>
      <c r="L8" s="203"/>
      <c r="M8" s="34"/>
      <c r="N8" s="34"/>
      <c r="O8" s="34"/>
      <c r="P8" s="34"/>
      <c r="Q8" s="34"/>
      <c r="R8" s="34"/>
      <c r="S8" s="34"/>
    </row>
    <row r="9" spans="1:19" ht="13.5">
      <c r="A9" s="136"/>
      <c r="B9" s="14" t="s">
        <v>246</v>
      </c>
      <c r="C9" s="34">
        <v>3</v>
      </c>
      <c r="D9" s="34">
        <v>1</v>
      </c>
      <c r="E9" s="34">
        <v>2</v>
      </c>
      <c r="F9" s="34">
        <v>1</v>
      </c>
      <c r="G9" s="34">
        <v>2</v>
      </c>
      <c r="H9" s="34" t="s">
        <v>239</v>
      </c>
      <c r="I9" s="61" t="s">
        <v>239</v>
      </c>
      <c r="J9" s="84"/>
      <c r="K9" s="265" t="s">
        <v>132</v>
      </c>
      <c r="L9" s="229"/>
      <c r="M9" s="34">
        <v>7</v>
      </c>
      <c r="N9" s="34">
        <v>3</v>
      </c>
      <c r="O9" s="34">
        <v>4</v>
      </c>
      <c r="P9" s="34">
        <v>3</v>
      </c>
      <c r="Q9" s="34">
        <v>4</v>
      </c>
      <c r="R9" s="34" t="s">
        <v>239</v>
      </c>
      <c r="S9" s="34" t="s">
        <v>239</v>
      </c>
    </row>
    <row r="10" spans="1:19" ht="18">
      <c r="A10" s="144"/>
      <c r="B10" s="178"/>
      <c r="C10" s="34"/>
      <c r="D10" s="34"/>
      <c r="E10" s="34"/>
      <c r="F10" s="34"/>
      <c r="G10" s="34"/>
      <c r="H10" s="34"/>
      <c r="I10" s="34"/>
      <c r="J10" s="83"/>
      <c r="K10" s="137"/>
      <c r="L10" s="73" t="s">
        <v>200</v>
      </c>
      <c r="M10" s="34">
        <v>1</v>
      </c>
      <c r="N10" s="34">
        <v>1</v>
      </c>
      <c r="O10" s="34" t="s">
        <v>239</v>
      </c>
      <c r="P10" s="34">
        <v>1</v>
      </c>
      <c r="Q10" s="34" t="s">
        <v>239</v>
      </c>
      <c r="R10" s="34" t="s">
        <v>239</v>
      </c>
      <c r="S10" s="34" t="s">
        <v>239</v>
      </c>
    </row>
    <row r="11" spans="1:19" ht="13.5">
      <c r="A11" s="265" t="s">
        <v>123</v>
      </c>
      <c r="B11" s="229"/>
      <c r="C11" s="34">
        <v>2</v>
      </c>
      <c r="D11" s="34" t="s">
        <v>239</v>
      </c>
      <c r="E11" s="34">
        <v>2</v>
      </c>
      <c r="F11" s="34" t="s">
        <v>239</v>
      </c>
      <c r="G11" s="34">
        <v>2</v>
      </c>
      <c r="H11" s="34" t="s">
        <v>239</v>
      </c>
      <c r="I11" s="34" t="s">
        <v>239</v>
      </c>
      <c r="J11" s="83"/>
      <c r="K11" s="137"/>
      <c r="L11" s="14" t="s">
        <v>43</v>
      </c>
      <c r="M11" s="34">
        <v>2</v>
      </c>
      <c r="N11" s="34">
        <v>1</v>
      </c>
      <c r="O11" s="34">
        <v>1</v>
      </c>
      <c r="P11" s="34">
        <v>1</v>
      </c>
      <c r="Q11" s="34">
        <v>1</v>
      </c>
      <c r="R11" s="34" t="s">
        <v>239</v>
      </c>
      <c r="S11" s="34" t="s">
        <v>239</v>
      </c>
    </row>
    <row r="12" spans="1:19" ht="13.5">
      <c r="A12" s="144"/>
      <c r="B12" s="14" t="s">
        <v>246</v>
      </c>
      <c r="C12" s="34">
        <v>2</v>
      </c>
      <c r="D12" s="34" t="s">
        <v>239</v>
      </c>
      <c r="E12" s="34">
        <v>2</v>
      </c>
      <c r="F12" s="34" t="s">
        <v>239</v>
      </c>
      <c r="G12" s="34">
        <v>2</v>
      </c>
      <c r="H12" s="34" t="s">
        <v>239</v>
      </c>
      <c r="I12" s="34" t="s">
        <v>239</v>
      </c>
      <c r="J12" s="83"/>
      <c r="K12" s="137"/>
      <c r="L12" s="58" t="s">
        <v>339</v>
      </c>
      <c r="M12" s="34">
        <v>4</v>
      </c>
      <c r="N12" s="34">
        <v>1</v>
      </c>
      <c r="O12" s="34">
        <v>3</v>
      </c>
      <c r="P12" s="34">
        <v>1</v>
      </c>
      <c r="Q12" s="34">
        <v>3</v>
      </c>
      <c r="R12" s="34" t="s">
        <v>239</v>
      </c>
      <c r="S12" s="34" t="s">
        <v>239</v>
      </c>
    </row>
    <row r="13" spans="1:19" ht="13.5">
      <c r="A13" s="127"/>
      <c r="B13" s="14"/>
      <c r="C13" s="34"/>
      <c r="D13" s="34"/>
      <c r="E13" s="34"/>
      <c r="F13" s="34"/>
      <c r="G13" s="34"/>
      <c r="H13" s="34"/>
      <c r="I13" s="34"/>
      <c r="J13" s="83"/>
      <c r="K13" s="201"/>
      <c r="L13" s="202"/>
      <c r="M13" s="34"/>
      <c r="N13" s="34"/>
      <c r="O13" s="34"/>
      <c r="P13" s="34"/>
      <c r="Q13" s="34"/>
      <c r="R13" s="34"/>
      <c r="S13" s="34"/>
    </row>
    <row r="14" spans="1:19" ht="13.5">
      <c r="A14" s="265" t="s">
        <v>87</v>
      </c>
      <c r="B14" s="229"/>
      <c r="C14" s="34">
        <v>61</v>
      </c>
      <c r="D14" s="34">
        <v>31</v>
      </c>
      <c r="E14" s="34">
        <v>30</v>
      </c>
      <c r="F14" s="34">
        <v>31</v>
      </c>
      <c r="G14" s="34">
        <v>30</v>
      </c>
      <c r="H14" s="34" t="s">
        <v>239</v>
      </c>
      <c r="I14" s="34" t="s">
        <v>239</v>
      </c>
      <c r="J14" s="83"/>
      <c r="K14" s="299" t="s">
        <v>340</v>
      </c>
      <c r="L14" s="300"/>
      <c r="M14" s="34"/>
      <c r="N14" s="34"/>
      <c r="O14" s="34"/>
      <c r="P14" s="34"/>
      <c r="Q14" s="34"/>
      <c r="R14" s="34"/>
      <c r="S14" s="34"/>
    </row>
    <row r="15" spans="1:19" ht="13.5">
      <c r="A15" s="127"/>
      <c r="B15" s="14" t="s">
        <v>88</v>
      </c>
      <c r="C15" s="34">
        <v>1</v>
      </c>
      <c r="D15" s="34">
        <v>1</v>
      </c>
      <c r="E15" s="34" t="s">
        <v>239</v>
      </c>
      <c r="F15" s="34">
        <v>1</v>
      </c>
      <c r="G15" s="34" t="s">
        <v>239</v>
      </c>
      <c r="H15" s="34" t="s">
        <v>239</v>
      </c>
      <c r="I15" s="34" t="s">
        <v>239</v>
      </c>
      <c r="J15" s="83"/>
      <c r="K15" s="299"/>
      <c r="L15" s="300"/>
      <c r="M15" s="34" t="s">
        <v>0</v>
      </c>
      <c r="N15" s="34" t="s">
        <v>0</v>
      </c>
      <c r="O15" s="34" t="s">
        <v>0</v>
      </c>
      <c r="P15" s="34" t="s">
        <v>0</v>
      </c>
      <c r="Q15" s="34" t="s">
        <v>0</v>
      </c>
      <c r="R15" s="34" t="s">
        <v>0</v>
      </c>
      <c r="S15" s="34" t="s">
        <v>0</v>
      </c>
    </row>
    <row r="16" spans="1:19" ht="13.5">
      <c r="A16" s="127"/>
      <c r="B16" s="14" t="s">
        <v>101</v>
      </c>
      <c r="C16" s="34">
        <v>1</v>
      </c>
      <c r="D16" s="34">
        <v>1</v>
      </c>
      <c r="E16" s="34" t="s">
        <v>239</v>
      </c>
      <c r="F16" s="34">
        <v>1</v>
      </c>
      <c r="G16" s="34" t="s">
        <v>239</v>
      </c>
      <c r="H16" s="34" t="s">
        <v>239</v>
      </c>
      <c r="I16" s="34" t="s">
        <v>239</v>
      </c>
      <c r="J16" s="83"/>
      <c r="K16" s="299"/>
      <c r="L16" s="300"/>
      <c r="M16" s="34"/>
      <c r="N16" s="34"/>
      <c r="O16" s="34"/>
      <c r="P16" s="34"/>
      <c r="Q16" s="34"/>
      <c r="R16" s="34"/>
      <c r="S16" s="34"/>
    </row>
    <row r="17" spans="1:19" ht="13.5">
      <c r="A17" s="127"/>
      <c r="B17" s="14" t="s">
        <v>105</v>
      </c>
      <c r="C17" s="34">
        <v>4</v>
      </c>
      <c r="D17" s="34">
        <v>2</v>
      </c>
      <c r="E17" s="34">
        <v>2</v>
      </c>
      <c r="F17" s="34">
        <v>2</v>
      </c>
      <c r="G17" s="34">
        <v>2</v>
      </c>
      <c r="H17" s="34" t="s">
        <v>239</v>
      </c>
      <c r="I17" s="34" t="s">
        <v>239</v>
      </c>
      <c r="J17" s="83"/>
      <c r="K17" s="201"/>
      <c r="L17" s="202"/>
      <c r="M17" s="34"/>
      <c r="N17" s="34"/>
      <c r="O17" s="34"/>
      <c r="P17" s="34"/>
      <c r="Q17" s="34"/>
      <c r="R17" s="34"/>
      <c r="S17" s="34"/>
    </row>
    <row r="18" spans="1:19" ht="13.5">
      <c r="A18" s="127"/>
      <c r="B18" s="14" t="s">
        <v>106</v>
      </c>
      <c r="C18" s="34">
        <v>1</v>
      </c>
      <c r="D18" s="34">
        <v>1</v>
      </c>
      <c r="E18" s="34" t="s">
        <v>239</v>
      </c>
      <c r="F18" s="34">
        <v>1</v>
      </c>
      <c r="G18" s="34" t="s">
        <v>239</v>
      </c>
      <c r="H18" s="34" t="s">
        <v>239</v>
      </c>
      <c r="I18" s="34" t="s">
        <v>239</v>
      </c>
      <c r="J18" s="83"/>
      <c r="K18" s="299" t="s">
        <v>341</v>
      </c>
      <c r="L18" s="300"/>
      <c r="M18" s="34"/>
      <c r="N18" s="34"/>
      <c r="O18" s="34"/>
      <c r="P18" s="34"/>
      <c r="Q18" s="34"/>
      <c r="R18" s="34"/>
      <c r="S18" s="34"/>
    </row>
    <row r="19" spans="1:19" ht="13.5">
      <c r="A19" s="127"/>
      <c r="B19" s="14" t="s">
        <v>108</v>
      </c>
      <c r="C19" s="34">
        <v>1</v>
      </c>
      <c r="D19" s="34">
        <v>1</v>
      </c>
      <c r="E19" s="34" t="s">
        <v>239</v>
      </c>
      <c r="F19" s="34">
        <v>1</v>
      </c>
      <c r="G19" s="34" t="s">
        <v>239</v>
      </c>
      <c r="H19" s="34" t="s">
        <v>239</v>
      </c>
      <c r="I19" s="34" t="s">
        <v>239</v>
      </c>
      <c r="J19" s="83"/>
      <c r="K19" s="299"/>
      <c r="L19" s="300"/>
      <c r="M19" s="34" t="s">
        <v>0</v>
      </c>
      <c r="N19" s="34" t="s">
        <v>0</v>
      </c>
      <c r="O19" s="34" t="s">
        <v>0</v>
      </c>
      <c r="P19" s="34" t="s">
        <v>0</v>
      </c>
      <c r="Q19" s="34" t="s">
        <v>0</v>
      </c>
      <c r="R19" s="34" t="s">
        <v>0</v>
      </c>
      <c r="S19" s="34" t="s">
        <v>0</v>
      </c>
    </row>
    <row r="20" spans="1:19" ht="13.5">
      <c r="A20" s="127"/>
      <c r="B20" s="14" t="s">
        <v>109</v>
      </c>
      <c r="C20" s="34">
        <v>1</v>
      </c>
      <c r="D20" s="34">
        <v>1</v>
      </c>
      <c r="E20" s="34" t="s">
        <v>239</v>
      </c>
      <c r="F20" s="34">
        <v>1</v>
      </c>
      <c r="G20" s="34" t="s">
        <v>239</v>
      </c>
      <c r="H20" s="34" t="s">
        <v>239</v>
      </c>
      <c r="I20" s="34" t="s">
        <v>239</v>
      </c>
      <c r="J20" s="83"/>
      <c r="K20" s="299"/>
      <c r="L20" s="300"/>
      <c r="M20" s="34"/>
      <c r="N20" s="34"/>
      <c r="O20" s="34"/>
      <c r="P20" s="34"/>
      <c r="Q20" s="34"/>
      <c r="R20" s="34"/>
      <c r="S20" s="34"/>
    </row>
    <row r="21" spans="1:19" ht="13.5">
      <c r="A21" s="127"/>
      <c r="B21" s="14" t="s">
        <v>110</v>
      </c>
      <c r="C21" s="34">
        <v>1</v>
      </c>
      <c r="D21" s="34">
        <v>1</v>
      </c>
      <c r="E21" s="34" t="s">
        <v>239</v>
      </c>
      <c r="F21" s="34">
        <v>1</v>
      </c>
      <c r="G21" s="34" t="s">
        <v>239</v>
      </c>
      <c r="H21" s="34" t="s">
        <v>239</v>
      </c>
      <c r="I21" s="34" t="s">
        <v>239</v>
      </c>
      <c r="J21" s="83"/>
      <c r="K21" s="201"/>
      <c r="L21" s="202"/>
      <c r="M21" s="34"/>
      <c r="N21" s="34"/>
      <c r="O21" s="34"/>
      <c r="P21" s="34"/>
      <c r="Q21" s="34"/>
      <c r="R21" s="34"/>
      <c r="S21" s="34"/>
    </row>
    <row r="22" spans="1:19" ht="13.5">
      <c r="A22" s="127"/>
      <c r="B22" s="14" t="s">
        <v>112</v>
      </c>
      <c r="C22" s="34">
        <v>1</v>
      </c>
      <c r="D22" s="34">
        <v>1</v>
      </c>
      <c r="E22" s="34" t="s">
        <v>239</v>
      </c>
      <c r="F22" s="34">
        <v>1</v>
      </c>
      <c r="G22" s="34" t="s">
        <v>239</v>
      </c>
      <c r="H22" s="34" t="s">
        <v>239</v>
      </c>
      <c r="I22" s="34" t="s">
        <v>239</v>
      </c>
      <c r="J22" s="83"/>
      <c r="K22" s="299" t="s">
        <v>338</v>
      </c>
      <c r="L22" s="300"/>
      <c r="M22" s="34"/>
      <c r="N22" s="34"/>
      <c r="O22" s="34"/>
      <c r="P22" s="34"/>
      <c r="Q22" s="34"/>
      <c r="R22" s="34"/>
      <c r="S22" s="34"/>
    </row>
    <row r="23" spans="1:19" ht="13.5">
      <c r="A23" s="127"/>
      <c r="B23" s="14" t="s">
        <v>113</v>
      </c>
      <c r="C23" s="34">
        <v>1</v>
      </c>
      <c r="D23" s="34" t="s">
        <v>239</v>
      </c>
      <c r="E23" s="34">
        <v>1</v>
      </c>
      <c r="F23" s="34" t="s">
        <v>239</v>
      </c>
      <c r="G23" s="34">
        <v>1</v>
      </c>
      <c r="H23" s="34" t="s">
        <v>239</v>
      </c>
      <c r="I23" s="34" t="s">
        <v>239</v>
      </c>
      <c r="J23" s="83"/>
      <c r="K23" s="299"/>
      <c r="L23" s="300"/>
      <c r="M23" s="34" t="s">
        <v>0</v>
      </c>
      <c r="N23" s="34" t="s">
        <v>0</v>
      </c>
      <c r="O23" s="34" t="s">
        <v>0</v>
      </c>
      <c r="P23" s="34" t="s">
        <v>0</v>
      </c>
      <c r="Q23" s="34" t="s">
        <v>0</v>
      </c>
      <c r="R23" s="34" t="s">
        <v>0</v>
      </c>
      <c r="S23" s="34" t="s">
        <v>0</v>
      </c>
    </row>
    <row r="24" spans="1:19" ht="13.5">
      <c r="A24" s="127"/>
      <c r="B24" s="14" t="s">
        <v>114</v>
      </c>
      <c r="C24" s="34">
        <v>2</v>
      </c>
      <c r="D24" s="34" t="s">
        <v>239</v>
      </c>
      <c r="E24" s="34">
        <v>2</v>
      </c>
      <c r="F24" s="34" t="s">
        <v>239</v>
      </c>
      <c r="G24" s="34">
        <v>2</v>
      </c>
      <c r="H24" s="34" t="s">
        <v>239</v>
      </c>
      <c r="I24" s="34" t="s">
        <v>239</v>
      </c>
      <c r="J24" s="83"/>
      <c r="K24" s="299"/>
      <c r="L24" s="300"/>
      <c r="M24" s="34"/>
      <c r="N24" s="34"/>
      <c r="O24" s="34"/>
      <c r="P24" s="34"/>
      <c r="Q24" s="34"/>
      <c r="R24" s="34"/>
      <c r="S24" s="34"/>
    </row>
    <row r="25" spans="1:19" ht="13.5">
      <c r="A25" s="127"/>
      <c r="B25" s="14" t="s">
        <v>115</v>
      </c>
      <c r="C25" s="34">
        <v>3</v>
      </c>
      <c r="D25" s="34">
        <v>1</v>
      </c>
      <c r="E25" s="34">
        <v>2</v>
      </c>
      <c r="F25" s="34">
        <v>1</v>
      </c>
      <c r="G25" s="34">
        <v>2</v>
      </c>
      <c r="H25" s="34" t="s">
        <v>239</v>
      </c>
      <c r="I25" s="34" t="s">
        <v>239</v>
      </c>
      <c r="J25" s="83"/>
      <c r="K25" s="137"/>
      <c r="L25" s="85"/>
      <c r="M25" s="34"/>
      <c r="N25" s="34"/>
      <c r="O25" s="34"/>
      <c r="P25" s="34"/>
      <c r="Q25" s="34"/>
      <c r="R25" s="34"/>
      <c r="S25" s="34"/>
    </row>
    <row r="26" spans="1:19" ht="13.5">
      <c r="A26" s="127"/>
      <c r="B26" s="14" t="s">
        <v>117</v>
      </c>
      <c r="C26" s="34">
        <v>3</v>
      </c>
      <c r="D26" s="34">
        <v>3</v>
      </c>
      <c r="E26" s="34" t="s">
        <v>239</v>
      </c>
      <c r="F26" s="34">
        <v>3</v>
      </c>
      <c r="G26" s="34" t="s">
        <v>239</v>
      </c>
      <c r="H26" s="34" t="s">
        <v>239</v>
      </c>
      <c r="I26" s="34" t="s">
        <v>239</v>
      </c>
      <c r="J26" s="83"/>
      <c r="K26" s="137"/>
      <c r="L26" s="85"/>
      <c r="M26" s="34"/>
      <c r="N26" s="34"/>
      <c r="O26" s="34"/>
      <c r="P26" s="34"/>
      <c r="Q26" s="34"/>
      <c r="R26" s="34"/>
      <c r="S26" s="34"/>
    </row>
    <row r="27" spans="1:19" ht="13.5">
      <c r="A27" s="127"/>
      <c r="B27" s="14" t="s">
        <v>342</v>
      </c>
      <c r="C27" s="34">
        <v>41</v>
      </c>
      <c r="D27" s="34">
        <v>18</v>
      </c>
      <c r="E27" s="34">
        <v>23</v>
      </c>
      <c r="F27" s="34">
        <v>18</v>
      </c>
      <c r="G27" s="34">
        <v>23</v>
      </c>
      <c r="H27" s="34" t="s">
        <v>239</v>
      </c>
      <c r="I27" s="34" t="s">
        <v>239</v>
      </c>
      <c r="J27" s="83"/>
      <c r="K27" s="137"/>
      <c r="L27" s="85"/>
      <c r="M27" s="34"/>
      <c r="N27" s="34"/>
      <c r="O27" s="34"/>
      <c r="P27" s="34"/>
      <c r="Q27" s="34"/>
      <c r="R27" s="34"/>
      <c r="S27" s="34"/>
    </row>
    <row r="28" spans="1:19" ht="13.5">
      <c r="A28" s="18"/>
      <c r="B28" s="179"/>
      <c r="C28" s="138"/>
      <c r="D28" s="139"/>
      <c r="E28" s="139"/>
      <c r="F28" s="139"/>
      <c r="G28" s="139"/>
      <c r="H28" s="139"/>
      <c r="I28" s="139"/>
      <c r="J28" s="140"/>
      <c r="K28" s="20"/>
      <c r="L28" s="19"/>
      <c r="M28" s="128"/>
      <c r="N28" s="128"/>
      <c r="O28" s="128"/>
      <c r="P28" s="128"/>
      <c r="Q28" s="128"/>
      <c r="R28" s="128"/>
      <c r="S28" s="128"/>
    </row>
    <row r="29" spans="1:19" ht="13.5">
      <c r="A29" s="9"/>
      <c r="B29" s="113"/>
      <c r="C29" s="141"/>
      <c r="D29" s="141"/>
      <c r="E29" s="141"/>
      <c r="F29" s="141"/>
      <c r="G29" s="141"/>
      <c r="H29" s="141"/>
      <c r="I29" s="141"/>
      <c r="J29" s="123"/>
      <c r="K29" s="9"/>
      <c r="L29" s="9"/>
      <c r="M29" s="77"/>
      <c r="N29" s="77"/>
      <c r="O29" s="77"/>
      <c r="P29" s="77"/>
      <c r="Q29" s="77"/>
      <c r="R29" s="77"/>
      <c r="S29" s="77"/>
    </row>
    <row r="30" spans="1:19" ht="13.5">
      <c r="A30" s="9"/>
      <c r="B30" s="46"/>
      <c r="C30" s="9"/>
      <c r="D30" s="9"/>
      <c r="E30" s="9"/>
      <c r="F30" s="9"/>
      <c r="G30" s="9"/>
      <c r="H30" s="9"/>
      <c r="I30" s="9"/>
      <c r="J30" s="9"/>
      <c r="K30" s="9"/>
      <c r="L30" s="97"/>
      <c r="M30" s="9"/>
      <c r="N30" s="9"/>
      <c r="O30" s="9"/>
      <c r="P30" s="9"/>
      <c r="Q30" s="9"/>
      <c r="R30" s="9"/>
      <c r="S30" s="9"/>
    </row>
    <row r="31" spans="1:19" ht="13.5">
      <c r="A31" s="9"/>
      <c r="B31" s="46"/>
      <c r="C31" s="9"/>
      <c r="D31" s="9"/>
      <c r="E31" s="9"/>
      <c r="F31" s="9"/>
      <c r="G31" s="9"/>
      <c r="H31" s="9"/>
      <c r="I31" s="9"/>
      <c r="J31" s="9"/>
      <c r="K31" s="9"/>
      <c r="L31" s="97"/>
      <c r="M31" s="9"/>
      <c r="N31" s="9"/>
      <c r="O31" s="9"/>
      <c r="P31" s="9"/>
      <c r="Q31" s="9"/>
      <c r="R31" s="9"/>
      <c r="S31" s="9"/>
    </row>
    <row r="32" spans="1:19" ht="13.5">
      <c r="A32" s="9"/>
      <c r="B32" s="46"/>
      <c r="C32" s="9"/>
      <c r="D32" s="9"/>
      <c r="E32" s="9"/>
      <c r="F32" s="9"/>
      <c r="G32" s="9"/>
      <c r="H32" s="9"/>
      <c r="I32" s="9"/>
      <c r="J32" s="9"/>
      <c r="K32" s="9"/>
      <c r="L32" s="97"/>
      <c r="M32" s="9"/>
      <c r="N32" s="9"/>
      <c r="O32" s="9"/>
      <c r="P32" s="9"/>
      <c r="Q32" s="9"/>
      <c r="R32" s="9"/>
      <c r="S32" s="9"/>
    </row>
    <row r="33" spans="1:19" ht="13.5">
      <c r="A33" s="9"/>
      <c r="B33" s="46"/>
      <c r="C33" s="9"/>
      <c r="D33" s="9"/>
      <c r="E33" s="9"/>
      <c r="F33" s="9"/>
      <c r="G33" s="9"/>
      <c r="H33" s="9"/>
      <c r="I33" s="9"/>
      <c r="J33" s="9"/>
      <c r="K33" s="9"/>
      <c r="L33" s="97"/>
      <c r="M33" s="9"/>
      <c r="N33" s="9"/>
      <c r="O33" s="9"/>
      <c r="P33" s="9"/>
      <c r="Q33" s="9"/>
      <c r="R33" s="9"/>
      <c r="S33" s="9"/>
    </row>
    <row r="34" spans="8:19" ht="13.5">
      <c r="H34" s="9"/>
      <c r="I34" s="9"/>
      <c r="J34" s="9"/>
      <c r="K34" s="9"/>
      <c r="L34" s="97"/>
      <c r="M34" s="9"/>
      <c r="N34" s="9"/>
      <c r="O34" s="9"/>
      <c r="P34" s="9"/>
      <c r="Q34" s="9"/>
      <c r="R34" s="9"/>
      <c r="S34" s="9"/>
    </row>
    <row r="35" spans="8:19" ht="13.5">
      <c r="H35" s="9"/>
      <c r="I35" s="9"/>
      <c r="J35" s="9"/>
      <c r="K35" s="9"/>
      <c r="L35" s="97"/>
      <c r="M35" s="9"/>
      <c r="N35" s="9"/>
      <c r="O35" s="9"/>
      <c r="P35" s="9"/>
      <c r="Q35" s="9"/>
      <c r="R35" s="9"/>
      <c r="S35" s="9"/>
    </row>
    <row r="36" spans="8:19" ht="13.5">
      <c r="H36" s="9"/>
      <c r="I36" s="9"/>
      <c r="J36" s="9"/>
      <c r="K36" s="9"/>
      <c r="L36" s="97"/>
      <c r="M36" s="9"/>
      <c r="N36" s="9"/>
      <c r="O36" s="9"/>
      <c r="P36" s="9"/>
      <c r="Q36" s="9"/>
      <c r="R36" s="9"/>
      <c r="S36" s="9"/>
    </row>
    <row r="37" spans="8:19" ht="13.5">
      <c r="H37" s="9"/>
      <c r="I37" s="9"/>
      <c r="J37" s="9"/>
      <c r="K37" s="9"/>
      <c r="L37" s="97"/>
      <c r="M37" s="9"/>
      <c r="N37" s="9"/>
      <c r="O37" s="9"/>
      <c r="P37" s="9"/>
      <c r="Q37" s="9"/>
      <c r="R37" s="9"/>
      <c r="S37" s="9"/>
    </row>
    <row r="38" spans="8:19" ht="13.5">
      <c r="H38" s="9"/>
      <c r="I38" s="9"/>
      <c r="J38" s="9"/>
      <c r="K38" s="9"/>
      <c r="L38" s="97"/>
      <c r="M38" s="9"/>
      <c r="N38" s="9"/>
      <c r="O38" s="9"/>
      <c r="P38" s="9"/>
      <c r="Q38" s="9"/>
      <c r="R38" s="9"/>
      <c r="S38" s="9"/>
    </row>
    <row r="39" spans="8:19" ht="13.5">
      <c r="H39" s="9"/>
      <c r="I39" s="9"/>
      <c r="J39" s="9"/>
      <c r="K39" s="9"/>
      <c r="L39" s="97"/>
      <c r="M39" s="9"/>
      <c r="N39" s="9"/>
      <c r="O39" s="9"/>
      <c r="P39" s="9"/>
      <c r="Q39" s="9"/>
      <c r="R39" s="9"/>
      <c r="S39" s="9"/>
    </row>
    <row r="40" spans="8:19" ht="13.5">
      <c r="H40" s="9"/>
      <c r="I40" s="9"/>
      <c r="J40" s="9"/>
      <c r="K40" s="9"/>
      <c r="L40" s="97"/>
      <c r="M40" s="9"/>
      <c r="N40" s="9"/>
      <c r="O40" s="9"/>
      <c r="P40" s="9"/>
      <c r="Q40" s="9"/>
      <c r="R40" s="9"/>
      <c r="S40" s="9"/>
    </row>
    <row r="41" spans="8:19" ht="13.5">
      <c r="H41" s="9"/>
      <c r="I41" s="9"/>
      <c r="J41" s="9"/>
      <c r="K41" s="9"/>
      <c r="L41" s="97"/>
      <c r="M41" s="9"/>
      <c r="N41" s="9"/>
      <c r="O41" s="9"/>
      <c r="P41" s="9"/>
      <c r="Q41" s="9"/>
      <c r="R41" s="9"/>
      <c r="S41" s="9"/>
    </row>
    <row r="42" spans="8:19" ht="13.5">
      <c r="H42" s="9"/>
      <c r="I42" s="9"/>
      <c r="J42" s="9"/>
      <c r="K42" s="9"/>
      <c r="L42" s="97"/>
      <c r="M42" s="9"/>
      <c r="N42" s="9"/>
      <c r="O42" s="9"/>
      <c r="P42" s="9"/>
      <c r="Q42" s="9"/>
      <c r="R42" s="9"/>
      <c r="S42" s="9"/>
    </row>
    <row r="43" spans="8:19" ht="13.5">
      <c r="H43" s="9"/>
      <c r="I43" s="9"/>
      <c r="J43" s="9"/>
      <c r="K43" s="9"/>
      <c r="L43" s="97"/>
      <c r="M43" s="9"/>
      <c r="N43" s="9"/>
      <c r="O43" s="9"/>
      <c r="P43" s="9"/>
      <c r="Q43" s="9"/>
      <c r="R43" s="9"/>
      <c r="S43" s="9"/>
    </row>
    <row r="44" spans="8:19" ht="13.5">
      <c r="H44" s="9"/>
      <c r="I44" s="9"/>
      <c r="J44" s="9"/>
      <c r="K44" s="9"/>
      <c r="L44" s="97"/>
      <c r="M44" s="9"/>
      <c r="N44" s="9"/>
      <c r="O44" s="9"/>
      <c r="P44" s="9"/>
      <c r="Q44" s="9"/>
      <c r="R44" s="9"/>
      <c r="S44" s="9"/>
    </row>
    <row r="45" spans="8:19" ht="13.5">
      <c r="H45" s="9"/>
      <c r="I45" s="9"/>
      <c r="J45" s="9"/>
      <c r="K45" s="9"/>
      <c r="L45" s="97"/>
      <c r="M45" s="9"/>
      <c r="N45" s="9"/>
      <c r="O45" s="9"/>
      <c r="P45" s="9"/>
      <c r="Q45" s="9"/>
      <c r="R45" s="9"/>
      <c r="S45" s="9"/>
    </row>
    <row r="46" spans="8:19" ht="13.5">
      <c r="H46" s="9"/>
      <c r="I46" s="9"/>
      <c r="J46" s="9"/>
      <c r="K46" s="9"/>
      <c r="L46" s="97"/>
      <c r="M46" s="9"/>
      <c r="N46" s="9"/>
      <c r="O46" s="9"/>
      <c r="P46" s="9"/>
      <c r="Q46" s="9"/>
      <c r="R46" s="9"/>
      <c r="S46" s="9"/>
    </row>
    <row r="47" spans="8:19" ht="13.5">
      <c r="H47" s="9"/>
      <c r="I47" s="9"/>
      <c r="J47" s="9"/>
      <c r="K47" s="9"/>
      <c r="L47" s="97"/>
      <c r="M47" s="9"/>
      <c r="N47" s="9"/>
      <c r="O47" s="9"/>
      <c r="P47" s="9"/>
      <c r="Q47" s="9"/>
      <c r="R47" s="9"/>
      <c r="S47" s="9"/>
    </row>
    <row r="48" spans="8:19" ht="13.5">
      <c r="H48" s="9"/>
      <c r="I48" s="9"/>
      <c r="J48" s="9"/>
      <c r="K48" s="9"/>
      <c r="L48" s="97"/>
      <c r="M48" s="9"/>
      <c r="N48" s="9"/>
      <c r="O48" s="9"/>
      <c r="P48" s="9"/>
      <c r="Q48" s="9"/>
      <c r="R48" s="9"/>
      <c r="S48" s="9"/>
    </row>
    <row r="49" spans="8:19" ht="13.5">
      <c r="H49" s="9"/>
      <c r="I49" s="9"/>
      <c r="J49" s="9"/>
      <c r="K49" s="9"/>
      <c r="L49" s="97"/>
      <c r="M49" s="9"/>
      <c r="N49" s="9"/>
      <c r="O49" s="9"/>
      <c r="P49" s="9"/>
      <c r="Q49" s="9"/>
      <c r="R49" s="9"/>
      <c r="S49" s="9"/>
    </row>
    <row r="50" spans="8:19" ht="13.5">
      <c r="H50" s="9"/>
      <c r="I50" s="9"/>
      <c r="J50" s="9"/>
      <c r="K50" s="9"/>
      <c r="L50" s="97"/>
      <c r="M50" s="9"/>
      <c r="N50" s="9"/>
      <c r="O50" s="9"/>
      <c r="P50" s="9"/>
      <c r="Q50" s="9"/>
      <c r="R50" s="9"/>
      <c r="S50" s="9"/>
    </row>
    <row r="51" spans="8:19" ht="13.5">
      <c r="H51" s="9"/>
      <c r="I51" s="9"/>
      <c r="J51" s="9"/>
      <c r="K51" s="9"/>
      <c r="L51" s="97"/>
      <c r="M51" s="9"/>
      <c r="N51" s="9"/>
      <c r="O51" s="9"/>
      <c r="P51" s="9"/>
      <c r="Q51" s="9"/>
      <c r="R51" s="9"/>
      <c r="S51" s="9"/>
    </row>
    <row r="52" spans="8:19" ht="13.5">
      <c r="H52" s="9"/>
      <c r="I52" s="9"/>
      <c r="J52" s="9"/>
      <c r="K52" s="9"/>
      <c r="L52" s="97"/>
      <c r="M52" s="9"/>
      <c r="N52" s="9"/>
      <c r="O52" s="9"/>
      <c r="P52" s="9"/>
      <c r="Q52" s="9"/>
      <c r="R52" s="9"/>
      <c r="S52" s="9"/>
    </row>
    <row r="53" spans="8:19" ht="13.5">
      <c r="H53" s="9"/>
      <c r="I53" s="9"/>
      <c r="J53" s="9"/>
      <c r="K53" s="9"/>
      <c r="L53" s="97"/>
      <c r="M53" s="9"/>
      <c r="N53" s="9"/>
      <c r="O53" s="9"/>
      <c r="P53" s="9"/>
      <c r="Q53" s="9"/>
      <c r="R53" s="9"/>
      <c r="S53" s="9"/>
    </row>
    <row r="54" spans="8:19" ht="13.5">
      <c r="H54" s="9"/>
      <c r="I54" s="9"/>
      <c r="J54" s="9"/>
      <c r="K54" s="9"/>
      <c r="L54" s="97"/>
      <c r="M54" s="9"/>
      <c r="N54" s="9"/>
      <c r="O54" s="9"/>
      <c r="P54" s="9"/>
      <c r="Q54" s="9"/>
      <c r="R54" s="9"/>
      <c r="S54" s="9"/>
    </row>
    <row r="55" spans="8:19" ht="13.5">
      <c r="H55" s="9"/>
      <c r="I55" s="9"/>
      <c r="J55" s="9"/>
      <c r="K55" s="9"/>
      <c r="L55" s="97"/>
      <c r="M55" s="9"/>
      <c r="N55" s="9"/>
      <c r="O55" s="9"/>
      <c r="P55" s="9"/>
      <c r="Q55" s="9"/>
      <c r="R55" s="9"/>
      <c r="S55" s="9"/>
    </row>
    <row r="56" spans="8:19" ht="13.5">
      <c r="H56" s="9"/>
      <c r="I56" s="9"/>
      <c r="J56" s="9"/>
      <c r="K56" s="9"/>
      <c r="L56" s="97"/>
      <c r="M56" s="9"/>
      <c r="N56" s="9"/>
      <c r="O56" s="9"/>
      <c r="P56" s="9"/>
      <c r="Q56" s="9"/>
      <c r="R56" s="9"/>
      <c r="S56" s="9"/>
    </row>
    <row r="57" spans="8:19" ht="13.5">
      <c r="H57" s="9"/>
      <c r="I57" s="9"/>
      <c r="J57" s="9"/>
      <c r="K57" s="9"/>
      <c r="L57" s="97"/>
      <c r="M57" s="9"/>
      <c r="N57" s="9"/>
      <c r="O57" s="9"/>
      <c r="P57" s="9"/>
      <c r="Q57" s="9"/>
      <c r="R57" s="9"/>
      <c r="S57" s="9"/>
    </row>
    <row r="58" spans="8:19" ht="13.5">
      <c r="H58" s="9"/>
      <c r="I58" s="9"/>
      <c r="J58" s="9"/>
      <c r="K58" s="9"/>
      <c r="L58" s="97"/>
      <c r="M58" s="9"/>
      <c r="N58" s="9"/>
      <c r="O58" s="9"/>
      <c r="P58" s="9"/>
      <c r="Q58" s="9"/>
      <c r="R58" s="9"/>
      <c r="S58" s="9"/>
    </row>
    <row r="59" spans="8:19" ht="13.5">
      <c r="H59" s="9"/>
      <c r="I59" s="9"/>
      <c r="J59" s="9"/>
      <c r="K59" s="9"/>
      <c r="L59" s="97"/>
      <c r="M59" s="9"/>
      <c r="N59" s="9"/>
      <c r="O59" s="9"/>
      <c r="P59" s="9"/>
      <c r="Q59" s="9"/>
      <c r="R59" s="9"/>
      <c r="S59" s="9"/>
    </row>
    <row r="60" spans="8:19" ht="13.5">
      <c r="H60" s="9"/>
      <c r="I60" s="9"/>
      <c r="J60" s="9"/>
      <c r="K60" s="9"/>
      <c r="L60" s="97"/>
      <c r="M60" s="9"/>
      <c r="N60" s="9"/>
      <c r="O60" s="9"/>
      <c r="P60" s="9"/>
      <c r="Q60" s="9"/>
      <c r="R60" s="9"/>
      <c r="S60" s="9"/>
    </row>
    <row r="61" spans="8:19" ht="13.5">
      <c r="H61" s="9"/>
      <c r="I61" s="9"/>
      <c r="J61" s="9"/>
      <c r="K61" s="9"/>
      <c r="L61" s="97"/>
      <c r="M61" s="9"/>
      <c r="N61" s="9"/>
      <c r="O61" s="9"/>
      <c r="P61" s="9"/>
      <c r="Q61" s="9"/>
      <c r="R61" s="9"/>
      <c r="S61" s="9"/>
    </row>
    <row r="62" spans="8:19" ht="13.5">
      <c r="H62" s="9"/>
      <c r="I62" s="9"/>
      <c r="J62" s="9"/>
      <c r="K62" s="9"/>
      <c r="L62" s="97"/>
      <c r="M62" s="9"/>
      <c r="N62" s="9"/>
      <c r="O62" s="9"/>
      <c r="P62" s="9"/>
      <c r="Q62" s="9"/>
      <c r="R62" s="9"/>
      <c r="S62" s="9"/>
    </row>
    <row r="63" spans="8:19" ht="13.5">
      <c r="H63" s="9"/>
      <c r="I63" s="9"/>
      <c r="J63" s="9"/>
      <c r="K63" s="9"/>
      <c r="L63" s="97"/>
      <c r="M63" s="9"/>
      <c r="N63" s="9"/>
      <c r="O63" s="9"/>
      <c r="P63" s="9"/>
      <c r="Q63" s="9"/>
      <c r="R63" s="9"/>
      <c r="S63" s="9"/>
    </row>
    <row r="64" spans="8:19" ht="13.5">
      <c r="H64" s="9"/>
      <c r="I64" s="9"/>
      <c r="J64" s="9"/>
      <c r="K64" s="9"/>
      <c r="L64" s="97"/>
      <c r="M64" s="9"/>
      <c r="N64" s="9"/>
      <c r="O64" s="9"/>
      <c r="P64" s="9"/>
      <c r="Q64" s="9"/>
      <c r="R64" s="9"/>
      <c r="S64" s="9"/>
    </row>
    <row r="65" spans="8:19" ht="13.5">
      <c r="H65" s="9"/>
      <c r="I65" s="9"/>
      <c r="J65" s="9"/>
      <c r="K65" s="9"/>
      <c r="L65" s="97"/>
      <c r="M65" s="9"/>
      <c r="N65" s="9"/>
      <c r="O65" s="9"/>
      <c r="P65" s="9"/>
      <c r="Q65" s="9"/>
      <c r="R65" s="9"/>
      <c r="S65" s="9"/>
    </row>
    <row r="66" spans="8:19" ht="13.5">
      <c r="H66" s="9"/>
      <c r="I66" s="9"/>
      <c r="J66" s="9"/>
      <c r="K66" s="9"/>
      <c r="L66" s="97"/>
      <c r="M66" s="9"/>
      <c r="N66" s="9"/>
      <c r="O66" s="9"/>
      <c r="P66" s="9"/>
      <c r="Q66" s="9"/>
      <c r="R66" s="9"/>
      <c r="S66" s="9"/>
    </row>
    <row r="67" spans="8:19" ht="13.5">
      <c r="H67" s="9"/>
      <c r="I67" s="9"/>
      <c r="J67" s="9"/>
      <c r="K67" s="9"/>
      <c r="L67" s="97"/>
      <c r="M67" s="9"/>
      <c r="N67" s="9"/>
      <c r="O67" s="9"/>
      <c r="P67" s="9"/>
      <c r="Q67" s="9"/>
      <c r="R67" s="9"/>
      <c r="S67" s="9"/>
    </row>
    <row r="68" spans="8:19" ht="13.5">
      <c r="H68" s="9"/>
      <c r="I68" s="9"/>
      <c r="J68" s="9"/>
      <c r="K68" s="9"/>
      <c r="L68" s="97"/>
      <c r="M68" s="9"/>
      <c r="N68" s="9"/>
      <c r="O68" s="9"/>
      <c r="P68" s="9"/>
      <c r="Q68" s="9"/>
      <c r="R68" s="9"/>
      <c r="S68" s="9"/>
    </row>
    <row r="69" spans="8:19" ht="13.5">
      <c r="H69" s="9"/>
      <c r="I69" s="9"/>
      <c r="J69" s="9"/>
      <c r="K69" s="9"/>
      <c r="L69" s="97"/>
      <c r="M69" s="9"/>
      <c r="N69" s="9"/>
      <c r="O69" s="9"/>
      <c r="P69" s="9"/>
      <c r="Q69" s="9"/>
      <c r="R69" s="9"/>
      <c r="S69" s="9"/>
    </row>
    <row r="70" spans="8:19" ht="13.5">
      <c r="H70" s="9"/>
      <c r="I70" s="9"/>
      <c r="J70" s="9"/>
      <c r="K70" s="9"/>
      <c r="L70" s="97"/>
      <c r="M70" s="9"/>
      <c r="N70" s="9"/>
      <c r="O70" s="9"/>
      <c r="P70" s="9"/>
      <c r="Q70" s="9"/>
      <c r="R70" s="9"/>
      <c r="S70" s="9"/>
    </row>
    <row r="71" spans="8:19" ht="13.5">
      <c r="H71" s="9"/>
      <c r="I71" s="9"/>
      <c r="J71" s="9"/>
      <c r="K71" s="9"/>
      <c r="L71" s="97"/>
      <c r="M71" s="9"/>
      <c r="N71" s="9"/>
      <c r="O71" s="9"/>
      <c r="P71" s="9"/>
      <c r="Q71" s="9"/>
      <c r="R71" s="9"/>
      <c r="S71" s="9"/>
    </row>
    <row r="72" spans="8:19" ht="13.5">
      <c r="H72" s="9"/>
      <c r="I72" s="9"/>
      <c r="J72" s="9"/>
      <c r="K72" s="9"/>
      <c r="L72" s="97"/>
      <c r="M72" s="9"/>
      <c r="N72" s="9"/>
      <c r="O72" s="9"/>
      <c r="P72" s="9"/>
      <c r="Q72" s="9"/>
      <c r="R72" s="9"/>
      <c r="S72" s="9"/>
    </row>
    <row r="73" spans="8:19" ht="13.5">
      <c r="H73" s="9"/>
      <c r="I73" s="9"/>
      <c r="J73" s="9"/>
      <c r="K73" s="9"/>
      <c r="L73" s="97"/>
      <c r="M73" s="9"/>
      <c r="N73" s="9"/>
      <c r="O73" s="9"/>
      <c r="P73" s="9"/>
      <c r="Q73" s="9"/>
      <c r="R73" s="9"/>
      <c r="S73" s="9"/>
    </row>
    <row r="74" spans="8:19" ht="13.5">
      <c r="H74" s="9"/>
      <c r="I74" s="9"/>
      <c r="J74" s="9"/>
      <c r="K74" s="9"/>
      <c r="L74" s="97"/>
      <c r="M74" s="9"/>
      <c r="N74" s="9"/>
      <c r="O74" s="9"/>
      <c r="P74" s="9"/>
      <c r="Q74" s="9"/>
      <c r="R74" s="9"/>
      <c r="S74" s="9"/>
    </row>
    <row r="75" spans="8:19" ht="13.5">
      <c r="H75" s="9"/>
      <c r="I75" s="9"/>
      <c r="J75" s="9"/>
      <c r="K75" s="9"/>
      <c r="L75" s="97"/>
      <c r="M75" s="9"/>
      <c r="N75" s="9"/>
      <c r="O75" s="9"/>
      <c r="P75" s="9"/>
      <c r="Q75" s="9"/>
      <c r="R75" s="9"/>
      <c r="S75" s="9"/>
    </row>
    <row r="76" spans="8:19" ht="13.5">
      <c r="H76" s="9"/>
      <c r="I76" s="9"/>
      <c r="J76" s="9"/>
      <c r="K76" s="9"/>
      <c r="L76" s="97"/>
      <c r="M76" s="9"/>
      <c r="N76" s="9"/>
      <c r="O76" s="9"/>
      <c r="P76" s="9"/>
      <c r="Q76" s="9"/>
      <c r="R76" s="9"/>
      <c r="S76" s="9"/>
    </row>
  </sheetData>
  <mergeCells count="18">
    <mergeCell ref="K18:L20"/>
    <mergeCell ref="K22:L24"/>
    <mergeCell ref="K9:L9"/>
    <mergeCell ref="A11:B11"/>
    <mergeCell ref="A14:B14"/>
    <mergeCell ref="K14:L16"/>
    <mergeCell ref="A5:B5"/>
    <mergeCell ref="K5:L5"/>
    <mergeCell ref="A7:B7"/>
    <mergeCell ref="K7:L7"/>
    <mergeCell ref="K3:L4"/>
    <mergeCell ref="M3:O3"/>
    <mergeCell ref="P3:Q3"/>
    <mergeCell ref="R3:S3"/>
    <mergeCell ref="A3:B4"/>
    <mergeCell ref="C3:E3"/>
    <mergeCell ref="F3:G3"/>
    <mergeCell ref="H3:I3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78"/>
  <sheetViews>
    <sheetView workbookViewId="0" topLeftCell="A1">
      <pane xSplit="2" ySplit="4" topLeftCell="C5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1" customWidth="1"/>
    <col min="2" max="2" width="13.125" style="1" customWidth="1"/>
    <col min="3" max="3" width="5.75390625" style="1" customWidth="1"/>
    <col min="4" max="4" width="5.625" style="1" customWidth="1"/>
    <col min="5" max="6" width="5.75390625" style="1" customWidth="1"/>
    <col min="7" max="7" width="5.875" style="1" customWidth="1"/>
    <col min="8" max="9" width="5.00390625" style="1" customWidth="1"/>
    <col min="10" max="10" width="0.37109375" style="1" customWidth="1"/>
    <col min="11" max="11" width="2.00390625" style="53" customWidth="1"/>
    <col min="12" max="12" width="13.125" style="35" customWidth="1"/>
    <col min="13" max="13" width="5.75390625" style="1" customWidth="1"/>
    <col min="14" max="14" width="5.50390625" style="1" customWidth="1"/>
    <col min="15" max="15" width="5.375" style="1" customWidth="1"/>
    <col min="16" max="17" width="5.25390625" style="1" customWidth="1"/>
    <col min="18" max="19" width="5.00390625" style="1" customWidth="1"/>
    <col min="20" max="16384" width="9.00390625" style="1" customWidth="1"/>
  </cols>
  <sheetData>
    <row r="1" spans="1:19" s="250" customFormat="1" ht="17.25" customHeight="1">
      <c r="A1" s="246" t="s">
        <v>345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46" customFormat="1" ht="17.25" customHeight="1" thickBot="1">
      <c r="A2" s="245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53"/>
    </row>
    <row r="3" spans="1:19" ht="14.25" thickTop="1">
      <c r="A3" s="278" t="s">
        <v>82</v>
      </c>
      <c r="B3" s="279"/>
      <c r="C3" s="269" t="s">
        <v>134</v>
      </c>
      <c r="D3" s="269"/>
      <c r="E3" s="270"/>
      <c r="F3" s="271" t="s">
        <v>135</v>
      </c>
      <c r="G3" s="270"/>
      <c r="H3" s="272" t="s">
        <v>136</v>
      </c>
      <c r="I3" s="273"/>
      <c r="J3" s="3"/>
      <c r="K3" s="282" t="s">
        <v>82</v>
      </c>
      <c r="L3" s="279"/>
      <c r="M3" s="269" t="s">
        <v>134</v>
      </c>
      <c r="N3" s="269"/>
      <c r="O3" s="270"/>
      <c r="P3" s="271" t="s">
        <v>135</v>
      </c>
      <c r="Q3" s="270"/>
      <c r="R3" s="272" t="s">
        <v>136</v>
      </c>
      <c r="S3" s="273"/>
    </row>
    <row r="4" spans="1:19" ht="13.5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7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</row>
    <row r="5" spans="1:19" ht="13.5">
      <c r="A5" s="274" t="s">
        <v>86</v>
      </c>
      <c r="B5" s="275"/>
      <c r="C5" s="147">
        <f>8127+52</f>
        <v>8179</v>
      </c>
      <c r="D5" s="147">
        <f>4082+19</f>
        <v>4101</v>
      </c>
      <c r="E5" s="147">
        <f>4045+33</f>
        <v>4078</v>
      </c>
      <c r="F5" s="147">
        <f>4048+19</f>
        <v>4067</v>
      </c>
      <c r="G5" s="147">
        <f>4026+33</f>
        <v>4059</v>
      </c>
      <c r="H5" s="147">
        <v>34</v>
      </c>
      <c r="I5" s="147">
        <v>19</v>
      </c>
      <c r="J5" s="15"/>
      <c r="K5" s="276" t="s">
        <v>87</v>
      </c>
      <c r="L5" s="277"/>
      <c r="M5" s="8">
        <f>4648+52</f>
        <v>4700</v>
      </c>
      <c r="N5" s="8">
        <f>2716+19</f>
        <v>2735</v>
      </c>
      <c r="O5" s="8">
        <f>1932+33</f>
        <v>1965</v>
      </c>
      <c r="P5" s="8">
        <f>2696+19</f>
        <v>2715</v>
      </c>
      <c r="Q5" s="8">
        <f>1925+33</f>
        <v>1958</v>
      </c>
      <c r="R5" s="8">
        <v>20</v>
      </c>
      <c r="S5" s="8">
        <v>7</v>
      </c>
    </row>
    <row r="6" spans="1:19" ht="13.5">
      <c r="A6" s="9"/>
      <c r="B6" s="10"/>
      <c r="C6" s="8"/>
      <c r="D6" s="8"/>
      <c r="E6" s="8"/>
      <c r="F6" s="8"/>
      <c r="G6" s="8"/>
      <c r="H6" s="8"/>
      <c r="I6" s="8"/>
      <c r="J6" s="15"/>
      <c r="K6" s="103"/>
      <c r="L6" s="12" t="s">
        <v>88</v>
      </c>
      <c r="M6" s="8">
        <v>52</v>
      </c>
      <c r="N6" s="8">
        <v>36</v>
      </c>
      <c r="O6" s="8">
        <v>16</v>
      </c>
      <c r="P6" s="8">
        <v>36</v>
      </c>
      <c r="Q6" s="8">
        <v>16</v>
      </c>
      <c r="R6" s="8" t="s">
        <v>239</v>
      </c>
      <c r="S6" s="8" t="s">
        <v>239</v>
      </c>
    </row>
    <row r="7" spans="1:19" ht="13.5">
      <c r="A7" s="265" t="s">
        <v>89</v>
      </c>
      <c r="B7" s="266"/>
      <c r="C7" s="8">
        <v>1711</v>
      </c>
      <c r="D7" s="8">
        <v>1067</v>
      </c>
      <c r="E7" s="8">
        <v>644</v>
      </c>
      <c r="F7" s="8">
        <v>1066</v>
      </c>
      <c r="G7" s="8">
        <v>644</v>
      </c>
      <c r="H7" s="8">
        <v>1</v>
      </c>
      <c r="I7" s="8" t="s">
        <v>239</v>
      </c>
      <c r="J7" s="15"/>
      <c r="K7" s="103"/>
      <c r="L7" s="12" t="s">
        <v>90</v>
      </c>
      <c r="M7" s="8">
        <v>25</v>
      </c>
      <c r="N7" s="8">
        <v>18</v>
      </c>
      <c r="O7" s="8">
        <v>7</v>
      </c>
      <c r="P7" s="8">
        <v>18</v>
      </c>
      <c r="Q7" s="8">
        <v>7</v>
      </c>
      <c r="R7" s="8" t="s">
        <v>239</v>
      </c>
      <c r="S7" s="8" t="s">
        <v>239</v>
      </c>
    </row>
    <row r="8" spans="1:19" ht="13.5">
      <c r="A8" s="9"/>
      <c r="B8" s="14" t="s">
        <v>137</v>
      </c>
      <c r="C8" s="8">
        <v>15</v>
      </c>
      <c r="D8" s="8">
        <v>12</v>
      </c>
      <c r="E8" s="8">
        <v>3</v>
      </c>
      <c r="F8" s="8">
        <v>12</v>
      </c>
      <c r="G8" s="8">
        <v>3</v>
      </c>
      <c r="H8" s="8" t="s">
        <v>239</v>
      </c>
      <c r="I8" s="8" t="s">
        <v>239</v>
      </c>
      <c r="J8" s="15"/>
      <c r="K8" s="103"/>
      <c r="L8" s="12" t="s">
        <v>91</v>
      </c>
      <c r="M8" s="8">
        <v>23</v>
      </c>
      <c r="N8" s="8">
        <v>19</v>
      </c>
      <c r="O8" s="8">
        <v>4</v>
      </c>
      <c r="P8" s="8">
        <v>19</v>
      </c>
      <c r="Q8" s="8">
        <v>4</v>
      </c>
      <c r="R8" s="8" t="s">
        <v>239</v>
      </c>
      <c r="S8" s="8" t="s">
        <v>239</v>
      </c>
    </row>
    <row r="9" spans="1:19" ht="13.5">
      <c r="A9" s="9"/>
      <c r="B9" s="14" t="s">
        <v>138</v>
      </c>
      <c r="C9" s="8">
        <v>8</v>
      </c>
      <c r="D9" s="8">
        <v>6</v>
      </c>
      <c r="E9" s="8">
        <v>2</v>
      </c>
      <c r="F9" s="8">
        <v>6</v>
      </c>
      <c r="G9" s="8">
        <v>2</v>
      </c>
      <c r="H9" s="8" t="s">
        <v>239</v>
      </c>
      <c r="I9" s="8" t="s">
        <v>239</v>
      </c>
      <c r="J9" s="15"/>
      <c r="K9" s="103"/>
      <c r="L9" s="12" t="s">
        <v>92</v>
      </c>
      <c r="M9" s="8">
        <v>9</v>
      </c>
      <c r="N9" s="8">
        <v>3</v>
      </c>
      <c r="O9" s="8">
        <v>6</v>
      </c>
      <c r="P9" s="8">
        <v>3</v>
      </c>
      <c r="Q9" s="8">
        <v>6</v>
      </c>
      <c r="R9" s="8" t="s">
        <v>239</v>
      </c>
      <c r="S9" s="8" t="s">
        <v>239</v>
      </c>
    </row>
    <row r="10" spans="1:19" ht="13.5">
      <c r="A10" s="9"/>
      <c r="B10" s="14" t="s">
        <v>139</v>
      </c>
      <c r="C10" s="8">
        <v>25</v>
      </c>
      <c r="D10" s="8">
        <v>14</v>
      </c>
      <c r="E10" s="8">
        <v>11</v>
      </c>
      <c r="F10" s="8">
        <v>14</v>
      </c>
      <c r="G10" s="8">
        <v>11</v>
      </c>
      <c r="H10" s="8" t="s">
        <v>239</v>
      </c>
      <c r="I10" s="8" t="s">
        <v>239</v>
      </c>
      <c r="J10" s="15"/>
      <c r="K10" s="103"/>
      <c r="L10" s="12" t="s">
        <v>93</v>
      </c>
      <c r="M10" s="8">
        <v>10</v>
      </c>
      <c r="N10" s="8">
        <v>7</v>
      </c>
      <c r="O10" s="8">
        <v>3</v>
      </c>
      <c r="P10" s="8">
        <v>7</v>
      </c>
      <c r="Q10" s="8">
        <v>3</v>
      </c>
      <c r="R10" s="8" t="s">
        <v>239</v>
      </c>
      <c r="S10" s="8" t="s">
        <v>239</v>
      </c>
    </row>
    <row r="11" spans="1:19" ht="13.5">
      <c r="A11" s="9"/>
      <c r="B11" s="14" t="s">
        <v>140</v>
      </c>
      <c r="C11" s="8">
        <v>12</v>
      </c>
      <c r="D11" s="8">
        <v>9</v>
      </c>
      <c r="E11" s="8">
        <v>3</v>
      </c>
      <c r="F11" s="8">
        <v>9</v>
      </c>
      <c r="G11" s="8">
        <v>3</v>
      </c>
      <c r="H11" s="8" t="s">
        <v>239</v>
      </c>
      <c r="I11" s="8" t="s">
        <v>239</v>
      </c>
      <c r="J11" s="15"/>
      <c r="K11" s="103"/>
      <c r="L11" s="12" t="s">
        <v>94</v>
      </c>
      <c r="M11" s="8">
        <v>26</v>
      </c>
      <c r="N11" s="8">
        <v>19</v>
      </c>
      <c r="O11" s="8">
        <v>7</v>
      </c>
      <c r="P11" s="8">
        <v>19</v>
      </c>
      <c r="Q11" s="8">
        <v>7</v>
      </c>
      <c r="R11" s="8" t="s">
        <v>239</v>
      </c>
      <c r="S11" s="8" t="s">
        <v>239</v>
      </c>
    </row>
    <row r="12" spans="1:19" ht="13.5">
      <c r="A12" s="9"/>
      <c r="B12" s="14" t="s">
        <v>141</v>
      </c>
      <c r="C12" s="8">
        <v>42</v>
      </c>
      <c r="D12" s="8">
        <v>35</v>
      </c>
      <c r="E12" s="8">
        <v>7</v>
      </c>
      <c r="F12" s="8">
        <v>35</v>
      </c>
      <c r="G12" s="8">
        <v>7</v>
      </c>
      <c r="H12" s="8" t="s">
        <v>239</v>
      </c>
      <c r="I12" s="8" t="s">
        <v>239</v>
      </c>
      <c r="J12" s="15"/>
      <c r="K12" s="103"/>
      <c r="L12" s="12" t="s">
        <v>95</v>
      </c>
      <c r="M12" s="8">
        <v>27</v>
      </c>
      <c r="N12" s="8">
        <v>19</v>
      </c>
      <c r="O12" s="8">
        <v>8</v>
      </c>
      <c r="P12" s="8">
        <v>19</v>
      </c>
      <c r="Q12" s="8">
        <v>8</v>
      </c>
      <c r="R12" s="8" t="s">
        <v>239</v>
      </c>
      <c r="S12" s="8" t="s">
        <v>239</v>
      </c>
    </row>
    <row r="13" spans="1:19" ht="13.5">
      <c r="A13" s="9"/>
      <c r="B13" s="14" t="s">
        <v>142</v>
      </c>
      <c r="C13" s="8">
        <v>7</v>
      </c>
      <c r="D13" s="8">
        <v>6</v>
      </c>
      <c r="E13" s="8">
        <v>1</v>
      </c>
      <c r="F13" s="8">
        <v>6</v>
      </c>
      <c r="G13" s="8">
        <v>1</v>
      </c>
      <c r="H13" s="8" t="s">
        <v>239</v>
      </c>
      <c r="I13" s="8" t="s">
        <v>239</v>
      </c>
      <c r="J13" s="15"/>
      <c r="K13" s="103"/>
      <c r="L13" s="12" t="s">
        <v>96</v>
      </c>
      <c r="M13" s="8">
        <v>11</v>
      </c>
      <c r="N13" s="8">
        <v>7</v>
      </c>
      <c r="O13" s="8">
        <v>4</v>
      </c>
      <c r="P13" s="8">
        <v>7</v>
      </c>
      <c r="Q13" s="8">
        <v>4</v>
      </c>
      <c r="R13" s="8" t="s">
        <v>239</v>
      </c>
      <c r="S13" s="8" t="s">
        <v>239</v>
      </c>
    </row>
    <row r="14" spans="1:19" ht="13.5">
      <c r="A14" s="9"/>
      <c r="B14" s="14" t="s">
        <v>143</v>
      </c>
      <c r="C14" s="8">
        <v>17</v>
      </c>
      <c r="D14" s="8">
        <v>3</v>
      </c>
      <c r="E14" s="8">
        <v>14</v>
      </c>
      <c r="F14" s="8">
        <v>3</v>
      </c>
      <c r="G14" s="8">
        <v>14</v>
      </c>
      <c r="H14" s="8" t="s">
        <v>239</v>
      </c>
      <c r="I14" s="8" t="s">
        <v>239</v>
      </c>
      <c r="J14" s="15"/>
      <c r="K14" s="103"/>
      <c r="L14" s="12" t="s">
        <v>97</v>
      </c>
      <c r="M14" s="8">
        <v>27</v>
      </c>
      <c r="N14" s="8">
        <v>23</v>
      </c>
      <c r="O14" s="8">
        <v>4</v>
      </c>
      <c r="P14" s="8">
        <v>23</v>
      </c>
      <c r="Q14" s="8">
        <v>4</v>
      </c>
      <c r="R14" s="8" t="s">
        <v>239</v>
      </c>
      <c r="S14" s="8" t="s">
        <v>239</v>
      </c>
    </row>
    <row r="15" spans="1:19" ht="13.5">
      <c r="A15" s="9"/>
      <c r="B15" s="14" t="s">
        <v>144</v>
      </c>
      <c r="C15" s="8">
        <v>10</v>
      </c>
      <c r="D15" s="8" t="s">
        <v>239</v>
      </c>
      <c r="E15" s="8">
        <v>10</v>
      </c>
      <c r="F15" s="8" t="s">
        <v>239</v>
      </c>
      <c r="G15" s="8">
        <v>10</v>
      </c>
      <c r="H15" s="8" t="s">
        <v>239</v>
      </c>
      <c r="I15" s="8" t="s">
        <v>239</v>
      </c>
      <c r="J15" s="15"/>
      <c r="K15" s="103"/>
      <c r="L15" s="12" t="s">
        <v>98</v>
      </c>
      <c r="M15" s="8">
        <v>8</v>
      </c>
      <c r="N15" s="8">
        <v>6</v>
      </c>
      <c r="O15" s="8">
        <v>2</v>
      </c>
      <c r="P15" s="8">
        <v>6</v>
      </c>
      <c r="Q15" s="8">
        <v>2</v>
      </c>
      <c r="R15" s="8" t="s">
        <v>239</v>
      </c>
      <c r="S15" s="8" t="s">
        <v>239</v>
      </c>
    </row>
    <row r="16" spans="1:19" ht="13.5">
      <c r="A16" s="9"/>
      <c r="B16" s="14" t="s">
        <v>145</v>
      </c>
      <c r="C16" s="8">
        <v>8</v>
      </c>
      <c r="D16" s="8">
        <v>7</v>
      </c>
      <c r="E16" s="8">
        <v>1</v>
      </c>
      <c r="F16" s="8">
        <v>7</v>
      </c>
      <c r="G16" s="8">
        <v>1</v>
      </c>
      <c r="H16" s="8" t="s">
        <v>239</v>
      </c>
      <c r="I16" s="8" t="s">
        <v>239</v>
      </c>
      <c r="J16" s="15"/>
      <c r="K16" s="103"/>
      <c r="L16" s="12" t="s">
        <v>99</v>
      </c>
      <c r="M16" s="8">
        <v>4</v>
      </c>
      <c r="N16" s="8">
        <v>2</v>
      </c>
      <c r="O16" s="8">
        <v>2</v>
      </c>
      <c r="P16" s="8">
        <v>2</v>
      </c>
      <c r="Q16" s="8">
        <v>2</v>
      </c>
      <c r="R16" s="8" t="s">
        <v>239</v>
      </c>
      <c r="S16" s="8" t="s">
        <v>239</v>
      </c>
    </row>
    <row r="17" spans="1:19" ht="13.5">
      <c r="A17" s="9"/>
      <c r="B17" s="14" t="s">
        <v>146</v>
      </c>
      <c r="C17" s="8">
        <v>21</v>
      </c>
      <c r="D17" s="8">
        <v>14</v>
      </c>
      <c r="E17" s="8">
        <v>7</v>
      </c>
      <c r="F17" s="8">
        <v>14</v>
      </c>
      <c r="G17" s="8">
        <v>7</v>
      </c>
      <c r="H17" s="8" t="s">
        <v>239</v>
      </c>
      <c r="I17" s="8" t="s">
        <v>239</v>
      </c>
      <c r="J17" s="15"/>
      <c r="K17" s="103"/>
      <c r="L17" s="12" t="s">
        <v>100</v>
      </c>
      <c r="M17" s="8">
        <v>8</v>
      </c>
      <c r="N17" s="8">
        <v>2</v>
      </c>
      <c r="O17" s="8">
        <v>6</v>
      </c>
      <c r="P17" s="8">
        <v>2</v>
      </c>
      <c r="Q17" s="8">
        <v>6</v>
      </c>
      <c r="R17" s="8" t="s">
        <v>239</v>
      </c>
      <c r="S17" s="8" t="s">
        <v>239</v>
      </c>
    </row>
    <row r="18" spans="1:19" ht="13.5">
      <c r="A18" s="9"/>
      <c r="B18" s="14" t="s">
        <v>147</v>
      </c>
      <c r="C18" s="8">
        <v>56</v>
      </c>
      <c r="D18" s="8">
        <v>37</v>
      </c>
      <c r="E18" s="8">
        <v>19</v>
      </c>
      <c r="F18" s="8">
        <v>37</v>
      </c>
      <c r="G18" s="8">
        <v>19</v>
      </c>
      <c r="H18" s="8" t="s">
        <v>239</v>
      </c>
      <c r="I18" s="8" t="s">
        <v>239</v>
      </c>
      <c r="J18" s="15"/>
      <c r="K18" s="103"/>
      <c r="L18" s="12" t="s">
        <v>101</v>
      </c>
      <c r="M18" s="8">
        <v>4</v>
      </c>
      <c r="N18" s="8">
        <v>4</v>
      </c>
      <c r="O18" s="8" t="s">
        <v>239</v>
      </c>
      <c r="P18" s="8">
        <v>4</v>
      </c>
      <c r="Q18" s="8" t="s">
        <v>239</v>
      </c>
      <c r="R18" s="8" t="s">
        <v>239</v>
      </c>
      <c r="S18" s="8" t="s">
        <v>239</v>
      </c>
    </row>
    <row r="19" spans="1:19" ht="13.5">
      <c r="A19" s="9"/>
      <c r="B19" s="14" t="s">
        <v>148</v>
      </c>
      <c r="C19" s="8">
        <v>5</v>
      </c>
      <c r="D19" s="8">
        <v>2</v>
      </c>
      <c r="E19" s="8">
        <v>3</v>
      </c>
      <c r="F19" s="8">
        <v>2</v>
      </c>
      <c r="G19" s="8">
        <v>3</v>
      </c>
      <c r="H19" s="8" t="s">
        <v>239</v>
      </c>
      <c r="I19" s="8" t="s">
        <v>239</v>
      </c>
      <c r="J19" s="15"/>
      <c r="K19" s="103"/>
      <c r="L19" s="12" t="s">
        <v>102</v>
      </c>
      <c r="M19" s="8">
        <v>4</v>
      </c>
      <c r="N19" s="8" t="s">
        <v>239</v>
      </c>
      <c r="O19" s="8">
        <v>4</v>
      </c>
      <c r="P19" s="8" t="s">
        <v>239</v>
      </c>
      <c r="Q19" s="8">
        <v>4</v>
      </c>
      <c r="R19" s="8" t="s">
        <v>239</v>
      </c>
      <c r="S19" s="8" t="s">
        <v>239</v>
      </c>
    </row>
    <row r="20" spans="1:19" ht="13.5">
      <c r="A20" s="9"/>
      <c r="B20" s="14" t="s">
        <v>38</v>
      </c>
      <c r="C20" s="8">
        <v>82</v>
      </c>
      <c r="D20" s="8">
        <v>59</v>
      </c>
      <c r="E20" s="8">
        <v>23</v>
      </c>
      <c r="F20" s="8">
        <v>59</v>
      </c>
      <c r="G20" s="8">
        <v>23</v>
      </c>
      <c r="H20" s="8" t="s">
        <v>239</v>
      </c>
      <c r="I20" s="8" t="s">
        <v>239</v>
      </c>
      <c r="J20" s="15"/>
      <c r="K20" s="103"/>
      <c r="L20" s="12" t="s">
        <v>103</v>
      </c>
      <c r="M20" s="8">
        <v>19</v>
      </c>
      <c r="N20" s="8">
        <v>19</v>
      </c>
      <c r="O20" s="8" t="s">
        <v>239</v>
      </c>
      <c r="P20" s="8">
        <v>19</v>
      </c>
      <c r="Q20" s="8" t="s">
        <v>239</v>
      </c>
      <c r="R20" s="8" t="s">
        <v>239</v>
      </c>
      <c r="S20" s="8" t="s">
        <v>239</v>
      </c>
    </row>
    <row r="21" spans="1:19" ht="13.5">
      <c r="A21" s="9"/>
      <c r="B21" s="14" t="s">
        <v>149</v>
      </c>
      <c r="C21" s="8">
        <v>80</v>
      </c>
      <c r="D21" s="8">
        <v>58</v>
      </c>
      <c r="E21" s="8">
        <v>22</v>
      </c>
      <c r="F21" s="8">
        <v>58</v>
      </c>
      <c r="G21" s="8">
        <v>22</v>
      </c>
      <c r="H21" s="8" t="s">
        <v>239</v>
      </c>
      <c r="I21" s="8" t="s">
        <v>239</v>
      </c>
      <c r="J21" s="15"/>
      <c r="K21" s="103"/>
      <c r="L21" s="12" t="s">
        <v>104</v>
      </c>
      <c r="M21" s="8">
        <v>6</v>
      </c>
      <c r="N21" s="8">
        <v>5</v>
      </c>
      <c r="O21" s="8">
        <v>1</v>
      </c>
      <c r="P21" s="8">
        <v>5</v>
      </c>
      <c r="Q21" s="8">
        <v>1</v>
      </c>
      <c r="R21" s="8" t="s">
        <v>239</v>
      </c>
      <c r="S21" s="8" t="s">
        <v>239</v>
      </c>
    </row>
    <row r="22" spans="1:19" ht="13.5">
      <c r="A22" s="9"/>
      <c r="B22" s="14" t="s">
        <v>150</v>
      </c>
      <c r="C22" s="8">
        <v>45</v>
      </c>
      <c r="D22" s="8">
        <v>41</v>
      </c>
      <c r="E22" s="8">
        <v>4</v>
      </c>
      <c r="F22" s="8">
        <v>41</v>
      </c>
      <c r="G22" s="8">
        <v>4</v>
      </c>
      <c r="H22" s="8" t="s">
        <v>239</v>
      </c>
      <c r="I22" s="8" t="s">
        <v>239</v>
      </c>
      <c r="J22" s="15"/>
      <c r="K22" s="103"/>
      <c r="L22" s="12" t="s">
        <v>105</v>
      </c>
      <c r="M22" s="8">
        <v>233</v>
      </c>
      <c r="N22" s="8">
        <v>147</v>
      </c>
      <c r="O22" s="8">
        <v>86</v>
      </c>
      <c r="P22" s="8">
        <v>147</v>
      </c>
      <c r="Q22" s="8">
        <v>86</v>
      </c>
      <c r="R22" s="8" t="s">
        <v>239</v>
      </c>
      <c r="S22" s="8" t="s">
        <v>239</v>
      </c>
    </row>
    <row r="23" spans="1:19" ht="13.5">
      <c r="A23" s="9"/>
      <c r="B23" s="14" t="s">
        <v>151</v>
      </c>
      <c r="C23" s="8">
        <v>469</v>
      </c>
      <c r="D23" s="8">
        <v>230</v>
      </c>
      <c r="E23" s="8">
        <v>239</v>
      </c>
      <c r="F23" s="8">
        <v>230</v>
      </c>
      <c r="G23" s="8">
        <v>239</v>
      </c>
      <c r="H23" s="8" t="s">
        <v>239</v>
      </c>
      <c r="I23" s="8" t="s">
        <v>239</v>
      </c>
      <c r="J23" s="15"/>
      <c r="K23" s="103"/>
      <c r="L23" s="12" t="s">
        <v>106</v>
      </c>
      <c r="M23" s="8">
        <v>76</v>
      </c>
      <c r="N23" s="8">
        <v>62</v>
      </c>
      <c r="O23" s="8">
        <v>14</v>
      </c>
      <c r="P23" s="8">
        <v>62</v>
      </c>
      <c r="Q23" s="8">
        <v>14</v>
      </c>
      <c r="R23" s="8" t="s">
        <v>239</v>
      </c>
      <c r="S23" s="8" t="s">
        <v>239</v>
      </c>
    </row>
    <row r="24" spans="1:19" ht="13.5">
      <c r="A24" s="9"/>
      <c r="B24" s="14" t="s">
        <v>152</v>
      </c>
      <c r="C24" s="8">
        <v>79</v>
      </c>
      <c r="D24" s="8">
        <v>59</v>
      </c>
      <c r="E24" s="8">
        <v>20</v>
      </c>
      <c r="F24" s="8">
        <v>58</v>
      </c>
      <c r="G24" s="8">
        <v>20</v>
      </c>
      <c r="H24" s="8">
        <v>1</v>
      </c>
      <c r="I24" s="8" t="s">
        <v>239</v>
      </c>
      <c r="J24" s="15"/>
      <c r="K24" s="103"/>
      <c r="L24" s="12" t="s">
        <v>107</v>
      </c>
      <c r="M24" s="8">
        <v>216</v>
      </c>
      <c r="N24" s="8">
        <v>87</v>
      </c>
      <c r="O24" s="8">
        <v>129</v>
      </c>
      <c r="P24" s="8">
        <v>87</v>
      </c>
      <c r="Q24" s="8">
        <v>129</v>
      </c>
      <c r="R24" s="8" t="s">
        <v>239</v>
      </c>
      <c r="S24" s="8" t="s">
        <v>239</v>
      </c>
    </row>
    <row r="25" spans="1:19" ht="13.5">
      <c r="A25" s="9"/>
      <c r="B25" s="14" t="s">
        <v>153</v>
      </c>
      <c r="C25" s="8">
        <v>202</v>
      </c>
      <c r="D25" s="8">
        <v>123</v>
      </c>
      <c r="E25" s="8">
        <v>79</v>
      </c>
      <c r="F25" s="8">
        <v>123</v>
      </c>
      <c r="G25" s="8">
        <v>79</v>
      </c>
      <c r="H25" s="8" t="s">
        <v>239</v>
      </c>
      <c r="I25" s="8" t="s">
        <v>239</v>
      </c>
      <c r="J25" s="15"/>
      <c r="K25" s="103"/>
      <c r="L25" s="12" t="s">
        <v>108</v>
      </c>
      <c r="M25" s="8">
        <v>193</v>
      </c>
      <c r="N25" s="8">
        <v>134</v>
      </c>
      <c r="O25" s="8">
        <v>59</v>
      </c>
      <c r="P25" s="8">
        <v>134</v>
      </c>
      <c r="Q25" s="8">
        <v>59</v>
      </c>
      <c r="R25" s="8" t="s">
        <v>239</v>
      </c>
      <c r="S25" s="8" t="s">
        <v>239</v>
      </c>
    </row>
    <row r="26" spans="1:19" ht="13.5">
      <c r="A26" s="9"/>
      <c r="B26" s="14" t="s">
        <v>154</v>
      </c>
      <c r="C26" s="8">
        <v>39</v>
      </c>
      <c r="D26" s="8">
        <v>14</v>
      </c>
      <c r="E26" s="8">
        <v>25</v>
      </c>
      <c r="F26" s="8">
        <v>14</v>
      </c>
      <c r="G26" s="8">
        <v>25</v>
      </c>
      <c r="H26" s="8" t="s">
        <v>239</v>
      </c>
      <c r="I26" s="8" t="s">
        <v>239</v>
      </c>
      <c r="J26" s="15"/>
      <c r="K26" s="103"/>
      <c r="L26" s="12" t="s">
        <v>109</v>
      </c>
      <c r="M26" s="8">
        <v>153</v>
      </c>
      <c r="N26" s="8">
        <v>101</v>
      </c>
      <c r="O26" s="8">
        <v>52</v>
      </c>
      <c r="P26" s="8">
        <v>101</v>
      </c>
      <c r="Q26" s="8">
        <v>52</v>
      </c>
      <c r="R26" s="8" t="s">
        <v>239</v>
      </c>
      <c r="S26" s="8" t="s">
        <v>239</v>
      </c>
    </row>
    <row r="27" spans="1:19" ht="13.5">
      <c r="A27" s="9"/>
      <c r="B27" s="14" t="s">
        <v>155</v>
      </c>
      <c r="C27" s="8">
        <v>101</v>
      </c>
      <c r="D27" s="8">
        <v>87</v>
      </c>
      <c r="E27" s="8">
        <v>14</v>
      </c>
      <c r="F27" s="8">
        <v>87</v>
      </c>
      <c r="G27" s="8">
        <v>14</v>
      </c>
      <c r="H27" s="8" t="s">
        <v>239</v>
      </c>
      <c r="I27" s="8" t="s">
        <v>239</v>
      </c>
      <c r="J27" s="15"/>
      <c r="K27" s="103"/>
      <c r="L27" s="12" t="s">
        <v>110</v>
      </c>
      <c r="M27" s="8">
        <v>443</v>
      </c>
      <c r="N27" s="8">
        <v>356</v>
      </c>
      <c r="O27" s="8">
        <v>87</v>
      </c>
      <c r="P27" s="8">
        <v>356</v>
      </c>
      <c r="Q27" s="8">
        <v>87</v>
      </c>
      <c r="R27" s="8" t="s">
        <v>239</v>
      </c>
      <c r="S27" s="8" t="s">
        <v>239</v>
      </c>
    </row>
    <row r="28" spans="1:19" ht="13.5">
      <c r="A28" s="9"/>
      <c r="B28" s="14" t="s">
        <v>156</v>
      </c>
      <c r="C28" s="8">
        <v>7</v>
      </c>
      <c r="D28" s="8">
        <v>7</v>
      </c>
      <c r="E28" s="8" t="s">
        <v>239</v>
      </c>
      <c r="F28" s="8">
        <v>7</v>
      </c>
      <c r="G28" s="8" t="s">
        <v>239</v>
      </c>
      <c r="H28" s="8" t="s">
        <v>239</v>
      </c>
      <c r="I28" s="8" t="s">
        <v>239</v>
      </c>
      <c r="J28" s="15"/>
      <c r="K28" s="103"/>
      <c r="L28" s="12" t="s">
        <v>111</v>
      </c>
      <c r="M28" s="8">
        <v>115</v>
      </c>
      <c r="N28" s="8">
        <v>111</v>
      </c>
      <c r="O28" s="8">
        <v>4</v>
      </c>
      <c r="P28" s="8">
        <v>111</v>
      </c>
      <c r="Q28" s="8">
        <v>4</v>
      </c>
      <c r="R28" s="8" t="s">
        <v>239</v>
      </c>
      <c r="S28" s="8" t="s">
        <v>239</v>
      </c>
    </row>
    <row r="29" spans="1:19" ht="13.5">
      <c r="A29" s="9"/>
      <c r="B29" s="14" t="s">
        <v>157</v>
      </c>
      <c r="C29" s="8">
        <v>40</v>
      </c>
      <c r="D29" s="8">
        <v>16</v>
      </c>
      <c r="E29" s="8">
        <v>24</v>
      </c>
      <c r="F29" s="8">
        <v>16</v>
      </c>
      <c r="G29" s="8">
        <v>24</v>
      </c>
      <c r="H29" s="8" t="s">
        <v>239</v>
      </c>
      <c r="I29" s="8" t="s">
        <v>239</v>
      </c>
      <c r="J29" s="15"/>
      <c r="K29" s="103"/>
      <c r="L29" s="12" t="s">
        <v>112</v>
      </c>
      <c r="M29" s="8">
        <v>84</v>
      </c>
      <c r="N29" s="8">
        <v>79</v>
      </c>
      <c r="O29" s="8">
        <v>5</v>
      </c>
      <c r="P29" s="8">
        <v>71</v>
      </c>
      <c r="Q29" s="8">
        <v>5</v>
      </c>
      <c r="R29" s="8">
        <v>8</v>
      </c>
      <c r="S29" s="8" t="s">
        <v>239</v>
      </c>
    </row>
    <row r="30" spans="1:19" ht="13.5">
      <c r="A30" s="9"/>
      <c r="B30" s="14" t="s">
        <v>58</v>
      </c>
      <c r="C30" s="8">
        <v>55</v>
      </c>
      <c r="D30" s="8">
        <v>38</v>
      </c>
      <c r="E30" s="8">
        <v>17</v>
      </c>
      <c r="F30" s="8">
        <v>38</v>
      </c>
      <c r="G30" s="8">
        <v>17</v>
      </c>
      <c r="H30" s="8" t="s">
        <v>239</v>
      </c>
      <c r="I30" s="8" t="s">
        <v>239</v>
      </c>
      <c r="J30" s="15"/>
      <c r="K30" s="103"/>
      <c r="L30" s="12" t="s">
        <v>113</v>
      </c>
      <c r="M30" s="8">
        <v>92</v>
      </c>
      <c r="N30" s="8" t="s">
        <v>239</v>
      </c>
      <c r="O30" s="8">
        <v>92</v>
      </c>
      <c r="P30" s="8" t="s">
        <v>239</v>
      </c>
      <c r="Q30" s="8">
        <v>90</v>
      </c>
      <c r="R30" s="8" t="s">
        <v>239</v>
      </c>
      <c r="S30" s="8">
        <v>2</v>
      </c>
    </row>
    <row r="31" spans="1:19" ht="13.5">
      <c r="A31" s="9"/>
      <c r="B31" s="14" t="s">
        <v>60</v>
      </c>
      <c r="C31" s="8">
        <v>28</v>
      </c>
      <c r="D31" s="8">
        <v>23</v>
      </c>
      <c r="E31" s="8">
        <v>5</v>
      </c>
      <c r="F31" s="8">
        <v>23</v>
      </c>
      <c r="G31" s="8">
        <v>5</v>
      </c>
      <c r="H31" s="8" t="s">
        <v>239</v>
      </c>
      <c r="I31" s="8" t="s">
        <v>239</v>
      </c>
      <c r="J31" s="15"/>
      <c r="K31" s="103"/>
      <c r="L31" s="12" t="s">
        <v>114</v>
      </c>
      <c r="M31" s="8">
        <v>67</v>
      </c>
      <c r="N31" s="8">
        <v>57</v>
      </c>
      <c r="O31" s="8">
        <v>10</v>
      </c>
      <c r="P31" s="8">
        <v>55</v>
      </c>
      <c r="Q31" s="8">
        <v>10</v>
      </c>
      <c r="R31" s="8">
        <v>2</v>
      </c>
      <c r="S31" s="8" t="s">
        <v>239</v>
      </c>
    </row>
    <row r="32" spans="1:19" ht="13.5">
      <c r="A32" s="9"/>
      <c r="B32" s="14" t="s">
        <v>158</v>
      </c>
      <c r="C32" s="8">
        <v>25</v>
      </c>
      <c r="D32" s="8">
        <v>19</v>
      </c>
      <c r="E32" s="8">
        <v>6</v>
      </c>
      <c r="F32" s="8">
        <v>19</v>
      </c>
      <c r="G32" s="8">
        <v>6</v>
      </c>
      <c r="H32" s="8" t="s">
        <v>239</v>
      </c>
      <c r="I32" s="8" t="s">
        <v>239</v>
      </c>
      <c r="J32" s="15"/>
      <c r="K32" s="103"/>
      <c r="L32" s="12" t="s">
        <v>115</v>
      </c>
      <c r="M32" s="8">
        <v>205</v>
      </c>
      <c r="N32" s="8">
        <v>128</v>
      </c>
      <c r="O32" s="8">
        <v>77</v>
      </c>
      <c r="P32" s="8">
        <v>127</v>
      </c>
      <c r="Q32" s="8">
        <v>77</v>
      </c>
      <c r="R32" s="8">
        <v>1</v>
      </c>
      <c r="S32" s="8" t="s">
        <v>239</v>
      </c>
    </row>
    <row r="33" spans="1:19" ht="13.5">
      <c r="A33" s="9"/>
      <c r="B33" s="14" t="s">
        <v>159</v>
      </c>
      <c r="C33" s="8">
        <v>7</v>
      </c>
      <c r="D33" s="8" t="s">
        <v>239</v>
      </c>
      <c r="E33" s="8">
        <v>7</v>
      </c>
      <c r="F33" s="8" t="s">
        <v>239</v>
      </c>
      <c r="G33" s="8">
        <v>7</v>
      </c>
      <c r="H33" s="8" t="s">
        <v>239</v>
      </c>
      <c r="I33" s="8" t="s">
        <v>239</v>
      </c>
      <c r="J33" s="15"/>
      <c r="K33" s="103"/>
      <c r="L33" s="12" t="s">
        <v>116</v>
      </c>
      <c r="M33" s="8">
        <v>39</v>
      </c>
      <c r="N33" s="8" t="s">
        <v>239</v>
      </c>
      <c r="O33" s="8">
        <v>39</v>
      </c>
      <c r="P33" s="8" t="s">
        <v>239</v>
      </c>
      <c r="Q33" s="8">
        <v>37</v>
      </c>
      <c r="R33" s="8" t="s">
        <v>239</v>
      </c>
      <c r="S33" s="8">
        <v>2</v>
      </c>
    </row>
    <row r="34" spans="1:19" ht="13.5">
      <c r="A34" s="9"/>
      <c r="B34" s="14" t="s">
        <v>160</v>
      </c>
      <c r="C34" s="8">
        <v>20</v>
      </c>
      <c r="D34" s="8">
        <v>11</v>
      </c>
      <c r="E34" s="8">
        <v>9</v>
      </c>
      <c r="F34" s="8">
        <v>11</v>
      </c>
      <c r="G34" s="8">
        <v>9</v>
      </c>
      <c r="H34" s="8" t="s">
        <v>239</v>
      </c>
      <c r="I34" s="8" t="s">
        <v>239</v>
      </c>
      <c r="J34" s="15"/>
      <c r="K34" s="103"/>
      <c r="L34" s="12" t="s">
        <v>117</v>
      </c>
      <c r="M34" s="8">
        <v>12</v>
      </c>
      <c r="N34" s="8">
        <v>8</v>
      </c>
      <c r="O34" s="8">
        <v>4</v>
      </c>
      <c r="P34" s="8">
        <v>8</v>
      </c>
      <c r="Q34" s="8">
        <v>4</v>
      </c>
      <c r="R34" s="8" t="s">
        <v>239</v>
      </c>
      <c r="S34" s="8" t="s">
        <v>239</v>
      </c>
    </row>
    <row r="35" spans="1:19" ht="13.5">
      <c r="A35" s="9"/>
      <c r="B35" s="14" t="s">
        <v>161</v>
      </c>
      <c r="C35" s="8">
        <v>5</v>
      </c>
      <c r="D35" s="8">
        <v>2</v>
      </c>
      <c r="E35" s="8">
        <v>3</v>
      </c>
      <c r="F35" s="8">
        <v>2</v>
      </c>
      <c r="G35" s="8">
        <v>3</v>
      </c>
      <c r="H35" s="8" t="s">
        <v>239</v>
      </c>
      <c r="I35" s="8" t="s">
        <v>239</v>
      </c>
      <c r="J35" s="15"/>
      <c r="K35" s="103"/>
      <c r="L35" s="12" t="s">
        <v>118</v>
      </c>
      <c r="M35" s="8">
        <v>107</v>
      </c>
      <c r="N35" s="8">
        <v>67</v>
      </c>
      <c r="O35" s="8">
        <v>40</v>
      </c>
      <c r="P35" s="8">
        <v>67</v>
      </c>
      <c r="Q35" s="8">
        <v>40</v>
      </c>
      <c r="R35" s="8" t="s">
        <v>239</v>
      </c>
      <c r="S35" s="8" t="s">
        <v>239</v>
      </c>
    </row>
    <row r="36" spans="1:19" ht="13.5">
      <c r="A36" s="9"/>
      <c r="B36" s="14" t="s">
        <v>162</v>
      </c>
      <c r="C36" s="8">
        <v>9</v>
      </c>
      <c r="D36" s="8">
        <v>7</v>
      </c>
      <c r="E36" s="8">
        <v>2</v>
      </c>
      <c r="F36" s="8">
        <v>7</v>
      </c>
      <c r="G36" s="8">
        <v>2</v>
      </c>
      <c r="H36" s="8" t="s">
        <v>239</v>
      </c>
      <c r="I36" s="8" t="s">
        <v>239</v>
      </c>
      <c r="J36" s="15"/>
      <c r="K36" s="103"/>
      <c r="L36" s="12" t="s">
        <v>241</v>
      </c>
      <c r="M36" s="8">
        <v>52</v>
      </c>
      <c r="N36" s="8">
        <v>19</v>
      </c>
      <c r="O36" s="8">
        <v>33</v>
      </c>
      <c r="P36" s="8">
        <v>19</v>
      </c>
      <c r="Q36" s="8">
        <v>33</v>
      </c>
      <c r="R36" s="8" t="s">
        <v>239</v>
      </c>
      <c r="S36" s="8" t="s">
        <v>239</v>
      </c>
    </row>
    <row r="37" spans="1:19" ht="13.5">
      <c r="A37" s="9"/>
      <c r="B37" s="14" t="s">
        <v>163</v>
      </c>
      <c r="C37" s="8">
        <v>192</v>
      </c>
      <c r="D37" s="8">
        <v>128</v>
      </c>
      <c r="E37" s="8">
        <v>64</v>
      </c>
      <c r="F37" s="8">
        <v>128</v>
      </c>
      <c r="G37" s="8">
        <v>64</v>
      </c>
      <c r="H37" s="8" t="s">
        <v>239</v>
      </c>
      <c r="I37" s="8" t="s">
        <v>239</v>
      </c>
      <c r="J37" s="15"/>
      <c r="K37" s="103"/>
      <c r="L37" s="12" t="s">
        <v>119</v>
      </c>
      <c r="M37" s="8">
        <v>56</v>
      </c>
      <c r="N37" s="8">
        <v>39</v>
      </c>
      <c r="O37" s="8">
        <v>17</v>
      </c>
      <c r="P37" s="8">
        <v>39</v>
      </c>
      <c r="Q37" s="8">
        <v>17</v>
      </c>
      <c r="R37" s="8" t="s">
        <v>239</v>
      </c>
      <c r="S37" s="8" t="s">
        <v>239</v>
      </c>
    </row>
    <row r="38" spans="1:19" ht="13.5">
      <c r="A38" s="9"/>
      <c r="B38" s="10"/>
      <c r="C38" s="86"/>
      <c r="D38" s="86"/>
      <c r="E38" s="86"/>
      <c r="F38" s="86"/>
      <c r="G38" s="86"/>
      <c r="H38" s="86"/>
      <c r="I38" s="86"/>
      <c r="J38" s="15"/>
      <c r="K38" s="103"/>
      <c r="L38" s="12" t="s">
        <v>120</v>
      </c>
      <c r="M38" s="8">
        <v>125</v>
      </c>
      <c r="N38" s="8">
        <v>83</v>
      </c>
      <c r="O38" s="8">
        <v>42</v>
      </c>
      <c r="P38" s="8">
        <v>83</v>
      </c>
      <c r="Q38" s="8">
        <v>42</v>
      </c>
      <c r="R38" s="8" t="s">
        <v>239</v>
      </c>
      <c r="S38" s="8" t="s">
        <v>239</v>
      </c>
    </row>
    <row r="39" spans="1:19" ht="13.5">
      <c r="A39" s="265" t="s">
        <v>123</v>
      </c>
      <c r="B39" s="229"/>
      <c r="C39" s="8">
        <v>406</v>
      </c>
      <c r="D39" s="8">
        <v>150</v>
      </c>
      <c r="E39" s="8">
        <v>256</v>
      </c>
      <c r="F39" s="8">
        <v>150</v>
      </c>
      <c r="G39" s="8">
        <v>256</v>
      </c>
      <c r="H39" s="8" t="s">
        <v>239</v>
      </c>
      <c r="I39" s="8" t="s">
        <v>239</v>
      </c>
      <c r="J39" s="15"/>
      <c r="K39" s="103"/>
      <c r="L39" s="12" t="s">
        <v>121</v>
      </c>
      <c r="M39" s="8">
        <v>27</v>
      </c>
      <c r="N39" s="8">
        <v>15</v>
      </c>
      <c r="O39" s="8">
        <v>12</v>
      </c>
      <c r="P39" s="8">
        <v>15</v>
      </c>
      <c r="Q39" s="8">
        <v>12</v>
      </c>
      <c r="R39" s="8" t="s">
        <v>239</v>
      </c>
      <c r="S39" s="8" t="s">
        <v>239</v>
      </c>
    </row>
    <row r="40" spans="1:19" ht="13.5" customHeight="1">
      <c r="A40" s="9"/>
      <c r="B40" s="14" t="s">
        <v>125</v>
      </c>
      <c r="C40" s="8">
        <v>12</v>
      </c>
      <c r="D40" s="8">
        <v>8</v>
      </c>
      <c r="E40" s="8">
        <v>4</v>
      </c>
      <c r="F40" s="8">
        <v>8</v>
      </c>
      <c r="G40" s="8">
        <v>4</v>
      </c>
      <c r="H40" s="8" t="s">
        <v>239</v>
      </c>
      <c r="I40" s="8" t="s">
        <v>239</v>
      </c>
      <c r="J40" s="15"/>
      <c r="K40" s="103"/>
      <c r="L40" s="12" t="s">
        <v>122</v>
      </c>
      <c r="M40" s="8">
        <v>12</v>
      </c>
      <c r="N40" s="8">
        <v>8</v>
      </c>
      <c r="O40" s="8">
        <v>4</v>
      </c>
      <c r="P40" s="8">
        <v>8</v>
      </c>
      <c r="Q40" s="8">
        <v>4</v>
      </c>
      <c r="R40" s="8" t="s">
        <v>239</v>
      </c>
      <c r="S40" s="8" t="s">
        <v>239</v>
      </c>
    </row>
    <row r="41" spans="1:19" ht="13.5">
      <c r="A41" s="9"/>
      <c r="B41" s="14" t="s">
        <v>126</v>
      </c>
      <c r="C41" s="8">
        <v>41</v>
      </c>
      <c r="D41" s="8" t="s">
        <v>239</v>
      </c>
      <c r="E41" s="8">
        <v>41</v>
      </c>
      <c r="F41" s="8" t="s">
        <v>239</v>
      </c>
      <c r="G41" s="8">
        <v>41</v>
      </c>
      <c r="H41" s="8" t="s">
        <v>239</v>
      </c>
      <c r="I41" s="8" t="s">
        <v>239</v>
      </c>
      <c r="J41" s="15"/>
      <c r="K41" s="103"/>
      <c r="L41" s="12" t="s">
        <v>124</v>
      </c>
      <c r="M41" s="8">
        <v>2130</v>
      </c>
      <c r="N41" s="8">
        <v>1045</v>
      </c>
      <c r="O41" s="8">
        <v>1085</v>
      </c>
      <c r="P41" s="8">
        <v>1036</v>
      </c>
      <c r="Q41" s="8">
        <v>1082</v>
      </c>
      <c r="R41" s="8">
        <v>9</v>
      </c>
      <c r="S41" s="8">
        <v>3</v>
      </c>
    </row>
    <row r="42" spans="1:19" ht="13.5">
      <c r="A42" s="9"/>
      <c r="B42" s="14" t="s">
        <v>128</v>
      </c>
      <c r="C42" s="8">
        <v>63</v>
      </c>
      <c r="D42" s="8">
        <v>16</v>
      </c>
      <c r="E42" s="8">
        <v>47</v>
      </c>
      <c r="F42" s="8">
        <v>16</v>
      </c>
      <c r="G42" s="8">
        <v>47</v>
      </c>
      <c r="H42" s="8" t="s">
        <v>239</v>
      </c>
      <c r="I42" s="8" t="s">
        <v>239</v>
      </c>
      <c r="J42" s="15"/>
      <c r="K42" s="267"/>
      <c r="L42" s="234"/>
      <c r="M42" s="101"/>
      <c r="N42" s="101"/>
      <c r="O42" s="101"/>
      <c r="P42" s="101"/>
      <c r="Q42" s="101"/>
      <c r="R42" s="101"/>
      <c r="S42" s="101"/>
    </row>
    <row r="43" spans="1:19" ht="13.5">
      <c r="A43" s="9"/>
      <c r="B43" s="14" t="s">
        <v>129</v>
      </c>
      <c r="C43" s="8">
        <v>70</v>
      </c>
      <c r="D43" s="8">
        <v>16</v>
      </c>
      <c r="E43" s="8">
        <v>54</v>
      </c>
      <c r="F43" s="8">
        <v>16</v>
      </c>
      <c r="G43" s="8">
        <v>54</v>
      </c>
      <c r="H43" s="8" t="s">
        <v>239</v>
      </c>
      <c r="I43" s="8" t="s">
        <v>239</v>
      </c>
      <c r="J43" s="15"/>
      <c r="K43" s="267" t="s">
        <v>127</v>
      </c>
      <c r="L43" s="268"/>
      <c r="M43" s="8">
        <v>1</v>
      </c>
      <c r="N43" s="8">
        <v>1</v>
      </c>
      <c r="O43" s="8" t="s">
        <v>239</v>
      </c>
      <c r="P43" s="8">
        <v>1</v>
      </c>
      <c r="Q43" s="8" t="s">
        <v>239</v>
      </c>
      <c r="R43" s="8" t="s">
        <v>239</v>
      </c>
      <c r="S43" s="8" t="s">
        <v>239</v>
      </c>
    </row>
    <row r="44" spans="1:19" ht="13.5">
      <c r="A44" s="9"/>
      <c r="B44" s="14" t="s">
        <v>124</v>
      </c>
      <c r="C44" s="8">
        <v>220</v>
      </c>
      <c r="D44" s="8">
        <v>110</v>
      </c>
      <c r="E44" s="8">
        <v>110</v>
      </c>
      <c r="F44" s="8">
        <v>110</v>
      </c>
      <c r="G44" s="8">
        <v>110</v>
      </c>
      <c r="H44" s="8" t="s">
        <v>239</v>
      </c>
      <c r="I44" s="8" t="s">
        <v>239</v>
      </c>
      <c r="J44" s="15"/>
      <c r="K44" s="267"/>
      <c r="L44" s="234"/>
      <c r="M44" s="8"/>
      <c r="N44" s="8"/>
      <c r="O44" s="8"/>
      <c r="P44" s="8"/>
      <c r="Q44" s="8"/>
      <c r="R44" s="8"/>
      <c r="S44" s="8"/>
    </row>
    <row r="45" spans="2:19" ht="13.5">
      <c r="B45" s="10"/>
      <c r="J45" s="15"/>
      <c r="K45" s="267" t="s">
        <v>130</v>
      </c>
      <c r="L45" s="268"/>
      <c r="M45" s="8">
        <v>131</v>
      </c>
      <c r="N45" s="8">
        <v>1</v>
      </c>
      <c r="O45" s="8">
        <v>130</v>
      </c>
      <c r="P45" s="8">
        <v>1</v>
      </c>
      <c r="Q45" s="8">
        <v>130</v>
      </c>
      <c r="R45" s="8" t="s">
        <v>239</v>
      </c>
      <c r="S45" s="8" t="s">
        <v>239</v>
      </c>
    </row>
    <row r="46" spans="1:19" ht="13.5">
      <c r="A46" s="9"/>
      <c r="B46" s="10"/>
      <c r="C46" s="8"/>
      <c r="D46" s="8"/>
      <c r="E46" s="8"/>
      <c r="F46" s="8"/>
      <c r="G46" s="8"/>
      <c r="H46" s="8"/>
      <c r="I46" s="8"/>
      <c r="J46" s="15"/>
      <c r="K46" s="103"/>
      <c r="L46" s="12" t="s">
        <v>131</v>
      </c>
      <c r="M46" s="8">
        <v>115</v>
      </c>
      <c r="N46" s="8" t="s">
        <v>239</v>
      </c>
      <c r="O46" s="8">
        <v>115</v>
      </c>
      <c r="P46" s="8" t="s">
        <v>239</v>
      </c>
      <c r="Q46" s="8">
        <v>115</v>
      </c>
      <c r="R46" s="8" t="s">
        <v>239</v>
      </c>
      <c r="S46" s="8" t="s">
        <v>239</v>
      </c>
    </row>
    <row r="47" spans="1:19" ht="13.5">
      <c r="A47" s="9"/>
      <c r="B47" s="10"/>
      <c r="C47" s="8"/>
      <c r="D47" s="8"/>
      <c r="E47" s="8"/>
      <c r="F47" s="8"/>
      <c r="G47" s="8"/>
      <c r="H47" s="8"/>
      <c r="I47" s="8"/>
      <c r="J47" s="15"/>
      <c r="K47" s="103"/>
      <c r="L47" s="12" t="s">
        <v>124</v>
      </c>
      <c r="M47" s="8">
        <v>16</v>
      </c>
      <c r="N47" s="8">
        <v>1</v>
      </c>
      <c r="O47" s="8">
        <v>15</v>
      </c>
      <c r="P47" s="8">
        <v>1</v>
      </c>
      <c r="Q47" s="8">
        <v>15</v>
      </c>
      <c r="R47" s="8" t="s">
        <v>239</v>
      </c>
      <c r="S47" s="8" t="s">
        <v>239</v>
      </c>
    </row>
    <row r="48" spans="1:19" ht="13.5">
      <c r="A48" s="9"/>
      <c r="B48" s="10"/>
      <c r="C48" s="8"/>
      <c r="D48" s="8"/>
      <c r="E48" s="8"/>
      <c r="F48" s="8"/>
      <c r="G48" s="8"/>
      <c r="H48" s="8"/>
      <c r="I48" s="8"/>
      <c r="J48" s="15"/>
      <c r="K48" s="267"/>
      <c r="L48" s="234"/>
      <c r="M48" s="101"/>
      <c r="N48" s="101"/>
      <c r="O48" s="101"/>
      <c r="P48" s="101"/>
      <c r="Q48" s="101"/>
      <c r="R48" s="101"/>
      <c r="S48" s="101"/>
    </row>
    <row r="49" spans="1:19" ht="13.5">
      <c r="A49" s="9"/>
      <c r="B49" s="10"/>
      <c r="C49" s="8"/>
      <c r="D49" s="8"/>
      <c r="E49" s="8"/>
      <c r="F49" s="8"/>
      <c r="G49" s="8"/>
      <c r="H49" s="8"/>
      <c r="I49" s="8"/>
      <c r="J49" s="15"/>
      <c r="K49" s="267" t="s">
        <v>132</v>
      </c>
      <c r="L49" s="268"/>
      <c r="M49" s="8">
        <v>1218</v>
      </c>
      <c r="N49" s="8">
        <v>141</v>
      </c>
      <c r="O49" s="8">
        <v>1077</v>
      </c>
      <c r="P49" s="8">
        <v>131</v>
      </c>
      <c r="Q49" s="8">
        <v>1067</v>
      </c>
      <c r="R49" s="8">
        <v>10</v>
      </c>
      <c r="S49" s="8">
        <v>10</v>
      </c>
    </row>
    <row r="50" spans="1:19" ht="12.75" customHeight="1">
      <c r="A50" s="9"/>
      <c r="B50" s="10"/>
      <c r="C50" s="8"/>
      <c r="D50" s="8"/>
      <c r="E50" s="8"/>
      <c r="F50" s="8"/>
      <c r="G50" s="8"/>
      <c r="H50" s="8"/>
      <c r="I50" s="8"/>
      <c r="J50" s="15"/>
      <c r="K50" s="103"/>
      <c r="L50" s="12" t="s">
        <v>116</v>
      </c>
      <c r="M50" s="8">
        <v>154</v>
      </c>
      <c r="N50" s="8" t="s">
        <v>239</v>
      </c>
      <c r="O50" s="8">
        <v>154</v>
      </c>
      <c r="P50" s="8" t="s">
        <v>239</v>
      </c>
      <c r="Q50" s="8">
        <v>153</v>
      </c>
      <c r="R50" s="8" t="s">
        <v>239</v>
      </c>
      <c r="S50" s="8">
        <v>1</v>
      </c>
    </row>
    <row r="51" spans="1:19" ht="18">
      <c r="A51" s="9"/>
      <c r="B51" s="10"/>
      <c r="C51" s="8"/>
      <c r="D51" s="8"/>
      <c r="E51" s="8"/>
      <c r="F51" s="8"/>
      <c r="G51" s="8"/>
      <c r="H51" s="8"/>
      <c r="I51" s="8"/>
      <c r="J51" s="15"/>
      <c r="K51" s="103"/>
      <c r="L51" s="167" t="s">
        <v>199</v>
      </c>
      <c r="M51" s="8">
        <v>168</v>
      </c>
      <c r="N51" s="8">
        <v>8</v>
      </c>
      <c r="O51" s="8">
        <v>160</v>
      </c>
      <c r="P51" s="8">
        <v>6</v>
      </c>
      <c r="Q51" s="8">
        <v>158</v>
      </c>
      <c r="R51" s="8">
        <v>2</v>
      </c>
      <c r="S51" s="8">
        <v>2</v>
      </c>
    </row>
    <row r="52" spans="1:19" ht="18">
      <c r="A52" s="9"/>
      <c r="B52" s="10"/>
      <c r="C52" s="8"/>
      <c r="D52" s="8"/>
      <c r="E52" s="8"/>
      <c r="F52" s="8"/>
      <c r="G52" s="8"/>
      <c r="H52" s="8"/>
      <c r="I52" s="8"/>
      <c r="J52" s="15"/>
      <c r="K52" s="103"/>
      <c r="L52" s="165" t="s">
        <v>200</v>
      </c>
      <c r="M52" s="8">
        <v>174</v>
      </c>
      <c r="N52" s="8">
        <v>24</v>
      </c>
      <c r="O52" s="8">
        <v>150</v>
      </c>
      <c r="P52" s="8">
        <v>24</v>
      </c>
      <c r="Q52" s="8">
        <v>150</v>
      </c>
      <c r="R52" s="8" t="s">
        <v>239</v>
      </c>
      <c r="S52" s="8" t="s">
        <v>239</v>
      </c>
    </row>
    <row r="53" spans="1:19" ht="13.5">
      <c r="A53" s="9"/>
      <c r="B53" s="10"/>
      <c r="C53" s="8"/>
      <c r="D53" s="8"/>
      <c r="E53" s="8"/>
      <c r="F53" s="8"/>
      <c r="G53" s="8"/>
      <c r="H53" s="8"/>
      <c r="I53" s="8"/>
      <c r="J53" s="15"/>
      <c r="K53" s="103"/>
      <c r="L53" s="12" t="s">
        <v>133</v>
      </c>
      <c r="M53" s="8">
        <v>97</v>
      </c>
      <c r="N53" s="8" t="s">
        <v>239</v>
      </c>
      <c r="O53" s="8">
        <v>97</v>
      </c>
      <c r="P53" s="8" t="s">
        <v>239</v>
      </c>
      <c r="Q53" s="8">
        <v>94</v>
      </c>
      <c r="R53" s="8" t="s">
        <v>239</v>
      </c>
      <c r="S53" s="8">
        <v>3</v>
      </c>
    </row>
    <row r="54" spans="1:19" ht="13.5">
      <c r="A54" s="9"/>
      <c r="B54" s="10"/>
      <c r="C54" s="8"/>
      <c r="D54" s="8"/>
      <c r="E54" s="8"/>
      <c r="F54" s="8"/>
      <c r="G54" s="8"/>
      <c r="H54" s="8"/>
      <c r="I54" s="8"/>
      <c r="J54" s="15"/>
      <c r="K54" s="103"/>
      <c r="L54" s="12" t="s">
        <v>105</v>
      </c>
      <c r="M54" s="8">
        <v>47</v>
      </c>
      <c r="N54" s="8">
        <v>13</v>
      </c>
      <c r="O54" s="8">
        <v>34</v>
      </c>
      <c r="P54" s="8">
        <v>13</v>
      </c>
      <c r="Q54" s="8">
        <v>32</v>
      </c>
      <c r="R54" s="8" t="s">
        <v>239</v>
      </c>
      <c r="S54" s="8">
        <v>2</v>
      </c>
    </row>
    <row r="55" spans="1:19" ht="13.5">
      <c r="A55" s="9"/>
      <c r="B55" s="10"/>
      <c r="C55" s="8"/>
      <c r="D55" s="8"/>
      <c r="E55" s="8"/>
      <c r="F55" s="8"/>
      <c r="G55" s="8"/>
      <c r="H55" s="8"/>
      <c r="I55" s="8"/>
      <c r="J55" s="15"/>
      <c r="K55" s="103"/>
      <c r="L55" s="12" t="s">
        <v>124</v>
      </c>
      <c r="M55" s="8">
        <v>578</v>
      </c>
      <c r="N55" s="8">
        <v>96</v>
      </c>
      <c r="O55" s="8">
        <v>482</v>
      </c>
      <c r="P55" s="8">
        <v>88</v>
      </c>
      <c r="Q55" s="8">
        <v>480</v>
      </c>
      <c r="R55" s="8">
        <v>8</v>
      </c>
      <c r="S55" s="8">
        <v>2</v>
      </c>
    </row>
    <row r="56" spans="1:19" ht="13.5">
      <c r="A56" s="9"/>
      <c r="B56" s="10"/>
      <c r="C56" s="8"/>
      <c r="D56" s="8"/>
      <c r="E56" s="8"/>
      <c r="F56" s="8"/>
      <c r="G56" s="8"/>
      <c r="H56" s="8"/>
      <c r="I56" s="8"/>
      <c r="J56" s="15"/>
      <c r="K56" s="103"/>
      <c r="L56" s="158"/>
      <c r="M56" s="101"/>
      <c r="N56" s="101"/>
      <c r="O56" s="101"/>
      <c r="P56" s="101"/>
      <c r="Q56" s="101"/>
      <c r="R56" s="101"/>
      <c r="S56" s="101"/>
    </row>
    <row r="57" spans="1:19" ht="14.25" customHeight="1">
      <c r="A57" s="9"/>
      <c r="B57" s="10"/>
      <c r="C57" s="21"/>
      <c r="D57" s="21"/>
      <c r="E57" s="21"/>
      <c r="F57" s="21"/>
      <c r="G57" s="21"/>
      <c r="H57" s="21"/>
      <c r="I57" s="21"/>
      <c r="J57" s="22"/>
      <c r="K57" s="261" t="s">
        <v>78</v>
      </c>
      <c r="L57" s="262"/>
      <c r="M57" s="101"/>
      <c r="N57" s="101"/>
      <c r="O57" s="101"/>
      <c r="P57" s="101"/>
      <c r="Q57" s="101"/>
      <c r="R57" s="101"/>
      <c r="S57" s="101"/>
    </row>
    <row r="58" spans="1:19" ht="14.25" customHeight="1">
      <c r="A58" s="9"/>
      <c r="B58" s="10"/>
      <c r="C58" s="21"/>
      <c r="D58" s="21"/>
      <c r="E58" s="21"/>
      <c r="F58" s="21"/>
      <c r="G58" s="21"/>
      <c r="H58" s="21"/>
      <c r="I58" s="21"/>
      <c r="J58" s="22"/>
      <c r="K58" s="263"/>
      <c r="L58" s="264"/>
      <c r="M58" s="8">
        <v>5</v>
      </c>
      <c r="N58" s="8">
        <v>3</v>
      </c>
      <c r="O58" s="8">
        <v>2</v>
      </c>
      <c r="P58" s="8" t="s">
        <v>239</v>
      </c>
      <c r="Q58" s="8">
        <v>1</v>
      </c>
      <c r="R58" s="8">
        <v>3</v>
      </c>
      <c r="S58" s="8">
        <v>1</v>
      </c>
    </row>
    <row r="59" spans="1:19" ht="14.25" customHeight="1">
      <c r="A59" s="9"/>
      <c r="B59" s="10"/>
      <c r="C59" s="21"/>
      <c r="D59" s="21"/>
      <c r="E59" s="21"/>
      <c r="F59" s="21"/>
      <c r="G59" s="21"/>
      <c r="H59" s="21"/>
      <c r="I59" s="21"/>
      <c r="J59" s="22"/>
      <c r="K59" s="263"/>
      <c r="L59" s="264"/>
      <c r="M59" s="8"/>
      <c r="N59" s="8"/>
      <c r="O59" s="8"/>
      <c r="P59" s="8"/>
      <c r="Q59" s="8"/>
      <c r="R59" s="8"/>
      <c r="S59" s="8"/>
    </row>
    <row r="60" spans="1:19" ht="8.25" customHeight="1">
      <c r="A60" s="9"/>
      <c r="B60" s="10"/>
      <c r="C60" s="21"/>
      <c r="D60" s="21"/>
      <c r="E60" s="21"/>
      <c r="F60" s="21"/>
      <c r="G60" s="21"/>
      <c r="H60" s="21"/>
      <c r="I60" s="21"/>
      <c r="J60" s="22"/>
      <c r="K60" s="142"/>
      <c r="L60" s="159"/>
      <c r="M60" s="8"/>
      <c r="N60" s="8"/>
      <c r="O60" s="8"/>
      <c r="P60" s="8"/>
      <c r="Q60" s="8"/>
      <c r="R60" s="8"/>
      <c r="S60" s="8"/>
    </row>
    <row r="61" spans="1:19" ht="13.5">
      <c r="A61" s="9"/>
      <c r="B61" s="10"/>
      <c r="C61" s="21"/>
      <c r="D61" s="21"/>
      <c r="E61" s="21"/>
      <c r="F61" s="21"/>
      <c r="G61" s="21"/>
      <c r="H61" s="21"/>
      <c r="I61" s="21"/>
      <c r="J61" s="22"/>
      <c r="K61" s="261" t="s">
        <v>79</v>
      </c>
      <c r="L61" s="262"/>
      <c r="M61" s="8"/>
      <c r="N61" s="8"/>
      <c r="O61" s="8"/>
      <c r="P61" s="8"/>
      <c r="Q61" s="8"/>
      <c r="R61" s="8"/>
      <c r="S61" s="8"/>
    </row>
    <row r="62" spans="1:19" ht="13.5">
      <c r="A62" s="9"/>
      <c r="B62" s="10"/>
      <c r="C62" s="21"/>
      <c r="D62" s="21"/>
      <c r="E62" s="21"/>
      <c r="F62" s="21"/>
      <c r="G62" s="21"/>
      <c r="H62" s="21"/>
      <c r="I62" s="21"/>
      <c r="J62" s="22"/>
      <c r="K62" s="261"/>
      <c r="L62" s="262"/>
      <c r="M62" s="8">
        <v>5</v>
      </c>
      <c r="N62" s="8">
        <v>3</v>
      </c>
      <c r="O62" s="8">
        <v>2</v>
      </c>
      <c r="P62" s="8">
        <v>3</v>
      </c>
      <c r="Q62" s="8">
        <v>2</v>
      </c>
      <c r="R62" s="8" t="s">
        <v>239</v>
      </c>
      <c r="S62" s="8" t="s">
        <v>239</v>
      </c>
    </row>
    <row r="63" spans="1:19" ht="11.25" customHeight="1">
      <c r="A63" s="9"/>
      <c r="B63" s="10"/>
      <c r="C63" s="21"/>
      <c r="D63" s="21"/>
      <c r="E63" s="21"/>
      <c r="F63" s="21"/>
      <c r="G63" s="21"/>
      <c r="H63" s="21"/>
      <c r="I63" s="21"/>
      <c r="J63" s="22"/>
      <c r="K63" s="261"/>
      <c r="L63" s="262"/>
      <c r="M63" s="8"/>
      <c r="N63" s="8"/>
      <c r="O63" s="8"/>
      <c r="P63" s="8"/>
      <c r="Q63" s="8"/>
      <c r="R63" s="8"/>
      <c r="S63" s="8"/>
    </row>
    <row r="64" spans="1:19" ht="8.25" customHeight="1">
      <c r="A64" s="9"/>
      <c r="B64" s="10"/>
      <c r="C64" s="21"/>
      <c r="D64" s="21"/>
      <c r="E64" s="21"/>
      <c r="F64" s="21"/>
      <c r="G64" s="21"/>
      <c r="H64" s="21"/>
      <c r="I64" s="21"/>
      <c r="J64" s="22"/>
      <c r="K64" s="103"/>
      <c r="L64" s="158"/>
      <c r="M64" s="8"/>
      <c r="N64" s="8"/>
      <c r="O64" s="8"/>
      <c r="P64" s="8"/>
      <c r="Q64" s="8"/>
      <c r="R64" s="8"/>
      <c r="S64" s="8"/>
    </row>
    <row r="65" spans="1:19" ht="13.5" customHeight="1">
      <c r="A65" s="9"/>
      <c r="B65" s="10"/>
      <c r="C65" s="23"/>
      <c r="D65" s="23"/>
      <c r="E65" s="23"/>
      <c r="F65" s="23"/>
      <c r="G65" s="23"/>
      <c r="H65" s="23"/>
      <c r="I65" s="23"/>
      <c r="J65" s="24"/>
      <c r="K65" s="261" t="s">
        <v>80</v>
      </c>
      <c r="L65" s="262"/>
      <c r="M65" s="8"/>
      <c r="N65" s="8"/>
      <c r="O65" s="8"/>
      <c r="P65" s="8"/>
      <c r="Q65" s="8"/>
      <c r="R65" s="8"/>
      <c r="S65" s="8"/>
    </row>
    <row r="66" spans="1:19" ht="13.5" customHeight="1">
      <c r="A66" s="9"/>
      <c r="B66" s="10"/>
      <c r="C66" s="24"/>
      <c r="D66" s="24"/>
      <c r="E66" s="24"/>
      <c r="F66" s="24"/>
      <c r="G66" s="24"/>
      <c r="H66" s="24"/>
      <c r="I66" s="24"/>
      <c r="J66" s="24"/>
      <c r="K66" s="261"/>
      <c r="L66" s="262"/>
      <c r="M66" s="8">
        <v>2</v>
      </c>
      <c r="N66" s="8" t="s">
        <v>239</v>
      </c>
      <c r="O66" s="8">
        <v>2</v>
      </c>
      <c r="P66" s="8" t="s">
        <v>239</v>
      </c>
      <c r="Q66" s="8">
        <v>1</v>
      </c>
      <c r="R66" s="8" t="s">
        <v>239</v>
      </c>
      <c r="S66" s="8">
        <v>1</v>
      </c>
    </row>
    <row r="67" spans="1:19" ht="13.5" customHeight="1">
      <c r="A67" s="9"/>
      <c r="B67" s="10"/>
      <c r="C67" s="24"/>
      <c r="D67" s="24"/>
      <c r="E67" s="24"/>
      <c r="F67" s="24"/>
      <c r="G67" s="24"/>
      <c r="H67" s="24"/>
      <c r="I67" s="24"/>
      <c r="J67" s="24"/>
      <c r="K67" s="261"/>
      <c r="L67" s="262"/>
      <c r="M67" s="8"/>
      <c r="N67" s="8"/>
      <c r="O67" s="8"/>
      <c r="P67" s="8"/>
      <c r="Q67" s="8"/>
      <c r="R67" s="8"/>
      <c r="S67" s="8"/>
    </row>
    <row r="68" spans="1:19" ht="22.5" customHeight="1">
      <c r="A68" s="9"/>
      <c r="B68" s="10"/>
      <c r="C68" s="24"/>
      <c r="D68" s="24"/>
      <c r="E68" s="24"/>
      <c r="F68" s="24"/>
      <c r="G68" s="24"/>
      <c r="H68" s="24"/>
      <c r="I68" s="24"/>
      <c r="J68" s="24"/>
      <c r="K68" s="219"/>
      <c r="L68" s="220"/>
      <c r="M68" s="8"/>
      <c r="N68" s="8"/>
      <c r="O68" s="8"/>
      <c r="P68" s="8"/>
      <c r="Q68" s="8"/>
      <c r="R68" s="8"/>
      <c r="S68" s="8"/>
    </row>
    <row r="69" spans="1:19" ht="23.25" customHeight="1">
      <c r="A69" s="18"/>
      <c r="B69" s="19"/>
      <c r="C69" s="26"/>
      <c r="D69" s="26"/>
      <c r="E69" s="26"/>
      <c r="F69" s="26"/>
      <c r="G69" s="26"/>
      <c r="H69" s="26"/>
      <c r="I69" s="26"/>
      <c r="J69" s="26"/>
      <c r="K69" s="206"/>
      <c r="L69" s="207"/>
      <c r="M69" s="218"/>
      <c r="N69" s="218"/>
      <c r="O69" s="218"/>
      <c r="P69" s="218"/>
      <c r="Q69" s="218"/>
      <c r="R69" s="27"/>
      <c r="S69" s="27"/>
    </row>
    <row r="70" spans="1:19" ht="36.75" customHeight="1">
      <c r="A70" s="235" t="s">
        <v>302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</row>
    <row r="72" spans="2:19" ht="13.5">
      <c r="B72" s="55"/>
      <c r="C72" s="37"/>
      <c r="D72" s="37"/>
      <c r="E72" s="37"/>
      <c r="F72" s="55"/>
      <c r="G72" s="55"/>
      <c r="H72" s="55"/>
      <c r="I72" s="55"/>
      <c r="J72" s="55"/>
      <c r="K72" s="55"/>
      <c r="M72" s="55"/>
      <c r="N72" s="55"/>
      <c r="O72" s="55"/>
      <c r="P72" s="55"/>
      <c r="Q72" s="55"/>
      <c r="R72" s="55"/>
      <c r="S72" s="55"/>
    </row>
    <row r="73" spans="2:19" ht="13.5">
      <c r="B73" s="55"/>
      <c r="C73" s="37"/>
      <c r="D73" s="37"/>
      <c r="E73" s="37"/>
      <c r="F73" s="37"/>
      <c r="G73" s="37"/>
      <c r="H73" s="37"/>
      <c r="I73" s="37"/>
      <c r="J73" s="37"/>
      <c r="K73" s="55"/>
      <c r="M73" s="55"/>
      <c r="N73" s="55"/>
      <c r="O73" s="55"/>
      <c r="P73" s="55"/>
      <c r="Q73" s="55"/>
      <c r="R73" s="55"/>
      <c r="S73" s="55"/>
    </row>
    <row r="74" spans="2:19" ht="13.5">
      <c r="B74" s="55"/>
      <c r="C74" s="55"/>
      <c r="D74" s="55"/>
      <c r="E74" s="55"/>
      <c r="F74" s="55"/>
      <c r="G74" s="55"/>
      <c r="H74" s="55"/>
      <c r="I74" s="55"/>
      <c r="J74" s="55"/>
      <c r="K74" s="55"/>
      <c r="M74" s="55"/>
      <c r="N74" s="55"/>
      <c r="O74" s="55"/>
      <c r="P74" s="55"/>
      <c r="Q74" s="55"/>
      <c r="R74" s="55"/>
      <c r="S74" s="55"/>
    </row>
    <row r="75" spans="2:19" ht="13.5">
      <c r="B75" s="55"/>
      <c r="C75" s="37"/>
      <c r="D75" s="37"/>
      <c r="E75" s="37"/>
      <c r="F75" s="37"/>
      <c r="G75" s="37"/>
      <c r="H75" s="37"/>
      <c r="I75" s="37"/>
      <c r="J75" s="55"/>
      <c r="K75" s="55"/>
      <c r="M75" s="37"/>
      <c r="N75" s="37"/>
      <c r="O75" s="37"/>
      <c r="P75" s="37"/>
      <c r="Q75" s="37"/>
      <c r="R75" s="37"/>
      <c r="S75" s="37"/>
    </row>
    <row r="76" spans="2:19" ht="13.5">
      <c r="B76" s="55"/>
      <c r="C76" s="55"/>
      <c r="D76" s="55"/>
      <c r="E76" s="55"/>
      <c r="F76" s="55"/>
      <c r="G76" s="55"/>
      <c r="H76" s="55"/>
      <c r="I76" s="55"/>
      <c r="J76" s="55"/>
      <c r="K76" s="55"/>
      <c r="M76" s="37"/>
      <c r="N76" s="37"/>
      <c r="O76" s="37"/>
      <c r="P76" s="37"/>
      <c r="Q76" s="37"/>
      <c r="R76" s="37"/>
      <c r="S76" s="37"/>
    </row>
    <row r="77" spans="2:19" ht="13.5">
      <c r="B77" s="55"/>
      <c r="C77" s="55"/>
      <c r="D77" s="55"/>
      <c r="E77" s="55"/>
      <c r="F77" s="55"/>
      <c r="G77" s="55"/>
      <c r="H77" s="55"/>
      <c r="I77" s="55"/>
      <c r="J77" s="55"/>
      <c r="K77" s="55"/>
      <c r="M77" s="37"/>
      <c r="N77" s="37"/>
      <c r="O77" s="37"/>
      <c r="P77" s="37"/>
      <c r="Q77" s="37"/>
      <c r="R77" s="37"/>
      <c r="S77" s="37"/>
    </row>
    <row r="78" spans="2:19" ht="13.5">
      <c r="B78" s="55"/>
      <c r="C78" s="55"/>
      <c r="D78" s="55"/>
      <c r="E78" s="55"/>
      <c r="F78" s="55"/>
      <c r="G78" s="55"/>
      <c r="H78" s="55"/>
      <c r="I78" s="55"/>
      <c r="J78" s="55"/>
      <c r="K78" s="55"/>
      <c r="M78" s="37"/>
      <c r="N78" s="37"/>
      <c r="O78" s="37"/>
      <c r="P78" s="37"/>
      <c r="Q78" s="37"/>
      <c r="R78" s="37"/>
      <c r="S78" s="37"/>
    </row>
  </sheetData>
  <mergeCells count="22">
    <mergeCell ref="A7:B7"/>
    <mergeCell ref="K43:L43"/>
    <mergeCell ref="K45:L45"/>
    <mergeCell ref="A70:S70"/>
    <mergeCell ref="K57:L59"/>
    <mergeCell ref="K61:L63"/>
    <mergeCell ref="K49:L49"/>
    <mergeCell ref="A39:B39"/>
    <mergeCell ref="K65:L67"/>
    <mergeCell ref="K42:L42"/>
    <mergeCell ref="A5:B5"/>
    <mergeCell ref="M3:O3"/>
    <mergeCell ref="P3:Q3"/>
    <mergeCell ref="A3:B4"/>
    <mergeCell ref="H3:I3"/>
    <mergeCell ref="F3:G3"/>
    <mergeCell ref="C3:E3"/>
    <mergeCell ref="K5:L5"/>
    <mergeCell ref="K44:L44"/>
    <mergeCell ref="K48:L48"/>
    <mergeCell ref="K3:L4"/>
    <mergeCell ref="R3:S3"/>
  </mergeCells>
  <printOptions horizontalCentered="1"/>
  <pageMargins left="0.3937007874015748" right="0.3937007874015748" top="0.984251968503937" bottom="0.19" header="0.5118110236220472" footer="0.16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77"/>
  <sheetViews>
    <sheetView workbookViewId="0" topLeftCell="A1">
      <pane xSplit="2" ySplit="4" topLeftCell="C5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155" customWidth="1"/>
    <col min="2" max="2" width="13.125" style="86" customWidth="1"/>
    <col min="3" max="3" width="5.875" style="1" customWidth="1"/>
    <col min="4" max="4" width="5.25390625" style="1" customWidth="1"/>
    <col min="5" max="5" width="5.50390625" style="1" customWidth="1"/>
    <col min="6" max="6" width="5.25390625" style="1" customWidth="1"/>
    <col min="7" max="7" width="5.50390625" style="1" customWidth="1"/>
    <col min="8" max="9" width="5.00390625" style="1" customWidth="1"/>
    <col min="10" max="10" width="0.37109375" style="1" customWidth="1"/>
    <col min="11" max="11" width="2.00390625" style="53" customWidth="1"/>
    <col min="12" max="12" width="13.125" style="35" customWidth="1"/>
    <col min="13" max="15" width="5.50390625" style="1" customWidth="1"/>
    <col min="16" max="17" width="5.25390625" style="1" customWidth="1"/>
    <col min="18" max="19" width="5.00390625" style="1" customWidth="1"/>
    <col min="20" max="16384" width="9.00390625" style="1" customWidth="1"/>
  </cols>
  <sheetData>
    <row r="1" spans="1:19" s="250" customFormat="1" ht="17.25" customHeight="1">
      <c r="A1" s="255" t="s">
        <v>346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46" customFormat="1" ht="17.25" customHeight="1" thickBot="1">
      <c r="A2" s="260" t="s">
        <v>343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53"/>
    </row>
    <row r="3" spans="1:19" ht="14.25" thickTop="1">
      <c r="A3" s="289" t="s">
        <v>82</v>
      </c>
      <c r="B3" s="225"/>
      <c r="C3" s="284" t="s">
        <v>164</v>
      </c>
      <c r="D3" s="284"/>
      <c r="E3" s="285"/>
      <c r="F3" s="286" t="s">
        <v>165</v>
      </c>
      <c r="G3" s="285"/>
      <c r="H3" s="287" t="s">
        <v>166</v>
      </c>
      <c r="I3" s="288"/>
      <c r="J3" s="29"/>
      <c r="K3" s="224" t="s">
        <v>82</v>
      </c>
      <c r="L3" s="225"/>
      <c r="M3" s="284" t="s">
        <v>164</v>
      </c>
      <c r="N3" s="284"/>
      <c r="O3" s="285"/>
      <c r="P3" s="286" t="s">
        <v>165</v>
      </c>
      <c r="Q3" s="285"/>
      <c r="R3" s="287" t="s">
        <v>166</v>
      </c>
      <c r="S3" s="288"/>
    </row>
    <row r="4" spans="1:19" ht="13.5">
      <c r="A4" s="290"/>
      <c r="B4" s="227"/>
      <c r="C4" s="30" t="s">
        <v>83</v>
      </c>
      <c r="D4" s="31" t="s">
        <v>84</v>
      </c>
      <c r="E4" s="31" t="s">
        <v>85</v>
      </c>
      <c r="F4" s="31" t="s">
        <v>84</v>
      </c>
      <c r="G4" s="31" t="s">
        <v>85</v>
      </c>
      <c r="H4" s="31" t="s">
        <v>84</v>
      </c>
      <c r="I4" s="32" t="s">
        <v>85</v>
      </c>
      <c r="J4" s="33"/>
      <c r="K4" s="226"/>
      <c r="L4" s="227"/>
      <c r="M4" s="30" t="s">
        <v>83</v>
      </c>
      <c r="N4" s="31" t="s">
        <v>84</v>
      </c>
      <c r="O4" s="31" t="s">
        <v>85</v>
      </c>
      <c r="P4" s="31" t="s">
        <v>84</v>
      </c>
      <c r="Q4" s="31" t="s">
        <v>85</v>
      </c>
      <c r="R4" s="31" t="s">
        <v>84</v>
      </c>
      <c r="S4" s="32" t="s">
        <v>85</v>
      </c>
    </row>
    <row r="5" spans="1:19" ht="13.5">
      <c r="A5" s="274" t="s">
        <v>86</v>
      </c>
      <c r="B5" s="275"/>
      <c r="C5" s="8">
        <f>6015+15+32</f>
        <v>6062</v>
      </c>
      <c r="D5" s="8">
        <f>3012+15</f>
        <v>3027</v>
      </c>
      <c r="E5" s="8">
        <f>3003+32</f>
        <v>3035</v>
      </c>
      <c r="F5" s="8">
        <f>2988+15</f>
        <v>3003</v>
      </c>
      <c r="G5" s="8">
        <f>2989+32</f>
        <v>3021</v>
      </c>
      <c r="H5" s="8">
        <v>24</v>
      </c>
      <c r="I5" s="8">
        <v>14</v>
      </c>
      <c r="J5" s="15"/>
      <c r="K5" s="233" t="s">
        <v>87</v>
      </c>
      <c r="L5" s="277"/>
      <c r="M5" s="8">
        <f>3381+47</f>
        <v>3428</v>
      </c>
      <c r="N5" s="8">
        <f>1872+15</f>
        <v>1887</v>
      </c>
      <c r="O5" s="8">
        <f>1509+32</f>
        <v>1541</v>
      </c>
      <c r="P5" s="8">
        <f>1858+15</f>
        <v>1873</v>
      </c>
      <c r="Q5" s="8">
        <f>1502+32</f>
        <v>1534</v>
      </c>
      <c r="R5" s="8">
        <v>14</v>
      </c>
      <c r="S5" s="8">
        <v>7</v>
      </c>
    </row>
    <row r="6" spans="1:19" ht="13.5">
      <c r="A6" s="160"/>
      <c r="B6" s="152"/>
      <c r="C6" s="8"/>
      <c r="D6" s="8"/>
      <c r="E6" s="8"/>
      <c r="F6" s="8"/>
      <c r="G6" s="8"/>
      <c r="H6" s="8"/>
      <c r="I6" s="8"/>
      <c r="J6" s="15"/>
      <c r="K6" s="103"/>
      <c r="L6" s="12" t="s">
        <v>88</v>
      </c>
      <c r="M6" s="8">
        <v>48</v>
      </c>
      <c r="N6" s="8">
        <v>34</v>
      </c>
      <c r="O6" s="8">
        <v>14</v>
      </c>
      <c r="P6" s="8">
        <v>34</v>
      </c>
      <c r="Q6" s="8">
        <v>14</v>
      </c>
      <c r="R6" s="8" t="s">
        <v>239</v>
      </c>
      <c r="S6" s="8" t="s">
        <v>239</v>
      </c>
    </row>
    <row r="7" spans="1:19" ht="13.5">
      <c r="A7" s="232" t="s">
        <v>89</v>
      </c>
      <c r="B7" s="266"/>
      <c r="C7" s="8">
        <v>1537</v>
      </c>
      <c r="D7" s="8">
        <v>941</v>
      </c>
      <c r="E7" s="8">
        <v>596</v>
      </c>
      <c r="F7" s="8">
        <v>940</v>
      </c>
      <c r="G7" s="8">
        <v>596</v>
      </c>
      <c r="H7" s="8">
        <v>1</v>
      </c>
      <c r="I7" s="8" t="s">
        <v>239</v>
      </c>
      <c r="J7" s="15"/>
      <c r="K7" s="103"/>
      <c r="L7" s="12" t="s">
        <v>90</v>
      </c>
      <c r="M7" s="8">
        <v>24</v>
      </c>
      <c r="N7" s="8">
        <v>17</v>
      </c>
      <c r="O7" s="8">
        <v>7</v>
      </c>
      <c r="P7" s="8">
        <v>17</v>
      </c>
      <c r="Q7" s="8">
        <v>7</v>
      </c>
      <c r="R7" s="8" t="s">
        <v>239</v>
      </c>
      <c r="S7" s="8" t="s">
        <v>239</v>
      </c>
    </row>
    <row r="8" spans="1:19" ht="13.5">
      <c r="A8" s="160"/>
      <c r="B8" s="14" t="s">
        <v>167</v>
      </c>
      <c r="C8" s="8">
        <v>12</v>
      </c>
      <c r="D8" s="8">
        <v>9</v>
      </c>
      <c r="E8" s="8">
        <v>3</v>
      </c>
      <c r="F8" s="8">
        <v>9</v>
      </c>
      <c r="G8" s="8">
        <v>3</v>
      </c>
      <c r="H8" s="8" t="s">
        <v>239</v>
      </c>
      <c r="I8" s="8" t="s">
        <v>239</v>
      </c>
      <c r="J8" s="15"/>
      <c r="K8" s="103"/>
      <c r="L8" s="12" t="s">
        <v>91</v>
      </c>
      <c r="M8" s="8">
        <v>22</v>
      </c>
      <c r="N8" s="8">
        <v>18</v>
      </c>
      <c r="O8" s="8">
        <v>4</v>
      </c>
      <c r="P8" s="8">
        <v>18</v>
      </c>
      <c r="Q8" s="8">
        <v>4</v>
      </c>
      <c r="R8" s="8" t="s">
        <v>239</v>
      </c>
      <c r="S8" s="8" t="s">
        <v>239</v>
      </c>
    </row>
    <row r="9" spans="1:19" ht="13.5">
      <c r="A9" s="160"/>
      <c r="B9" s="14" t="s">
        <v>168</v>
      </c>
      <c r="C9" s="8">
        <v>6</v>
      </c>
      <c r="D9" s="8">
        <v>4</v>
      </c>
      <c r="E9" s="8">
        <v>2</v>
      </c>
      <c r="F9" s="8">
        <v>4</v>
      </c>
      <c r="G9" s="8">
        <v>2</v>
      </c>
      <c r="H9" s="8" t="s">
        <v>239</v>
      </c>
      <c r="I9" s="8" t="s">
        <v>239</v>
      </c>
      <c r="J9" s="15"/>
      <c r="K9" s="103"/>
      <c r="L9" s="12" t="s">
        <v>92</v>
      </c>
      <c r="M9" s="8">
        <v>8</v>
      </c>
      <c r="N9" s="8">
        <v>3</v>
      </c>
      <c r="O9" s="8">
        <v>5</v>
      </c>
      <c r="P9" s="8">
        <v>3</v>
      </c>
      <c r="Q9" s="8">
        <v>5</v>
      </c>
      <c r="R9" s="8" t="s">
        <v>239</v>
      </c>
      <c r="S9" s="8" t="s">
        <v>239</v>
      </c>
    </row>
    <row r="10" spans="1:19" ht="13.5">
      <c r="A10" s="160"/>
      <c r="B10" s="14" t="s">
        <v>169</v>
      </c>
      <c r="C10" s="8">
        <v>22</v>
      </c>
      <c r="D10" s="8">
        <v>12</v>
      </c>
      <c r="E10" s="8">
        <v>10</v>
      </c>
      <c r="F10" s="8">
        <v>12</v>
      </c>
      <c r="G10" s="8">
        <v>10</v>
      </c>
      <c r="H10" s="8" t="s">
        <v>239</v>
      </c>
      <c r="I10" s="8" t="s">
        <v>239</v>
      </c>
      <c r="J10" s="15"/>
      <c r="K10" s="103"/>
      <c r="L10" s="12" t="s">
        <v>93</v>
      </c>
      <c r="M10" s="8">
        <v>9</v>
      </c>
      <c r="N10" s="8">
        <v>6</v>
      </c>
      <c r="O10" s="8">
        <v>3</v>
      </c>
      <c r="P10" s="8">
        <v>6</v>
      </c>
      <c r="Q10" s="8">
        <v>3</v>
      </c>
      <c r="R10" s="8" t="s">
        <v>239</v>
      </c>
      <c r="S10" s="8" t="s">
        <v>239</v>
      </c>
    </row>
    <row r="11" spans="1:19" ht="13.5">
      <c r="A11" s="160"/>
      <c r="B11" s="14" t="s">
        <v>170</v>
      </c>
      <c r="C11" s="8">
        <v>9</v>
      </c>
      <c r="D11" s="8">
        <v>6</v>
      </c>
      <c r="E11" s="8">
        <v>3</v>
      </c>
      <c r="F11" s="8">
        <v>6</v>
      </c>
      <c r="G11" s="8">
        <v>3</v>
      </c>
      <c r="H11" s="8" t="s">
        <v>239</v>
      </c>
      <c r="I11" s="8" t="s">
        <v>239</v>
      </c>
      <c r="J11" s="15"/>
      <c r="K11" s="103"/>
      <c r="L11" s="12" t="s">
        <v>94</v>
      </c>
      <c r="M11" s="8">
        <v>24</v>
      </c>
      <c r="N11" s="8">
        <v>17</v>
      </c>
      <c r="O11" s="8">
        <v>7</v>
      </c>
      <c r="P11" s="8">
        <v>17</v>
      </c>
      <c r="Q11" s="8">
        <v>7</v>
      </c>
      <c r="R11" s="8" t="s">
        <v>239</v>
      </c>
      <c r="S11" s="8" t="s">
        <v>239</v>
      </c>
    </row>
    <row r="12" spans="1:19" ht="13.5">
      <c r="A12" s="160"/>
      <c r="B12" s="14" t="s">
        <v>171</v>
      </c>
      <c r="C12" s="8">
        <v>41</v>
      </c>
      <c r="D12" s="8">
        <v>34</v>
      </c>
      <c r="E12" s="8">
        <v>7</v>
      </c>
      <c r="F12" s="8">
        <v>34</v>
      </c>
      <c r="G12" s="8">
        <v>7</v>
      </c>
      <c r="H12" s="8" t="s">
        <v>239</v>
      </c>
      <c r="I12" s="8" t="s">
        <v>239</v>
      </c>
      <c r="J12" s="15"/>
      <c r="K12" s="103"/>
      <c r="L12" s="12" t="s">
        <v>95</v>
      </c>
      <c r="M12" s="8">
        <v>16</v>
      </c>
      <c r="N12" s="8">
        <v>14</v>
      </c>
      <c r="O12" s="8">
        <v>2</v>
      </c>
      <c r="P12" s="8">
        <v>14</v>
      </c>
      <c r="Q12" s="8">
        <v>2</v>
      </c>
      <c r="R12" s="8" t="s">
        <v>239</v>
      </c>
      <c r="S12" s="8" t="s">
        <v>239</v>
      </c>
    </row>
    <row r="13" spans="1:19" ht="13.5">
      <c r="A13" s="160"/>
      <c r="B13" s="14" t="s">
        <v>172</v>
      </c>
      <c r="C13" s="8">
        <v>6</v>
      </c>
      <c r="D13" s="8">
        <v>5</v>
      </c>
      <c r="E13" s="8">
        <v>1</v>
      </c>
      <c r="F13" s="8">
        <v>5</v>
      </c>
      <c r="G13" s="8">
        <v>1</v>
      </c>
      <c r="H13" s="8" t="s">
        <v>239</v>
      </c>
      <c r="I13" s="8" t="s">
        <v>239</v>
      </c>
      <c r="J13" s="15"/>
      <c r="K13" s="103"/>
      <c r="L13" s="12" t="s">
        <v>96</v>
      </c>
      <c r="M13" s="8">
        <v>8</v>
      </c>
      <c r="N13" s="8">
        <v>5</v>
      </c>
      <c r="O13" s="8">
        <v>3</v>
      </c>
      <c r="P13" s="8">
        <v>5</v>
      </c>
      <c r="Q13" s="8">
        <v>3</v>
      </c>
      <c r="R13" s="8" t="s">
        <v>239</v>
      </c>
      <c r="S13" s="8" t="s">
        <v>239</v>
      </c>
    </row>
    <row r="14" spans="1:19" ht="13.5">
      <c r="A14" s="160"/>
      <c r="B14" s="14" t="s">
        <v>173</v>
      </c>
      <c r="C14" s="8">
        <v>17</v>
      </c>
      <c r="D14" s="8">
        <v>3</v>
      </c>
      <c r="E14" s="8">
        <v>14</v>
      </c>
      <c r="F14" s="8">
        <v>3</v>
      </c>
      <c r="G14" s="8">
        <v>14</v>
      </c>
      <c r="H14" s="8" t="s">
        <v>239</v>
      </c>
      <c r="I14" s="8" t="s">
        <v>239</v>
      </c>
      <c r="J14" s="15"/>
      <c r="K14" s="103"/>
      <c r="L14" s="12" t="s">
        <v>97</v>
      </c>
      <c r="M14" s="8">
        <v>15</v>
      </c>
      <c r="N14" s="8">
        <v>12</v>
      </c>
      <c r="O14" s="8">
        <v>3</v>
      </c>
      <c r="P14" s="8">
        <v>12</v>
      </c>
      <c r="Q14" s="8">
        <v>3</v>
      </c>
      <c r="R14" s="8" t="s">
        <v>239</v>
      </c>
      <c r="S14" s="8" t="s">
        <v>239</v>
      </c>
    </row>
    <row r="15" spans="1:19" ht="13.5">
      <c r="A15" s="160"/>
      <c r="B15" s="14" t="s">
        <v>174</v>
      </c>
      <c r="C15" s="8">
        <v>10</v>
      </c>
      <c r="D15" s="8" t="s">
        <v>239</v>
      </c>
      <c r="E15" s="8">
        <v>10</v>
      </c>
      <c r="F15" s="8" t="s">
        <v>239</v>
      </c>
      <c r="G15" s="8">
        <v>10</v>
      </c>
      <c r="H15" s="8" t="s">
        <v>239</v>
      </c>
      <c r="I15" s="8" t="s">
        <v>239</v>
      </c>
      <c r="J15" s="15"/>
      <c r="K15" s="103"/>
      <c r="L15" s="12" t="s">
        <v>98</v>
      </c>
      <c r="M15" s="8">
        <v>5</v>
      </c>
      <c r="N15" s="8">
        <v>4</v>
      </c>
      <c r="O15" s="8">
        <v>1</v>
      </c>
      <c r="P15" s="8">
        <v>4</v>
      </c>
      <c r="Q15" s="8">
        <v>1</v>
      </c>
      <c r="R15" s="8" t="s">
        <v>239</v>
      </c>
      <c r="S15" s="8" t="s">
        <v>239</v>
      </c>
    </row>
    <row r="16" spans="1:19" ht="13.5">
      <c r="A16" s="160"/>
      <c r="B16" s="14" t="s">
        <v>175</v>
      </c>
      <c r="C16" s="8">
        <v>8</v>
      </c>
      <c r="D16" s="8">
        <v>7</v>
      </c>
      <c r="E16" s="8">
        <v>1</v>
      </c>
      <c r="F16" s="8">
        <v>7</v>
      </c>
      <c r="G16" s="8">
        <v>1</v>
      </c>
      <c r="H16" s="8" t="s">
        <v>239</v>
      </c>
      <c r="I16" s="8" t="s">
        <v>239</v>
      </c>
      <c r="J16" s="15"/>
      <c r="K16" s="103"/>
      <c r="L16" s="12" t="s">
        <v>99</v>
      </c>
      <c r="M16" s="8">
        <v>3</v>
      </c>
      <c r="N16" s="8">
        <v>1</v>
      </c>
      <c r="O16" s="8">
        <v>2</v>
      </c>
      <c r="P16" s="8">
        <v>1</v>
      </c>
      <c r="Q16" s="8">
        <v>2</v>
      </c>
      <c r="R16" s="8" t="s">
        <v>239</v>
      </c>
      <c r="S16" s="8" t="s">
        <v>239</v>
      </c>
    </row>
    <row r="17" spans="1:19" ht="13.5">
      <c r="A17" s="160"/>
      <c r="B17" s="14" t="s">
        <v>176</v>
      </c>
      <c r="C17" s="8">
        <v>20</v>
      </c>
      <c r="D17" s="8">
        <v>13</v>
      </c>
      <c r="E17" s="8">
        <v>7</v>
      </c>
      <c r="F17" s="8">
        <v>13</v>
      </c>
      <c r="G17" s="8">
        <v>7</v>
      </c>
      <c r="H17" s="8" t="s">
        <v>239</v>
      </c>
      <c r="I17" s="8" t="s">
        <v>239</v>
      </c>
      <c r="J17" s="15"/>
      <c r="K17" s="103"/>
      <c r="L17" s="12" t="s">
        <v>100</v>
      </c>
      <c r="M17" s="8">
        <v>7</v>
      </c>
      <c r="N17" s="8">
        <v>2</v>
      </c>
      <c r="O17" s="8">
        <v>5</v>
      </c>
      <c r="P17" s="8">
        <v>2</v>
      </c>
      <c r="Q17" s="8">
        <v>5</v>
      </c>
      <c r="R17" s="8" t="s">
        <v>239</v>
      </c>
      <c r="S17" s="8" t="s">
        <v>239</v>
      </c>
    </row>
    <row r="18" spans="1:19" ht="13.5">
      <c r="A18" s="160"/>
      <c r="B18" s="14" t="s">
        <v>177</v>
      </c>
      <c r="C18" s="8">
        <v>50</v>
      </c>
      <c r="D18" s="8">
        <v>33</v>
      </c>
      <c r="E18" s="8">
        <v>17</v>
      </c>
      <c r="F18" s="8">
        <v>33</v>
      </c>
      <c r="G18" s="8">
        <v>17</v>
      </c>
      <c r="H18" s="8" t="s">
        <v>239</v>
      </c>
      <c r="I18" s="8" t="s">
        <v>239</v>
      </c>
      <c r="J18" s="15"/>
      <c r="K18" s="103"/>
      <c r="L18" s="12" t="s">
        <v>101</v>
      </c>
      <c r="M18" s="8">
        <v>1</v>
      </c>
      <c r="N18" s="8">
        <v>1</v>
      </c>
      <c r="O18" s="8" t="s">
        <v>239</v>
      </c>
      <c r="P18" s="8">
        <v>1</v>
      </c>
      <c r="Q18" s="8" t="s">
        <v>239</v>
      </c>
      <c r="R18" s="8" t="s">
        <v>239</v>
      </c>
      <c r="S18" s="8" t="s">
        <v>239</v>
      </c>
    </row>
    <row r="19" spans="1:19" ht="13.5">
      <c r="A19" s="160"/>
      <c r="B19" s="14" t="s">
        <v>178</v>
      </c>
      <c r="C19" s="8">
        <v>5</v>
      </c>
      <c r="D19" s="8">
        <v>2</v>
      </c>
      <c r="E19" s="8">
        <v>3</v>
      </c>
      <c r="F19" s="8">
        <v>2</v>
      </c>
      <c r="G19" s="8">
        <v>3</v>
      </c>
      <c r="H19" s="8" t="s">
        <v>239</v>
      </c>
      <c r="I19" s="8" t="s">
        <v>239</v>
      </c>
      <c r="J19" s="15"/>
      <c r="K19" s="103"/>
      <c r="L19" s="12" t="s">
        <v>102</v>
      </c>
      <c r="M19" s="8">
        <v>4</v>
      </c>
      <c r="N19" s="8" t="s">
        <v>239</v>
      </c>
      <c r="O19" s="8">
        <v>4</v>
      </c>
      <c r="P19" s="8" t="s">
        <v>239</v>
      </c>
      <c r="Q19" s="8">
        <v>4</v>
      </c>
      <c r="R19" s="8" t="s">
        <v>239</v>
      </c>
      <c r="S19" s="8" t="s">
        <v>239</v>
      </c>
    </row>
    <row r="20" spans="1:19" ht="13.5">
      <c r="A20" s="160"/>
      <c r="B20" s="14" t="s">
        <v>179</v>
      </c>
      <c r="C20" s="8">
        <v>69</v>
      </c>
      <c r="D20" s="8">
        <v>50</v>
      </c>
      <c r="E20" s="8">
        <v>19</v>
      </c>
      <c r="F20" s="8">
        <v>50</v>
      </c>
      <c r="G20" s="8">
        <v>19</v>
      </c>
      <c r="H20" s="8" t="s">
        <v>239</v>
      </c>
      <c r="I20" s="8" t="s">
        <v>239</v>
      </c>
      <c r="J20" s="15"/>
      <c r="K20" s="103"/>
      <c r="L20" s="12" t="s">
        <v>103</v>
      </c>
      <c r="M20" s="8">
        <v>17</v>
      </c>
      <c r="N20" s="8">
        <v>17</v>
      </c>
      <c r="O20" s="8" t="s">
        <v>239</v>
      </c>
      <c r="P20" s="8">
        <v>17</v>
      </c>
      <c r="Q20" s="8" t="s">
        <v>239</v>
      </c>
      <c r="R20" s="8" t="s">
        <v>239</v>
      </c>
      <c r="S20" s="8" t="s">
        <v>239</v>
      </c>
    </row>
    <row r="21" spans="1:19" ht="13.5">
      <c r="A21" s="160"/>
      <c r="B21" s="14" t="s">
        <v>180</v>
      </c>
      <c r="C21" s="8">
        <v>72</v>
      </c>
      <c r="D21" s="8">
        <v>53</v>
      </c>
      <c r="E21" s="8">
        <v>19</v>
      </c>
      <c r="F21" s="8">
        <v>53</v>
      </c>
      <c r="G21" s="8">
        <v>19</v>
      </c>
      <c r="H21" s="8" t="s">
        <v>239</v>
      </c>
      <c r="I21" s="8" t="s">
        <v>239</v>
      </c>
      <c r="J21" s="15"/>
      <c r="K21" s="103"/>
      <c r="L21" s="12" t="s">
        <v>104</v>
      </c>
      <c r="M21" s="8">
        <v>5</v>
      </c>
      <c r="N21" s="8">
        <v>4</v>
      </c>
      <c r="O21" s="8">
        <v>1</v>
      </c>
      <c r="P21" s="8">
        <v>4</v>
      </c>
      <c r="Q21" s="8">
        <v>1</v>
      </c>
      <c r="R21" s="8" t="s">
        <v>239</v>
      </c>
      <c r="S21" s="8" t="s">
        <v>239</v>
      </c>
    </row>
    <row r="22" spans="1:19" ht="13.5">
      <c r="A22" s="160"/>
      <c r="B22" s="14" t="s">
        <v>181</v>
      </c>
      <c r="C22" s="8">
        <v>41</v>
      </c>
      <c r="D22" s="8">
        <v>38</v>
      </c>
      <c r="E22" s="8">
        <v>3</v>
      </c>
      <c r="F22" s="8">
        <v>38</v>
      </c>
      <c r="G22" s="8">
        <v>3</v>
      </c>
      <c r="H22" s="8" t="s">
        <v>239</v>
      </c>
      <c r="I22" s="8" t="s">
        <v>239</v>
      </c>
      <c r="J22" s="15"/>
      <c r="K22" s="103"/>
      <c r="L22" s="12" t="s">
        <v>105</v>
      </c>
      <c r="M22" s="8">
        <v>173</v>
      </c>
      <c r="N22" s="8">
        <v>106</v>
      </c>
      <c r="O22" s="8">
        <v>67</v>
      </c>
      <c r="P22" s="8">
        <v>106</v>
      </c>
      <c r="Q22" s="8">
        <v>67</v>
      </c>
      <c r="R22" s="8" t="s">
        <v>239</v>
      </c>
      <c r="S22" s="8" t="s">
        <v>239</v>
      </c>
    </row>
    <row r="23" spans="1:19" ht="13.5">
      <c r="A23" s="160"/>
      <c r="B23" s="14" t="s">
        <v>182</v>
      </c>
      <c r="C23" s="8">
        <v>417</v>
      </c>
      <c r="D23" s="8">
        <v>194</v>
      </c>
      <c r="E23" s="8">
        <v>223</v>
      </c>
      <c r="F23" s="8">
        <v>194</v>
      </c>
      <c r="G23" s="8">
        <v>223</v>
      </c>
      <c r="H23" s="8" t="s">
        <v>239</v>
      </c>
      <c r="I23" s="8" t="s">
        <v>239</v>
      </c>
      <c r="J23" s="15"/>
      <c r="K23" s="103"/>
      <c r="L23" s="12" t="s">
        <v>106</v>
      </c>
      <c r="M23" s="8">
        <v>37</v>
      </c>
      <c r="N23" s="8">
        <v>33</v>
      </c>
      <c r="O23" s="8">
        <v>4</v>
      </c>
      <c r="P23" s="8">
        <v>33</v>
      </c>
      <c r="Q23" s="8">
        <v>4</v>
      </c>
      <c r="R23" s="8" t="s">
        <v>239</v>
      </c>
      <c r="S23" s="8" t="s">
        <v>239</v>
      </c>
    </row>
    <row r="24" spans="1:19" ht="13.5">
      <c r="A24" s="160"/>
      <c r="B24" s="14" t="s">
        <v>183</v>
      </c>
      <c r="C24" s="8">
        <v>65</v>
      </c>
      <c r="D24" s="8">
        <v>46</v>
      </c>
      <c r="E24" s="8">
        <v>19</v>
      </c>
      <c r="F24" s="8">
        <v>45</v>
      </c>
      <c r="G24" s="8">
        <v>19</v>
      </c>
      <c r="H24" s="8">
        <v>1</v>
      </c>
      <c r="I24" s="8" t="s">
        <v>239</v>
      </c>
      <c r="J24" s="15"/>
      <c r="K24" s="103"/>
      <c r="L24" s="12" t="s">
        <v>107</v>
      </c>
      <c r="M24" s="8">
        <v>208</v>
      </c>
      <c r="N24" s="8">
        <v>84</v>
      </c>
      <c r="O24" s="8">
        <v>124</v>
      </c>
      <c r="P24" s="8">
        <v>84</v>
      </c>
      <c r="Q24" s="8">
        <v>124</v>
      </c>
      <c r="R24" s="8" t="s">
        <v>239</v>
      </c>
      <c r="S24" s="8" t="s">
        <v>239</v>
      </c>
    </row>
    <row r="25" spans="1:19" ht="13.5">
      <c r="A25" s="160"/>
      <c r="B25" s="14" t="s">
        <v>184</v>
      </c>
      <c r="C25" s="8">
        <v>192</v>
      </c>
      <c r="D25" s="8">
        <v>118</v>
      </c>
      <c r="E25" s="8">
        <v>74</v>
      </c>
      <c r="F25" s="8">
        <v>118</v>
      </c>
      <c r="G25" s="8">
        <v>74</v>
      </c>
      <c r="H25" s="8" t="s">
        <v>239</v>
      </c>
      <c r="I25" s="8" t="s">
        <v>239</v>
      </c>
      <c r="J25" s="15"/>
      <c r="K25" s="103"/>
      <c r="L25" s="12" t="s">
        <v>108</v>
      </c>
      <c r="M25" s="8">
        <v>153</v>
      </c>
      <c r="N25" s="8">
        <v>102</v>
      </c>
      <c r="O25" s="8">
        <v>51</v>
      </c>
      <c r="P25" s="8">
        <v>102</v>
      </c>
      <c r="Q25" s="8">
        <v>51</v>
      </c>
      <c r="R25" s="8" t="s">
        <v>239</v>
      </c>
      <c r="S25" s="8" t="s">
        <v>239</v>
      </c>
    </row>
    <row r="26" spans="1:19" ht="13.5">
      <c r="A26" s="160"/>
      <c r="B26" s="14" t="s">
        <v>185</v>
      </c>
      <c r="C26" s="8">
        <v>38</v>
      </c>
      <c r="D26" s="8">
        <v>13</v>
      </c>
      <c r="E26" s="8">
        <v>25</v>
      </c>
      <c r="F26" s="8">
        <v>13</v>
      </c>
      <c r="G26" s="8">
        <v>25</v>
      </c>
      <c r="H26" s="8" t="s">
        <v>239</v>
      </c>
      <c r="I26" s="8" t="s">
        <v>239</v>
      </c>
      <c r="J26" s="15"/>
      <c r="K26" s="103"/>
      <c r="L26" s="12" t="s">
        <v>109</v>
      </c>
      <c r="M26" s="8">
        <v>102</v>
      </c>
      <c r="N26" s="8">
        <v>61</v>
      </c>
      <c r="O26" s="8">
        <v>41</v>
      </c>
      <c r="P26" s="8">
        <v>61</v>
      </c>
      <c r="Q26" s="8">
        <v>41</v>
      </c>
      <c r="R26" s="8" t="s">
        <v>239</v>
      </c>
      <c r="S26" s="8" t="s">
        <v>239</v>
      </c>
    </row>
    <row r="27" spans="1:19" ht="13.5">
      <c r="A27" s="160"/>
      <c r="B27" s="14" t="s">
        <v>186</v>
      </c>
      <c r="C27" s="8">
        <v>91</v>
      </c>
      <c r="D27" s="8">
        <v>77</v>
      </c>
      <c r="E27" s="8">
        <v>14</v>
      </c>
      <c r="F27" s="8">
        <v>77</v>
      </c>
      <c r="G27" s="8">
        <v>14</v>
      </c>
      <c r="H27" s="8" t="s">
        <v>239</v>
      </c>
      <c r="I27" s="8" t="s">
        <v>239</v>
      </c>
      <c r="J27" s="15"/>
      <c r="K27" s="103"/>
      <c r="L27" s="12" t="s">
        <v>110</v>
      </c>
      <c r="M27" s="8">
        <v>331</v>
      </c>
      <c r="N27" s="8">
        <v>262</v>
      </c>
      <c r="O27" s="8">
        <v>69</v>
      </c>
      <c r="P27" s="8">
        <v>262</v>
      </c>
      <c r="Q27" s="8">
        <v>69</v>
      </c>
      <c r="R27" s="8" t="s">
        <v>239</v>
      </c>
      <c r="S27" s="8" t="s">
        <v>239</v>
      </c>
    </row>
    <row r="28" spans="1:19" ht="13.5">
      <c r="A28" s="160"/>
      <c r="B28" s="14" t="s">
        <v>187</v>
      </c>
      <c r="C28" s="8">
        <v>3</v>
      </c>
      <c r="D28" s="8">
        <v>3</v>
      </c>
      <c r="E28" s="8" t="s">
        <v>239</v>
      </c>
      <c r="F28" s="8">
        <v>3</v>
      </c>
      <c r="G28" s="8" t="s">
        <v>239</v>
      </c>
      <c r="H28" s="8" t="s">
        <v>239</v>
      </c>
      <c r="I28" s="8" t="s">
        <v>239</v>
      </c>
      <c r="J28" s="15"/>
      <c r="K28" s="103"/>
      <c r="L28" s="12" t="s">
        <v>111</v>
      </c>
      <c r="M28" s="8">
        <v>78</v>
      </c>
      <c r="N28" s="8">
        <v>74</v>
      </c>
      <c r="O28" s="8">
        <v>4</v>
      </c>
      <c r="P28" s="8">
        <v>74</v>
      </c>
      <c r="Q28" s="8">
        <v>4</v>
      </c>
      <c r="R28" s="8" t="s">
        <v>239</v>
      </c>
      <c r="S28" s="8" t="s">
        <v>239</v>
      </c>
    </row>
    <row r="29" spans="1:19" ht="13.5">
      <c r="A29" s="160"/>
      <c r="B29" s="14" t="s">
        <v>188</v>
      </c>
      <c r="C29" s="8">
        <v>34</v>
      </c>
      <c r="D29" s="8">
        <v>14</v>
      </c>
      <c r="E29" s="8">
        <v>20</v>
      </c>
      <c r="F29" s="8">
        <v>14</v>
      </c>
      <c r="G29" s="8">
        <v>20</v>
      </c>
      <c r="H29" s="8" t="s">
        <v>239</v>
      </c>
      <c r="I29" s="8" t="s">
        <v>239</v>
      </c>
      <c r="J29" s="15"/>
      <c r="K29" s="103"/>
      <c r="L29" s="12" t="s">
        <v>112</v>
      </c>
      <c r="M29" s="8">
        <v>46</v>
      </c>
      <c r="N29" s="8">
        <v>44</v>
      </c>
      <c r="O29" s="8">
        <v>2</v>
      </c>
      <c r="P29" s="8">
        <v>40</v>
      </c>
      <c r="Q29" s="8">
        <v>2</v>
      </c>
      <c r="R29" s="8">
        <v>4</v>
      </c>
      <c r="S29" s="8" t="s">
        <v>239</v>
      </c>
    </row>
    <row r="30" spans="1:19" ht="13.5">
      <c r="A30" s="160"/>
      <c r="B30" s="14" t="s">
        <v>189</v>
      </c>
      <c r="C30" s="8">
        <v>44</v>
      </c>
      <c r="D30" s="8">
        <v>31</v>
      </c>
      <c r="E30" s="8">
        <v>13</v>
      </c>
      <c r="F30" s="8">
        <v>31</v>
      </c>
      <c r="G30" s="8">
        <v>13</v>
      </c>
      <c r="H30" s="8" t="s">
        <v>239</v>
      </c>
      <c r="I30" s="8" t="s">
        <v>239</v>
      </c>
      <c r="J30" s="15"/>
      <c r="K30" s="103"/>
      <c r="L30" s="12" t="s">
        <v>113</v>
      </c>
      <c r="M30" s="8">
        <v>62</v>
      </c>
      <c r="N30" s="8" t="s">
        <v>239</v>
      </c>
      <c r="O30" s="8">
        <v>62</v>
      </c>
      <c r="P30" s="8" t="s">
        <v>239</v>
      </c>
      <c r="Q30" s="8">
        <v>60</v>
      </c>
      <c r="R30" s="8" t="s">
        <v>239</v>
      </c>
      <c r="S30" s="8">
        <v>2</v>
      </c>
    </row>
    <row r="31" spans="1:19" ht="13.5">
      <c r="A31" s="160"/>
      <c r="B31" s="14" t="s">
        <v>190</v>
      </c>
      <c r="C31" s="8">
        <v>26</v>
      </c>
      <c r="D31" s="8">
        <v>22</v>
      </c>
      <c r="E31" s="8">
        <v>4</v>
      </c>
      <c r="F31" s="8">
        <v>22</v>
      </c>
      <c r="G31" s="8">
        <v>4</v>
      </c>
      <c r="H31" s="8" t="s">
        <v>239</v>
      </c>
      <c r="I31" s="8" t="s">
        <v>239</v>
      </c>
      <c r="J31" s="15"/>
      <c r="K31" s="103"/>
      <c r="L31" s="12" t="s">
        <v>114</v>
      </c>
      <c r="M31" s="8">
        <v>26</v>
      </c>
      <c r="N31" s="8">
        <v>21</v>
      </c>
      <c r="O31" s="8">
        <v>5</v>
      </c>
      <c r="P31" s="8">
        <v>21</v>
      </c>
      <c r="Q31" s="8">
        <v>5</v>
      </c>
      <c r="R31" s="8" t="s">
        <v>239</v>
      </c>
      <c r="S31" s="8" t="s">
        <v>239</v>
      </c>
    </row>
    <row r="32" spans="1:19" ht="13.5">
      <c r="A32" s="160"/>
      <c r="B32" s="14" t="s">
        <v>191</v>
      </c>
      <c r="C32" s="8">
        <v>25</v>
      </c>
      <c r="D32" s="8">
        <v>19</v>
      </c>
      <c r="E32" s="8">
        <v>6</v>
      </c>
      <c r="F32" s="8">
        <v>19</v>
      </c>
      <c r="G32" s="8">
        <v>6</v>
      </c>
      <c r="H32" s="8" t="s">
        <v>239</v>
      </c>
      <c r="I32" s="8" t="s">
        <v>239</v>
      </c>
      <c r="J32" s="15"/>
      <c r="K32" s="103"/>
      <c r="L32" s="12" t="s">
        <v>115</v>
      </c>
      <c r="M32" s="8">
        <v>157</v>
      </c>
      <c r="N32" s="8">
        <v>87</v>
      </c>
      <c r="O32" s="8">
        <v>70</v>
      </c>
      <c r="P32" s="8">
        <v>86</v>
      </c>
      <c r="Q32" s="8">
        <v>70</v>
      </c>
      <c r="R32" s="8">
        <v>1</v>
      </c>
      <c r="S32" s="8">
        <v>0</v>
      </c>
    </row>
    <row r="33" spans="1:19" ht="13.5">
      <c r="A33" s="160"/>
      <c r="B33" s="14" t="s">
        <v>192</v>
      </c>
      <c r="C33" s="8">
        <v>7</v>
      </c>
      <c r="D33" s="8" t="s">
        <v>239</v>
      </c>
      <c r="E33" s="8">
        <v>7</v>
      </c>
      <c r="F33" s="8" t="s">
        <v>239</v>
      </c>
      <c r="G33" s="8">
        <v>7</v>
      </c>
      <c r="H33" s="8" t="s">
        <v>239</v>
      </c>
      <c r="I33" s="8" t="s">
        <v>239</v>
      </c>
      <c r="J33" s="15"/>
      <c r="K33" s="103"/>
      <c r="L33" s="12" t="s">
        <v>116</v>
      </c>
      <c r="M33" s="8">
        <v>20</v>
      </c>
      <c r="N33" s="8" t="s">
        <v>239</v>
      </c>
      <c r="O33" s="8">
        <v>20</v>
      </c>
      <c r="P33" s="8" t="s">
        <v>239</v>
      </c>
      <c r="Q33" s="8">
        <v>18</v>
      </c>
      <c r="R33" s="8" t="s">
        <v>239</v>
      </c>
      <c r="S33" s="8">
        <v>2</v>
      </c>
    </row>
    <row r="34" spans="1:19" ht="13.5">
      <c r="A34" s="160"/>
      <c r="B34" s="14" t="s">
        <v>193</v>
      </c>
      <c r="C34" s="8">
        <v>20</v>
      </c>
      <c r="D34" s="8">
        <v>11</v>
      </c>
      <c r="E34" s="8">
        <v>9</v>
      </c>
      <c r="F34" s="8">
        <v>11</v>
      </c>
      <c r="G34" s="8">
        <v>9</v>
      </c>
      <c r="H34" s="8" t="s">
        <v>239</v>
      </c>
      <c r="I34" s="8" t="s">
        <v>239</v>
      </c>
      <c r="J34" s="15"/>
      <c r="K34" s="103"/>
      <c r="L34" s="12" t="s">
        <v>117</v>
      </c>
      <c r="M34" s="8">
        <v>1</v>
      </c>
      <c r="N34" s="8">
        <v>1</v>
      </c>
      <c r="O34" s="8" t="s">
        <v>239</v>
      </c>
      <c r="P34" s="8">
        <v>1</v>
      </c>
      <c r="Q34" s="8" t="s">
        <v>239</v>
      </c>
      <c r="R34" s="8" t="s">
        <v>239</v>
      </c>
      <c r="S34" s="8" t="s">
        <v>239</v>
      </c>
    </row>
    <row r="35" spans="1:19" ht="13.5">
      <c r="A35" s="160"/>
      <c r="B35" s="14" t="s">
        <v>194</v>
      </c>
      <c r="C35" s="8">
        <v>5</v>
      </c>
      <c r="D35" s="8">
        <v>2</v>
      </c>
      <c r="E35" s="8">
        <v>3</v>
      </c>
      <c r="F35" s="8">
        <v>2</v>
      </c>
      <c r="G35" s="8">
        <v>3</v>
      </c>
      <c r="H35" s="8" t="s">
        <v>239</v>
      </c>
      <c r="I35" s="8" t="s">
        <v>239</v>
      </c>
      <c r="J35" s="15"/>
      <c r="K35" s="103"/>
      <c r="L35" s="12" t="s">
        <v>118</v>
      </c>
      <c r="M35" s="8">
        <v>65</v>
      </c>
      <c r="N35" s="8">
        <v>38</v>
      </c>
      <c r="O35" s="8">
        <v>27</v>
      </c>
      <c r="P35" s="8">
        <v>38</v>
      </c>
      <c r="Q35" s="8">
        <v>27</v>
      </c>
      <c r="R35" s="8" t="s">
        <v>239</v>
      </c>
      <c r="S35" s="8" t="s">
        <v>239</v>
      </c>
    </row>
    <row r="36" spans="1:19" ht="13.5">
      <c r="A36" s="160"/>
      <c r="B36" s="14" t="s">
        <v>195</v>
      </c>
      <c r="C36" s="8">
        <v>6</v>
      </c>
      <c r="D36" s="8">
        <v>4</v>
      </c>
      <c r="E36" s="8">
        <v>2</v>
      </c>
      <c r="F36" s="8">
        <v>4</v>
      </c>
      <c r="G36" s="8">
        <v>2</v>
      </c>
      <c r="H36" s="8" t="s">
        <v>239</v>
      </c>
      <c r="I36" s="8" t="s">
        <v>239</v>
      </c>
      <c r="J36" s="15"/>
      <c r="K36" s="103"/>
      <c r="L36" s="12" t="s">
        <v>241</v>
      </c>
      <c r="M36" s="8">
        <v>47</v>
      </c>
      <c r="N36" s="8">
        <v>15</v>
      </c>
      <c r="O36" s="8">
        <v>32</v>
      </c>
      <c r="P36" s="8">
        <v>15</v>
      </c>
      <c r="Q36" s="8">
        <v>32</v>
      </c>
      <c r="R36" s="8" t="s">
        <v>239</v>
      </c>
      <c r="S36" s="8" t="s">
        <v>239</v>
      </c>
    </row>
    <row r="37" spans="1:19" ht="13.5">
      <c r="A37" s="160"/>
      <c r="B37" s="14" t="s">
        <v>124</v>
      </c>
      <c r="C37" s="8">
        <v>176</v>
      </c>
      <c r="D37" s="8">
        <v>118</v>
      </c>
      <c r="E37" s="8">
        <v>58</v>
      </c>
      <c r="F37" s="8">
        <v>118</v>
      </c>
      <c r="G37" s="8">
        <v>58</v>
      </c>
      <c r="H37" s="8" t="s">
        <v>239</v>
      </c>
      <c r="I37" s="8" t="s">
        <v>239</v>
      </c>
      <c r="J37" s="15"/>
      <c r="K37" s="103"/>
      <c r="L37" s="12" t="s">
        <v>119</v>
      </c>
      <c r="M37" s="8">
        <v>54</v>
      </c>
      <c r="N37" s="8">
        <v>38</v>
      </c>
      <c r="O37" s="8">
        <v>16</v>
      </c>
      <c r="P37" s="8">
        <v>38</v>
      </c>
      <c r="Q37" s="8">
        <v>16</v>
      </c>
      <c r="R37" s="8" t="s">
        <v>239</v>
      </c>
      <c r="S37" s="8" t="s">
        <v>239</v>
      </c>
    </row>
    <row r="38" spans="1:19" ht="13.5">
      <c r="A38" s="160"/>
      <c r="B38" s="14"/>
      <c r="C38" s="8"/>
      <c r="D38" s="8"/>
      <c r="E38" s="8"/>
      <c r="F38" s="8"/>
      <c r="G38" s="8"/>
      <c r="H38" s="8"/>
      <c r="I38" s="8"/>
      <c r="J38" s="15"/>
      <c r="K38" s="103"/>
      <c r="L38" s="12" t="s">
        <v>120</v>
      </c>
      <c r="M38" s="8">
        <v>116</v>
      </c>
      <c r="N38" s="8">
        <v>77</v>
      </c>
      <c r="O38" s="8">
        <v>39</v>
      </c>
      <c r="P38" s="8">
        <v>77</v>
      </c>
      <c r="Q38" s="8">
        <v>39</v>
      </c>
      <c r="R38" s="8" t="s">
        <v>239</v>
      </c>
      <c r="S38" s="8" t="s">
        <v>239</v>
      </c>
    </row>
    <row r="39" spans="1:19" ht="13.5">
      <c r="A39" s="232" t="s">
        <v>123</v>
      </c>
      <c r="B39" s="228"/>
      <c r="C39" s="8">
        <v>361</v>
      </c>
      <c r="D39" s="8">
        <v>129</v>
      </c>
      <c r="E39" s="8">
        <v>232</v>
      </c>
      <c r="F39" s="8">
        <v>129</v>
      </c>
      <c r="G39" s="8">
        <v>232</v>
      </c>
      <c r="H39" s="8" t="s">
        <v>239</v>
      </c>
      <c r="I39" s="8" t="s">
        <v>239</v>
      </c>
      <c r="J39" s="15"/>
      <c r="K39" s="103"/>
      <c r="L39" s="12" t="s">
        <v>121</v>
      </c>
      <c r="M39" s="8">
        <v>25</v>
      </c>
      <c r="N39" s="8">
        <v>13</v>
      </c>
      <c r="O39" s="8">
        <v>12</v>
      </c>
      <c r="P39" s="8">
        <v>13</v>
      </c>
      <c r="Q39" s="8">
        <v>12</v>
      </c>
      <c r="R39" s="8" t="s">
        <v>239</v>
      </c>
      <c r="S39" s="8" t="s">
        <v>239</v>
      </c>
    </row>
    <row r="40" spans="1:19" ht="13.5">
      <c r="A40" s="160"/>
      <c r="B40" s="14" t="s">
        <v>125</v>
      </c>
      <c r="C40" s="8">
        <v>9</v>
      </c>
      <c r="D40" s="8">
        <v>5</v>
      </c>
      <c r="E40" s="8">
        <v>4</v>
      </c>
      <c r="F40" s="8">
        <v>5</v>
      </c>
      <c r="G40" s="8">
        <v>4</v>
      </c>
      <c r="H40" s="8" t="s">
        <v>239</v>
      </c>
      <c r="I40" s="8" t="s">
        <v>239</v>
      </c>
      <c r="J40" s="15"/>
      <c r="K40" s="103"/>
      <c r="L40" s="12" t="s">
        <v>122</v>
      </c>
      <c r="M40" s="8">
        <v>11</v>
      </c>
      <c r="N40" s="8">
        <v>7</v>
      </c>
      <c r="O40" s="8">
        <v>4</v>
      </c>
      <c r="P40" s="8">
        <v>7</v>
      </c>
      <c r="Q40" s="8">
        <v>4</v>
      </c>
      <c r="R40" s="8" t="s">
        <v>239</v>
      </c>
      <c r="S40" s="8" t="s">
        <v>239</v>
      </c>
    </row>
    <row r="41" spans="1:19" ht="13.5">
      <c r="A41" s="160"/>
      <c r="B41" s="14" t="s">
        <v>126</v>
      </c>
      <c r="C41" s="8">
        <v>38</v>
      </c>
      <c r="D41" s="8" t="s">
        <v>239</v>
      </c>
      <c r="E41" s="8">
        <v>38</v>
      </c>
      <c r="F41" s="8" t="s">
        <v>239</v>
      </c>
      <c r="G41" s="8">
        <v>38</v>
      </c>
      <c r="H41" s="8" t="s">
        <v>239</v>
      </c>
      <c r="I41" s="8" t="s">
        <v>239</v>
      </c>
      <c r="J41" s="15"/>
      <c r="K41" s="103"/>
      <c r="L41" s="12" t="s">
        <v>124</v>
      </c>
      <c r="M41" s="15">
        <v>1500</v>
      </c>
      <c r="N41" s="15">
        <v>669</v>
      </c>
      <c r="O41" s="15">
        <v>831</v>
      </c>
      <c r="P41" s="15">
        <v>660</v>
      </c>
      <c r="Q41" s="15">
        <v>828</v>
      </c>
      <c r="R41" s="15">
        <v>9</v>
      </c>
      <c r="S41" s="15">
        <v>3</v>
      </c>
    </row>
    <row r="42" spans="1:19" ht="13.5" customHeight="1">
      <c r="A42" s="160"/>
      <c r="B42" s="14" t="s">
        <v>128</v>
      </c>
      <c r="C42" s="8">
        <v>60</v>
      </c>
      <c r="D42" s="8">
        <v>15</v>
      </c>
      <c r="E42" s="8">
        <v>45</v>
      </c>
      <c r="F42" s="8">
        <v>15</v>
      </c>
      <c r="G42" s="8">
        <v>45</v>
      </c>
      <c r="H42" s="8" t="s">
        <v>239</v>
      </c>
      <c r="I42" s="8" t="s">
        <v>239</v>
      </c>
      <c r="J42" s="15"/>
      <c r="K42" s="230"/>
      <c r="L42" s="231"/>
      <c r="M42" s="34"/>
      <c r="N42" s="34"/>
      <c r="O42" s="34"/>
      <c r="P42" s="34"/>
      <c r="Q42" s="34"/>
      <c r="R42" s="34"/>
      <c r="S42" s="34"/>
    </row>
    <row r="43" spans="1:19" ht="13.5">
      <c r="A43" s="160"/>
      <c r="B43" s="14" t="s">
        <v>129</v>
      </c>
      <c r="C43" s="8">
        <v>68</v>
      </c>
      <c r="D43" s="8">
        <v>16</v>
      </c>
      <c r="E43" s="8">
        <v>52</v>
      </c>
      <c r="F43" s="8">
        <v>16</v>
      </c>
      <c r="G43" s="8">
        <v>52</v>
      </c>
      <c r="H43" s="8" t="s">
        <v>239</v>
      </c>
      <c r="I43" s="8" t="s">
        <v>239</v>
      </c>
      <c r="J43" s="15"/>
      <c r="K43" s="267" t="s">
        <v>127</v>
      </c>
      <c r="L43" s="268"/>
      <c r="M43" s="15">
        <v>1</v>
      </c>
      <c r="N43" s="15">
        <v>1</v>
      </c>
      <c r="O43" s="8" t="s">
        <v>239</v>
      </c>
      <c r="P43" s="8">
        <v>1</v>
      </c>
      <c r="Q43" s="8" t="s">
        <v>239</v>
      </c>
      <c r="R43" s="8" t="s">
        <v>239</v>
      </c>
      <c r="S43" s="8" t="s">
        <v>239</v>
      </c>
    </row>
    <row r="44" spans="1:19" ht="13.5" customHeight="1">
      <c r="A44" s="160"/>
      <c r="B44" s="14" t="s">
        <v>124</v>
      </c>
      <c r="C44" s="8">
        <v>186</v>
      </c>
      <c r="D44" s="8">
        <v>93</v>
      </c>
      <c r="E44" s="8">
        <v>93</v>
      </c>
      <c r="F44" s="8">
        <v>93</v>
      </c>
      <c r="G44" s="8">
        <v>93</v>
      </c>
      <c r="H44" s="8" t="s">
        <v>239</v>
      </c>
      <c r="I44" s="8" t="s">
        <v>239</v>
      </c>
      <c r="J44" s="15"/>
      <c r="K44" s="230"/>
      <c r="L44" s="231"/>
      <c r="M44" s="34"/>
      <c r="N44" s="34"/>
      <c r="O44" s="34"/>
      <c r="P44" s="34"/>
      <c r="Q44" s="34"/>
      <c r="R44" s="34"/>
      <c r="S44" s="34"/>
    </row>
    <row r="45" spans="1:19" ht="13.5">
      <c r="A45" s="160"/>
      <c r="B45" s="152"/>
      <c r="C45" s="36"/>
      <c r="D45" s="36"/>
      <c r="E45" s="36"/>
      <c r="F45" s="36"/>
      <c r="G45" s="36"/>
      <c r="H45" s="36"/>
      <c r="I45" s="36"/>
      <c r="J45" s="35"/>
      <c r="K45" s="267" t="s">
        <v>130</v>
      </c>
      <c r="L45" s="268"/>
      <c r="M45" s="8">
        <v>91</v>
      </c>
      <c r="N45" s="8">
        <v>1</v>
      </c>
      <c r="O45" s="8">
        <v>90</v>
      </c>
      <c r="P45" s="8">
        <v>1</v>
      </c>
      <c r="Q45" s="8">
        <v>90</v>
      </c>
      <c r="R45" s="8" t="s">
        <v>239</v>
      </c>
      <c r="S45" s="8" t="s">
        <v>239</v>
      </c>
    </row>
    <row r="46" spans="1:19" ht="13.5">
      <c r="A46" s="160"/>
      <c r="B46" s="152"/>
      <c r="C46" s="36"/>
      <c r="D46" s="36"/>
      <c r="E46" s="36"/>
      <c r="F46" s="36"/>
      <c r="G46" s="36"/>
      <c r="H46" s="36"/>
      <c r="I46" s="36"/>
      <c r="J46" s="37"/>
      <c r="K46" s="103"/>
      <c r="L46" s="12" t="s">
        <v>131</v>
      </c>
      <c r="M46" s="8">
        <v>76</v>
      </c>
      <c r="N46" s="8" t="s">
        <v>239</v>
      </c>
      <c r="O46" s="8">
        <v>76</v>
      </c>
      <c r="P46" s="8" t="s">
        <v>239</v>
      </c>
      <c r="Q46" s="8">
        <v>76</v>
      </c>
      <c r="R46" s="8" t="s">
        <v>239</v>
      </c>
      <c r="S46" s="8" t="s">
        <v>239</v>
      </c>
    </row>
    <row r="47" spans="1:19" ht="13.5">
      <c r="A47" s="160"/>
      <c r="B47" s="152"/>
      <c r="C47" s="36"/>
      <c r="D47" s="36"/>
      <c r="E47" s="36"/>
      <c r="F47" s="36"/>
      <c r="G47" s="36"/>
      <c r="H47" s="36"/>
      <c r="I47" s="36"/>
      <c r="J47" s="37"/>
      <c r="K47" s="103"/>
      <c r="L47" s="12" t="s">
        <v>124</v>
      </c>
      <c r="M47" s="15">
        <v>15</v>
      </c>
      <c r="N47" s="15">
        <v>1</v>
      </c>
      <c r="O47" s="15">
        <v>14</v>
      </c>
      <c r="P47" s="15">
        <v>1</v>
      </c>
      <c r="Q47" s="15">
        <v>14</v>
      </c>
      <c r="R47" s="8" t="s">
        <v>239</v>
      </c>
      <c r="S47" s="8" t="s">
        <v>239</v>
      </c>
    </row>
    <row r="48" spans="1:19" ht="13.5" customHeight="1">
      <c r="A48" s="160"/>
      <c r="B48" s="152"/>
      <c r="C48" s="36"/>
      <c r="D48" s="36"/>
      <c r="E48" s="36"/>
      <c r="F48" s="36"/>
      <c r="G48" s="36"/>
      <c r="H48" s="36"/>
      <c r="I48" s="36"/>
      <c r="J48" s="37"/>
      <c r="K48" s="230"/>
      <c r="L48" s="231"/>
      <c r="M48" s="34"/>
      <c r="N48" s="34"/>
      <c r="O48" s="34"/>
      <c r="P48" s="34"/>
      <c r="Q48" s="34"/>
      <c r="R48" s="34"/>
      <c r="S48" s="34"/>
    </row>
    <row r="49" spans="1:19" ht="13.5">
      <c r="A49" s="160"/>
      <c r="B49" s="152"/>
      <c r="C49" s="21"/>
      <c r="D49" s="21"/>
      <c r="E49" s="21"/>
      <c r="F49" s="21"/>
      <c r="G49" s="21"/>
      <c r="H49" s="21"/>
      <c r="I49" s="21"/>
      <c r="J49" s="22"/>
      <c r="K49" s="267" t="s">
        <v>132</v>
      </c>
      <c r="L49" s="268"/>
      <c r="M49" s="8">
        <v>637</v>
      </c>
      <c r="N49" s="8">
        <v>64</v>
      </c>
      <c r="O49" s="8">
        <v>573</v>
      </c>
      <c r="P49" s="8">
        <v>57</v>
      </c>
      <c r="Q49" s="8">
        <v>567</v>
      </c>
      <c r="R49" s="8">
        <v>7</v>
      </c>
      <c r="S49" s="8">
        <v>6</v>
      </c>
    </row>
    <row r="50" spans="1:19" ht="13.5">
      <c r="A50" s="160"/>
      <c r="B50" s="152"/>
      <c r="C50" s="21"/>
      <c r="D50" s="21"/>
      <c r="E50" s="21"/>
      <c r="F50" s="21"/>
      <c r="G50" s="21"/>
      <c r="H50" s="21"/>
      <c r="I50" s="21"/>
      <c r="J50" s="22"/>
      <c r="K50" s="103"/>
      <c r="L50" s="164" t="s">
        <v>116</v>
      </c>
      <c r="M50" s="8">
        <v>75</v>
      </c>
      <c r="N50" s="8" t="s">
        <v>239</v>
      </c>
      <c r="O50" s="8">
        <v>75</v>
      </c>
      <c r="P50" s="8" t="s">
        <v>239</v>
      </c>
      <c r="Q50" s="8">
        <v>74</v>
      </c>
      <c r="R50" s="8" t="s">
        <v>239</v>
      </c>
      <c r="S50" s="8">
        <v>1</v>
      </c>
    </row>
    <row r="51" spans="1:19" ht="18">
      <c r="A51" s="160"/>
      <c r="B51" s="152"/>
      <c r="C51" s="21"/>
      <c r="D51" s="21"/>
      <c r="E51" s="21"/>
      <c r="F51" s="21"/>
      <c r="G51" s="21"/>
      <c r="H51" s="21"/>
      <c r="I51" s="21"/>
      <c r="J51" s="22"/>
      <c r="K51" s="103"/>
      <c r="L51" s="166" t="s">
        <v>199</v>
      </c>
      <c r="M51" s="8">
        <v>106</v>
      </c>
      <c r="N51" s="8">
        <v>5</v>
      </c>
      <c r="O51" s="8">
        <v>101</v>
      </c>
      <c r="P51" s="8">
        <v>4</v>
      </c>
      <c r="Q51" s="8">
        <v>101</v>
      </c>
      <c r="R51" s="8">
        <v>1</v>
      </c>
      <c r="S51" s="8" t="s">
        <v>239</v>
      </c>
    </row>
    <row r="52" spans="1:19" ht="18">
      <c r="A52" s="160"/>
      <c r="B52" s="152"/>
      <c r="C52" s="21"/>
      <c r="D52" s="21"/>
      <c r="E52" s="21"/>
      <c r="F52" s="21"/>
      <c r="G52" s="21"/>
      <c r="H52" s="21"/>
      <c r="I52" s="21"/>
      <c r="J52" s="22"/>
      <c r="K52" s="103"/>
      <c r="L52" s="165" t="s">
        <v>200</v>
      </c>
      <c r="M52" s="8">
        <v>71</v>
      </c>
      <c r="N52" s="8">
        <v>11</v>
      </c>
      <c r="O52" s="8">
        <v>60</v>
      </c>
      <c r="P52" s="8">
        <v>11</v>
      </c>
      <c r="Q52" s="8">
        <v>60</v>
      </c>
      <c r="R52" s="8" t="s">
        <v>239</v>
      </c>
      <c r="S52" s="8" t="s">
        <v>239</v>
      </c>
    </row>
    <row r="53" spans="1:19" ht="13.5">
      <c r="A53" s="160"/>
      <c r="B53" s="152"/>
      <c r="C53" s="21"/>
      <c r="D53" s="21"/>
      <c r="E53" s="21"/>
      <c r="F53" s="21"/>
      <c r="G53" s="21"/>
      <c r="H53" s="21"/>
      <c r="I53" s="21"/>
      <c r="J53" s="22"/>
      <c r="K53" s="103"/>
      <c r="L53" s="12" t="s">
        <v>133</v>
      </c>
      <c r="M53" s="8">
        <v>51</v>
      </c>
      <c r="N53" s="8" t="s">
        <v>239</v>
      </c>
      <c r="O53" s="8">
        <v>51</v>
      </c>
      <c r="P53" s="8" t="s">
        <v>239</v>
      </c>
      <c r="Q53" s="8">
        <v>48</v>
      </c>
      <c r="R53" s="8" t="s">
        <v>239</v>
      </c>
      <c r="S53" s="8">
        <v>3</v>
      </c>
    </row>
    <row r="54" spans="1:19" ht="13.5">
      <c r="A54" s="160"/>
      <c r="B54" s="152"/>
      <c r="C54" s="21"/>
      <c r="D54" s="21"/>
      <c r="E54" s="21"/>
      <c r="F54" s="21"/>
      <c r="G54" s="21"/>
      <c r="H54" s="21"/>
      <c r="I54" s="21"/>
      <c r="J54" s="22"/>
      <c r="K54" s="103"/>
      <c r="L54" s="12" t="s">
        <v>105</v>
      </c>
      <c r="M54" s="8">
        <v>19</v>
      </c>
      <c r="N54" s="8">
        <v>6</v>
      </c>
      <c r="O54" s="8">
        <v>13</v>
      </c>
      <c r="P54" s="8">
        <v>6</v>
      </c>
      <c r="Q54" s="8">
        <v>13</v>
      </c>
      <c r="R54" s="8" t="s">
        <v>239</v>
      </c>
      <c r="S54" s="8" t="s">
        <v>239</v>
      </c>
    </row>
    <row r="55" spans="1:19" ht="13.5">
      <c r="A55" s="160"/>
      <c r="B55" s="152"/>
      <c r="C55" s="21"/>
      <c r="D55" s="21"/>
      <c r="E55" s="21"/>
      <c r="F55" s="21"/>
      <c r="G55" s="21"/>
      <c r="H55" s="21"/>
      <c r="I55" s="21"/>
      <c r="J55" s="22"/>
      <c r="K55" s="103"/>
      <c r="L55" s="12" t="s">
        <v>124</v>
      </c>
      <c r="M55" s="8">
        <v>315</v>
      </c>
      <c r="N55" s="8">
        <v>42</v>
      </c>
      <c r="O55" s="8">
        <v>273</v>
      </c>
      <c r="P55" s="8">
        <v>36</v>
      </c>
      <c r="Q55" s="8">
        <v>271</v>
      </c>
      <c r="R55" s="8">
        <v>6</v>
      </c>
      <c r="S55" s="8">
        <v>2</v>
      </c>
    </row>
    <row r="56" spans="1:19" ht="13.5">
      <c r="A56" s="160"/>
      <c r="B56" s="152"/>
      <c r="C56" s="8"/>
      <c r="D56" s="8"/>
      <c r="E56" s="8"/>
      <c r="F56" s="8"/>
      <c r="G56" s="8"/>
      <c r="H56" s="8"/>
      <c r="I56" s="8"/>
      <c r="J56" s="8"/>
      <c r="K56" s="103"/>
      <c r="L56" s="158"/>
      <c r="M56" s="35"/>
      <c r="N56" s="35"/>
      <c r="O56" s="35"/>
      <c r="P56" s="35"/>
      <c r="Q56" s="35"/>
      <c r="R56" s="35"/>
      <c r="S56" s="35"/>
    </row>
    <row r="57" spans="1:19" ht="13.5">
      <c r="A57" s="160"/>
      <c r="B57" s="152"/>
      <c r="C57" s="8"/>
      <c r="D57" s="8"/>
      <c r="E57" s="8"/>
      <c r="F57" s="8"/>
      <c r="G57" s="8"/>
      <c r="H57" s="8"/>
      <c r="I57" s="8"/>
      <c r="J57" s="8"/>
      <c r="K57" s="261" t="s">
        <v>78</v>
      </c>
      <c r="L57" s="262"/>
      <c r="M57" s="34"/>
      <c r="N57" s="34"/>
      <c r="O57" s="34"/>
      <c r="P57" s="34"/>
      <c r="Q57" s="34"/>
      <c r="R57" s="34"/>
      <c r="S57" s="34"/>
    </row>
    <row r="58" spans="1:19" ht="13.5">
      <c r="A58" s="160"/>
      <c r="B58" s="152"/>
      <c r="C58" s="8"/>
      <c r="D58" s="8"/>
      <c r="E58" s="8"/>
      <c r="F58" s="8"/>
      <c r="G58" s="8"/>
      <c r="H58" s="8"/>
      <c r="I58" s="8"/>
      <c r="J58" s="8"/>
      <c r="K58" s="263"/>
      <c r="L58" s="264"/>
      <c r="M58" s="8">
        <v>4</v>
      </c>
      <c r="N58" s="8">
        <v>2</v>
      </c>
      <c r="O58" s="8">
        <v>2</v>
      </c>
      <c r="P58" s="8" t="s">
        <v>239</v>
      </c>
      <c r="Q58" s="8">
        <v>1</v>
      </c>
      <c r="R58" s="8">
        <v>2</v>
      </c>
      <c r="S58" s="8">
        <v>1</v>
      </c>
    </row>
    <row r="59" spans="1:19" ht="12" customHeight="1">
      <c r="A59" s="160"/>
      <c r="B59" s="152"/>
      <c r="C59" s="15"/>
      <c r="D59" s="15"/>
      <c r="E59" s="15"/>
      <c r="F59" s="15"/>
      <c r="G59" s="15"/>
      <c r="H59" s="15"/>
      <c r="I59" s="15"/>
      <c r="J59" s="15"/>
      <c r="K59" s="263"/>
      <c r="L59" s="264"/>
      <c r="M59" s="34"/>
      <c r="N59" s="34"/>
      <c r="O59" s="34"/>
      <c r="P59" s="34"/>
      <c r="Q59" s="34"/>
      <c r="R59" s="34"/>
      <c r="S59" s="34"/>
    </row>
    <row r="60" spans="1:19" ht="7.5" customHeight="1">
      <c r="A60" s="160"/>
      <c r="B60" s="152"/>
      <c r="C60" s="15"/>
      <c r="D60" s="15"/>
      <c r="E60" s="15"/>
      <c r="F60" s="15"/>
      <c r="G60" s="15"/>
      <c r="H60" s="15"/>
      <c r="I60" s="15"/>
      <c r="J60" s="15"/>
      <c r="K60" s="142"/>
      <c r="L60" s="159"/>
      <c r="M60" s="34"/>
      <c r="N60" s="34"/>
      <c r="O60" s="34"/>
      <c r="P60" s="34"/>
      <c r="Q60" s="34"/>
      <c r="R60" s="34"/>
      <c r="S60" s="34"/>
    </row>
    <row r="61" spans="1:19" ht="13.5">
      <c r="A61" s="160"/>
      <c r="B61" s="152"/>
      <c r="C61" s="15"/>
      <c r="D61" s="15"/>
      <c r="E61" s="15"/>
      <c r="F61" s="15"/>
      <c r="G61" s="15"/>
      <c r="H61" s="15"/>
      <c r="I61" s="15"/>
      <c r="J61" s="15"/>
      <c r="K61" s="261" t="s">
        <v>79</v>
      </c>
      <c r="L61" s="262"/>
      <c r="M61" s="34"/>
      <c r="N61" s="34"/>
      <c r="O61" s="34"/>
      <c r="P61" s="34"/>
      <c r="Q61" s="34"/>
      <c r="R61" s="34"/>
      <c r="S61" s="34"/>
    </row>
    <row r="62" spans="1:19" ht="13.5">
      <c r="A62" s="160"/>
      <c r="B62" s="152"/>
      <c r="C62" s="15"/>
      <c r="D62" s="15"/>
      <c r="E62" s="15"/>
      <c r="F62" s="15"/>
      <c r="G62" s="15"/>
      <c r="H62" s="15"/>
      <c r="I62" s="15"/>
      <c r="J62" s="15"/>
      <c r="K62" s="261"/>
      <c r="L62" s="262"/>
      <c r="M62" s="34">
        <v>2</v>
      </c>
      <c r="N62" s="34">
        <v>2</v>
      </c>
      <c r="O62" s="34" t="s">
        <v>239</v>
      </c>
      <c r="P62" s="34">
        <v>2</v>
      </c>
      <c r="Q62" s="34" t="s">
        <v>239</v>
      </c>
      <c r="R62" s="34" t="s">
        <v>239</v>
      </c>
      <c r="S62" s="34" t="s">
        <v>239</v>
      </c>
    </row>
    <row r="63" spans="1:19" ht="13.5">
      <c r="A63" s="160"/>
      <c r="B63" s="152"/>
      <c r="C63" s="15"/>
      <c r="D63" s="15"/>
      <c r="E63" s="15"/>
      <c r="F63" s="15"/>
      <c r="G63" s="15"/>
      <c r="H63" s="15"/>
      <c r="I63" s="15"/>
      <c r="J63" s="15"/>
      <c r="K63" s="261"/>
      <c r="L63" s="262"/>
      <c r="M63" s="34"/>
      <c r="N63" s="34"/>
      <c r="O63" s="34"/>
      <c r="P63" s="34"/>
      <c r="Q63" s="34"/>
      <c r="R63" s="34"/>
      <c r="S63" s="34"/>
    </row>
    <row r="64" spans="1:19" ht="9.75" customHeight="1">
      <c r="A64" s="160"/>
      <c r="B64" s="152"/>
      <c r="C64" s="17"/>
      <c r="D64" s="17"/>
      <c r="E64" s="17"/>
      <c r="F64" s="17"/>
      <c r="G64" s="17"/>
      <c r="H64" s="17"/>
      <c r="I64" s="17"/>
      <c r="J64" s="17"/>
      <c r="K64" s="103"/>
      <c r="L64" s="158"/>
      <c r="M64" s="8"/>
      <c r="N64" s="8"/>
      <c r="O64" s="8"/>
      <c r="P64" s="8"/>
      <c r="Q64" s="8"/>
      <c r="R64" s="8"/>
      <c r="S64" s="8"/>
    </row>
    <row r="65" spans="1:19" ht="13.5">
      <c r="A65" s="160"/>
      <c r="B65" s="152"/>
      <c r="C65" s="17"/>
      <c r="D65" s="17"/>
      <c r="E65" s="17"/>
      <c r="F65" s="17"/>
      <c r="G65" s="17"/>
      <c r="H65" s="17"/>
      <c r="I65" s="17"/>
      <c r="J65" s="17"/>
      <c r="K65" s="261" t="s">
        <v>80</v>
      </c>
      <c r="L65" s="262"/>
      <c r="M65" s="8"/>
      <c r="N65" s="8"/>
      <c r="O65" s="8"/>
      <c r="P65" s="8"/>
      <c r="Q65" s="8"/>
      <c r="R65" s="8"/>
      <c r="S65" s="8"/>
    </row>
    <row r="66" spans="1:19" ht="13.5">
      <c r="A66" s="160"/>
      <c r="B66" s="152"/>
      <c r="C66" s="17"/>
      <c r="D66" s="17"/>
      <c r="E66" s="17"/>
      <c r="F66" s="17"/>
      <c r="G66" s="17"/>
      <c r="H66" s="17"/>
      <c r="I66" s="17"/>
      <c r="J66" s="17"/>
      <c r="K66" s="261"/>
      <c r="L66" s="262"/>
      <c r="M66" s="34">
        <v>1</v>
      </c>
      <c r="N66" s="34" t="s">
        <v>239</v>
      </c>
      <c r="O66" s="34">
        <v>1</v>
      </c>
      <c r="P66" s="34" t="s">
        <v>239</v>
      </c>
      <c r="Q66" s="34">
        <v>1</v>
      </c>
      <c r="R66" s="34" t="s">
        <v>239</v>
      </c>
      <c r="S66" s="34" t="s">
        <v>239</v>
      </c>
    </row>
    <row r="67" spans="1:19" ht="13.5">
      <c r="A67" s="160"/>
      <c r="B67" s="152"/>
      <c r="C67" s="17"/>
      <c r="D67" s="17"/>
      <c r="E67" s="17"/>
      <c r="F67" s="17"/>
      <c r="G67" s="17"/>
      <c r="H67" s="17"/>
      <c r="I67" s="17"/>
      <c r="J67" s="17"/>
      <c r="K67" s="261"/>
      <c r="L67" s="262"/>
      <c r="M67" s="8"/>
      <c r="N67" s="8"/>
      <c r="O67" s="8"/>
      <c r="P67" s="8"/>
      <c r="Q67" s="8"/>
      <c r="R67" s="8"/>
      <c r="S67" s="8"/>
    </row>
    <row r="68" spans="1:19" ht="8.25" customHeight="1">
      <c r="A68" s="161"/>
      <c r="B68" s="153"/>
      <c r="C68" s="18"/>
      <c r="D68" s="18"/>
      <c r="E68" s="18"/>
      <c r="F68" s="18"/>
      <c r="G68" s="18"/>
      <c r="H68" s="18"/>
      <c r="I68" s="18"/>
      <c r="J68" s="18"/>
      <c r="K68" s="162"/>
      <c r="L68" s="69"/>
      <c r="M68" s="18"/>
      <c r="N68" s="18"/>
      <c r="O68" s="18"/>
      <c r="P68" s="18"/>
      <c r="Q68" s="18"/>
      <c r="R68" s="18"/>
      <c r="S68" s="18"/>
    </row>
    <row r="70" spans="1:19" ht="13.5">
      <c r="A70" s="1"/>
      <c r="B70" s="55"/>
      <c r="C70" s="37"/>
      <c r="D70" s="37"/>
      <c r="E70" s="37">
        <f>+G71+I71</f>
        <v>0</v>
      </c>
      <c r="F70" s="55"/>
      <c r="G70" s="55"/>
      <c r="H70" s="55"/>
      <c r="I70" s="55"/>
      <c r="J70" s="55"/>
      <c r="K70" s="55"/>
      <c r="M70" s="55"/>
      <c r="N70" s="55"/>
      <c r="O70" s="55"/>
      <c r="P70" s="55"/>
      <c r="Q70" s="55"/>
      <c r="R70" s="55"/>
      <c r="S70" s="55"/>
    </row>
    <row r="71" spans="1:19" ht="13.5">
      <c r="A71" s="1"/>
      <c r="B71" s="55"/>
      <c r="C71" s="37"/>
      <c r="D71" s="37"/>
      <c r="E71" s="37"/>
      <c r="F71" s="55"/>
      <c r="G71" s="55"/>
      <c r="H71" s="55"/>
      <c r="I71" s="55"/>
      <c r="J71" s="55"/>
      <c r="K71" s="55"/>
      <c r="M71" s="55"/>
      <c r="N71" s="55"/>
      <c r="O71" s="55"/>
      <c r="P71" s="55"/>
      <c r="Q71" s="55"/>
      <c r="R71" s="55"/>
      <c r="S71" s="55"/>
    </row>
    <row r="72" spans="1:19" ht="13.5">
      <c r="A72" s="1"/>
      <c r="B72" s="55"/>
      <c r="C72" s="37"/>
      <c r="D72" s="37"/>
      <c r="E72" s="37"/>
      <c r="F72" s="37"/>
      <c r="G72" s="37"/>
      <c r="H72" s="37"/>
      <c r="I72" s="37"/>
      <c r="J72" s="37"/>
      <c r="K72" s="55"/>
      <c r="M72" s="55"/>
      <c r="N72" s="55"/>
      <c r="O72" s="55"/>
      <c r="P72" s="55"/>
      <c r="Q72" s="55"/>
      <c r="R72" s="55"/>
      <c r="S72" s="55"/>
    </row>
    <row r="73" spans="1:19" ht="13.5">
      <c r="A73" s="1"/>
      <c r="B73" s="55"/>
      <c r="C73" s="55"/>
      <c r="D73" s="55"/>
      <c r="E73" s="55"/>
      <c r="F73" s="55"/>
      <c r="G73" s="55"/>
      <c r="H73" s="55"/>
      <c r="I73" s="55"/>
      <c r="J73" s="55"/>
      <c r="K73" s="55"/>
      <c r="M73" s="55"/>
      <c r="N73" s="55"/>
      <c r="O73" s="55"/>
      <c r="P73" s="55"/>
      <c r="Q73" s="55"/>
      <c r="R73" s="55"/>
      <c r="S73" s="55"/>
    </row>
    <row r="74" spans="1:19" ht="13.5">
      <c r="A74" s="1"/>
      <c r="B74" s="55"/>
      <c r="C74" s="37"/>
      <c r="D74" s="37"/>
      <c r="E74" s="37"/>
      <c r="F74" s="37"/>
      <c r="G74" s="37"/>
      <c r="H74" s="37"/>
      <c r="I74" s="37"/>
      <c r="J74" s="55"/>
      <c r="K74" s="55"/>
      <c r="M74" s="37"/>
      <c r="N74" s="37"/>
      <c r="O74" s="37"/>
      <c r="P74" s="37"/>
      <c r="Q74" s="37"/>
      <c r="R74" s="37"/>
      <c r="S74" s="37"/>
    </row>
    <row r="75" spans="1:19" ht="13.5">
      <c r="A75" s="1"/>
      <c r="B75" s="55"/>
      <c r="C75" s="55"/>
      <c r="D75" s="55"/>
      <c r="E75" s="55"/>
      <c r="F75" s="55"/>
      <c r="G75" s="55"/>
      <c r="H75" s="55"/>
      <c r="I75" s="55"/>
      <c r="J75" s="55"/>
      <c r="K75" s="55"/>
      <c r="M75" s="37"/>
      <c r="N75" s="37"/>
      <c r="O75" s="37"/>
      <c r="P75" s="37"/>
      <c r="Q75" s="37"/>
      <c r="R75" s="37"/>
      <c r="S75" s="37"/>
    </row>
    <row r="76" spans="1:19" ht="13.5">
      <c r="A76" s="1"/>
      <c r="B76" s="55"/>
      <c r="C76" s="55"/>
      <c r="D76" s="55"/>
      <c r="E76" s="55"/>
      <c r="F76" s="55"/>
      <c r="G76" s="55"/>
      <c r="H76" s="55"/>
      <c r="I76" s="55"/>
      <c r="J76" s="55"/>
      <c r="K76" s="55"/>
      <c r="M76" s="37"/>
      <c r="N76" s="37"/>
      <c r="O76" s="37"/>
      <c r="P76" s="37"/>
      <c r="Q76" s="37"/>
      <c r="R76" s="37"/>
      <c r="S76" s="37"/>
    </row>
    <row r="77" spans="1:19" ht="13.5">
      <c r="A77" s="1"/>
      <c r="B77" s="55"/>
      <c r="C77" s="55"/>
      <c r="D77" s="55"/>
      <c r="E77" s="55"/>
      <c r="F77" s="55"/>
      <c r="G77" s="55"/>
      <c r="H77" s="55"/>
      <c r="I77" s="55"/>
      <c r="J77" s="55"/>
      <c r="K77" s="55"/>
      <c r="M77" s="37"/>
      <c r="N77" s="37"/>
      <c r="O77" s="37"/>
      <c r="P77" s="37"/>
      <c r="Q77" s="37"/>
      <c r="R77" s="37"/>
      <c r="S77" s="37"/>
    </row>
  </sheetData>
  <mergeCells count="21">
    <mergeCell ref="K57:L59"/>
    <mergeCell ref="K61:L63"/>
    <mergeCell ref="K65:L67"/>
    <mergeCell ref="K43:L43"/>
    <mergeCell ref="K45:L45"/>
    <mergeCell ref="K49:L49"/>
    <mergeCell ref="H3:I3"/>
    <mergeCell ref="F3:G3"/>
    <mergeCell ref="C3:E3"/>
    <mergeCell ref="A3:B4"/>
    <mergeCell ref="K3:L4"/>
    <mergeCell ref="M3:O3"/>
    <mergeCell ref="P3:Q3"/>
    <mergeCell ref="R3:S3"/>
    <mergeCell ref="K42:L42"/>
    <mergeCell ref="K44:L44"/>
    <mergeCell ref="K48:L48"/>
    <mergeCell ref="A5:B5"/>
    <mergeCell ref="A7:B7"/>
    <mergeCell ref="K5:L5"/>
    <mergeCell ref="A39:B39"/>
  </mergeCells>
  <printOptions horizontalCentered="1"/>
  <pageMargins left="0.3937007874015748" right="0.3937007874015748" top="1.1811023622047245" bottom="0.43" header="0.5118110236220472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S35"/>
  <sheetViews>
    <sheetView workbookViewId="0" topLeftCell="A1">
      <pane xSplit="2" ySplit="4" topLeftCell="C5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208" customWidth="1"/>
    <col min="2" max="2" width="13.875" style="1" customWidth="1"/>
    <col min="3" max="9" width="5.00390625" style="1" customWidth="1"/>
    <col min="10" max="10" width="0.37109375" style="1" customWidth="1"/>
    <col min="11" max="11" width="2.00390625" style="1" customWidth="1"/>
    <col min="12" max="12" width="15.125" style="86" customWidth="1"/>
    <col min="13" max="19" width="5.00390625" style="1" customWidth="1"/>
    <col min="20" max="16384" width="9.00390625" style="1" customWidth="1"/>
  </cols>
  <sheetData>
    <row r="1" spans="1:19" s="250" customFormat="1" ht="17.25" customHeight="1">
      <c r="A1" s="246" t="s">
        <v>361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50" customFormat="1" ht="17.25" customHeight="1" thickBot="1">
      <c r="A2" s="246" t="s">
        <v>343</v>
      </c>
      <c r="B2" s="246"/>
      <c r="C2" s="245"/>
      <c r="D2" s="245"/>
      <c r="E2" s="245"/>
      <c r="F2" s="245"/>
      <c r="G2" s="245"/>
      <c r="H2" s="246"/>
      <c r="I2" s="246"/>
      <c r="J2" s="246"/>
      <c r="K2" s="246"/>
      <c r="L2" s="246"/>
      <c r="M2" s="245"/>
      <c r="N2" s="245"/>
      <c r="O2" s="245"/>
      <c r="P2" s="245"/>
      <c r="Q2" s="245"/>
      <c r="R2" s="246"/>
      <c r="S2" s="249"/>
    </row>
    <row r="3" spans="1:19" ht="14.25" thickTop="1">
      <c r="A3" s="278" t="s">
        <v>82</v>
      </c>
      <c r="B3" s="279"/>
      <c r="C3" s="269" t="s">
        <v>164</v>
      </c>
      <c r="D3" s="269"/>
      <c r="E3" s="270"/>
      <c r="F3" s="271" t="s">
        <v>165</v>
      </c>
      <c r="G3" s="270"/>
      <c r="H3" s="272" t="s">
        <v>166</v>
      </c>
      <c r="I3" s="273"/>
      <c r="J3" s="3"/>
      <c r="K3" s="282" t="s">
        <v>82</v>
      </c>
      <c r="L3" s="279"/>
      <c r="M3" s="269" t="s">
        <v>164</v>
      </c>
      <c r="N3" s="269"/>
      <c r="O3" s="270"/>
      <c r="P3" s="271" t="s">
        <v>165</v>
      </c>
      <c r="Q3" s="270"/>
      <c r="R3" s="272" t="s">
        <v>166</v>
      </c>
      <c r="S3" s="273"/>
    </row>
    <row r="4" spans="1:19" ht="13.5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7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</row>
    <row r="5" spans="1:19" ht="13.5">
      <c r="A5" s="291" t="s">
        <v>86</v>
      </c>
      <c r="B5" s="292"/>
      <c r="C5" s="34">
        <v>180</v>
      </c>
      <c r="D5" s="34">
        <v>94</v>
      </c>
      <c r="E5" s="34">
        <v>86</v>
      </c>
      <c r="F5" s="34">
        <v>94</v>
      </c>
      <c r="G5" s="34">
        <v>86</v>
      </c>
      <c r="H5" s="34" t="s">
        <v>239</v>
      </c>
      <c r="I5" s="34" t="s">
        <v>239</v>
      </c>
      <c r="J5" s="35"/>
      <c r="K5" s="301" t="s">
        <v>127</v>
      </c>
      <c r="L5" s="275"/>
      <c r="M5" s="34" t="s">
        <v>239</v>
      </c>
      <c r="N5" s="34" t="s">
        <v>239</v>
      </c>
      <c r="O5" s="34" t="s">
        <v>239</v>
      </c>
      <c r="P5" s="34" t="s">
        <v>239</v>
      </c>
      <c r="Q5" s="34" t="s">
        <v>239</v>
      </c>
      <c r="R5" s="34" t="s">
        <v>239</v>
      </c>
      <c r="S5" s="34" t="s">
        <v>239</v>
      </c>
    </row>
    <row r="6" spans="1:19" ht="13.5">
      <c r="A6" s="80"/>
      <c r="B6" s="60"/>
      <c r="C6" s="34"/>
      <c r="D6" s="34"/>
      <c r="E6" s="34"/>
      <c r="F6" s="34"/>
      <c r="G6" s="34"/>
      <c r="H6" s="34"/>
      <c r="I6" s="34"/>
      <c r="J6" s="35"/>
      <c r="K6" s="44"/>
      <c r="L6" s="91"/>
      <c r="M6" s="34"/>
      <c r="N6" s="34"/>
      <c r="O6" s="34"/>
      <c r="P6" s="34"/>
      <c r="Q6" s="34"/>
      <c r="R6" s="34"/>
      <c r="S6" s="34"/>
    </row>
    <row r="7" spans="1:19" ht="13.5">
      <c r="A7" s="232" t="s">
        <v>89</v>
      </c>
      <c r="B7" s="229"/>
      <c r="C7" s="34">
        <v>10</v>
      </c>
      <c r="D7" s="34">
        <v>4</v>
      </c>
      <c r="E7" s="34">
        <v>6</v>
      </c>
      <c r="F7" s="34">
        <v>4</v>
      </c>
      <c r="G7" s="34">
        <v>6</v>
      </c>
      <c r="H7" s="34" t="s">
        <v>239</v>
      </c>
      <c r="I7" s="34" t="s">
        <v>239</v>
      </c>
      <c r="J7" s="35"/>
      <c r="K7" s="302" t="s">
        <v>130</v>
      </c>
      <c r="L7" s="229"/>
      <c r="M7" s="34">
        <v>4</v>
      </c>
      <c r="N7" s="34" t="s">
        <v>239</v>
      </c>
      <c r="O7" s="34">
        <v>4</v>
      </c>
      <c r="P7" s="34" t="s">
        <v>239</v>
      </c>
      <c r="Q7" s="34">
        <v>4</v>
      </c>
      <c r="R7" s="34" t="s">
        <v>239</v>
      </c>
      <c r="S7" s="34" t="s">
        <v>239</v>
      </c>
    </row>
    <row r="8" spans="1:19" ht="13.5">
      <c r="A8" s="80"/>
      <c r="B8" s="14" t="s">
        <v>182</v>
      </c>
      <c r="C8" s="34">
        <v>6</v>
      </c>
      <c r="D8" s="34">
        <v>2</v>
      </c>
      <c r="E8" s="34">
        <v>4</v>
      </c>
      <c r="F8" s="34">
        <v>2</v>
      </c>
      <c r="G8" s="34">
        <v>4</v>
      </c>
      <c r="H8" s="34" t="s">
        <v>239</v>
      </c>
      <c r="I8" s="34" t="s">
        <v>239</v>
      </c>
      <c r="J8" s="35"/>
      <c r="K8" s="44"/>
      <c r="L8" s="42" t="s">
        <v>131</v>
      </c>
      <c r="M8" s="34">
        <v>4</v>
      </c>
      <c r="N8" s="34" t="s">
        <v>239</v>
      </c>
      <c r="O8" s="34">
        <v>4</v>
      </c>
      <c r="P8" s="34" t="s">
        <v>239</v>
      </c>
      <c r="Q8" s="34">
        <v>4</v>
      </c>
      <c r="R8" s="34" t="s">
        <v>239</v>
      </c>
      <c r="S8" s="34" t="s">
        <v>239</v>
      </c>
    </row>
    <row r="9" spans="1:19" ht="13.5">
      <c r="A9" s="80"/>
      <c r="B9" s="14" t="s">
        <v>244</v>
      </c>
      <c r="C9" s="34">
        <v>1</v>
      </c>
      <c r="D9" s="34">
        <v>1</v>
      </c>
      <c r="E9" s="34" t="s">
        <v>239</v>
      </c>
      <c r="F9" s="34">
        <v>1</v>
      </c>
      <c r="G9" s="34" t="s">
        <v>239</v>
      </c>
      <c r="H9" s="34" t="s">
        <v>239</v>
      </c>
      <c r="I9" s="34" t="s">
        <v>239</v>
      </c>
      <c r="J9" s="35"/>
      <c r="K9" s="44"/>
      <c r="L9" s="91"/>
      <c r="M9" s="34"/>
      <c r="N9" s="34"/>
      <c r="O9" s="34"/>
      <c r="P9" s="34"/>
      <c r="Q9" s="34"/>
      <c r="R9" s="34"/>
      <c r="S9" s="34"/>
    </row>
    <row r="10" spans="1:19" ht="13.5">
      <c r="A10" s="80"/>
      <c r="B10" s="14" t="s">
        <v>245</v>
      </c>
      <c r="C10" s="34">
        <v>1</v>
      </c>
      <c r="D10" s="34">
        <v>1</v>
      </c>
      <c r="E10" s="34" t="s">
        <v>239</v>
      </c>
      <c r="F10" s="34">
        <v>1</v>
      </c>
      <c r="G10" s="34" t="s">
        <v>239</v>
      </c>
      <c r="H10" s="34" t="s">
        <v>239</v>
      </c>
      <c r="I10" s="34" t="s">
        <v>239</v>
      </c>
      <c r="J10" s="35"/>
      <c r="K10" s="302" t="s">
        <v>132</v>
      </c>
      <c r="L10" s="229"/>
      <c r="M10" s="34">
        <v>57</v>
      </c>
      <c r="N10" s="34">
        <v>10</v>
      </c>
      <c r="O10" s="34">
        <v>47</v>
      </c>
      <c r="P10" s="34">
        <v>10</v>
      </c>
      <c r="Q10" s="34">
        <v>47</v>
      </c>
      <c r="R10" s="34" t="s">
        <v>239</v>
      </c>
      <c r="S10" s="34" t="s">
        <v>239</v>
      </c>
    </row>
    <row r="11" spans="1:19" ht="13.5">
      <c r="A11" s="80"/>
      <c r="B11" s="14" t="s">
        <v>246</v>
      </c>
      <c r="C11" s="34">
        <v>2</v>
      </c>
      <c r="D11" s="34" t="s">
        <v>239</v>
      </c>
      <c r="E11" s="34">
        <v>2</v>
      </c>
      <c r="F11" s="34" t="s">
        <v>239</v>
      </c>
      <c r="G11" s="34">
        <v>2</v>
      </c>
      <c r="H11" s="34" t="s">
        <v>239</v>
      </c>
      <c r="I11" s="34" t="s">
        <v>239</v>
      </c>
      <c r="J11" s="35"/>
      <c r="K11" s="44"/>
      <c r="L11" s="14" t="s">
        <v>307</v>
      </c>
      <c r="M11" s="34">
        <v>16</v>
      </c>
      <c r="N11" s="34" t="s">
        <v>239</v>
      </c>
      <c r="O11" s="34">
        <v>16</v>
      </c>
      <c r="P11" s="34" t="s">
        <v>239</v>
      </c>
      <c r="Q11" s="34">
        <v>16</v>
      </c>
      <c r="R11" s="34" t="s">
        <v>239</v>
      </c>
      <c r="S11" s="34" t="s">
        <v>239</v>
      </c>
    </row>
    <row r="12" spans="1:19" ht="22.5">
      <c r="A12" s="80"/>
      <c r="B12" s="60"/>
      <c r="C12" s="34"/>
      <c r="D12" s="34"/>
      <c r="E12" s="34"/>
      <c r="F12" s="34"/>
      <c r="G12" s="34"/>
      <c r="H12" s="34"/>
      <c r="I12" s="34"/>
      <c r="J12" s="35"/>
      <c r="K12" s="44"/>
      <c r="L12" s="240" t="s">
        <v>199</v>
      </c>
      <c r="M12" s="43">
        <v>2</v>
      </c>
      <c r="N12" s="34" t="s">
        <v>239</v>
      </c>
      <c r="O12" s="34">
        <v>2</v>
      </c>
      <c r="P12" s="34" t="s">
        <v>239</v>
      </c>
      <c r="Q12" s="34">
        <v>2</v>
      </c>
      <c r="R12" s="34" t="s">
        <v>239</v>
      </c>
      <c r="S12" s="34" t="s">
        <v>239</v>
      </c>
    </row>
    <row r="13" spans="1:19" ht="22.5">
      <c r="A13" s="232" t="s">
        <v>123</v>
      </c>
      <c r="B13" s="229"/>
      <c r="C13" s="34" t="s">
        <v>239</v>
      </c>
      <c r="D13" s="34" t="s">
        <v>239</v>
      </c>
      <c r="E13" s="34" t="s">
        <v>239</v>
      </c>
      <c r="F13" s="34" t="s">
        <v>239</v>
      </c>
      <c r="G13" s="34" t="s">
        <v>239</v>
      </c>
      <c r="H13" s="34" t="s">
        <v>239</v>
      </c>
      <c r="I13" s="34" t="s">
        <v>239</v>
      </c>
      <c r="J13" s="35"/>
      <c r="K13" s="44"/>
      <c r="L13" s="240" t="s">
        <v>200</v>
      </c>
      <c r="M13" s="43">
        <v>10</v>
      </c>
      <c r="N13" s="34">
        <v>1</v>
      </c>
      <c r="O13" s="34">
        <v>9</v>
      </c>
      <c r="P13" s="34">
        <v>1</v>
      </c>
      <c r="Q13" s="34">
        <v>9</v>
      </c>
      <c r="R13" s="34" t="s">
        <v>239</v>
      </c>
      <c r="S13" s="34" t="s">
        <v>239</v>
      </c>
    </row>
    <row r="14" spans="1:19" ht="13.5">
      <c r="A14" s="80"/>
      <c r="B14" s="60"/>
      <c r="C14" s="34"/>
      <c r="D14" s="34"/>
      <c r="E14" s="34"/>
      <c r="F14" s="34"/>
      <c r="G14" s="34"/>
      <c r="H14" s="34"/>
      <c r="I14" s="34"/>
      <c r="J14" s="35"/>
      <c r="K14" s="44"/>
      <c r="L14" s="45" t="s">
        <v>308</v>
      </c>
      <c r="M14" s="43">
        <v>4</v>
      </c>
      <c r="N14" s="34" t="s">
        <v>239</v>
      </c>
      <c r="O14" s="34">
        <v>4</v>
      </c>
      <c r="P14" s="34" t="s">
        <v>239</v>
      </c>
      <c r="Q14" s="34">
        <v>4</v>
      </c>
      <c r="R14" s="34" t="s">
        <v>239</v>
      </c>
      <c r="S14" s="34" t="s">
        <v>239</v>
      </c>
    </row>
    <row r="15" spans="1:19" ht="13.5">
      <c r="A15" s="232" t="s">
        <v>87</v>
      </c>
      <c r="B15" s="229"/>
      <c r="C15" s="34">
        <v>109</v>
      </c>
      <c r="D15" s="34">
        <v>80</v>
      </c>
      <c r="E15" s="34">
        <v>29</v>
      </c>
      <c r="F15" s="34">
        <v>80</v>
      </c>
      <c r="G15" s="34">
        <v>29</v>
      </c>
      <c r="H15" s="34" t="s">
        <v>239</v>
      </c>
      <c r="I15" s="34" t="s">
        <v>239</v>
      </c>
      <c r="J15" s="35"/>
      <c r="K15" s="44"/>
      <c r="L15" s="45" t="s">
        <v>309</v>
      </c>
      <c r="M15" s="43">
        <v>5</v>
      </c>
      <c r="N15" s="34">
        <v>2</v>
      </c>
      <c r="O15" s="34">
        <v>3</v>
      </c>
      <c r="P15" s="34">
        <v>2</v>
      </c>
      <c r="Q15" s="34">
        <v>3</v>
      </c>
      <c r="R15" s="34" t="s">
        <v>239</v>
      </c>
      <c r="S15" s="34" t="s">
        <v>239</v>
      </c>
    </row>
    <row r="16" spans="1:19" ht="13.5">
      <c r="A16" s="80"/>
      <c r="B16" s="14" t="s">
        <v>310</v>
      </c>
      <c r="C16" s="34">
        <v>1</v>
      </c>
      <c r="D16" s="34">
        <v>1</v>
      </c>
      <c r="E16" s="34" t="s">
        <v>239</v>
      </c>
      <c r="F16" s="34">
        <v>1</v>
      </c>
      <c r="G16" s="34" t="s">
        <v>239</v>
      </c>
      <c r="H16" s="34" t="s">
        <v>239</v>
      </c>
      <c r="I16" s="34" t="s">
        <v>239</v>
      </c>
      <c r="J16" s="35"/>
      <c r="K16" s="44"/>
      <c r="L16" s="45" t="s">
        <v>311</v>
      </c>
      <c r="M16" s="43">
        <v>20</v>
      </c>
      <c r="N16" s="34">
        <v>7</v>
      </c>
      <c r="O16" s="34">
        <v>13</v>
      </c>
      <c r="P16" s="34">
        <v>7</v>
      </c>
      <c r="Q16" s="34">
        <v>13</v>
      </c>
      <c r="R16" s="34" t="s">
        <v>239</v>
      </c>
      <c r="S16" s="34" t="s">
        <v>239</v>
      </c>
    </row>
    <row r="17" spans="1:19" ht="13.5">
      <c r="A17" s="80"/>
      <c r="B17" s="14" t="s">
        <v>312</v>
      </c>
      <c r="C17" s="34">
        <v>7</v>
      </c>
      <c r="D17" s="34">
        <v>7</v>
      </c>
      <c r="E17" s="34" t="s">
        <v>239</v>
      </c>
      <c r="F17" s="34">
        <v>7</v>
      </c>
      <c r="G17" s="34" t="s">
        <v>239</v>
      </c>
      <c r="H17" s="34" t="s">
        <v>239</v>
      </c>
      <c r="I17" s="34" t="s">
        <v>239</v>
      </c>
      <c r="J17" s="35"/>
      <c r="K17" s="44"/>
      <c r="L17" s="46"/>
      <c r="M17" s="43"/>
      <c r="N17" s="34"/>
      <c r="O17" s="34"/>
      <c r="P17" s="34"/>
      <c r="Q17" s="34"/>
      <c r="R17" s="34"/>
      <c r="S17" s="34"/>
    </row>
    <row r="18" spans="1:19" ht="13.5" customHeight="1">
      <c r="A18" s="80"/>
      <c r="B18" s="14" t="s">
        <v>31</v>
      </c>
      <c r="C18" s="34">
        <v>1</v>
      </c>
      <c r="D18" s="34">
        <v>1</v>
      </c>
      <c r="E18" s="34" t="s">
        <v>239</v>
      </c>
      <c r="F18" s="34">
        <v>1</v>
      </c>
      <c r="G18" s="34" t="s">
        <v>239</v>
      </c>
      <c r="H18" s="34" t="s">
        <v>239</v>
      </c>
      <c r="I18" s="34" t="s">
        <v>239</v>
      </c>
      <c r="J18" s="35"/>
      <c r="K18" s="293" t="s">
        <v>257</v>
      </c>
      <c r="L18" s="294"/>
      <c r="M18" s="43"/>
      <c r="N18" s="34"/>
      <c r="O18" s="34"/>
      <c r="P18" s="34"/>
      <c r="Q18" s="34"/>
      <c r="R18" s="34"/>
      <c r="S18" s="34"/>
    </row>
    <row r="19" spans="1:19" ht="13.5">
      <c r="A19" s="80"/>
      <c r="B19" s="14" t="s">
        <v>313</v>
      </c>
      <c r="C19" s="34">
        <v>3</v>
      </c>
      <c r="D19" s="34">
        <v>3</v>
      </c>
      <c r="E19" s="34" t="s">
        <v>239</v>
      </c>
      <c r="F19" s="34">
        <v>3</v>
      </c>
      <c r="G19" s="34" t="s">
        <v>239</v>
      </c>
      <c r="H19" s="34" t="s">
        <v>239</v>
      </c>
      <c r="I19" s="34" t="s">
        <v>239</v>
      </c>
      <c r="J19" s="35"/>
      <c r="K19" s="295"/>
      <c r="L19" s="296"/>
      <c r="M19" s="43" t="s">
        <v>239</v>
      </c>
      <c r="N19" s="34" t="s">
        <v>239</v>
      </c>
      <c r="O19" s="34" t="s">
        <v>239</v>
      </c>
      <c r="P19" s="34" t="s">
        <v>239</v>
      </c>
      <c r="Q19" s="34" t="s">
        <v>239</v>
      </c>
      <c r="R19" s="34" t="s">
        <v>239</v>
      </c>
      <c r="S19" s="34" t="s">
        <v>239</v>
      </c>
    </row>
    <row r="20" spans="1:19" ht="13.5">
      <c r="A20" s="80"/>
      <c r="B20" s="14" t="s">
        <v>314</v>
      </c>
      <c r="C20" s="34">
        <v>5</v>
      </c>
      <c r="D20" s="34">
        <v>5</v>
      </c>
      <c r="E20" s="34" t="s">
        <v>239</v>
      </c>
      <c r="F20" s="34">
        <v>5</v>
      </c>
      <c r="G20" s="34" t="s">
        <v>239</v>
      </c>
      <c r="H20" s="34" t="s">
        <v>239</v>
      </c>
      <c r="I20" s="34" t="s">
        <v>239</v>
      </c>
      <c r="J20" s="35"/>
      <c r="K20" s="297"/>
      <c r="L20" s="298"/>
      <c r="M20" s="43"/>
      <c r="N20" s="34"/>
      <c r="O20" s="34"/>
      <c r="P20" s="34"/>
      <c r="Q20" s="34"/>
      <c r="R20" s="34"/>
      <c r="S20" s="34"/>
    </row>
    <row r="21" spans="1:19" ht="13.5">
      <c r="A21" s="80"/>
      <c r="B21" s="14" t="s">
        <v>247</v>
      </c>
      <c r="C21" s="34">
        <v>2</v>
      </c>
      <c r="D21" s="34">
        <v>2</v>
      </c>
      <c r="E21" s="34" t="s">
        <v>239</v>
      </c>
      <c r="F21" s="34">
        <v>2</v>
      </c>
      <c r="G21" s="34" t="s">
        <v>239</v>
      </c>
      <c r="H21" s="34" t="s">
        <v>239</v>
      </c>
      <c r="I21" s="34" t="s">
        <v>239</v>
      </c>
      <c r="J21" s="35"/>
      <c r="K21" s="47"/>
      <c r="L21" s="145"/>
      <c r="M21" s="43"/>
      <c r="N21" s="34"/>
      <c r="O21" s="34"/>
      <c r="P21" s="34"/>
      <c r="Q21" s="34"/>
      <c r="R21" s="34"/>
      <c r="S21" s="34"/>
    </row>
    <row r="22" spans="1:19" ht="13.5">
      <c r="A22" s="80"/>
      <c r="B22" s="14" t="s">
        <v>315</v>
      </c>
      <c r="C22" s="34">
        <v>7</v>
      </c>
      <c r="D22" s="34">
        <v>6</v>
      </c>
      <c r="E22" s="34">
        <v>1</v>
      </c>
      <c r="F22" s="34">
        <v>6</v>
      </c>
      <c r="G22" s="34">
        <v>1</v>
      </c>
      <c r="H22" s="34" t="s">
        <v>239</v>
      </c>
      <c r="I22" s="34" t="s">
        <v>239</v>
      </c>
      <c r="J22" s="35"/>
      <c r="K22" s="293" t="s">
        <v>316</v>
      </c>
      <c r="L22" s="294"/>
      <c r="M22" s="43"/>
      <c r="N22" s="34"/>
      <c r="O22" s="34"/>
      <c r="P22" s="34"/>
      <c r="Q22" s="34"/>
      <c r="R22" s="34"/>
      <c r="S22" s="34"/>
    </row>
    <row r="23" spans="1:19" ht="13.5" customHeight="1">
      <c r="A23" s="80"/>
      <c r="B23" s="14" t="s">
        <v>317</v>
      </c>
      <c r="C23" s="34">
        <v>9</v>
      </c>
      <c r="D23" s="34" t="s">
        <v>239</v>
      </c>
      <c r="E23" s="34">
        <v>9</v>
      </c>
      <c r="F23" s="34" t="s">
        <v>239</v>
      </c>
      <c r="G23" s="34">
        <v>9</v>
      </c>
      <c r="H23" s="34" t="s">
        <v>239</v>
      </c>
      <c r="I23" s="34" t="s">
        <v>239</v>
      </c>
      <c r="J23" s="35"/>
      <c r="K23" s="295"/>
      <c r="L23" s="296"/>
      <c r="M23" s="43" t="s">
        <v>239</v>
      </c>
      <c r="N23" s="34" t="s">
        <v>239</v>
      </c>
      <c r="O23" s="34" t="s">
        <v>239</v>
      </c>
      <c r="P23" s="34" t="s">
        <v>239</v>
      </c>
      <c r="Q23" s="34" t="s">
        <v>239</v>
      </c>
      <c r="R23" s="34" t="s">
        <v>239</v>
      </c>
      <c r="S23" s="34" t="s">
        <v>239</v>
      </c>
    </row>
    <row r="24" spans="1:19" ht="13.5">
      <c r="A24" s="80"/>
      <c r="B24" s="14" t="s">
        <v>318</v>
      </c>
      <c r="C24" s="34">
        <v>6</v>
      </c>
      <c r="D24" s="34">
        <v>5</v>
      </c>
      <c r="E24" s="34">
        <v>1</v>
      </c>
      <c r="F24" s="34">
        <v>5</v>
      </c>
      <c r="G24" s="34">
        <v>1</v>
      </c>
      <c r="H24" s="34" t="s">
        <v>239</v>
      </c>
      <c r="I24" s="34" t="s">
        <v>239</v>
      </c>
      <c r="J24" s="35"/>
      <c r="K24" s="297"/>
      <c r="L24" s="298"/>
      <c r="M24" s="34"/>
      <c r="N24" s="34"/>
      <c r="O24" s="34"/>
      <c r="P24" s="34"/>
      <c r="Q24" s="34"/>
      <c r="R24" s="34"/>
      <c r="S24" s="34"/>
    </row>
    <row r="25" spans="1:19" ht="15" customHeight="1">
      <c r="A25" s="80"/>
      <c r="B25" s="14" t="s">
        <v>248</v>
      </c>
      <c r="C25" s="34">
        <v>3</v>
      </c>
      <c r="D25" s="34">
        <v>3</v>
      </c>
      <c r="E25" s="34" t="s">
        <v>239</v>
      </c>
      <c r="F25" s="34">
        <v>3</v>
      </c>
      <c r="G25" s="34" t="s">
        <v>239</v>
      </c>
      <c r="H25" s="34" t="s">
        <v>239</v>
      </c>
      <c r="I25" s="34" t="s">
        <v>239</v>
      </c>
      <c r="J25" s="35"/>
      <c r="K25" s="223"/>
      <c r="L25" s="178"/>
      <c r="M25" s="34"/>
      <c r="N25" s="34"/>
      <c r="O25" s="34"/>
      <c r="P25" s="34"/>
      <c r="Q25" s="34"/>
      <c r="R25" s="34"/>
      <c r="S25" s="34"/>
    </row>
    <row r="26" spans="1:19" ht="13.5">
      <c r="A26" s="80"/>
      <c r="B26" s="14" t="s">
        <v>319</v>
      </c>
      <c r="C26" s="34">
        <v>2</v>
      </c>
      <c r="D26" s="34" t="s">
        <v>239</v>
      </c>
      <c r="E26" s="34">
        <v>2</v>
      </c>
      <c r="F26" s="34" t="s">
        <v>239</v>
      </c>
      <c r="G26" s="34">
        <v>2</v>
      </c>
      <c r="H26" s="34" t="s">
        <v>239</v>
      </c>
      <c r="I26" s="34" t="s">
        <v>239</v>
      </c>
      <c r="J26" s="35"/>
      <c r="K26" s="299" t="s">
        <v>238</v>
      </c>
      <c r="L26" s="300"/>
      <c r="M26" s="34"/>
      <c r="N26" s="34"/>
      <c r="O26" s="34"/>
      <c r="P26" s="34"/>
      <c r="Q26" s="34"/>
      <c r="R26" s="34"/>
      <c r="S26" s="34"/>
    </row>
    <row r="27" spans="1:19" ht="12" customHeight="1">
      <c r="A27" s="80"/>
      <c r="B27" s="14" t="s">
        <v>320</v>
      </c>
      <c r="C27" s="34">
        <v>2</v>
      </c>
      <c r="D27" s="34">
        <v>2</v>
      </c>
      <c r="E27" s="34" t="s">
        <v>239</v>
      </c>
      <c r="F27" s="34">
        <v>2</v>
      </c>
      <c r="G27" s="34" t="s">
        <v>239</v>
      </c>
      <c r="H27" s="34" t="s">
        <v>239</v>
      </c>
      <c r="I27" s="34" t="s">
        <v>239</v>
      </c>
      <c r="J27" s="35"/>
      <c r="K27" s="299"/>
      <c r="L27" s="300"/>
      <c r="M27" s="43" t="s">
        <v>239</v>
      </c>
      <c r="N27" s="34" t="s">
        <v>239</v>
      </c>
      <c r="O27" s="34" t="s">
        <v>239</v>
      </c>
      <c r="P27" s="34" t="s">
        <v>239</v>
      </c>
      <c r="Q27" s="34" t="s">
        <v>239</v>
      </c>
      <c r="R27" s="34" t="s">
        <v>239</v>
      </c>
      <c r="S27" s="34" t="s">
        <v>239</v>
      </c>
    </row>
    <row r="28" spans="1:19" ht="13.5">
      <c r="A28" s="80"/>
      <c r="B28" s="14" t="s">
        <v>321</v>
      </c>
      <c r="C28" s="34">
        <v>8</v>
      </c>
      <c r="D28" s="34">
        <v>5</v>
      </c>
      <c r="E28" s="34">
        <v>3</v>
      </c>
      <c r="F28" s="34">
        <v>5</v>
      </c>
      <c r="G28" s="34">
        <v>3</v>
      </c>
      <c r="H28" s="34" t="s">
        <v>239</v>
      </c>
      <c r="I28" s="34" t="s">
        <v>239</v>
      </c>
      <c r="J28" s="35"/>
      <c r="K28" s="299"/>
      <c r="L28" s="300"/>
      <c r="M28" s="34"/>
      <c r="N28" s="34"/>
      <c r="O28" s="34"/>
      <c r="P28" s="34"/>
      <c r="Q28" s="34"/>
      <c r="R28" s="34"/>
      <c r="S28" s="34"/>
    </row>
    <row r="29" spans="1:19" ht="13.5">
      <c r="A29" s="80"/>
      <c r="B29" s="14" t="s">
        <v>322</v>
      </c>
      <c r="C29" s="34">
        <v>53</v>
      </c>
      <c r="D29" s="34">
        <v>40</v>
      </c>
      <c r="E29" s="34">
        <v>13</v>
      </c>
      <c r="F29" s="34">
        <v>40</v>
      </c>
      <c r="G29" s="34">
        <v>13</v>
      </c>
      <c r="H29" s="34" t="s">
        <v>239</v>
      </c>
      <c r="I29" s="34" t="s">
        <v>239</v>
      </c>
      <c r="J29" s="53"/>
      <c r="K29" s="44"/>
      <c r="L29" s="91"/>
      <c r="M29" s="34"/>
      <c r="N29" s="34"/>
      <c r="O29" s="34"/>
      <c r="P29" s="34"/>
      <c r="Q29" s="34"/>
      <c r="R29" s="34"/>
      <c r="S29" s="34"/>
    </row>
    <row r="30" spans="1:19" ht="13.5">
      <c r="A30" s="80"/>
      <c r="B30" s="241"/>
      <c r="C30" s="53"/>
      <c r="D30" s="53"/>
      <c r="E30" s="53"/>
      <c r="F30" s="53"/>
      <c r="G30" s="53"/>
      <c r="H30" s="53"/>
      <c r="I30" s="53"/>
      <c r="J30" s="53"/>
      <c r="K30" s="44"/>
      <c r="L30" s="91"/>
      <c r="M30" s="35"/>
      <c r="N30" s="35"/>
      <c r="O30" s="35"/>
      <c r="P30" s="35"/>
      <c r="Q30" s="35"/>
      <c r="R30" s="35"/>
      <c r="S30" s="35"/>
    </row>
    <row r="31" spans="1:19" ht="7.5" customHeight="1">
      <c r="A31" s="93"/>
      <c r="B31" s="242"/>
      <c r="C31" s="54"/>
      <c r="D31" s="54"/>
      <c r="E31" s="54"/>
      <c r="F31" s="54"/>
      <c r="G31" s="54"/>
      <c r="H31" s="54"/>
      <c r="I31" s="54"/>
      <c r="J31" s="54"/>
      <c r="K31" s="243"/>
      <c r="L31" s="69"/>
      <c r="M31" s="54"/>
      <c r="N31" s="54"/>
      <c r="O31" s="54"/>
      <c r="P31" s="54"/>
      <c r="Q31" s="54"/>
      <c r="R31" s="54"/>
      <c r="S31" s="54"/>
    </row>
    <row r="32" spans="13:19" ht="13.5">
      <c r="M32" s="55"/>
      <c r="N32" s="55"/>
      <c r="O32" s="55"/>
      <c r="P32" s="55"/>
      <c r="Q32" s="55"/>
      <c r="R32" s="55"/>
      <c r="S32" s="55"/>
    </row>
    <row r="33" spans="13:19" ht="13.5">
      <c r="M33" s="55"/>
      <c r="N33" s="55"/>
      <c r="O33" s="55"/>
      <c r="P33" s="55"/>
      <c r="Q33" s="55"/>
      <c r="R33" s="55"/>
      <c r="S33" s="55"/>
    </row>
    <row r="34" spans="13:19" ht="13.5">
      <c r="M34" s="55"/>
      <c r="N34" s="55"/>
      <c r="O34" s="55"/>
      <c r="P34" s="55"/>
      <c r="Q34" s="55"/>
      <c r="R34" s="55"/>
      <c r="S34" s="55"/>
    </row>
    <row r="35" spans="13:19" ht="13.5">
      <c r="M35" s="55"/>
      <c r="N35" s="55"/>
      <c r="O35" s="55"/>
      <c r="P35" s="55"/>
      <c r="Q35" s="55"/>
      <c r="R35" s="55"/>
      <c r="S35" s="55"/>
    </row>
  </sheetData>
  <mergeCells count="18">
    <mergeCell ref="A7:B7"/>
    <mergeCell ref="A13:B13"/>
    <mergeCell ref="A15:B15"/>
    <mergeCell ref="K5:L5"/>
    <mergeCell ref="K7:L7"/>
    <mergeCell ref="K10:L10"/>
    <mergeCell ref="K22:L24"/>
    <mergeCell ref="K26:L28"/>
    <mergeCell ref="M3:O3"/>
    <mergeCell ref="K18:L20"/>
    <mergeCell ref="P3:Q3"/>
    <mergeCell ref="R3:S3"/>
    <mergeCell ref="A5:B5"/>
    <mergeCell ref="F3:G3"/>
    <mergeCell ref="C3:E3"/>
    <mergeCell ref="A3:B4"/>
    <mergeCell ref="K3:L4"/>
    <mergeCell ref="H3:I3"/>
  </mergeCells>
  <printOptions horizontalCentered="1"/>
  <pageMargins left="0.3937007874015748" right="0.3937007874015748" top="1.1811023622047245" bottom="0.42" header="0.5118110236220472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S45"/>
  <sheetViews>
    <sheetView workbookViewId="0" topLeftCell="A1">
      <pane xSplit="2" ySplit="1" topLeftCell="C2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208" customWidth="1"/>
    <col min="2" max="2" width="13.875" style="1" customWidth="1"/>
    <col min="3" max="9" width="5.00390625" style="1" customWidth="1"/>
    <col min="10" max="10" width="0.37109375" style="1" customWidth="1"/>
    <col min="11" max="11" width="2.00390625" style="1" customWidth="1"/>
    <col min="12" max="12" width="15.125" style="86" customWidth="1"/>
    <col min="13" max="19" width="5.00390625" style="1" customWidth="1"/>
    <col min="20" max="16384" width="9.00390625" style="1" customWidth="1"/>
  </cols>
  <sheetData>
    <row r="1" spans="1:19" s="250" customFormat="1" ht="17.25" customHeight="1">
      <c r="A1" s="246" t="s">
        <v>360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50" customFormat="1" ht="17.25" customHeight="1" thickBot="1">
      <c r="A2" s="246" t="s">
        <v>343</v>
      </c>
      <c r="B2" s="246"/>
      <c r="C2" s="245"/>
      <c r="D2" s="245"/>
      <c r="E2" s="245"/>
      <c r="F2" s="245"/>
      <c r="G2" s="245"/>
      <c r="H2" s="246"/>
      <c r="I2" s="246"/>
      <c r="J2" s="246"/>
      <c r="K2" s="246"/>
      <c r="L2" s="246"/>
      <c r="M2" s="245"/>
      <c r="N2" s="245"/>
      <c r="O2" s="245"/>
      <c r="P2" s="245"/>
      <c r="Q2" s="245"/>
      <c r="R2" s="246"/>
      <c r="S2" s="249"/>
    </row>
    <row r="3" spans="1:19" s="55" customFormat="1" ht="14.25" customHeight="1" thickTop="1">
      <c r="A3" s="278" t="s">
        <v>82</v>
      </c>
      <c r="B3" s="279"/>
      <c r="C3" s="269" t="s">
        <v>164</v>
      </c>
      <c r="D3" s="269"/>
      <c r="E3" s="270"/>
      <c r="F3" s="271" t="s">
        <v>165</v>
      </c>
      <c r="G3" s="270"/>
      <c r="H3" s="272" t="s">
        <v>166</v>
      </c>
      <c r="I3" s="273"/>
      <c r="J3" s="3"/>
      <c r="K3" s="282" t="s">
        <v>82</v>
      </c>
      <c r="L3" s="279"/>
      <c r="M3" s="269" t="s">
        <v>164</v>
      </c>
      <c r="N3" s="269"/>
      <c r="O3" s="270"/>
      <c r="P3" s="271" t="s">
        <v>165</v>
      </c>
      <c r="Q3" s="270"/>
      <c r="R3" s="272" t="s">
        <v>166</v>
      </c>
      <c r="S3" s="273"/>
    </row>
    <row r="4" spans="1:19" s="55" customFormat="1" ht="14.25" customHeight="1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7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</row>
    <row r="5" spans="1:19" s="55" customFormat="1" ht="14.25" customHeight="1">
      <c r="A5" s="291" t="s">
        <v>86</v>
      </c>
      <c r="B5" s="292"/>
      <c r="C5" s="34">
        <v>333</v>
      </c>
      <c r="D5" s="34">
        <v>308</v>
      </c>
      <c r="E5" s="34">
        <v>25</v>
      </c>
      <c r="F5" s="34">
        <v>303</v>
      </c>
      <c r="G5" s="34">
        <v>25</v>
      </c>
      <c r="H5" s="34">
        <v>5</v>
      </c>
      <c r="I5" s="34" t="s">
        <v>239</v>
      </c>
      <c r="J5" s="35"/>
      <c r="K5" s="301" t="s">
        <v>127</v>
      </c>
      <c r="L5" s="275"/>
      <c r="M5" s="34" t="s">
        <v>239</v>
      </c>
      <c r="N5" s="34" t="s">
        <v>239</v>
      </c>
      <c r="O5" s="34" t="s">
        <v>239</v>
      </c>
      <c r="P5" s="34" t="s">
        <v>239</v>
      </c>
      <c r="Q5" s="34" t="s">
        <v>239</v>
      </c>
      <c r="R5" s="34" t="s">
        <v>239</v>
      </c>
      <c r="S5" s="34" t="s">
        <v>239</v>
      </c>
    </row>
    <row r="6" spans="1:19" ht="13.5">
      <c r="A6" s="63"/>
      <c r="B6" s="91"/>
      <c r="C6" s="34"/>
      <c r="D6" s="34"/>
      <c r="E6" s="34"/>
      <c r="F6" s="34"/>
      <c r="G6" s="34"/>
      <c r="H6" s="34"/>
      <c r="I6" s="34"/>
      <c r="J6" s="35"/>
      <c r="K6" s="44"/>
      <c r="L6" s="91"/>
      <c r="M6" s="34"/>
      <c r="N6" s="34"/>
      <c r="O6" s="34"/>
      <c r="P6" s="34"/>
      <c r="Q6" s="34"/>
      <c r="R6" s="34"/>
      <c r="S6" s="34"/>
    </row>
    <row r="7" spans="1:19" ht="13.5">
      <c r="A7" s="232" t="s">
        <v>89</v>
      </c>
      <c r="B7" s="229"/>
      <c r="C7" s="34">
        <v>10</v>
      </c>
      <c r="D7" s="34">
        <v>10</v>
      </c>
      <c r="E7" s="34" t="s">
        <v>239</v>
      </c>
      <c r="F7" s="34">
        <v>10</v>
      </c>
      <c r="G7" s="34" t="s">
        <v>239</v>
      </c>
      <c r="H7" s="34" t="s">
        <v>239</v>
      </c>
      <c r="I7" s="34" t="s">
        <v>239</v>
      </c>
      <c r="J7" s="35"/>
      <c r="K7" s="302" t="s">
        <v>130</v>
      </c>
      <c r="L7" s="229"/>
      <c r="M7" s="34">
        <v>1</v>
      </c>
      <c r="N7" s="34" t="s">
        <v>239</v>
      </c>
      <c r="O7" s="34">
        <v>1</v>
      </c>
      <c r="P7" s="34" t="s">
        <v>239</v>
      </c>
      <c r="Q7" s="34">
        <v>1</v>
      </c>
      <c r="R7" s="34" t="s">
        <v>239</v>
      </c>
      <c r="S7" s="34" t="s">
        <v>239</v>
      </c>
    </row>
    <row r="8" spans="1:19" ht="13.5">
      <c r="A8" s="63"/>
      <c r="B8" s="14" t="s">
        <v>249</v>
      </c>
      <c r="C8" s="34">
        <v>6</v>
      </c>
      <c r="D8" s="34">
        <v>6</v>
      </c>
      <c r="E8" s="34" t="s">
        <v>239</v>
      </c>
      <c r="F8" s="34">
        <v>6</v>
      </c>
      <c r="G8" s="34" t="s">
        <v>239</v>
      </c>
      <c r="H8" s="34" t="s">
        <v>239</v>
      </c>
      <c r="I8" s="34" t="s">
        <v>239</v>
      </c>
      <c r="J8" s="35"/>
      <c r="K8" s="79"/>
      <c r="L8" s="14" t="s">
        <v>328</v>
      </c>
      <c r="M8" s="34">
        <v>1</v>
      </c>
      <c r="N8" s="34" t="s">
        <v>239</v>
      </c>
      <c r="O8" s="34">
        <v>1</v>
      </c>
      <c r="P8" s="34" t="s">
        <v>239</v>
      </c>
      <c r="Q8" s="34">
        <v>1</v>
      </c>
      <c r="R8" s="34" t="s">
        <v>239</v>
      </c>
      <c r="S8" s="34" t="s">
        <v>239</v>
      </c>
    </row>
    <row r="9" spans="1:19" ht="13.5">
      <c r="A9" s="63"/>
      <c r="B9" s="14" t="s">
        <v>329</v>
      </c>
      <c r="C9" s="34">
        <v>2</v>
      </c>
      <c r="D9" s="34">
        <v>2</v>
      </c>
      <c r="E9" s="34" t="s">
        <v>239</v>
      </c>
      <c r="F9" s="34">
        <v>2</v>
      </c>
      <c r="G9" s="34" t="s">
        <v>239</v>
      </c>
      <c r="H9" s="34" t="s">
        <v>239</v>
      </c>
      <c r="I9" s="34" t="s">
        <v>239</v>
      </c>
      <c r="J9" s="35"/>
      <c r="K9" s="44"/>
      <c r="L9" s="91"/>
      <c r="M9" s="34"/>
      <c r="N9" s="34"/>
      <c r="O9" s="34"/>
      <c r="P9" s="34"/>
      <c r="Q9" s="34"/>
      <c r="R9" s="34"/>
      <c r="S9" s="34"/>
    </row>
    <row r="10" spans="1:19" ht="13.5">
      <c r="A10" s="63"/>
      <c r="B10" s="14" t="s">
        <v>304</v>
      </c>
      <c r="C10" s="34">
        <v>2</v>
      </c>
      <c r="D10" s="34">
        <v>2</v>
      </c>
      <c r="E10" s="34" t="s">
        <v>239</v>
      </c>
      <c r="F10" s="34">
        <v>2</v>
      </c>
      <c r="G10" s="34" t="s">
        <v>239</v>
      </c>
      <c r="H10" s="34" t="s">
        <v>239</v>
      </c>
      <c r="I10" s="34" t="s">
        <v>239</v>
      </c>
      <c r="J10" s="35"/>
      <c r="K10" s="302" t="s">
        <v>132</v>
      </c>
      <c r="L10" s="229"/>
      <c r="M10" s="34">
        <v>50</v>
      </c>
      <c r="N10" s="34">
        <v>37</v>
      </c>
      <c r="O10" s="34">
        <v>13</v>
      </c>
      <c r="P10" s="34">
        <v>35</v>
      </c>
      <c r="Q10" s="34">
        <v>13</v>
      </c>
      <c r="R10" s="34">
        <v>2</v>
      </c>
      <c r="S10" s="34" t="s">
        <v>239</v>
      </c>
    </row>
    <row r="11" spans="1:19" ht="13.5">
      <c r="A11" s="63"/>
      <c r="B11" s="14"/>
      <c r="C11" s="34"/>
      <c r="D11" s="34"/>
      <c r="E11" s="34"/>
      <c r="F11" s="34"/>
      <c r="G11" s="34"/>
      <c r="H11" s="34"/>
      <c r="I11" s="34"/>
      <c r="J11" s="35"/>
      <c r="K11" s="44"/>
      <c r="L11" s="14" t="s">
        <v>116</v>
      </c>
      <c r="M11" s="34">
        <v>4</v>
      </c>
      <c r="N11" s="34" t="s">
        <v>239</v>
      </c>
      <c r="O11" s="34">
        <v>4</v>
      </c>
      <c r="P11" s="34" t="s">
        <v>239</v>
      </c>
      <c r="Q11" s="34">
        <v>4</v>
      </c>
      <c r="R11" s="34" t="s">
        <v>239</v>
      </c>
      <c r="S11" s="34" t="s">
        <v>239</v>
      </c>
    </row>
    <row r="12" spans="1:19" ht="22.5">
      <c r="A12" s="232" t="s">
        <v>255</v>
      </c>
      <c r="B12" s="229"/>
      <c r="C12" s="34" t="s">
        <v>239</v>
      </c>
      <c r="D12" s="34" t="s">
        <v>239</v>
      </c>
      <c r="E12" s="34" t="s">
        <v>239</v>
      </c>
      <c r="F12" s="34" t="s">
        <v>239</v>
      </c>
      <c r="G12" s="34" t="s">
        <v>239</v>
      </c>
      <c r="H12" s="34" t="s">
        <v>239</v>
      </c>
      <c r="I12" s="34" t="s">
        <v>239</v>
      </c>
      <c r="J12" s="35"/>
      <c r="K12" s="44"/>
      <c r="L12" s="68" t="s">
        <v>199</v>
      </c>
      <c r="M12" s="34">
        <v>3</v>
      </c>
      <c r="N12" s="34">
        <v>2</v>
      </c>
      <c r="O12" s="34">
        <v>1</v>
      </c>
      <c r="P12" s="34">
        <v>1</v>
      </c>
      <c r="Q12" s="34">
        <v>1</v>
      </c>
      <c r="R12" s="34">
        <v>1</v>
      </c>
      <c r="S12" s="34" t="s">
        <v>239</v>
      </c>
    </row>
    <row r="13" spans="1:19" ht="22.5">
      <c r="A13" s="46"/>
      <c r="B13" s="14"/>
      <c r="C13" s="34"/>
      <c r="D13" s="34"/>
      <c r="E13" s="34"/>
      <c r="F13" s="34"/>
      <c r="G13" s="34"/>
      <c r="H13" s="34"/>
      <c r="I13" s="34"/>
      <c r="J13" s="35"/>
      <c r="K13" s="44"/>
      <c r="L13" s="68" t="s">
        <v>200</v>
      </c>
      <c r="M13" s="61">
        <v>5</v>
      </c>
      <c r="N13" s="61">
        <v>5</v>
      </c>
      <c r="O13" s="61" t="s">
        <v>239</v>
      </c>
      <c r="P13" s="61">
        <v>5</v>
      </c>
      <c r="Q13" s="34" t="s">
        <v>239</v>
      </c>
      <c r="R13" s="34" t="s">
        <v>239</v>
      </c>
      <c r="S13" s="34" t="s">
        <v>239</v>
      </c>
    </row>
    <row r="14" spans="1:19" ht="13.5">
      <c r="A14" s="232" t="s">
        <v>256</v>
      </c>
      <c r="B14" s="229"/>
      <c r="C14" s="34">
        <v>270</v>
      </c>
      <c r="D14" s="34">
        <v>259</v>
      </c>
      <c r="E14" s="34">
        <v>11</v>
      </c>
      <c r="F14" s="34">
        <v>257</v>
      </c>
      <c r="G14" s="34">
        <v>11</v>
      </c>
      <c r="H14" s="34">
        <v>2</v>
      </c>
      <c r="I14" s="34" t="s">
        <v>239</v>
      </c>
      <c r="J14" s="35"/>
      <c r="K14" s="44"/>
      <c r="L14" s="14" t="s">
        <v>133</v>
      </c>
      <c r="M14" s="34">
        <v>1</v>
      </c>
      <c r="N14" s="34" t="s">
        <v>239</v>
      </c>
      <c r="O14" s="34">
        <v>1</v>
      </c>
      <c r="P14" s="34" t="s">
        <v>239</v>
      </c>
      <c r="Q14" s="34">
        <v>1</v>
      </c>
      <c r="R14" s="34" t="s">
        <v>239</v>
      </c>
      <c r="S14" s="61" t="s">
        <v>239</v>
      </c>
    </row>
    <row r="15" spans="1:19" ht="13.5">
      <c r="A15" s="143"/>
      <c r="B15" s="14" t="s">
        <v>23</v>
      </c>
      <c r="C15" s="34">
        <v>1</v>
      </c>
      <c r="D15" s="34">
        <v>1</v>
      </c>
      <c r="E15" s="34" t="s">
        <v>239</v>
      </c>
      <c r="F15" s="34">
        <v>1</v>
      </c>
      <c r="G15" s="34" t="s">
        <v>239</v>
      </c>
      <c r="H15" s="34" t="s">
        <v>239</v>
      </c>
      <c r="I15" s="34" t="s">
        <v>239</v>
      </c>
      <c r="J15" s="35"/>
      <c r="K15" s="44"/>
      <c r="L15" s="14" t="s">
        <v>124</v>
      </c>
      <c r="M15" s="34">
        <v>37</v>
      </c>
      <c r="N15" s="34">
        <v>30</v>
      </c>
      <c r="O15" s="34">
        <v>7</v>
      </c>
      <c r="P15" s="34">
        <v>29</v>
      </c>
      <c r="Q15" s="34">
        <v>7</v>
      </c>
      <c r="R15" s="34">
        <v>1</v>
      </c>
      <c r="S15" s="61" t="s">
        <v>239</v>
      </c>
    </row>
    <row r="16" spans="1:19" ht="13.5">
      <c r="A16" s="63"/>
      <c r="B16" s="14" t="s">
        <v>35</v>
      </c>
      <c r="C16" s="34">
        <v>2</v>
      </c>
      <c r="D16" s="34">
        <v>2</v>
      </c>
      <c r="E16" s="34" t="s">
        <v>239</v>
      </c>
      <c r="F16" s="34">
        <v>2</v>
      </c>
      <c r="G16" s="34" t="s">
        <v>239</v>
      </c>
      <c r="H16" s="34" t="s">
        <v>239</v>
      </c>
      <c r="I16" s="34" t="s">
        <v>239</v>
      </c>
      <c r="J16" s="35"/>
      <c r="K16" s="44"/>
      <c r="L16" s="14"/>
      <c r="M16" s="34"/>
      <c r="N16" s="34"/>
      <c r="O16" s="34"/>
      <c r="P16" s="34"/>
      <c r="Q16" s="34"/>
      <c r="R16" s="34"/>
      <c r="S16" s="61"/>
    </row>
    <row r="17" spans="1:19" ht="13.5">
      <c r="A17" s="143"/>
      <c r="B17" s="14" t="s">
        <v>43</v>
      </c>
      <c r="C17" s="34">
        <v>9</v>
      </c>
      <c r="D17" s="34">
        <v>9</v>
      </c>
      <c r="E17" s="34" t="s">
        <v>239</v>
      </c>
      <c r="F17" s="34">
        <v>9</v>
      </c>
      <c r="G17" s="34" t="s">
        <v>239</v>
      </c>
      <c r="H17" s="34" t="s">
        <v>239</v>
      </c>
      <c r="I17" s="34" t="s">
        <v>239</v>
      </c>
      <c r="J17" s="35"/>
      <c r="K17" s="44"/>
      <c r="L17" s="91"/>
      <c r="M17" s="61"/>
      <c r="N17" s="61"/>
      <c r="O17" s="61"/>
      <c r="P17" s="61"/>
      <c r="Q17" s="61"/>
      <c r="R17" s="61"/>
      <c r="S17" s="61"/>
    </row>
    <row r="18" spans="1:19" ht="13.5">
      <c r="A18" s="63"/>
      <c r="B18" s="14" t="s">
        <v>106</v>
      </c>
      <c r="C18" s="34">
        <v>1</v>
      </c>
      <c r="D18" s="34">
        <v>1</v>
      </c>
      <c r="E18" s="34" t="s">
        <v>239</v>
      </c>
      <c r="F18" s="34">
        <v>1</v>
      </c>
      <c r="G18" s="34" t="s">
        <v>239</v>
      </c>
      <c r="H18" s="34" t="s">
        <v>239</v>
      </c>
      <c r="I18" s="34" t="s">
        <v>239</v>
      </c>
      <c r="J18" s="35"/>
      <c r="K18" s="293" t="s">
        <v>257</v>
      </c>
      <c r="L18" s="294"/>
      <c r="M18" s="35"/>
      <c r="N18" s="35"/>
      <c r="O18" s="35"/>
      <c r="P18" s="35"/>
      <c r="Q18" s="35"/>
      <c r="R18" s="35"/>
      <c r="S18" s="35"/>
    </row>
    <row r="19" spans="1:19" ht="13.5">
      <c r="A19" s="63"/>
      <c r="B19" s="14" t="s">
        <v>250</v>
      </c>
      <c r="C19" s="34">
        <v>8</v>
      </c>
      <c r="D19" s="34">
        <v>8</v>
      </c>
      <c r="E19" s="34" t="s">
        <v>239</v>
      </c>
      <c r="F19" s="34">
        <v>8</v>
      </c>
      <c r="G19" s="34" t="s">
        <v>239</v>
      </c>
      <c r="H19" s="34" t="s">
        <v>239</v>
      </c>
      <c r="I19" s="34" t="s">
        <v>239</v>
      </c>
      <c r="J19" s="35"/>
      <c r="K19" s="295"/>
      <c r="L19" s="296"/>
      <c r="M19" s="61">
        <v>1</v>
      </c>
      <c r="N19" s="61">
        <v>1</v>
      </c>
      <c r="O19" s="61" t="s">
        <v>239</v>
      </c>
      <c r="P19" s="61" t="s">
        <v>239</v>
      </c>
      <c r="Q19" s="61" t="s">
        <v>239</v>
      </c>
      <c r="R19" s="61">
        <v>1</v>
      </c>
      <c r="S19" s="61" t="s">
        <v>239</v>
      </c>
    </row>
    <row r="20" spans="1:19" ht="13.5">
      <c r="A20" s="63"/>
      <c r="B20" s="14" t="s">
        <v>251</v>
      </c>
      <c r="C20" s="34">
        <v>29</v>
      </c>
      <c r="D20" s="34">
        <v>27</v>
      </c>
      <c r="E20" s="34">
        <v>2</v>
      </c>
      <c r="F20" s="34">
        <v>27</v>
      </c>
      <c r="G20" s="34">
        <v>2</v>
      </c>
      <c r="H20" s="34" t="s">
        <v>239</v>
      </c>
      <c r="I20" s="34" t="s">
        <v>239</v>
      </c>
      <c r="J20" s="35"/>
      <c r="K20" s="297"/>
      <c r="L20" s="298"/>
      <c r="M20" s="34"/>
      <c r="N20" s="34"/>
      <c r="O20" s="34"/>
      <c r="P20" s="34"/>
      <c r="Q20" s="34"/>
      <c r="R20" s="34"/>
      <c r="S20" s="34"/>
    </row>
    <row r="21" spans="1:19" ht="13.5">
      <c r="A21" s="63"/>
      <c r="B21" s="14" t="s">
        <v>252</v>
      </c>
      <c r="C21" s="34">
        <v>24</v>
      </c>
      <c r="D21" s="34">
        <v>24</v>
      </c>
      <c r="E21" s="34" t="s">
        <v>239</v>
      </c>
      <c r="F21" s="34">
        <v>24</v>
      </c>
      <c r="G21" s="34" t="s">
        <v>239</v>
      </c>
      <c r="H21" s="34" t="s">
        <v>239</v>
      </c>
      <c r="I21" s="34" t="s">
        <v>239</v>
      </c>
      <c r="J21" s="35"/>
      <c r="K21" s="151"/>
      <c r="L21" s="154"/>
      <c r="M21" s="34"/>
      <c r="N21" s="34"/>
      <c r="O21" s="34"/>
      <c r="P21" s="34"/>
      <c r="Q21" s="34"/>
      <c r="R21" s="34"/>
      <c r="S21" s="34"/>
    </row>
    <row r="22" spans="1:19" ht="13.5">
      <c r="A22" s="63"/>
      <c r="B22" s="14" t="s">
        <v>253</v>
      </c>
      <c r="C22" s="34">
        <v>9</v>
      </c>
      <c r="D22" s="34">
        <v>9</v>
      </c>
      <c r="E22" s="34" t="s">
        <v>239</v>
      </c>
      <c r="F22" s="34">
        <v>8</v>
      </c>
      <c r="G22" s="34" t="s">
        <v>239</v>
      </c>
      <c r="H22" s="34">
        <v>1</v>
      </c>
      <c r="I22" s="34" t="s">
        <v>239</v>
      </c>
      <c r="J22" s="35"/>
      <c r="K22" s="293" t="s">
        <v>330</v>
      </c>
      <c r="L22" s="294"/>
      <c r="M22" s="34"/>
      <c r="N22" s="34"/>
      <c r="O22" s="34"/>
      <c r="P22" s="34"/>
      <c r="Q22" s="34"/>
      <c r="R22" s="34"/>
      <c r="S22" s="34"/>
    </row>
    <row r="23" spans="1:19" ht="13.5">
      <c r="A23" s="63"/>
      <c r="B23" s="14" t="s">
        <v>201</v>
      </c>
      <c r="C23" s="34">
        <v>1</v>
      </c>
      <c r="D23" s="34" t="s">
        <v>239</v>
      </c>
      <c r="E23" s="34">
        <v>1</v>
      </c>
      <c r="F23" s="34" t="s">
        <v>239</v>
      </c>
      <c r="G23" s="34">
        <v>1</v>
      </c>
      <c r="H23" s="34" t="s">
        <v>239</v>
      </c>
      <c r="I23" s="34" t="s">
        <v>239</v>
      </c>
      <c r="J23" s="35"/>
      <c r="K23" s="295"/>
      <c r="L23" s="296"/>
      <c r="M23" s="34">
        <v>1</v>
      </c>
      <c r="N23" s="34">
        <v>1</v>
      </c>
      <c r="O23" s="34" t="s">
        <v>239</v>
      </c>
      <c r="P23" s="34">
        <v>1</v>
      </c>
      <c r="Q23" s="34" t="s">
        <v>239</v>
      </c>
      <c r="R23" s="34" t="s">
        <v>239</v>
      </c>
      <c r="S23" s="34" t="s">
        <v>239</v>
      </c>
    </row>
    <row r="24" spans="1:19" ht="13.5">
      <c r="A24" s="63"/>
      <c r="B24" s="14" t="s">
        <v>202</v>
      </c>
      <c r="C24" s="34">
        <v>13</v>
      </c>
      <c r="D24" s="34">
        <v>13</v>
      </c>
      <c r="E24" s="34" t="s">
        <v>239</v>
      </c>
      <c r="F24" s="34">
        <v>12</v>
      </c>
      <c r="G24" s="34" t="s">
        <v>239</v>
      </c>
      <c r="H24" s="34">
        <v>1</v>
      </c>
      <c r="I24" s="34" t="s">
        <v>239</v>
      </c>
      <c r="J24" s="35"/>
      <c r="K24" s="297"/>
      <c r="L24" s="298"/>
      <c r="M24" s="34"/>
      <c r="N24" s="34"/>
      <c r="O24" s="34"/>
      <c r="P24" s="34"/>
      <c r="Q24" s="34"/>
      <c r="R24" s="34"/>
      <c r="S24" s="34"/>
    </row>
    <row r="25" spans="1:19" ht="13.5">
      <c r="A25" s="63"/>
      <c r="B25" s="14" t="s">
        <v>254</v>
      </c>
      <c r="C25" s="34">
        <v>9</v>
      </c>
      <c r="D25" s="34">
        <v>9</v>
      </c>
      <c r="E25" s="34" t="s">
        <v>239</v>
      </c>
      <c r="F25" s="34">
        <v>9</v>
      </c>
      <c r="G25" s="34" t="s">
        <v>239</v>
      </c>
      <c r="H25" s="34" t="s">
        <v>239</v>
      </c>
      <c r="I25" s="34" t="s">
        <v>239</v>
      </c>
      <c r="J25" s="35"/>
      <c r="K25" s="151"/>
      <c r="L25" s="154"/>
      <c r="M25" s="34"/>
      <c r="N25" s="34"/>
      <c r="O25" s="34"/>
      <c r="P25" s="34"/>
      <c r="Q25" s="34"/>
      <c r="R25" s="34"/>
      <c r="S25" s="34"/>
    </row>
    <row r="26" spans="1:19" ht="13.5">
      <c r="A26" s="63"/>
      <c r="B26" s="14" t="s">
        <v>203</v>
      </c>
      <c r="C26" s="34">
        <v>4</v>
      </c>
      <c r="D26" s="34">
        <v>4</v>
      </c>
      <c r="E26" s="34" t="s">
        <v>239</v>
      </c>
      <c r="F26" s="34">
        <v>4</v>
      </c>
      <c r="G26" s="34" t="s">
        <v>239</v>
      </c>
      <c r="H26" s="34" t="s">
        <v>239</v>
      </c>
      <c r="I26" s="34" t="s">
        <v>239</v>
      </c>
      <c r="J26" s="35"/>
      <c r="K26" s="299" t="s">
        <v>272</v>
      </c>
      <c r="L26" s="300"/>
      <c r="M26" s="34"/>
      <c r="N26" s="34"/>
      <c r="O26" s="34"/>
      <c r="P26" s="34"/>
      <c r="Q26" s="34"/>
      <c r="R26" s="34"/>
      <c r="S26" s="34"/>
    </row>
    <row r="27" spans="1:19" ht="13.5">
      <c r="A27" s="63"/>
      <c r="B27" s="14" t="s">
        <v>204</v>
      </c>
      <c r="C27" s="34">
        <v>7</v>
      </c>
      <c r="D27" s="34">
        <v>7</v>
      </c>
      <c r="E27" s="34" t="s">
        <v>239</v>
      </c>
      <c r="F27" s="34">
        <v>7</v>
      </c>
      <c r="G27" s="34" t="s">
        <v>239</v>
      </c>
      <c r="H27" s="34" t="s">
        <v>239</v>
      </c>
      <c r="I27" s="34" t="s">
        <v>239</v>
      </c>
      <c r="J27" s="35"/>
      <c r="K27" s="299"/>
      <c r="L27" s="300"/>
      <c r="M27" s="34" t="s">
        <v>239</v>
      </c>
      <c r="N27" s="34" t="s">
        <v>239</v>
      </c>
      <c r="O27" s="34" t="s">
        <v>239</v>
      </c>
      <c r="P27" s="34" t="s">
        <v>239</v>
      </c>
      <c r="Q27" s="34" t="s">
        <v>239</v>
      </c>
      <c r="R27" s="34" t="s">
        <v>239</v>
      </c>
      <c r="S27" s="34" t="s">
        <v>239</v>
      </c>
    </row>
    <row r="28" spans="1:19" ht="13.5">
      <c r="A28" s="63"/>
      <c r="B28" s="14" t="s">
        <v>120</v>
      </c>
      <c r="C28" s="34">
        <v>1</v>
      </c>
      <c r="D28" s="34">
        <v>1</v>
      </c>
      <c r="E28" s="34" t="s">
        <v>239</v>
      </c>
      <c r="F28" s="34">
        <v>1</v>
      </c>
      <c r="G28" s="34" t="s">
        <v>239</v>
      </c>
      <c r="H28" s="34" t="s">
        <v>239</v>
      </c>
      <c r="I28" s="34" t="s">
        <v>239</v>
      </c>
      <c r="J28" s="35"/>
      <c r="K28" s="299"/>
      <c r="L28" s="300"/>
      <c r="M28" s="34"/>
      <c r="N28" s="34"/>
      <c r="O28" s="34"/>
      <c r="P28" s="34"/>
      <c r="Q28" s="34"/>
      <c r="R28" s="34"/>
      <c r="S28" s="34"/>
    </row>
    <row r="29" spans="1:19" ht="13.5">
      <c r="A29" s="63"/>
      <c r="B29" s="14" t="s">
        <v>205</v>
      </c>
      <c r="C29" s="34">
        <v>152</v>
      </c>
      <c r="D29" s="34">
        <v>144</v>
      </c>
      <c r="E29" s="34">
        <v>8</v>
      </c>
      <c r="F29" s="34">
        <v>144</v>
      </c>
      <c r="G29" s="34">
        <v>8</v>
      </c>
      <c r="H29" s="34" t="s">
        <v>239</v>
      </c>
      <c r="I29" s="34" t="s">
        <v>239</v>
      </c>
      <c r="J29" s="35"/>
      <c r="K29" s="44"/>
      <c r="L29" s="91"/>
      <c r="M29" s="34"/>
      <c r="N29" s="34"/>
      <c r="O29" s="34"/>
      <c r="P29" s="34"/>
      <c r="Q29" s="34"/>
      <c r="R29" s="34"/>
      <c r="S29" s="34"/>
    </row>
    <row r="30" spans="1:19" ht="13.5">
      <c r="A30" s="54"/>
      <c r="B30" s="69"/>
      <c r="C30" s="64"/>
      <c r="D30" s="64"/>
      <c r="E30" s="64"/>
      <c r="F30" s="64"/>
      <c r="G30" s="64"/>
      <c r="H30" s="64"/>
      <c r="I30" s="64"/>
      <c r="J30" s="54"/>
      <c r="K30" s="243"/>
      <c r="L30" s="69"/>
      <c r="M30" s="54"/>
      <c r="N30" s="54"/>
      <c r="O30" s="54"/>
      <c r="P30" s="54"/>
      <c r="Q30" s="54"/>
      <c r="R30" s="54"/>
      <c r="S30" s="54"/>
    </row>
    <row r="31" spans="1:19" ht="13.5">
      <c r="A31" s="173"/>
      <c r="B31" s="9"/>
      <c r="C31" s="9"/>
      <c r="D31" s="9"/>
      <c r="E31" s="9"/>
      <c r="F31" s="9"/>
      <c r="G31" s="9"/>
      <c r="H31" s="9"/>
      <c r="I31" s="9"/>
      <c r="J31" s="9"/>
      <c r="K31" s="9"/>
      <c r="L31" s="97"/>
      <c r="M31" s="9"/>
      <c r="N31" s="9"/>
      <c r="O31" s="9"/>
      <c r="P31" s="9"/>
      <c r="Q31" s="9"/>
      <c r="R31" s="9"/>
      <c r="S31" s="9"/>
    </row>
    <row r="32" spans="1:19" ht="13.5">
      <c r="A32" s="173"/>
      <c r="B32" s="9"/>
      <c r="C32" s="9"/>
      <c r="D32" s="9"/>
      <c r="E32" s="9"/>
      <c r="F32" s="9"/>
      <c r="G32" s="9"/>
      <c r="H32" s="9"/>
      <c r="I32" s="9"/>
      <c r="J32" s="9"/>
      <c r="K32" s="9"/>
      <c r="L32" s="97"/>
      <c r="M32" s="9"/>
      <c r="N32" s="9"/>
      <c r="O32" s="9"/>
      <c r="P32" s="9"/>
      <c r="Q32" s="9"/>
      <c r="R32" s="9"/>
      <c r="S32" s="9"/>
    </row>
    <row r="33" spans="1:19" ht="13.5">
      <c r="A33" s="173"/>
      <c r="B33" s="9"/>
      <c r="C33" s="9"/>
      <c r="D33" s="9"/>
      <c r="E33" s="9"/>
      <c r="F33" s="9"/>
      <c r="G33" s="9"/>
      <c r="H33" s="9"/>
      <c r="I33" s="9"/>
      <c r="J33" s="9"/>
      <c r="K33" s="9"/>
      <c r="L33" s="97"/>
      <c r="M33" s="9"/>
      <c r="N33" s="9"/>
      <c r="O33" s="9"/>
      <c r="P33" s="9"/>
      <c r="Q33" s="9"/>
      <c r="R33" s="9"/>
      <c r="S33" s="9"/>
    </row>
    <row r="34" spans="1:19" ht="13.5">
      <c r="A34" s="173"/>
      <c r="B34" s="9"/>
      <c r="C34" s="9"/>
      <c r="D34" s="9"/>
      <c r="E34" s="9"/>
      <c r="F34" s="9"/>
      <c r="G34" s="9"/>
      <c r="H34" s="9"/>
      <c r="I34" s="9"/>
      <c r="J34" s="9"/>
      <c r="K34" s="9"/>
      <c r="L34" s="97"/>
      <c r="M34" s="9"/>
      <c r="N34" s="9"/>
      <c r="O34" s="9"/>
      <c r="P34" s="9"/>
      <c r="Q34" s="9"/>
      <c r="R34" s="9"/>
      <c r="S34" s="9"/>
    </row>
    <row r="35" spans="1:19" ht="13.5">
      <c r="A35" s="173"/>
      <c r="B35" s="9"/>
      <c r="C35" s="239"/>
      <c r="D35" s="239"/>
      <c r="E35" s="239"/>
      <c r="F35" s="9"/>
      <c r="G35" s="9"/>
      <c r="H35" s="9"/>
      <c r="I35" s="9"/>
      <c r="J35" s="9"/>
      <c r="K35" s="9"/>
      <c r="L35" s="97"/>
      <c r="M35" s="9"/>
      <c r="N35" s="9"/>
      <c r="O35" s="9"/>
      <c r="P35" s="9"/>
      <c r="Q35" s="9"/>
      <c r="R35" s="9"/>
      <c r="S35" s="9"/>
    </row>
    <row r="36" spans="3:19" ht="13.5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3:19" ht="13.5"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3:19" ht="13.5">
      <c r="C38" s="55"/>
      <c r="D38" s="55"/>
      <c r="E38" s="55"/>
      <c r="F38" s="55"/>
      <c r="G38" s="55"/>
      <c r="H38" s="55"/>
      <c r="I38" s="55"/>
      <c r="J38" s="55"/>
      <c r="K38" s="55"/>
      <c r="L38" s="35"/>
      <c r="M38" s="55"/>
      <c r="N38" s="55"/>
      <c r="O38" s="55"/>
      <c r="P38" s="55"/>
      <c r="Q38" s="55"/>
      <c r="R38" s="55"/>
      <c r="S38" s="55"/>
    </row>
    <row r="39" spans="3:19" ht="13.5">
      <c r="C39" s="55"/>
      <c r="D39" s="55"/>
      <c r="E39" s="55"/>
      <c r="F39" s="55"/>
      <c r="G39" s="55"/>
      <c r="H39" s="55"/>
      <c r="I39" s="55"/>
      <c r="J39" s="55"/>
      <c r="K39" s="55"/>
      <c r="L39" s="35"/>
      <c r="M39" s="55"/>
      <c r="N39" s="55"/>
      <c r="O39" s="55"/>
      <c r="P39" s="55"/>
      <c r="Q39" s="55"/>
      <c r="R39" s="55"/>
      <c r="S39" s="55"/>
    </row>
    <row r="40" spans="3:19" ht="13.5">
      <c r="C40" s="55"/>
      <c r="D40" s="55"/>
      <c r="E40" s="55"/>
      <c r="F40" s="55"/>
      <c r="G40" s="55"/>
      <c r="H40" s="55"/>
      <c r="I40" s="55"/>
      <c r="J40" s="55"/>
      <c r="K40" s="55"/>
      <c r="L40" s="35"/>
      <c r="M40" s="55"/>
      <c r="N40" s="55"/>
      <c r="O40" s="55"/>
      <c r="P40" s="55"/>
      <c r="Q40" s="55"/>
      <c r="R40" s="55"/>
      <c r="S40" s="55"/>
    </row>
    <row r="41" ht="13.5">
      <c r="L41" s="1"/>
    </row>
    <row r="42" ht="13.5">
      <c r="L42" s="1"/>
    </row>
    <row r="43" ht="13.5">
      <c r="L43" s="1"/>
    </row>
    <row r="44" ht="13.5">
      <c r="L44" s="1"/>
    </row>
    <row r="45" ht="13.5">
      <c r="L45" s="1"/>
    </row>
  </sheetData>
  <mergeCells count="18">
    <mergeCell ref="K22:L24"/>
    <mergeCell ref="K26:L28"/>
    <mergeCell ref="K10:L10"/>
    <mergeCell ref="A12:B12"/>
    <mergeCell ref="A14:B14"/>
    <mergeCell ref="K18:L20"/>
    <mergeCell ref="A5:B5"/>
    <mergeCell ref="K5:L5"/>
    <mergeCell ref="A7:B7"/>
    <mergeCell ref="K7:L7"/>
    <mergeCell ref="K3:L4"/>
    <mergeCell ref="M3:O3"/>
    <mergeCell ref="P3:Q3"/>
    <mergeCell ref="R3:S3"/>
    <mergeCell ref="A3:B4"/>
    <mergeCell ref="C3:E3"/>
    <mergeCell ref="F3:G3"/>
    <mergeCell ref="H3:I3"/>
  </mergeCells>
  <printOptions horizontalCentered="1"/>
  <pageMargins left="0.3937007874015748" right="0.3937007874015748" top="1.1811023622047245" bottom="0.42" header="0.5118110236220472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75"/>
  <sheetViews>
    <sheetView workbookViewId="0" topLeftCell="A1">
      <pane xSplit="2" ySplit="4" topLeftCell="C5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1" customWidth="1"/>
    <col min="2" max="2" width="15.625" style="35" customWidth="1"/>
    <col min="3" max="9" width="5.00390625" style="1" customWidth="1"/>
    <col min="10" max="10" width="0.37109375" style="1" customWidth="1"/>
    <col min="11" max="11" width="2.00390625" style="1" customWidth="1"/>
    <col min="12" max="12" width="13.75390625" style="1" customWidth="1"/>
    <col min="13" max="19" width="5.00390625" style="1" customWidth="1"/>
    <col min="20" max="16384" width="9.00390625" style="1" customWidth="1"/>
  </cols>
  <sheetData>
    <row r="1" spans="1:20" s="250" customFormat="1" ht="17.25" customHeight="1">
      <c r="A1" s="246" t="s">
        <v>359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  <c r="T1" s="246"/>
    </row>
    <row r="2" spans="1:19" s="250" customFormat="1" ht="17.25" customHeight="1" thickBot="1">
      <c r="A2" s="245" t="s">
        <v>343</v>
      </c>
      <c r="B2" s="246"/>
      <c r="C2" s="245"/>
      <c r="D2" s="245"/>
      <c r="E2" s="245"/>
      <c r="F2" s="245"/>
      <c r="G2" s="245"/>
      <c r="H2" s="246"/>
      <c r="I2" s="246"/>
      <c r="J2" s="246"/>
      <c r="K2" s="246"/>
      <c r="L2" s="246"/>
      <c r="M2" s="245"/>
      <c r="N2" s="245"/>
      <c r="O2" s="245"/>
      <c r="P2" s="245"/>
      <c r="Q2" s="245"/>
      <c r="R2" s="246"/>
      <c r="S2" s="249"/>
    </row>
    <row r="3" spans="1:19" ht="14.25" thickTop="1">
      <c r="A3" s="278" t="s">
        <v>82</v>
      </c>
      <c r="B3" s="279"/>
      <c r="C3" s="269" t="s">
        <v>164</v>
      </c>
      <c r="D3" s="269"/>
      <c r="E3" s="270"/>
      <c r="F3" s="271" t="s">
        <v>165</v>
      </c>
      <c r="G3" s="270"/>
      <c r="H3" s="272" t="s">
        <v>166</v>
      </c>
      <c r="I3" s="273"/>
      <c r="J3" s="3"/>
      <c r="K3" s="282" t="s">
        <v>82</v>
      </c>
      <c r="L3" s="279"/>
      <c r="M3" s="269" t="s">
        <v>164</v>
      </c>
      <c r="N3" s="269"/>
      <c r="O3" s="270"/>
      <c r="P3" s="271" t="s">
        <v>165</v>
      </c>
      <c r="Q3" s="270"/>
      <c r="R3" s="272" t="s">
        <v>166</v>
      </c>
      <c r="S3" s="273"/>
    </row>
    <row r="4" spans="1:19" ht="13.5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7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</row>
    <row r="5" spans="1:19" ht="13.5">
      <c r="A5" s="274" t="s">
        <v>86</v>
      </c>
      <c r="B5" s="275"/>
      <c r="C5" s="34">
        <v>770</v>
      </c>
      <c r="D5" s="34">
        <v>367</v>
      </c>
      <c r="E5" s="34">
        <v>403</v>
      </c>
      <c r="F5" s="34">
        <v>362</v>
      </c>
      <c r="G5" s="34">
        <v>401</v>
      </c>
      <c r="H5" s="34">
        <v>5</v>
      </c>
      <c r="I5" s="34">
        <v>2</v>
      </c>
      <c r="J5" s="35"/>
      <c r="K5" s="304" t="s">
        <v>127</v>
      </c>
      <c r="L5" s="305"/>
      <c r="M5" s="34" t="s">
        <v>239</v>
      </c>
      <c r="N5" s="34" t="s">
        <v>239</v>
      </c>
      <c r="O5" s="34" t="s">
        <v>239</v>
      </c>
      <c r="P5" s="34" t="s">
        <v>239</v>
      </c>
      <c r="Q5" s="34" t="s">
        <v>239</v>
      </c>
      <c r="R5" s="34" t="s">
        <v>239</v>
      </c>
      <c r="S5" s="34" t="s">
        <v>239</v>
      </c>
    </row>
    <row r="6" spans="1:12" ht="13.5">
      <c r="A6" s="9"/>
      <c r="B6" s="91"/>
      <c r="C6" s="34"/>
      <c r="D6" s="34"/>
      <c r="E6" s="34"/>
      <c r="F6" s="34"/>
      <c r="G6" s="34"/>
      <c r="H6" s="34"/>
      <c r="I6" s="34"/>
      <c r="J6" s="35"/>
      <c r="K6" s="41"/>
      <c r="L6" s="10"/>
    </row>
    <row r="7" spans="1:19" ht="13.5">
      <c r="A7" s="265" t="s">
        <v>89</v>
      </c>
      <c r="B7" s="303"/>
      <c r="C7" s="34">
        <v>28</v>
      </c>
      <c r="D7" s="34">
        <v>19</v>
      </c>
      <c r="E7" s="34">
        <v>9</v>
      </c>
      <c r="F7" s="34">
        <v>19</v>
      </c>
      <c r="G7" s="34">
        <v>9</v>
      </c>
      <c r="H7" s="34" t="s">
        <v>239</v>
      </c>
      <c r="I7" s="34" t="s">
        <v>239</v>
      </c>
      <c r="J7" s="35"/>
      <c r="K7" s="306" t="s">
        <v>130</v>
      </c>
      <c r="L7" s="303"/>
      <c r="M7" s="34">
        <v>23</v>
      </c>
      <c r="N7" s="34" t="s">
        <v>239</v>
      </c>
      <c r="O7" s="34">
        <v>23</v>
      </c>
      <c r="P7" s="34" t="s">
        <v>239</v>
      </c>
      <c r="Q7" s="34">
        <v>23</v>
      </c>
      <c r="R7" s="34" t="s">
        <v>239</v>
      </c>
      <c r="S7" s="34" t="s">
        <v>239</v>
      </c>
    </row>
    <row r="8" spans="1:19" ht="13.5">
      <c r="A8" s="9"/>
      <c r="B8" s="14" t="s">
        <v>176</v>
      </c>
      <c r="C8" s="34">
        <v>1</v>
      </c>
      <c r="D8" s="34">
        <v>1</v>
      </c>
      <c r="E8" s="34" t="s">
        <v>239</v>
      </c>
      <c r="F8" s="34">
        <v>1</v>
      </c>
      <c r="G8" s="34" t="s">
        <v>239</v>
      </c>
      <c r="H8" s="34" t="s">
        <v>239</v>
      </c>
      <c r="I8" s="34" t="s">
        <v>239</v>
      </c>
      <c r="J8" s="35"/>
      <c r="K8" s="41"/>
      <c r="L8" s="14" t="s">
        <v>206</v>
      </c>
      <c r="M8" s="34">
        <v>22</v>
      </c>
      <c r="N8" s="34" t="s">
        <v>239</v>
      </c>
      <c r="O8" s="34">
        <v>22</v>
      </c>
      <c r="P8" s="34" t="s">
        <v>239</v>
      </c>
      <c r="Q8" s="34">
        <v>22</v>
      </c>
      <c r="R8" s="34" t="s">
        <v>239</v>
      </c>
      <c r="S8" s="34" t="s">
        <v>239</v>
      </c>
    </row>
    <row r="9" spans="1:19" ht="13.5">
      <c r="A9" s="9"/>
      <c r="B9" s="14" t="s">
        <v>179</v>
      </c>
      <c r="C9" s="34">
        <v>5</v>
      </c>
      <c r="D9" s="34">
        <v>3</v>
      </c>
      <c r="E9" s="34">
        <v>2</v>
      </c>
      <c r="F9" s="34">
        <v>3</v>
      </c>
      <c r="G9" s="34">
        <v>2</v>
      </c>
      <c r="H9" s="34" t="s">
        <v>239</v>
      </c>
      <c r="I9" s="34" t="s">
        <v>239</v>
      </c>
      <c r="J9" s="35"/>
      <c r="K9" s="41"/>
      <c r="L9" s="14" t="s">
        <v>163</v>
      </c>
      <c r="M9" s="34">
        <v>1</v>
      </c>
      <c r="N9" s="34" t="s">
        <v>239</v>
      </c>
      <c r="O9" s="34">
        <v>1</v>
      </c>
      <c r="P9" s="34" t="s">
        <v>239</v>
      </c>
      <c r="Q9" s="34">
        <v>1</v>
      </c>
      <c r="R9" s="34" t="s">
        <v>239</v>
      </c>
      <c r="S9" s="34" t="s">
        <v>239</v>
      </c>
    </row>
    <row r="10" spans="1:12" ht="13.5">
      <c r="A10" s="9"/>
      <c r="B10" s="14" t="s">
        <v>180</v>
      </c>
      <c r="C10" s="34">
        <v>2</v>
      </c>
      <c r="D10" s="34">
        <v>1</v>
      </c>
      <c r="E10" s="34">
        <v>1</v>
      </c>
      <c r="F10" s="34">
        <v>1</v>
      </c>
      <c r="G10" s="34">
        <v>1</v>
      </c>
      <c r="H10" s="34" t="s">
        <v>239</v>
      </c>
      <c r="I10" s="34" t="s">
        <v>239</v>
      </c>
      <c r="J10" s="35"/>
      <c r="K10" s="41"/>
      <c r="L10" s="10"/>
    </row>
    <row r="11" spans="1:19" ht="13.5">
      <c r="A11" s="9"/>
      <c r="B11" s="14" t="s">
        <v>182</v>
      </c>
      <c r="C11" s="34">
        <v>4</v>
      </c>
      <c r="D11" s="34">
        <v>3</v>
      </c>
      <c r="E11" s="34">
        <v>1</v>
      </c>
      <c r="F11" s="34">
        <v>3</v>
      </c>
      <c r="G11" s="34">
        <v>1</v>
      </c>
      <c r="H11" s="34" t="s">
        <v>239</v>
      </c>
      <c r="I11" s="34" t="s">
        <v>239</v>
      </c>
      <c r="J11" s="35"/>
      <c r="K11" s="306" t="s">
        <v>132</v>
      </c>
      <c r="L11" s="303"/>
      <c r="M11" s="34">
        <v>200</v>
      </c>
      <c r="N11" s="34">
        <v>17</v>
      </c>
      <c r="O11" s="34">
        <v>183</v>
      </c>
      <c r="P11" s="34">
        <v>16</v>
      </c>
      <c r="Q11" s="34">
        <v>181</v>
      </c>
      <c r="R11" s="34">
        <v>1</v>
      </c>
      <c r="S11" s="34">
        <v>2</v>
      </c>
    </row>
    <row r="12" spans="1:19" ht="13.5">
      <c r="A12" s="9"/>
      <c r="B12" s="14" t="s">
        <v>183</v>
      </c>
      <c r="C12" s="34">
        <v>2</v>
      </c>
      <c r="D12" s="34">
        <v>2</v>
      </c>
      <c r="E12" s="34" t="s">
        <v>239</v>
      </c>
      <c r="F12" s="34">
        <v>2</v>
      </c>
      <c r="G12" s="34" t="s">
        <v>239</v>
      </c>
      <c r="H12" s="34" t="s">
        <v>239</v>
      </c>
      <c r="I12" s="34" t="s">
        <v>239</v>
      </c>
      <c r="J12" s="35"/>
      <c r="K12" s="41"/>
      <c r="L12" s="14" t="s">
        <v>207</v>
      </c>
      <c r="M12" s="34">
        <v>22</v>
      </c>
      <c r="N12" s="34" t="s">
        <v>239</v>
      </c>
      <c r="O12" s="34">
        <v>22</v>
      </c>
      <c r="P12" s="34" t="s">
        <v>239</v>
      </c>
      <c r="Q12" s="34">
        <v>22</v>
      </c>
      <c r="R12" s="34" t="s">
        <v>239</v>
      </c>
      <c r="S12" s="34" t="s">
        <v>239</v>
      </c>
    </row>
    <row r="13" spans="1:19" ht="18">
      <c r="A13" s="9"/>
      <c r="B13" s="14" t="s">
        <v>305</v>
      </c>
      <c r="C13" s="34">
        <v>1</v>
      </c>
      <c r="D13" s="34">
        <v>1</v>
      </c>
      <c r="E13" s="34" t="s">
        <v>239</v>
      </c>
      <c r="F13" s="34">
        <v>1</v>
      </c>
      <c r="G13" s="34" t="s">
        <v>239</v>
      </c>
      <c r="H13" s="34" t="s">
        <v>239</v>
      </c>
      <c r="I13" s="34" t="s">
        <v>239</v>
      </c>
      <c r="J13" s="35"/>
      <c r="K13" s="41"/>
      <c r="L13" s="171" t="s">
        <v>199</v>
      </c>
      <c r="M13" s="34">
        <v>25</v>
      </c>
      <c r="N13" s="34">
        <v>1</v>
      </c>
      <c r="O13" s="34">
        <v>24</v>
      </c>
      <c r="P13" s="34">
        <v>1</v>
      </c>
      <c r="Q13" s="34">
        <v>22</v>
      </c>
      <c r="R13" s="34" t="s">
        <v>239</v>
      </c>
      <c r="S13" s="34">
        <v>2</v>
      </c>
    </row>
    <row r="14" spans="1:19" ht="18">
      <c r="A14" s="9"/>
      <c r="B14" s="14" t="s">
        <v>189</v>
      </c>
      <c r="C14" s="34">
        <v>10</v>
      </c>
      <c r="D14" s="34">
        <v>6</v>
      </c>
      <c r="E14" s="34">
        <v>4</v>
      </c>
      <c r="F14" s="34">
        <v>6</v>
      </c>
      <c r="G14" s="34">
        <v>4</v>
      </c>
      <c r="H14" s="34" t="s">
        <v>239</v>
      </c>
      <c r="I14" s="34" t="s">
        <v>239</v>
      </c>
      <c r="J14" s="35"/>
      <c r="K14" s="41"/>
      <c r="L14" s="171" t="s">
        <v>200</v>
      </c>
      <c r="M14" s="34">
        <v>37</v>
      </c>
      <c r="N14" s="34">
        <v>2</v>
      </c>
      <c r="O14" s="34">
        <v>35</v>
      </c>
      <c r="P14" s="34">
        <v>2</v>
      </c>
      <c r="Q14" s="34">
        <v>35</v>
      </c>
      <c r="R14" s="34" t="s">
        <v>239</v>
      </c>
      <c r="S14" s="34" t="s">
        <v>239</v>
      </c>
    </row>
    <row r="15" spans="1:19" ht="13.5">
      <c r="A15" s="9"/>
      <c r="B15" s="14" t="s">
        <v>258</v>
      </c>
      <c r="C15" s="34">
        <v>3</v>
      </c>
      <c r="D15" s="34">
        <v>2</v>
      </c>
      <c r="E15" s="34">
        <v>1</v>
      </c>
      <c r="F15" s="34">
        <v>2</v>
      </c>
      <c r="G15" s="34">
        <v>1</v>
      </c>
      <c r="H15" s="34" t="s">
        <v>239</v>
      </c>
      <c r="I15" s="34" t="s">
        <v>239</v>
      </c>
      <c r="J15" s="35"/>
      <c r="K15" s="41"/>
      <c r="L15" s="14" t="s">
        <v>208</v>
      </c>
      <c r="M15" s="34">
        <v>13</v>
      </c>
      <c r="N15" s="34" t="s">
        <v>239</v>
      </c>
      <c r="O15" s="34">
        <v>13</v>
      </c>
      <c r="P15" s="34" t="s">
        <v>239</v>
      </c>
      <c r="Q15" s="34">
        <v>13</v>
      </c>
      <c r="R15" s="34" t="s">
        <v>239</v>
      </c>
      <c r="S15" s="34" t="s">
        <v>239</v>
      </c>
    </row>
    <row r="16" spans="1:19" ht="13.5">
      <c r="A16" s="9"/>
      <c r="B16" s="14"/>
      <c r="C16" s="34"/>
      <c r="D16" s="34"/>
      <c r="E16" s="34"/>
      <c r="F16" s="34"/>
      <c r="G16" s="34"/>
      <c r="H16" s="34"/>
      <c r="I16" s="34"/>
      <c r="J16" s="35"/>
      <c r="K16" s="41"/>
      <c r="L16" s="14" t="s">
        <v>209</v>
      </c>
      <c r="M16" s="34">
        <v>12</v>
      </c>
      <c r="N16" s="34">
        <v>2</v>
      </c>
      <c r="O16" s="34">
        <v>10</v>
      </c>
      <c r="P16" s="34">
        <v>2</v>
      </c>
      <c r="Q16" s="34">
        <v>10</v>
      </c>
      <c r="R16" s="34" t="s">
        <v>239</v>
      </c>
      <c r="S16" s="34" t="s">
        <v>239</v>
      </c>
    </row>
    <row r="17" spans="1:19" ht="13.5">
      <c r="A17" s="265" t="s">
        <v>259</v>
      </c>
      <c r="B17" s="303"/>
      <c r="C17" s="34">
        <v>6</v>
      </c>
      <c r="D17" s="34">
        <v>2</v>
      </c>
      <c r="E17" s="34">
        <v>4</v>
      </c>
      <c r="F17" s="34">
        <v>2</v>
      </c>
      <c r="G17" s="34">
        <v>4</v>
      </c>
      <c r="H17" s="34" t="s">
        <v>239</v>
      </c>
      <c r="I17" s="34" t="s">
        <v>239</v>
      </c>
      <c r="J17" s="35"/>
      <c r="K17" s="41"/>
      <c r="L17" s="14" t="s">
        <v>163</v>
      </c>
      <c r="M17" s="34">
        <v>91</v>
      </c>
      <c r="N17" s="34">
        <v>12</v>
      </c>
      <c r="O17" s="34">
        <v>79</v>
      </c>
      <c r="P17" s="34">
        <v>11</v>
      </c>
      <c r="Q17" s="34">
        <v>79</v>
      </c>
      <c r="R17" s="34">
        <v>1</v>
      </c>
      <c r="S17" s="34" t="s">
        <v>239</v>
      </c>
    </row>
    <row r="18" spans="1:12" ht="13.5">
      <c r="A18" s="9"/>
      <c r="B18" s="14" t="s">
        <v>128</v>
      </c>
      <c r="C18" s="34">
        <v>1</v>
      </c>
      <c r="D18" s="34" t="s">
        <v>239</v>
      </c>
      <c r="E18" s="34">
        <v>1</v>
      </c>
      <c r="F18" s="34" t="s">
        <v>239</v>
      </c>
      <c r="G18" s="34">
        <v>1</v>
      </c>
      <c r="H18" s="34" t="s">
        <v>239</v>
      </c>
      <c r="I18" s="34" t="s">
        <v>239</v>
      </c>
      <c r="J18" s="35"/>
      <c r="K18" s="41"/>
      <c r="L18" s="10"/>
    </row>
    <row r="19" spans="1:12" ht="13.5">
      <c r="A19" s="172"/>
      <c r="B19" s="14" t="s">
        <v>163</v>
      </c>
      <c r="C19" s="34">
        <v>5</v>
      </c>
      <c r="D19" s="34">
        <v>2</v>
      </c>
      <c r="E19" s="34">
        <v>3</v>
      </c>
      <c r="F19" s="34">
        <v>2</v>
      </c>
      <c r="G19" s="34">
        <v>3</v>
      </c>
      <c r="H19" s="34" t="s">
        <v>239</v>
      </c>
      <c r="I19" s="34" t="s">
        <v>239</v>
      </c>
      <c r="J19" s="35"/>
      <c r="K19" s="311" t="s">
        <v>196</v>
      </c>
      <c r="L19" s="312"/>
    </row>
    <row r="20" spans="1:19" ht="13.5">
      <c r="A20" s="9"/>
      <c r="B20" s="14"/>
      <c r="C20" s="34"/>
      <c r="D20" s="34"/>
      <c r="E20" s="34"/>
      <c r="F20" s="34"/>
      <c r="G20" s="34"/>
      <c r="H20" s="34"/>
      <c r="I20" s="34"/>
      <c r="J20" s="35"/>
      <c r="K20" s="313"/>
      <c r="L20" s="312"/>
      <c r="M20" s="34" t="s">
        <v>239</v>
      </c>
      <c r="N20" s="34" t="s">
        <v>239</v>
      </c>
      <c r="O20" s="34" t="s">
        <v>239</v>
      </c>
      <c r="P20" s="34" t="s">
        <v>239</v>
      </c>
      <c r="Q20" s="34" t="s">
        <v>239</v>
      </c>
      <c r="R20" s="34" t="s">
        <v>239</v>
      </c>
      <c r="S20" s="34" t="s">
        <v>239</v>
      </c>
    </row>
    <row r="21" spans="1:12" ht="18" customHeight="1">
      <c r="A21" s="265" t="s">
        <v>260</v>
      </c>
      <c r="B21" s="303"/>
      <c r="C21" s="34">
        <v>513</v>
      </c>
      <c r="D21" s="34">
        <v>329</v>
      </c>
      <c r="E21" s="34">
        <v>184</v>
      </c>
      <c r="F21" s="34">
        <v>325</v>
      </c>
      <c r="G21" s="34">
        <v>184</v>
      </c>
      <c r="H21" s="34">
        <v>4</v>
      </c>
      <c r="I21" s="34" t="s">
        <v>239</v>
      </c>
      <c r="J21" s="35"/>
      <c r="K21" s="313"/>
      <c r="L21" s="312"/>
    </row>
    <row r="22" spans="1:12" ht="13.5">
      <c r="A22" s="9"/>
      <c r="B22" s="14" t="s">
        <v>88</v>
      </c>
      <c r="C22" s="34">
        <v>2</v>
      </c>
      <c r="D22" s="34">
        <v>1</v>
      </c>
      <c r="E22" s="34">
        <v>1</v>
      </c>
      <c r="F22" s="34">
        <v>1</v>
      </c>
      <c r="G22" s="34">
        <v>1</v>
      </c>
      <c r="H22" s="34" t="s">
        <v>239</v>
      </c>
      <c r="I22" s="34" t="s">
        <v>239</v>
      </c>
      <c r="J22" s="35"/>
      <c r="K22" s="65"/>
      <c r="L22" s="66"/>
    </row>
    <row r="23" spans="1:12" ht="13.5">
      <c r="A23" s="9"/>
      <c r="B23" s="14" t="s">
        <v>95</v>
      </c>
      <c r="C23" s="34">
        <v>10</v>
      </c>
      <c r="D23" s="34">
        <v>4</v>
      </c>
      <c r="E23" s="34">
        <v>6</v>
      </c>
      <c r="F23" s="34">
        <v>4</v>
      </c>
      <c r="G23" s="34">
        <v>6</v>
      </c>
      <c r="H23" s="34" t="s">
        <v>239</v>
      </c>
      <c r="I23" s="34" t="s">
        <v>239</v>
      </c>
      <c r="J23" s="35"/>
      <c r="K23" s="299" t="s">
        <v>197</v>
      </c>
      <c r="L23" s="309"/>
    </row>
    <row r="24" spans="1:19" ht="13.5">
      <c r="A24" s="9"/>
      <c r="B24" s="14" t="s">
        <v>96</v>
      </c>
      <c r="C24" s="34">
        <v>3</v>
      </c>
      <c r="D24" s="34">
        <v>2</v>
      </c>
      <c r="E24" s="34">
        <v>1</v>
      </c>
      <c r="F24" s="34">
        <v>2</v>
      </c>
      <c r="G24" s="34">
        <v>1</v>
      </c>
      <c r="H24" s="34" t="s">
        <v>239</v>
      </c>
      <c r="I24" s="34" t="s">
        <v>239</v>
      </c>
      <c r="J24" s="35"/>
      <c r="K24" s="310"/>
      <c r="L24" s="309"/>
      <c r="M24" s="34" t="s">
        <v>239</v>
      </c>
      <c r="N24" s="34" t="s">
        <v>239</v>
      </c>
      <c r="O24" s="34" t="s">
        <v>239</v>
      </c>
      <c r="P24" s="34" t="s">
        <v>239</v>
      </c>
      <c r="Q24" s="34" t="s">
        <v>239</v>
      </c>
      <c r="R24" s="34" t="s">
        <v>239</v>
      </c>
      <c r="S24" s="34" t="s">
        <v>239</v>
      </c>
    </row>
    <row r="25" spans="1:12" ht="13.5">
      <c r="A25" s="9"/>
      <c r="B25" s="14" t="s">
        <v>97</v>
      </c>
      <c r="C25" s="34">
        <v>5</v>
      </c>
      <c r="D25" s="34">
        <v>4</v>
      </c>
      <c r="E25" s="34">
        <v>1</v>
      </c>
      <c r="F25" s="34">
        <v>4</v>
      </c>
      <c r="G25" s="34">
        <v>1</v>
      </c>
      <c r="H25" s="34" t="s">
        <v>239</v>
      </c>
      <c r="I25" s="34" t="s">
        <v>239</v>
      </c>
      <c r="J25" s="35"/>
      <c r="K25" s="310"/>
      <c r="L25" s="309"/>
    </row>
    <row r="26" spans="1:19" ht="13.5">
      <c r="A26" s="9"/>
      <c r="B26" s="14" t="s">
        <v>98</v>
      </c>
      <c r="C26" s="34">
        <v>3</v>
      </c>
      <c r="D26" s="34">
        <v>2</v>
      </c>
      <c r="E26" s="34">
        <v>1</v>
      </c>
      <c r="F26" s="34">
        <v>2</v>
      </c>
      <c r="G26" s="34">
        <v>1</v>
      </c>
      <c r="H26" s="34" t="s">
        <v>239</v>
      </c>
      <c r="I26" s="34" t="s">
        <v>239</v>
      </c>
      <c r="J26" s="35"/>
      <c r="K26" s="49"/>
      <c r="L26" s="67"/>
      <c r="M26" s="34"/>
      <c r="N26" s="34"/>
      <c r="O26" s="34"/>
      <c r="P26" s="34"/>
      <c r="Q26" s="34"/>
      <c r="R26" s="34"/>
      <c r="S26" s="34"/>
    </row>
    <row r="27" spans="1:19" ht="13.5" customHeight="1">
      <c r="A27" s="9"/>
      <c r="B27" s="14" t="s">
        <v>101</v>
      </c>
      <c r="C27" s="34">
        <v>1</v>
      </c>
      <c r="D27" s="34">
        <v>1</v>
      </c>
      <c r="E27" s="34" t="s">
        <v>239</v>
      </c>
      <c r="F27" s="34">
        <v>1</v>
      </c>
      <c r="G27" s="34" t="s">
        <v>239</v>
      </c>
      <c r="H27" s="34" t="s">
        <v>239</v>
      </c>
      <c r="I27" s="34" t="s">
        <v>239</v>
      </c>
      <c r="J27" s="35"/>
      <c r="K27" s="299" t="s">
        <v>198</v>
      </c>
      <c r="L27" s="298"/>
      <c r="M27" s="34"/>
      <c r="N27" s="34"/>
      <c r="O27" s="34"/>
      <c r="P27" s="34"/>
      <c r="Q27" s="34"/>
      <c r="R27" s="34"/>
      <c r="S27" s="34"/>
    </row>
    <row r="28" spans="1:19" ht="13.5">
      <c r="A28" s="9"/>
      <c r="B28" s="14" t="s">
        <v>105</v>
      </c>
      <c r="C28" s="34">
        <v>41</v>
      </c>
      <c r="D28" s="34">
        <v>25</v>
      </c>
      <c r="E28" s="34">
        <v>16</v>
      </c>
      <c r="F28" s="34">
        <v>25</v>
      </c>
      <c r="G28" s="34">
        <v>16</v>
      </c>
      <c r="H28" s="34" t="s">
        <v>239</v>
      </c>
      <c r="I28" s="34" t="s">
        <v>239</v>
      </c>
      <c r="J28" s="35"/>
      <c r="K28" s="297"/>
      <c r="L28" s="298"/>
      <c r="M28" s="34" t="s">
        <v>239</v>
      </c>
      <c r="N28" s="34" t="s">
        <v>239</v>
      </c>
      <c r="O28" s="34" t="s">
        <v>239</v>
      </c>
      <c r="P28" s="34" t="s">
        <v>239</v>
      </c>
      <c r="Q28" s="34" t="s">
        <v>239</v>
      </c>
      <c r="R28" s="34" t="s">
        <v>239</v>
      </c>
      <c r="S28" s="34" t="s">
        <v>239</v>
      </c>
    </row>
    <row r="29" spans="1:19" ht="13.5">
      <c r="A29" s="9"/>
      <c r="B29" s="14" t="s">
        <v>106</v>
      </c>
      <c r="C29" s="34">
        <v>30</v>
      </c>
      <c r="D29" s="34">
        <v>23</v>
      </c>
      <c r="E29" s="34">
        <v>7</v>
      </c>
      <c r="F29" s="34">
        <v>23</v>
      </c>
      <c r="G29" s="34">
        <v>7</v>
      </c>
      <c r="H29" s="34" t="s">
        <v>239</v>
      </c>
      <c r="I29" s="34" t="s">
        <v>239</v>
      </c>
      <c r="J29" s="35"/>
      <c r="K29" s="297"/>
      <c r="L29" s="298"/>
      <c r="M29" s="62"/>
      <c r="N29" s="62"/>
      <c r="O29" s="62"/>
      <c r="P29" s="62"/>
      <c r="Q29" s="62"/>
      <c r="R29" s="62"/>
      <c r="S29" s="62"/>
    </row>
    <row r="30" spans="1:19" ht="13.5" customHeight="1">
      <c r="A30" s="9"/>
      <c r="B30" s="14" t="s">
        <v>107</v>
      </c>
      <c r="C30" s="34">
        <v>5</v>
      </c>
      <c r="D30" s="34">
        <v>1</v>
      </c>
      <c r="E30" s="34">
        <v>4</v>
      </c>
      <c r="F30" s="34">
        <v>1</v>
      </c>
      <c r="G30" s="34">
        <v>4</v>
      </c>
      <c r="H30" s="34" t="s">
        <v>239</v>
      </c>
      <c r="I30" s="34" t="s">
        <v>239</v>
      </c>
      <c r="J30" s="35"/>
      <c r="K30" s="65"/>
      <c r="L30" s="66"/>
      <c r="M30" s="34"/>
      <c r="N30" s="34"/>
      <c r="O30" s="34"/>
      <c r="P30" s="34"/>
      <c r="Q30" s="34"/>
      <c r="R30" s="34"/>
      <c r="S30" s="34"/>
    </row>
    <row r="31" spans="1:19" ht="13.5" customHeight="1">
      <c r="A31" s="9"/>
      <c r="B31" s="14" t="s">
        <v>108</v>
      </c>
      <c r="C31" s="34">
        <v>34</v>
      </c>
      <c r="D31" s="34">
        <v>28</v>
      </c>
      <c r="E31" s="34">
        <v>6</v>
      </c>
      <c r="F31" s="34">
        <v>28</v>
      </c>
      <c r="G31" s="34">
        <v>6</v>
      </c>
      <c r="H31" s="34" t="s">
        <v>239</v>
      </c>
      <c r="I31" s="34" t="s">
        <v>239</v>
      </c>
      <c r="J31" s="35"/>
      <c r="K31" s="293"/>
      <c r="L31" s="307"/>
      <c r="M31" s="34"/>
      <c r="N31" s="34"/>
      <c r="O31" s="34"/>
      <c r="P31" s="34"/>
      <c r="Q31" s="34"/>
      <c r="R31" s="34"/>
      <c r="S31" s="34"/>
    </row>
    <row r="32" spans="1:19" ht="13.5">
      <c r="A32" s="9"/>
      <c r="B32" s="14" t="s">
        <v>109</v>
      </c>
      <c r="C32" s="34">
        <v>35</v>
      </c>
      <c r="D32" s="34">
        <v>27</v>
      </c>
      <c r="E32" s="34">
        <v>8</v>
      </c>
      <c r="F32" s="34">
        <v>27</v>
      </c>
      <c r="G32" s="34">
        <v>8</v>
      </c>
      <c r="H32" s="34" t="s">
        <v>239</v>
      </c>
      <c r="I32" s="34" t="s">
        <v>239</v>
      </c>
      <c r="J32" s="35"/>
      <c r="K32" s="308"/>
      <c r="L32" s="307"/>
      <c r="M32" s="34"/>
      <c r="N32" s="34"/>
      <c r="O32" s="34"/>
      <c r="P32" s="34"/>
      <c r="Q32" s="34"/>
      <c r="R32" s="34"/>
      <c r="S32" s="34"/>
    </row>
    <row r="33" spans="1:19" ht="13.5">
      <c r="A33" s="9"/>
      <c r="B33" s="14" t="s">
        <v>110</v>
      </c>
      <c r="C33" s="34">
        <v>57</v>
      </c>
      <c r="D33" s="34">
        <v>46</v>
      </c>
      <c r="E33" s="34">
        <v>11</v>
      </c>
      <c r="F33" s="34">
        <v>46</v>
      </c>
      <c r="G33" s="34">
        <v>11</v>
      </c>
      <c r="H33" s="34" t="s">
        <v>239</v>
      </c>
      <c r="I33" s="34" t="s">
        <v>239</v>
      </c>
      <c r="J33" s="35"/>
      <c r="K33" s="308"/>
      <c r="L33" s="307"/>
      <c r="M33" s="34"/>
      <c r="N33" s="34"/>
      <c r="O33" s="34"/>
      <c r="P33" s="34"/>
      <c r="Q33" s="34"/>
      <c r="R33" s="34"/>
      <c r="S33" s="34"/>
    </row>
    <row r="34" spans="1:19" ht="13.5" customHeight="1">
      <c r="A34" s="9"/>
      <c r="B34" s="14" t="s">
        <v>243</v>
      </c>
      <c r="C34" s="34">
        <v>3</v>
      </c>
      <c r="D34" s="34">
        <v>3</v>
      </c>
      <c r="E34" s="34" t="s">
        <v>239</v>
      </c>
      <c r="F34" s="34">
        <v>3</v>
      </c>
      <c r="G34" s="34" t="s">
        <v>239</v>
      </c>
      <c r="H34" s="34" t="s">
        <v>239</v>
      </c>
      <c r="I34" s="34" t="s">
        <v>239</v>
      </c>
      <c r="J34" s="35"/>
      <c r="K34" s="49"/>
      <c r="L34" s="67"/>
      <c r="M34" s="34"/>
      <c r="N34" s="34"/>
      <c r="O34" s="34"/>
      <c r="P34" s="34"/>
      <c r="Q34" s="34"/>
      <c r="R34" s="34"/>
      <c r="S34" s="34"/>
    </row>
    <row r="35" spans="1:19" ht="13.5" customHeight="1">
      <c r="A35" s="9"/>
      <c r="B35" s="14" t="s">
        <v>112</v>
      </c>
      <c r="C35" s="34">
        <v>20</v>
      </c>
      <c r="D35" s="34">
        <v>18</v>
      </c>
      <c r="E35" s="34">
        <v>2</v>
      </c>
      <c r="F35" s="34">
        <v>15</v>
      </c>
      <c r="G35" s="34">
        <v>2</v>
      </c>
      <c r="H35" s="34">
        <v>3</v>
      </c>
      <c r="I35" s="34" t="s">
        <v>239</v>
      </c>
      <c r="J35" s="35"/>
      <c r="K35" s="293"/>
      <c r="L35" s="298"/>
      <c r="M35" s="34"/>
      <c r="N35" s="34"/>
      <c r="O35" s="34"/>
      <c r="P35" s="34"/>
      <c r="Q35" s="34"/>
      <c r="R35" s="34"/>
      <c r="S35" s="34"/>
    </row>
    <row r="36" spans="1:19" ht="13.5">
      <c r="A36" s="9"/>
      <c r="B36" s="14" t="s">
        <v>113</v>
      </c>
      <c r="C36" s="34">
        <v>5</v>
      </c>
      <c r="D36" s="34" t="s">
        <v>239</v>
      </c>
      <c r="E36" s="34">
        <v>5</v>
      </c>
      <c r="F36" s="34" t="s">
        <v>239</v>
      </c>
      <c r="G36" s="34">
        <v>5</v>
      </c>
      <c r="H36" s="34" t="s">
        <v>239</v>
      </c>
      <c r="I36" s="34" t="s">
        <v>239</v>
      </c>
      <c r="J36" s="35"/>
      <c r="K36" s="297"/>
      <c r="L36" s="298"/>
      <c r="M36" s="34"/>
      <c r="N36" s="34"/>
      <c r="O36" s="34"/>
      <c r="P36" s="34"/>
      <c r="Q36" s="34"/>
      <c r="R36" s="34"/>
      <c r="S36" s="34"/>
    </row>
    <row r="37" spans="1:19" ht="13.5">
      <c r="A37" s="9"/>
      <c r="B37" s="68" t="s">
        <v>114</v>
      </c>
      <c r="C37" s="34">
        <v>16</v>
      </c>
      <c r="D37" s="34">
        <v>14</v>
      </c>
      <c r="E37" s="34">
        <v>2</v>
      </c>
      <c r="F37" s="34">
        <v>13</v>
      </c>
      <c r="G37" s="34">
        <v>2</v>
      </c>
      <c r="H37" s="34">
        <v>1</v>
      </c>
      <c r="I37" s="34" t="s">
        <v>239</v>
      </c>
      <c r="J37" s="35"/>
      <c r="K37" s="297"/>
      <c r="L37" s="298"/>
      <c r="M37" s="62"/>
      <c r="N37" s="62"/>
      <c r="O37" s="62"/>
      <c r="P37" s="62"/>
      <c r="Q37" s="62"/>
      <c r="R37" s="62"/>
      <c r="S37" s="62"/>
    </row>
    <row r="38" spans="1:19" ht="13.5" customHeight="1">
      <c r="A38" s="9"/>
      <c r="B38" s="68" t="s">
        <v>115</v>
      </c>
      <c r="C38" s="34">
        <v>21</v>
      </c>
      <c r="D38" s="34">
        <v>16</v>
      </c>
      <c r="E38" s="34">
        <v>5</v>
      </c>
      <c r="F38" s="34">
        <v>16</v>
      </c>
      <c r="G38" s="34">
        <v>5</v>
      </c>
      <c r="H38" s="34" t="s">
        <v>239</v>
      </c>
      <c r="I38" s="34" t="s">
        <v>239</v>
      </c>
      <c r="J38" s="35"/>
      <c r="K38" s="293"/>
      <c r="L38" s="298"/>
      <c r="M38" s="34"/>
      <c r="N38" s="34"/>
      <c r="O38" s="34"/>
      <c r="P38" s="34"/>
      <c r="Q38" s="34"/>
      <c r="R38" s="34"/>
      <c r="S38" s="34"/>
    </row>
    <row r="39" spans="1:19" ht="13.5">
      <c r="A39" s="9"/>
      <c r="B39" s="68" t="s">
        <v>116</v>
      </c>
      <c r="C39" s="34">
        <v>5</v>
      </c>
      <c r="D39" s="34" t="s">
        <v>239</v>
      </c>
      <c r="E39" s="34">
        <v>5</v>
      </c>
      <c r="F39" s="34" t="s">
        <v>239</v>
      </c>
      <c r="G39" s="34">
        <v>5</v>
      </c>
      <c r="H39" s="34" t="s">
        <v>239</v>
      </c>
      <c r="I39" s="34" t="s">
        <v>239</v>
      </c>
      <c r="J39" s="35"/>
      <c r="K39" s="297"/>
      <c r="L39" s="298"/>
      <c r="M39" s="34"/>
      <c r="N39" s="34"/>
      <c r="O39" s="34"/>
      <c r="P39" s="34"/>
      <c r="Q39" s="34"/>
      <c r="R39" s="34"/>
      <c r="S39" s="34"/>
    </row>
    <row r="40" spans="1:19" ht="13.5">
      <c r="A40" s="9"/>
      <c r="B40" s="68" t="s">
        <v>117</v>
      </c>
      <c r="C40" s="34">
        <v>1</v>
      </c>
      <c r="D40" s="34">
        <v>1</v>
      </c>
      <c r="E40" s="34" t="s">
        <v>239</v>
      </c>
      <c r="F40" s="34">
        <v>1</v>
      </c>
      <c r="G40" s="34" t="s">
        <v>239</v>
      </c>
      <c r="H40" s="34" t="s">
        <v>239</v>
      </c>
      <c r="I40" s="34" t="s">
        <v>239</v>
      </c>
      <c r="J40" s="35"/>
      <c r="K40" s="297"/>
      <c r="L40" s="298"/>
      <c r="M40" s="62"/>
      <c r="N40" s="62"/>
      <c r="O40" s="62"/>
      <c r="P40" s="62"/>
      <c r="Q40" s="62"/>
      <c r="R40" s="62"/>
      <c r="S40" s="62"/>
    </row>
    <row r="41" spans="1:19" ht="13.5">
      <c r="A41" s="9"/>
      <c r="B41" s="68" t="s">
        <v>118</v>
      </c>
      <c r="C41" s="34">
        <v>8</v>
      </c>
      <c r="D41" s="34">
        <v>7</v>
      </c>
      <c r="E41" s="34">
        <v>1</v>
      </c>
      <c r="F41" s="34">
        <v>7</v>
      </c>
      <c r="G41" s="34">
        <v>1</v>
      </c>
      <c r="H41" s="34" t="s">
        <v>239</v>
      </c>
      <c r="I41" s="34" t="s">
        <v>239</v>
      </c>
      <c r="J41" s="35"/>
      <c r="K41" s="47"/>
      <c r="L41" s="48"/>
      <c r="M41" s="62"/>
      <c r="N41" s="62"/>
      <c r="O41" s="62"/>
      <c r="P41" s="62"/>
      <c r="Q41" s="62"/>
      <c r="R41" s="62"/>
      <c r="S41" s="62"/>
    </row>
    <row r="42" spans="1:19" ht="13.5">
      <c r="A42" s="9"/>
      <c r="B42" s="68" t="s">
        <v>119</v>
      </c>
      <c r="C42" s="34">
        <v>2</v>
      </c>
      <c r="D42" s="34">
        <v>1</v>
      </c>
      <c r="E42" s="34">
        <v>1</v>
      </c>
      <c r="F42" s="34">
        <v>1</v>
      </c>
      <c r="G42" s="34">
        <v>1</v>
      </c>
      <c r="H42" s="34" t="s">
        <v>239</v>
      </c>
      <c r="I42" s="34" t="s">
        <v>239</v>
      </c>
      <c r="J42" s="35"/>
      <c r="K42" s="47"/>
      <c r="L42" s="48"/>
      <c r="M42" s="62"/>
      <c r="N42" s="62"/>
      <c r="O42" s="62"/>
      <c r="P42" s="62"/>
      <c r="Q42" s="62"/>
      <c r="R42" s="62"/>
      <c r="S42" s="62"/>
    </row>
    <row r="43" spans="1:19" ht="13.5">
      <c r="A43" s="9"/>
      <c r="B43" s="68" t="s">
        <v>120</v>
      </c>
      <c r="C43" s="34">
        <v>3</v>
      </c>
      <c r="D43" s="34">
        <v>1</v>
      </c>
      <c r="E43" s="34">
        <v>2</v>
      </c>
      <c r="F43" s="34">
        <v>1</v>
      </c>
      <c r="G43" s="34">
        <v>2</v>
      </c>
      <c r="H43" s="34" t="s">
        <v>239</v>
      </c>
      <c r="I43" s="34" t="s">
        <v>239</v>
      </c>
      <c r="J43" s="35"/>
      <c r="K43" s="47"/>
      <c r="L43" s="48"/>
      <c r="M43" s="62"/>
      <c r="N43" s="62"/>
      <c r="O43" s="62"/>
      <c r="P43" s="62"/>
      <c r="Q43" s="62"/>
      <c r="R43" s="62"/>
      <c r="S43" s="62"/>
    </row>
    <row r="44" spans="1:19" ht="13.5">
      <c r="A44" s="9"/>
      <c r="B44" s="68" t="s">
        <v>121</v>
      </c>
      <c r="C44" s="34">
        <v>2</v>
      </c>
      <c r="D44" s="34">
        <v>2</v>
      </c>
      <c r="E44" s="34" t="s">
        <v>239</v>
      </c>
      <c r="F44" s="34">
        <v>2</v>
      </c>
      <c r="G44" s="34" t="s">
        <v>239</v>
      </c>
      <c r="H44" s="34" t="s">
        <v>239</v>
      </c>
      <c r="I44" s="34" t="s">
        <v>239</v>
      </c>
      <c r="J44" s="35"/>
      <c r="K44" s="47"/>
      <c r="L44" s="48"/>
      <c r="M44" s="62"/>
      <c r="N44" s="62"/>
      <c r="O44" s="62"/>
      <c r="P44" s="62"/>
      <c r="Q44" s="62"/>
      <c r="R44" s="62"/>
      <c r="S44" s="62"/>
    </row>
    <row r="45" spans="1:19" ht="13.5">
      <c r="A45" s="9"/>
      <c r="B45" s="68" t="s">
        <v>122</v>
      </c>
      <c r="C45" s="34">
        <v>1</v>
      </c>
      <c r="D45" s="34">
        <v>1</v>
      </c>
      <c r="E45" s="34" t="s">
        <v>239</v>
      </c>
      <c r="F45" s="34">
        <v>1</v>
      </c>
      <c r="G45" s="34" t="s">
        <v>239</v>
      </c>
      <c r="H45" s="34" t="s">
        <v>239</v>
      </c>
      <c r="I45" s="34" t="s">
        <v>239</v>
      </c>
      <c r="J45" s="35"/>
      <c r="K45" s="47"/>
      <c r="L45" s="48"/>
      <c r="M45" s="62"/>
      <c r="N45" s="62"/>
      <c r="O45" s="62"/>
      <c r="P45" s="62"/>
      <c r="Q45" s="62"/>
      <c r="R45" s="62"/>
      <c r="S45" s="62"/>
    </row>
    <row r="46" spans="1:19" ht="13.5">
      <c r="A46" s="9"/>
      <c r="B46" s="68" t="s">
        <v>258</v>
      </c>
      <c r="C46" s="34">
        <v>200</v>
      </c>
      <c r="D46" s="34">
        <v>101</v>
      </c>
      <c r="E46" s="34">
        <v>99</v>
      </c>
      <c r="F46" s="34">
        <v>101</v>
      </c>
      <c r="G46" s="34">
        <v>99</v>
      </c>
      <c r="H46" s="34" t="s">
        <v>239</v>
      </c>
      <c r="I46" s="34" t="s">
        <v>239</v>
      </c>
      <c r="J46" s="35"/>
      <c r="K46" s="47"/>
      <c r="L46" s="48"/>
      <c r="M46" s="55"/>
      <c r="N46" s="55"/>
      <c r="O46" s="55"/>
      <c r="P46" s="55"/>
      <c r="Q46" s="55"/>
      <c r="R46" s="55"/>
      <c r="S46" s="55"/>
    </row>
    <row r="47" spans="1:19" ht="13.5">
      <c r="A47" s="9"/>
      <c r="B47" s="68"/>
      <c r="C47" s="34"/>
      <c r="D47" s="34"/>
      <c r="E47" s="34"/>
      <c r="F47" s="34"/>
      <c r="G47" s="34"/>
      <c r="H47" s="34"/>
      <c r="I47" s="34"/>
      <c r="J47" s="35"/>
      <c r="K47" s="47"/>
      <c r="L47" s="48"/>
      <c r="M47" s="55"/>
      <c r="N47" s="55"/>
      <c r="O47" s="55"/>
      <c r="P47" s="55"/>
      <c r="Q47" s="55"/>
      <c r="R47" s="55"/>
      <c r="S47" s="55"/>
    </row>
    <row r="48" spans="1:19" ht="13.5">
      <c r="A48" s="9"/>
      <c r="B48" s="68"/>
      <c r="C48" s="34"/>
      <c r="D48" s="34"/>
      <c r="E48" s="34"/>
      <c r="F48" s="34"/>
      <c r="G48" s="34"/>
      <c r="H48" s="34"/>
      <c r="I48" s="34"/>
      <c r="J48" s="35"/>
      <c r="K48" s="47"/>
      <c r="L48" s="48"/>
      <c r="M48" s="55"/>
      <c r="N48" s="55"/>
      <c r="O48" s="55"/>
      <c r="P48" s="55"/>
      <c r="Q48" s="55"/>
      <c r="R48" s="55"/>
      <c r="S48" s="55"/>
    </row>
    <row r="49" spans="1:19" ht="13.5">
      <c r="A49" s="9"/>
      <c r="B49" s="68"/>
      <c r="C49" s="34"/>
      <c r="D49" s="34"/>
      <c r="E49" s="34"/>
      <c r="F49" s="34"/>
      <c r="G49" s="34"/>
      <c r="H49" s="34"/>
      <c r="I49" s="34"/>
      <c r="J49" s="35"/>
      <c r="K49" s="47"/>
      <c r="L49" s="48"/>
      <c r="M49" s="55"/>
      <c r="N49" s="55"/>
      <c r="O49" s="55"/>
      <c r="P49" s="55"/>
      <c r="Q49" s="55"/>
      <c r="R49" s="55"/>
      <c r="S49" s="55"/>
    </row>
    <row r="50" spans="1:19" ht="13.5">
      <c r="A50" s="9"/>
      <c r="B50" s="68"/>
      <c r="C50" s="34"/>
      <c r="D50" s="34"/>
      <c r="E50" s="34"/>
      <c r="F50" s="34"/>
      <c r="G50" s="34"/>
      <c r="H50" s="34"/>
      <c r="I50" s="34"/>
      <c r="J50" s="35"/>
      <c r="K50" s="47"/>
      <c r="L50" s="48"/>
      <c r="M50" s="55"/>
      <c r="N50" s="55"/>
      <c r="O50" s="55"/>
      <c r="P50" s="55"/>
      <c r="Q50" s="55"/>
      <c r="R50" s="55"/>
      <c r="S50" s="55"/>
    </row>
    <row r="51" spans="1:19" ht="13.5">
      <c r="A51" s="9"/>
      <c r="B51" s="68"/>
      <c r="C51" s="34"/>
      <c r="D51" s="34"/>
      <c r="E51" s="34"/>
      <c r="F51" s="34"/>
      <c r="G51" s="34"/>
      <c r="H51" s="34"/>
      <c r="I51" s="34"/>
      <c r="J51" s="35"/>
      <c r="K51" s="47"/>
      <c r="L51" s="48"/>
      <c r="M51" s="55"/>
      <c r="N51" s="55"/>
      <c r="O51" s="55"/>
      <c r="P51" s="55"/>
      <c r="Q51" s="55"/>
      <c r="R51" s="55"/>
      <c r="S51" s="55"/>
    </row>
    <row r="52" spans="1:19" ht="13.5">
      <c r="A52" s="9"/>
      <c r="B52" s="68"/>
      <c r="C52" s="34"/>
      <c r="D52" s="34"/>
      <c r="E52" s="34"/>
      <c r="F52" s="34"/>
      <c r="G52" s="34"/>
      <c r="H52" s="34"/>
      <c r="I52" s="34"/>
      <c r="J52" s="35"/>
      <c r="K52" s="47"/>
      <c r="L52" s="48"/>
      <c r="M52" s="55"/>
      <c r="N52" s="55"/>
      <c r="O52" s="55"/>
      <c r="P52" s="55"/>
      <c r="Q52" s="55"/>
      <c r="R52" s="55"/>
      <c r="S52" s="55"/>
    </row>
    <row r="53" spans="1:19" ht="13.5">
      <c r="A53" s="9"/>
      <c r="B53" s="68"/>
      <c r="C53" s="34"/>
      <c r="D53" s="34"/>
      <c r="E53" s="34"/>
      <c r="F53" s="34"/>
      <c r="G53" s="34"/>
      <c r="H53" s="34"/>
      <c r="I53" s="34"/>
      <c r="J53" s="35"/>
      <c r="K53" s="47"/>
      <c r="L53" s="48"/>
      <c r="M53" s="55"/>
      <c r="N53" s="55"/>
      <c r="O53" s="55"/>
      <c r="P53" s="55"/>
      <c r="Q53" s="55"/>
      <c r="R53" s="55"/>
      <c r="S53" s="55"/>
    </row>
    <row r="54" spans="1:19" ht="13.5">
      <c r="A54" s="9"/>
      <c r="B54" s="68"/>
      <c r="C54" s="34"/>
      <c r="D54" s="34"/>
      <c r="E54" s="34"/>
      <c r="F54" s="34"/>
      <c r="G54" s="34"/>
      <c r="H54" s="34"/>
      <c r="I54" s="34"/>
      <c r="J54" s="35"/>
      <c r="K54" s="47"/>
      <c r="L54" s="48"/>
      <c r="M54" s="55"/>
      <c r="N54" s="55"/>
      <c r="O54" s="55"/>
      <c r="P54" s="55"/>
      <c r="Q54" s="55"/>
      <c r="R54" s="55"/>
      <c r="S54" s="55"/>
    </row>
    <row r="55" spans="1:19" ht="13.5">
      <c r="A55" s="9"/>
      <c r="B55" s="68"/>
      <c r="C55" s="34"/>
      <c r="D55" s="34"/>
      <c r="E55" s="34"/>
      <c r="F55" s="34"/>
      <c r="G55" s="34"/>
      <c r="H55" s="34"/>
      <c r="I55" s="34"/>
      <c r="J55" s="35"/>
      <c r="K55" s="47"/>
      <c r="L55" s="48"/>
      <c r="M55" s="55"/>
      <c r="N55" s="55"/>
      <c r="O55" s="55"/>
      <c r="P55" s="55"/>
      <c r="Q55" s="55"/>
      <c r="R55" s="55"/>
      <c r="S55" s="55"/>
    </row>
    <row r="56" spans="1:19" ht="13.5">
      <c r="A56" s="9"/>
      <c r="B56" s="68"/>
      <c r="C56" s="34"/>
      <c r="D56" s="34"/>
      <c r="E56" s="34"/>
      <c r="F56" s="34"/>
      <c r="G56" s="34"/>
      <c r="H56" s="34"/>
      <c r="I56" s="34"/>
      <c r="J56" s="35"/>
      <c r="K56" s="47"/>
      <c r="L56" s="48"/>
      <c r="M56" s="55"/>
      <c r="N56" s="55"/>
      <c r="O56" s="55"/>
      <c r="P56" s="55"/>
      <c r="Q56" s="55"/>
      <c r="R56" s="55"/>
      <c r="S56" s="55"/>
    </row>
    <row r="57" spans="1:19" ht="13.5">
      <c r="A57" s="9"/>
      <c r="B57" s="68"/>
      <c r="C57" s="34"/>
      <c r="D57" s="34"/>
      <c r="E57" s="34"/>
      <c r="F57" s="34"/>
      <c r="G57" s="34"/>
      <c r="H57" s="34"/>
      <c r="I57" s="34"/>
      <c r="J57" s="35"/>
      <c r="K57" s="47"/>
      <c r="L57" s="48"/>
      <c r="M57" s="55"/>
      <c r="N57" s="55"/>
      <c r="O57" s="55"/>
      <c r="P57" s="55"/>
      <c r="Q57" s="55"/>
      <c r="R57" s="55"/>
      <c r="S57" s="55"/>
    </row>
    <row r="58" spans="1:19" ht="13.5">
      <c r="A58" s="9"/>
      <c r="B58" s="68"/>
      <c r="C58" s="34"/>
      <c r="D58" s="34"/>
      <c r="E58" s="34"/>
      <c r="F58" s="34"/>
      <c r="G58" s="34"/>
      <c r="H58" s="34"/>
      <c r="I58" s="34"/>
      <c r="J58" s="35"/>
      <c r="K58" s="47"/>
      <c r="L58" s="48"/>
      <c r="M58" s="55"/>
      <c r="N58" s="55"/>
      <c r="O58" s="55"/>
      <c r="P58" s="55"/>
      <c r="Q58" s="55"/>
      <c r="R58" s="55"/>
      <c r="S58" s="55"/>
    </row>
    <row r="59" spans="1:19" ht="13.5">
      <c r="A59" s="9"/>
      <c r="B59" s="68"/>
      <c r="C59" s="34"/>
      <c r="D59" s="34"/>
      <c r="E59" s="34"/>
      <c r="F59" s="34"/>
      <c r="G59" s="34"/>
      <c r="H59" s="34"/>
      <c r="I59" s="34"/>
      <c r="J59" s="35"/>
      <c r="K59" s="47"/>
      <c r="L59" s="48"/>
      <c r="M59" s="55"/>
      <c r="N59" s="55"/>
      <c r="O59" s="55"/>
      <c r="P59" s="55"/>
      <c r="Q59" s="55"/>
      <c r="R59" s="55"/>
      <c r="S59" s="55"/>
    </row>
    <row r="60" spans="1:19" ht="13.5">
      <c r="A60" s="9"/>
      <c r="B60" s="68"/>
      <c r="C60" s="34"/>
      <c r="D60" s="34"/>
      <c r="E60" s="34"/>
      <c r="F60" s="34"/>
      <c r="G60" s="34"/>
      <c r="H60" s="34"/>
      <c r="I60" s="34"/>
      <c r="J60" s="35"/>
      <c r="K60" s="47"/>
      <c r="L60" s="48"/>
      <c r="M60" s="55"/>
      <c r="N60" s="55"/>
      <c r="O60" s="55"/>
      <c r="P60" s="55"/>
      <c r="Q60" s="55"/>
      <c r="R60" s="55"/>
      <c r="S60" s="55"/>
    </row>
    <row r="61" spans="1:19" ht="13.5">
      <c r="A61" s="9"/>
      <c r="B61" s="68"/>
      <c r="C61" s="34"/>
      <c r="D61" s="34"/>
      <c r="E61" s="34"/>
      <c r="F61" s="34"/>
      <c r="G61" s="34"/>
      <c r="H61" s="34"/>
      <c r="I61" s="34"/>
      <c r="J61" s="35"/>
      <c r="K61" s="47"/>
      <c r="L61" s="48"/>
      <c r="M61" s="55"/>
      <c r="N61" s="55"/>
      <c r="O61" s="55"/>
      <c r="P61" s="55"/>
      <c r="Q61" s="55"/>
      <c r="R61" s="55"/>
      <c r="S61" s="55"/>
    </row>
    <row r="62" spans="1:19" ht="13.5">
      <c r="A62" s="9"/>
      <c r="B62" s="68"/>
      <c r="C62" s="34"/>
      <c r="D62" s="34"/>
      <c r="E62" s="34"/>
      <c r="F62" s="34"/>
      <c r="G62" s="34"/>
      <c r="H62" s="34"/>
      <c r="I62" s="34"/>
      <c r="J62" s="35"/>
      <c r="K62" s="47"/>
      <c r="L62" s="48"/>
      <c r="M62" s="55"/>
      <c r="N62" s="55"/>
      <c r="O62" s="55"/>
      <c r="P62" s="55"/>
      <c r="Q62" s="55"/>
      <c r="R62" s="55"/>
      <c r="S62" s="55"/>
    </row>
    <row r="63" spans="1:19" ht="13.5">
      <c r="A63" s="9"/>
      <c r="B63" s="68"/>
      <c r="C63" s="34"/>
      <c r="D63" s="34"/>
      <c r="E63" s="34"/>
      <c r="F63" s="34"/>
      <c r="G63" s="34"/>
      <c r="H63" s="34"/>
      <c r="I63" s="34"/>
      <c r="J63" s="35"/>
      <c r="K63" s="47"/>
      <c r="L63" s="48"/>
      <c r="M63" s="55"/>
      <c r="N63" s="55"/>
      <c r="O63" s="55"/>
      <c r="P63" s="55"/>
      <c r="Q63" s="55"/>
      <c r="R63" s="55"/>
      <c r="S63" s="55"/>
    </row>
    <row r="64" spans="1:19" ht="13.5">
      <c r="A64" s="9"/>
      <c r="B64" s="68"/>
      <c r="C64" s="34"/>
      <c r="D64" s="34"/>
      <c r="E64" s="34"/>
      <c r="F64" s="34"/>
      <c r="G64" s="34"/>
      <c r="H64" s="34"/>
      <c r="I64" s="34"/>
      <c r="J64" s="35"/>
      <c r="K64" s="47"/>
      <c r="L64" s="48"/>
      <c r="M64" s="55"/>
      <c r="N64" s="55"/>
      <c r="O64" s="55"/>
      <c r="P64" s="55"/>
      <c r="Q64" s="55"/>
      <c r="R64" s="55"/>
      <c r="S64" s="55"/>
    </row>
    <row r="65" spans="1:19" ht="13.5">
      <c r="A65" s="9"/>
      <c r="B65" s="68"/>
      <c r="C65" s="34"/>
      <c r="D65" s="34"/>
      <c r="E65" s="34"/>
      <c r="F65" s="34"/>
      <c r="G65" s="34"/>
      <c r="H65" s="34"/>
      <c r="I65" s="34"/>
      <c r="J65" s="35"/>
      <c r="K65" s="47"/>
      <c r="L65" s="48"/>
      <c r="M65" s="55"/>
      <c r="N65" s="55"/>
      <c r="O65" s="55"/>
      <c r="P65" s="55"/>
      <c r="Q65" s="55"/>
      <c r="R65" s="55"/>
      <c r="S65" s="55"/>
    </row>
    <row r="66" spans="1:19" ht="10.5" customHeight="1">
      <c r="A66" s="18"/>
      <c r="B66" s="69"/>
      <c r="C66" s="70"/>
      <c r="D66" s="70"/>
      <c r="E66" s="70"/>
      <c r="F66" s="70"/>
      <c r="G66" s="70"/>
      <c r="H66" s="70"/>
      <c r="I66" s="70"/>
      <c r="J66" s="71"/>
      <c r="K66" s="20"/>
      <c r="L66" s="19"/>
      <c r="M66" s="18"/>
      <c r="N66" s="18"/>
      <c r="O66" s="18"/>
      <c r="P66" s="18"/>
      <c r="Q66" s="18"/>
      <c r="R66" s="18"/>
      <c r="S66" s="18"/>
    </row>
    <row r="67" spans="1:12" ht="13.5">
      <c r="A67" s="9"/>
      <c r="B67" s="170"/>
      <c r="C67"/>
      <c r="D67"/>
      <c r="E67"/>
      <c r="F67"/>
      <c r="G67"/>
      <c r="H67"/>
      <c r="I67"/>
      <c r="J67"/>
      <c r="K67" s="9"/>
      <c r="L67" s="9"/>
    </row>
    <row r="68" spans="1:12" ht="13.5">
      <c r="A68" s="9"/>
      <c r="B68" s="46"/>
      <c r="C68"/>
      <c r="D68"/>
      <c r="E68"/>
      <c r="F68"/>
      <c r="G68"/>
      <c r="H68"/>
      <c r="I68"/>
      <c r="J68"/>
      <c r="K68" s="9"/>
      <c r="L68" s="9"/>
    </row>
    <row r="69" spans="1:12" ht="13.5">
      <c r="A69" s="9"/>
      <c r="B69" s="46"/>
      <c r="C69" s="37"/>
      <c r="D69" s="37"/>
      <c r="E69" s="37"/>
      <c r="L69" s="86"/>
    </row>
    <row r="70" spans="3:19" ht="13.5"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</row>
    <row r="71" spans="3:19" ht="13.5"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</row>
    <row r="72" spans="3:19" ht="13.5">
      <c r="C72" s="55"/>
      <c r="D72" s="55"/>
      <c r="E72" s="55"/>
      <c r="F72" s="55"/>
      <c r="G72" s="55"/>
      <c r="H72" s="55"/>
      <c r="I72" s="55"/>
      <c r="J72" s="55"/>
      <c r="K72" s="55"/>
      <c r="L72" s="35"/>
      <c r="M72" s="55"/>
      <c r="N72" s="55"/>
      <c r="O72" s="55"/>
      <c r="P72" s="55"/>
      <c r="Q72" s="55"/>
      <c r="R72" s="55"/>
      <c r="S72" s="55"/>
    </row>
    <row r="73" spans="3:19" ht="13.5">
      <c r="C73" s="55"/>
      <c r="D73" s="55"/>
      <c r="E73" s="55"/>
      <c r="F73" s="55"/>
      <c r="G73" s="55"/>
      <c r="H73" s="55"/>
      <c r="I73" s="55"/>
      <c r="J73" s="55"/>
      <c r="K73" s="55"/>
      <c r="L73" s="35"/>
      <c r="M73" s="55"/>
      <c r="N73" s="55"/>
      <c r="O73" s="55"/>
      <c r="P73" s="55"/>
      <c r="Q73" s="55"/>
      <c r="R73" s="55"/>
      <c r="S73" s="55"/>
    </row>
    <row r="74" spans="3:19" ht="13.5">
      <c r="C74" s="55"/>
      <c r="D74" s="55"/>
      <c r="E74" s="55"/>
      <c r="F74" s="55"/>
      <c r="G74" s="55"/>
      <c r="H74" s="55"/>
      <c r="I74" s="55"/>
      <c r="J74" s="55"/>
      <c r="K74" s="55"/>
      <c r="L74" s="35"/>
      <c r="M74" s="55"/>
      <c r="N74" s="55"/>
      <c r="O74" s="55"/>
      <c r="P74" s="55"/>
      <c r="Q74" s="55"/>
      <c r="R74" s="55"/>
      <c r="S74" s="55"/>
    </row>
    <row r="75" ht="13.5">
      <c r="L75" s="86"/>
    </row>
  </sheetData>
  <mergeCells count="21">
    <mergeCell ref="K27:L29"/>
    <mergeCell ref="K38:L40"/>
    <mergeCell ref="R3:S3"/>
    <mergeCell ref="P3:Q3"/>
    <mergeCell ref="K35:L37"/>
    <mergeCell ref="M3:O3"/>
    <mergeCell ref="K31:L33"/>
    <mergeCell ref="K23:L25"/>
    <mergeCell ref="K19:L21"/>
    <mergeCell ref="A3:B4"/>
    <mergeCell ref="K3:L4"/>
    <mergeCell ref="H3:I3"/>
    <mergeCell ref="F3:G3"/>
    <mergeCell ref="C3:E3"/>
    <mergeCell ref="A21:B21"/>
    <mergeCell ref="A17:B17"/>
    <mergeCell ref="A7:B7"/>
    <mergeCell ref="K5:L5"/>
    <mergeCell ref="K7:L7"/>
    <mergeCell ref="K11:L11"/>
    <mergeCell ref="A5:B5"/>
  </mergeCells>
  <printOptions horizontalCentered="1"/>
  <pageMargins left="0.3937007874015748" right="0.3937007874015748" top="1.1811023622047245" bottom="0.4" header="0.5118110236220472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T68"/>
  <sheetViews>
    <sheetView workbookViewId="0" topLeftCell="A1">
      <pane xSplit="2" ySplit="4" topLeftCell="C5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1" customWidth="1"/>
    <col min="2" max="2" width="13.375" style="35" customWidth="1"/>
    <col min="3" max="9" width="5.00390625" style="1" customWidth="1"/>
    <col min="10" max="10" width="0.37109375" style="1" customWidth="1"/>
    <col min="11" max="11" width="2.00390625" style="208" customWidth="1"/>
    <col min="12" max="12" width="12.375" style="86" customWidth="1"/>
    <col min="13" max="19" width="5.00390625" style="1" customWidth="1"/>
    <col min="20" max="16384" width="9.00390625" style="1" customWidth="1"/>
  </cols>
  <sheetData>
    <row r="1" spans="1:20" s="250" customFormat="1" ht="17.25" customHeight="1">
      <c r="A1" s="246" t="s">
        <v>358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  <c r="T1" s="246"/>
    </row>
    <row r="2" spans="1:19" s="250" customFormat="1" ht="17.25" customHeight="1" thickBot="1">
      <c r="A2" s="246" t="s">
        <v>343</v>
      </c>
      <c r="B2" s="246"/>
      <c r="C2" s="245"/>
      <c r="D2" s="245"/>
      <c r="E2" s="245"/>
      <c r="F2" s="245"/>
      <c r="G2" s="245"/>
      <c r="H2" s="246"/>
      <c r="I2" s="246"/>
      <c r="J2" s="246"/>
      <c r="K2" s="246"/>
      <c r="L2" s="246"/>
      <c r="M2" s="245"/>
      <c r="N2" s="245"/>
      <c r="O2" s="245"/>
      <c r="P2" s="245"/>
      <c r="Q2" s="245"/>
      <c r="R2" s="246"/>
      <c r="S2" s="249"/>
    </row>
    <row r="3" spans="1:19" ht="14.25" thickTop="1">
      <c r="A3" s="278" t="s">
        <v>82</v>
      </c>
      <c r="B3" s="279"/>
      <c r="C3" s="269" t="s">
        <v>164</v>
      </c>
      <c r="D3" s="269"/>
      <c r="E3" s="270"/>
      <c r="F3" s="271" t="s">
        <v>165</v>
      </c>
      <c r="G3" s="270"/>
      <c r="H3" s="272" t="s">
        <v>166</v>
      </c>
      <c r="I3" s="273"/>
      <c r="J3" s="72"/>
      <c r="K3" s="282" t="s">
        <v>82</v>
      </c>
      <c r="L3" s="279"/>
      <c r="M3" s="269" t="s">
        <v>164</v>
      </c>
      <c r="N3" s="269"/>
      <c r="O3" s="270"/>
      <c r="P3" s="271" t="s">
        <v>165</v>
      </c>
      <c r="Q3" s="270"/>
      <c r="R3" s="272" t="s">
        <v>166</v>
      </c>
      <c r="S3" s="273"/>
    </row>
    <row r="4" spans="1:19" ht="13.5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2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</row>
    <row r="5" spans="1:19" ht="13.5">
      <c r="A5" s="291" t="s">
        <v>86</v>
      </c>
      <c r="B5" s="292"/>
      <c r="C5" s="34" t="s">
        <v>278</v>
      </c>
      <c r="D5" s="34" t="s">
        <v>279</v>
      </c>
      <c r="E5" s="34" t="s">
        <v>280</v>
      </c>
      <c r="F5" s="34" t="s">
        <v>279</v>
      </c>
      <c r="G5" s="34" t="s">
        <v>281</v>
      </c>
      <c r="H5" s="34" t="s">
        <v>239</v>
      </c>
      <c r="I5" s="34" t="s">
        <v>282</v>
      </c>
      <c r="J5" s="35"/>
      <c r="K5" s="304" t="s">
        <v>210</v>
      </c>
      <c r="L5" s="277"/>
      <c r="M5" s="34" t="s">
        <v>290</v>
      </c>
      <c r="N5" s="34" t="s">
        <v>285</v>
      </c>
      <c r="O5" s="34" t="s">
        <v>291</v>
      </c>
      <c r="P5" s="34" t="s">
        <v>285</v>
      </c>
      <c r="Q5" s="34" t="s">
        <v>292</v>
      </c>
      <c r="R5" s="34" t="s">
        <v>239</v>
      </c>
      <c r="S5" s="34" t="s">
        <v>285</v>
      </c>
    </row>
    <row r="6" spans="1:19" ht="13.5">
      <c r="A6" s="9"/>
      <c r="B6" s="91"/>
      <c r="C6" s="34"/>
      <c r="D6" s="34"/>
      <c r="E6" s="34"/>
      <c r="F6" s="34"/>
      <c r="G6" s="34"/>
      <c r="H6" s="34"/>
      <c r="I6" s="34"/>
      <c r="J6" s="35"/>
      <c r="K6" s="174"/>
      <c r="L6" s="14" t="s">
        <v>273</v>
      </c>
      <c r="M6" s="34" t="s">
        <v>293</v>
      </c>
      <c r="N6" s="34" t="s">
        <v>239</v>
      </c>
      <c r="O6" s="34" t="s">
        <v>293</v>
      </c>
      <c r="P6" s="34" t="s">
        <v>239</v>
      </c>
      <c r="Q6" s="34" t="s">
        <v>293</v>
      </c>
      <c r="R6" s="34" t="s">
        <v>239</v>
      </c>
      <c r="S6" s="34" t="s">
        <v>239</v>
      </c>
    </row>
    <row r="7" spans="1:19" ht="18">
      <c r="A7" s="232" t="s">
        <v>89</v>
      </c>
      <c r="B7" s="266"/>
      <c r="C7" s="34" t="s">
        <v>239</v>
      </c>
      <c r="D7" s="34" t="s">
        <v>239</v>
      </c>
      <c r="E7" s="34" t="s">
        <v>239</v>
      </c>
      <c r="F7" s="34" t="s">
        <v>239</v>
      </c>
      <c r="G7" s="34" t="s">
        <v>239</v>
      </c>
      <c r="H7" s="34" t="s">
        <v>239</v>
      </c>
      <c r="I7" s="34" t="s">
        <v>239</v>
      </c>
      <c r="J7" s="35"/>
      <c r="K7" s="174"/>
      <c r="L7" s="169" t="s">
        <v>199</v>
      </c>
      <c r="M7" s="34" t="s">
        <v>294</v>
      </c>
      <c r="N7" s="34" t="s">
        <v>239</v>
      </c>
      <c r="O7" s="34" t="s">
        <v>294</v>
      </c>
      <c r="P7" s="34" t="s">
        <v>239</v>
      </c>
      <c r="Q7" s="34" t="s">
        <v>294</v>
      </c>
      <c r="R7" s="34" t="s">
        <v>239</v>
      </c>
      <c r="S7" s="34" t="s">
        <v>239</v>
      </c>
    </row>
    <row r="8" spans="1:19" ht="18">
      <c r="A8" s="9"/>
      <c r="B8" s="91"/>
      <c r="C8" s="34"/>
      <c r="D8" s="34"/>
      <c r="E8" s="34"/>
      <c r="F8" s="34"/>
      <c r="G8" s="34"/>
      <c r="H8" s="34"/>
      <c r="I8" s="34"/>
      <c r="J8" s="35"/>
      <c r="K8" s="174"/>
      <c r="L8" s="169" t="s">
        <v>200</v>
      </c>
      <c r="M8" s="34" t="s">
        <v>295</v>
      </c>
      <c r="N8" s="34" t="s">
        <v>285</v>
      </c>
      <c r="O8" s="34" t="s">
        <v>289</v>
      </c>
      <c r="P8" s="34" t="s">
        <v>285</v>
      </c>
      <c r="Q8" s="34" t="s">
        <v>289</v>
      </c>
      <c r="R8" s="34" t="s">
        <v>239</v>
      </c>
      <c r="S8" s="34" t="s">
        <v>239</v>
      </c>
    </row>
    <row r="9" spans="1:19" ht="13.5">
      <c r="A9" s="232" t="s">
        <v>123</v>
      </c>
      <c r="B9" s="266"/>
      <c r="C9" s="34">
        <v>1</v>
      </c>
      <c r="D9" s="34" t="s">
        <v>239</v>
      </c>
      <c r="E9" s="34">
        <v>1</v>
      </c>
      <c r="F9" s="34" t="s">
        <v>239</v>
      </c>
      <c r="G9" s="34">
        <v>1</v>
      </c>
      <c r="H9" s="34" t="s">
        <v>239</v>
      </c>
      <c r="I9" s="34" t="s">
        <v>239</v>
      </c>
      <c r="J9" s="35"/>
      <c r="K9" s="174"/>
      <c r="L9" s="14" t="s">
        <v>274</v>
      </c>
      <c r="M9" s="34" t="s">
        <v>296</v>
      </c>
      <c r="N9" s="34" t="s">
        <v>239</v>
      </c>
      <c r="O9" s="34" t="s">
        <v>296</v>
      </c>
      <c r="P9" s="34" t="s">
        <v>239</v>
      </c>
      <c r="Q9" s="34" t="s">
        <v>296</v>
      </c>
      <c r="R9" s="34" t="s">
        <v>239</v>
      </c>
      <c r="S9" s="34" t="s">
        <v>239</v>
      </c>
    </row>
    <row r="10" spans="1:19" ht="13.5">
      <c r="A10" s="9"/>
      <c r="B10" s="14" t="s">
        <v>75</v>
      </c>
      <c r="C10" s="34">
        <v>1</v>
      </c>
      <c r="D10" s="34" t="s">
        <v>239</v>
      </c>
      <c r="E10" s="34">
        <v>1</v>
      </c>
      <c r="F10" s="34" t="s">
        <v>239</v>
      </c>
      <c r="G10" s="34">
        <v>1</v>
      </c>
      <c r="H10" s="34" t="s">
        <v>239</v>
      </c>
      <c r="I10" s="34" t="s">
        <v>239</v>
      </c>
      <c r="J10" s="35"/>
      <c r="K10" s="174"/>
      <c r="L10" s="14" t="s">
        <v>209</v>
      </c>
      <c r="M10" s="34" t="s">
        <v>279</v>
      </c>
      <c r="N10" s="34" t="s">
        <v>239</v>
      </c>
      <c r="O10" s="34" t="s">
        <v>279</v>
      </c>
      <c r="P10" s="34" t="s">
        <v>239</v>
      </c>
      <c r="Q10" s="34" t="s">
        <v>285</v>
      </c>
      <c r="R10" s="34" t="s">
        <v>239</v>
      </c>
      <c r="S10" s="34" t="s">
        <v>285</v>
      </c>
    </row>
    <row r="11" spans="1:19" ht="13.5">
      <c r="A11" s="232"/>
      <c r="B11" s="266"/>
      <c r="C11" s="34"/>
      <c r="D11" s="34"/>
      <c r="E11" s="34"/>
      <c r="F11" s="34"/>
      <c r="G11" s="34"/>
      <c r="H11" s="34"/>
      <c r="I11" s="34"/>
      <c r="J11" s="35"/>
      <c r="K11" s="174"/>
      <c r="L11" s="14" t="s">
        <v>163</v>
      </c>
      <c r="M11" s="34" t="s">
        <v>297</v>
      </c>
      <c r="N11" s="34" t="s">
        <v>239</v>
      </c>
      <c r="O11" s="34" t="s">
        <v>297</v>
      </c>
      <c r="P11" s="34" t="s">
        <v>239</v>
      </c>
      <c r="Q11" s="34" t="s">
        <v>297</v>
      </c>
      <c r="R11" s="34" t="s">
        <v>239</v>
      </c>
      <c r="S11" s="34" t="s">
        <v>239</v>
      </c>
    </row>
    <row r="12" spans="1:12" ht="13.5">
      <c r="A12" s="232" t="s">
        <v>87</v>
      </c>
      <c r="B12" s="266"/>
      <c r="C12" s="34" t="s">
        <v>284</v>
      </c>
      <c r="D12" s="34" t="s">
        <v>285</v>
      </c>
      <c r="E12" s="34" t="s">
        <v>286</v>
      </c>
      <c r="F12" s="34" t="s">
        <v>285</v>
      </c>
      <c r="G12" s="34" t="s">
        <v>286</v>
      </c>
      <c r="H12" s="34" t="s">
        <v>239</v>
      </c>
      <c r="I12" s="34" t="s">
        <v>239</v>
      </c>
      <c r="J12" s="35"/>
      <c r="K12" s="174"/>
      <c r="L12" s="152"/>
    </row>
    <row r="13" spans="1:12" ht="13.5">
      <c r="A13" s="74"/>
      <c r="B13" s="12" t="s">
        <v>105</v>
      </c>
      <c r="C13" s="34" t="s">
        <v>283</v>
      </c>
      <c r="D13" s="34" t="s">
        <v>239</v>
      </c>
      <c r="E13" s="34" t="s">
        <v>283</v>
      </c>
      <c r="F13" s="34" t="s">
        <v>239</v>
      </c>
      <c r="G13" s="34" t="s">
        <v>283</v>
      </c>
      <c r="H13" s="34" t="s">
        <v>239</v>
      </c>
      <c r="I13" s="34" t="s">
        <v>239</v>
      </c>
      <c r="J13" s="35"/>
      <c r="K13" s="293" t="s">
        <v>196</v>
      </c>
      <c r="L13" s="294"/>
    </row>
    <row r="14" spans="1:19" ht="13.5">
      <c r="A14" s="63"/>
      <c r="B14" s="14" t="s">
        <v>106</v>
      </c>
      <c r="C14" s="34" t="s">
        <v>283</v>
      </c>
      <c r="D14" s="34" t="s">
        <v>283</v>
      </c>
      <c r="E14" s="34" t="s">
        <v>239</v>
      </c>
      <c r="F14" s="34" t="s">
        <v>283</v>
      </c>
      <c r="G14" s="34" t="s">
        <v>239</v>
      </c>
      <c r="H14" s="34" t="s">
        <v>239</v>
      </c>
      <c r="I14" s="34" t="s">
        <v>239</v>
      </c>
      <c r="J14" s="35"/>
      <c r="K14" s="297"/>
      <c r="L14" s="298"/>
      <c r="M14" s="34" t="s">
        <v>239</v>
      </c>
      <c r="N14" s="34" t="s">
        <v>239</v>
      </c>
      <c r="O14" s="34" t="s">
        <v>239</v>
      </c>
      <c r="P14" s="34" t="s">
        <v>239</v>
      </c>
      <c r="Q14" s="34" t="s">
        <v>239</v>
      </c>
      <c r="R14" s="34" t="s">
        <v>239</v>
      </c>
      <c r="S14" s="34" t="s">
        <v>239</v>
      </c>
    </row>
    <row r="15" spans="1:19" ht="13.5">
      <c r="A15" s="63"/>
      <c r="B15" s="14" t="s">
        <v>109</v>
      </c>
      <c r="C15" s="34" t="s">
        <v>283</v>
      </c>
      <c r="D15" s="34" t="s">
        <v>239</v>
      </c>
      <c r="E15" s="34" t="s">
        <v>283</v>
      </c>
      <c r="F15" s="34" t="s">
        <v>239</v>
      </c>
      <c r="G15" s="34" t="s">
        <v>283</v>
      </c>
      <c r="H15" s="34" t="s">
        <v>239</v>
      </c>
      <c r="I15" s="34" t="s">
        <v>239</v>
      </c>
      <c r="J15" s="35"/>
      <c r="K15" s="297"/>
      <c r="L15" s="298"/>
      <c r="M15" s="34"/>
      <c r="N15" s="34"/>
      <c r="O15" s="34"/>
      <c r="P15" s="34"/>
      <c r="Q15" s="34"/>
      <c r="R15" s="34"/>
      <c r="S15" s="34"/>
    </row>
    <row r="16" spans="1:19" ht="13.5">
      <c r="A16" s="9"/>
      <c r="B16" s="14" t="s">
        <v>112</v>
      </c>
      <c r="C16" s="34" t="s">
        <v>283</v>
      </c>
      <c r="D16" s="34" t="s">
        <v>283</v>
      </c>
      <c r="E16" s="34" t="s">
        <v>239</v>
      </c>
      <c r="F16" s="34" t="s">
        <v>283</v>
      </c>
      <c r="G16" s="34" t="s">
        <v>239</v>
      </c>
      <c r="H16" s="34" t="s">
        <v>239</v>
      </c>
      <c r="I16" s="34" t="s">
        <v>239</v>
      </c>
      <c r="J16" s="35"/>
      <c r="K16" s="174"/>
      <c r="L16" s="152"/>
      <c r="M16" s="34"/>
      <c r="N16" s="34"/>
      <c r="O16" s="34"/>
      <c r="P16" s="34"/>
      <c r="Q16" s="34"/>
      <c r="R16" s="34"/>
      <c r="S16" s="34"/>
    </row>
    <row r="17" spans="1:19" ht="13.5" customHeight="1">
      <c r="A17" s="9"/>
      <c r="B17" s="14" t="s">
        <v>113</v>
      </c>
      <c r="C17" s="34" t="s">
        <v>287</v>
      </c>
      <c r="D17" s="34" t="s">
        <v>239</v>
      </c>
      <c r="E17" s="34" t="s">
        <v>287</v>
      </c>
      <c r="F17" s="34" t="s">
        <v>239</v>
      </c>
      <c r="G17" s="34" t="s">
        <v>287</v>
      </c>
      <c r="H17" s="34" t="s">
        <v>239</v>
      </c>
      <c r="I17" s="34" t="s">
        <v>239</v>
      </c>
      <c r="J17" s="35"/>
      <c r="K17" s="293" t="s">
        <v>197</v>
      </c>
      <c r="L17" s="294"/>
      <c r="M17" s="34"/>
      <c r="N17" s="34"/>
      <c r="O17" s="34"/>
      <c r="P17" s="34"/>
      <c r="Q17" s="34"/>
      <c r="R17" s="34"/>
      <c r="S17" s="34"/>
    </row>
    <row r="18" spans="1:19" ht="13.5">
      <c r="A18" s="9"/>
      <c r="B18" s="14" t="s">
        <v>114</v>
      </c>
      <c r="C18" s="34" t="s">
        <v>283</v>
      </c>
      <c r="D18" s="34" t="s">
        <v>239</v>
      </c>
      <c r="E18" s="34" t="s">
        <v>283</v>
      </c>
      <c r="F18" s="34" t="s">
        <v>239</v>
      </c>
      <c r="G18" s="34" t="s">
        <v>283</v>
      </c>
      <c r="H18" s="34" t="s">
        <v>239</v>
      </c>
      <c r="I18" s="34" t="s">
        <v>239</v>
      </c>
      <c r="J18" s="35"/>
      <c r="K18" s="293"/>
      <c r="L18" s="294"/>
      <c r="M18" s="34" t="s">
        <v>265</v>
      </c>
      <c r="N18" s="34" t="s">
        <v>239</v>
      </c>
      <c r="O18" s="34" t="s">
        <v>265</v>
      </c>
      <c r="P18" s="34" t="s">
        <v>239</v>
      </c>
      <c r="Q18" s="34" t="s">
        <v>265</v>
      </c>
      <c r="R18" s="34" t="s">
        <v>239</v>
      </c>
      <c r="S18" s="34" t="s">
        <v>239</v>
      </c>
    </row>
    <row r="19" spans="1:19" ht="13.5">
      <c r="A19" s="9"/>
      <c r="B19" s="14" t="s">
        <v>116</v>
      </c>
      <c r="C19" s="34" t="s">
        <v>288</v>
      </c>
      <c r="D19" s="34" t="s">
        <v>239</v>
      </c>
      <c r="E19" s="34" t="s">
        <v>288</v>
      </c>
      <c r="F19" s="34" t="s">
        <v>239</v>
      </c>
      <c r="G19" s="34" t="s">
        <v>288</v>
      </c>
      <c r="H19" s="34" t="s">
        <v>239</v>
      </c>
      <c r="I19" s="34" t="s">
        <v>239</v>
      </c>
      <c r="J19" s="35"/>
      <c r="K19" s="293"/>
      <c r="L19" s="294"/>
      <c r="M19" s="34"/>
      <c r="N19" s="34"/>
      <c r="O19" s="34"/>
      <c r="P19" s="34"/>
      <c r="Q19" s="34"/>
      <c r="R19" s="34"/>
      <c r="S19" s="34"/>
    </row>
    <row r="20" spans="1:19" ht="13.5" customHeight="1">
      <c r="A20" s="9"/>
      <c r="B20" s="14" t="s">
        <v>67</v>
      </c>
      <c r="C20" s="34" t="s">
        <v>279</v>
      </c>
      <c r="D20" s="34" t="s">
        <v>239</v>
      </c>
      <c r="E20" s="34" t="s">
        <v>279</v>
      </c>
      <c r="F20" s="34" t="s">
        <v>239</v>
      </c>
      <c r="G20" s="34" t="s">
        <v>279</v>
      </c>
      <c r="H20" s="34" t="s">
        <v>239</v>
      </c>
      <c r="I20" s="34" t="s">
        <v>239</v>
      </c>
      <c r="J20" s="35"/>
      <c r="K20" s="175"/>
      <c r="L20" s="154"/>
      <c r="M20" s="34"/>
      <c r="N20" s="34"/>
      <c r="O20" s="34"/>
      <c r="P20" s="34"/>
      <c r="Q20" s="34"/>
      <c r="R20" s="34"/>
      <c r="S20" s="34"/>
    </row>
    <row r="21" spans="1:19" ht="13.5">
      <c r="A21" s="13"/>
      <c r="B21" s="14" t="s">
        <v>258</v>
      </c>
      <c r="C21" s="34" t="s">
        <v>289</v>
      </c>
      <c r="D21" s="34" t="s">
        <v>239</v>
      </c>
      <c r="E21" s="34" t="s">
        <v>289</v>
      </c>
      <c r="F21" s="34" t="s">
        <v>239</v>
      </c>
      <c r="G21" s="34" t="s">
        <v>289</v>
      </c>
      <c r="H21" s="34" t="s">
        <v>239</v>
      </c>
      <c r="I21" s="34" t="s">
        <v>239</v>
      </c>
      <c r="J21" s="35"/>
      <c r="K21" s="293" t="s">
        <v>198</v>
      </c>
      <c r="L21" s="294"/>
      <c r="M21" s="76"/>
      <c r="N21" s="76"/>
      <c r="O21" s="76"/>
      <c r="P21" s="76"/>
      <c r="Q21" s="76"/>
      <c r="R21" s="76"/>
      <c r="S21" s="76"/>
    </row>
    <row r="22" spans="1:19" ht="13.5" customHeight="1">
      <c r="A22" s="13"/>
      <c r="B22" s="14"/>
      <c r="C22" s="34"/>
      <c r="D22" s="34"/>
      <c r="E22" s="34"/>
      <c r="F22" s="34"/>
      <c r="G22" s="34"/>
      <c r="H22" s="34"/>
      <c r="I22" s="34"/>
      <c r="J22" s="35"/>
      <c r="K22" s="293"/>
      <c r="L22" s="294"/>
      <c r="M22" s="34">
        <v>1</v>
      </c>
      <c r="N22" s="34" t="s">
        <v>239</v>
      </c>
      <c r="O22" s="34">
        <v>1</v>
      </c>
      <c r="P22" s="34" t="s">
        <v>239</v>
      </c>
      <c r="Q22" s="34" t="s">
        <v>239</v>
      </c>
      <c r="R22" s="34" t="s">
        <v>239</v>
      </c>
      <c r="S22" s="34">
        <v>1</v>
      </c>
    </row>
    <row r="23" spans="1:19" ht="13.5">
      <c r="A23" s="318" t="s">
        <v>211</v>
      </c>
      <c r="B23" s="319"/>
      <c r="C23" s="34" t="s">
        <v>239</v>
      </c>
      <c r="D23" s="34" t="s">
        <v>239</v>
      </c>
      <c r="E23" s="34" t="s">
        <v>239</v>
      </c>
      <c r="F23" s="34" t="s">
        <v>239</v>
      </c>
      <c r="G23" s="34" t="s">
        <v>239</v>
      </c>
      <c r="H23" s="34" t="s">
        <v>239</v>
      </c>
      <c r="I23" s="34" t="s">
        <v>239</v>
      </c>
      <c r="J23" s="35"/>
      <c r="K23" s="293"/>
      <c r="L23" s="294"/>
      <c r="M23" s="76"/>
      <c r="N23" s="76"/>
      <c r="O23" s="76"/>
      <c r="P23" s="76"/>
      <c r="Q23" s="76"/>
      <c r="R23" s="76"/>
      <c r="S23" s="76"/>
    </row>
    <row r="24" spans="1:19" ht="13.5">
      <c r="A24" s="75"/>
      <c r="B24" s="91"/>
      <c r="C24" s="34"/>
      <c r="D24" s="34"/>
      <c r="E24" s="34"/>
      <c r="F24" s="34"/>
      <c r="G24" s="34"/>
      <c r="H24" s="34"/>
      <c r="I24" s="34"/>
      <c r="J24" s="35"/>
      <c r="K24" s="174"/>
      <c r="L24" s="152"/>
      <c r="M24" s="76"/>
      <c r="N24" s="76"/>
      <c r="O24" s="76"/>
      <c r="P24" s="76"/>
      <c r="Q24" s="76"/>
      <c r="R24" s="76"/>
      <c r="S24" s="76"/>
    </row>
    <row r="25" spans="1:19" ht="13.5">
      <c r="A25" s="265" t="s">
        <v>212</v>
      </c>
      <c r="B25" s="229"/>
      <c r="C25" s="34">
        <v>2</v>
      </c>
      <c r="D25" s="34" t="s">
        <v>239</v>
      </c>
      <c r="E25" s="34">
        <v>2</v>
      </c>
      <c r="F25" s="34" t="s">
        <v>239</v>
      </c>
      <c r="G25" s="34">
        <v>2</v>
      </c>
      <c r="H25" s="34" t="s">
        <v>239</v>
      </c>
      <c r="I25" s="34" t="s">
        <v>239</v>
      </c>
      <c r="J25" s="35"/>
      <c r="K25" s="174"/>
      <c r="L25" s="152"/>
      <c r="M25" s="76"/>
      <c r="N25" s="76"/>
      <c r="O25" s="76"/>
      <c r="P25" s="76"/>
      <c r="Q25" s="76"/>
      <c r="R25" s="76"/>
      <c r="S25" s="76"/>
    </row>
    <row r="26" spans="1:19" ht="13.5">
      <c r="A26" s="9"/>
      <c r="B26" s="14" t="s">
        <v>206</v>
      </c>
      <c r="C26" s="34">
        <v>2</v>
      </c>
      <c r="D26" s="34" t="s">
        <v>239</v>
      </c>
      <c r="E26" s="34">
        <v>2</v>
      </c>
      <c r="F26" s="34" t="s">
        <v>239</v>
      </c>
      <c r="G26" s="34">
        <v>2</v>
      </c>
      <c r="H26" s="34" t="s">
        <v>239</v>
      </c>
      <c r="I26" s="34" t="s">
        <v>239</v>
      </c>
      <c r="J26" s="35"/>
      <c r="K26" s="174"/>
      <c r="L26" s="152"/>
      <c r="M26" s="77"/>
      <c r="N26" s="77"/>
      <c r="O26" s="77"/>
      <c r="P26" s="77"/>
      <c r="Q26" s="77"/>
      <c r="R26" s="77"/>
      <c r="S26" s="77"/>
    </row>
    <row r="27" spans="1:19" ht="13.5">
      <c r="A27" s="9"/>
      <c r="B27" s="14"/>
      <c r="C27" s="35"/>
      <c r="D27" s="35"/>
      <c r="E27" s="35"/>
      <c r="F27" s="35"/>
      <c r="G27" s="35"/>
      <c r="H27" s="35"/>
      <c r="I27" s="35"/>
      <c r="J27" s="35"/>
      <c r="K27" s="174"/>
      <c r="L27" s="152"/>
      <c r="M27" s="77"/>
      <c r="N27" s="77"/>
      <c r="O27" s="77"/>
      <c r="P27" s="77"/>
      <c r="Q27" s="77"/>
      <c r="R27" s="77"/>
      <c r="S27" s="77"/>
    </row>
    <row r="28" spans="1:19" ht="13.5">
      <c r="A28" s="18"/>
      <c r="B28" s="69"/>
      <c r="C28" s="54"/>
      <c r="D28" s="54"/>
      <c r="E28" s="54"/>
      <c r="F28" s="54"/>
      <c r="G28" s="54"/>
      <c r="H28" s="54"/>
      <c r="I28" s="54"/>
      <c r="J28" s="54"/>
      <c r="K28" s="209"/>
      <c r="L28" s="153"/>
      <c r="M28" s="18"/>
      <c r="N28" s="18"/>
      <c r="O28" s="18"/>
      <c r="P28" s="18"/>
      <c r="Q28" s="18"/>
      <c r="R28" s="18"/>
      <c r="S28" s="18"/>
    </row>
    <row r="36" spans="1:19" s="213" customFormat="1" ht="17.25">
      <c r="A36" s="221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2"/>
      <c r="O36" s="210"/>
      <c r="P36" s="211"/>
      <c r="Q36" s="211"/>
      <c r="R36" s="211"/>
      <c r="S36" s="96"/>
    </row>
    <row r="37" spans="1:19" ht="7.5" customHeight="1">
      <c r="A37" s="3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39"/>
      <c r="O37" s="38"/>
      <c r="P37" s="9"/>
      <c r="Q37" s="9"/>
      <c r="R37" s="9"/>
      <c r="S37" s="40"/>
    </row>
    <row r="38" spans="1:19" ht="13.5">
      <c r="A38" s="316"/>
      <c r="B38" s="316"/>
      <c r="C38" s="317"/>
      <c r="D38" s="317"/>
      <c r="E38" s="317"/>
      <c r="F38" s="317"/>
      <c r="G38" s="317"/>
      <c r="H38" s="317"/>
      <c r="I38" s="317"/>
      <c r="J38" s="237"/>
      <c r="K38" s="316"/>
      <c r="L38" s="316"/>
      <c r="M38" s="317"/>
      <c r="N38" s="317"/>
      <c r="O38" s="317"/>
      <c r="P38" s="317"/>
      <c r="Q38" s="317"/>
      <c r="R38" s="317"/>
      <c r="S38" s="317"/>
    </row>
    <row r="39" spans="1:19" s="55" customFormat="1" ht="12">
      <c r="A39" s="316"/>
      <c r="B39" s="316"/>
      <c r="C39" s="237"/>
      <c r="D39" s="237"/>
      <c r="E39" s="237"/>
      <c r="F39" s="237"/>
      <c r="G39" s="237"/>
      <c r="H39" s="237"/>
      <c r="I39" s="237"/>
      <c r="J39" s="237"/>
      <c r="K39" s="316"/>
      <c r="L39" s="316"/>
      <c r="M39" s="237"/>
      <c r="N39" s="237"/>
      <c r="O39" s="237"/>
      <c r="P39" s="237"/>
      <c r="Q39" s="237"/>
      <c r="R39" s="237"/>
      <c r="S39" s="237"/>
    </row>
    <row r="40" spans="1:19" s="55" customFormat="1" ht="13.5">
      <c r="A40" s="265"/>
      <c r="B40" s="265"/>
      <c r="C40" s="61"/>
      <c r="D40" s="61"/>
      <c r="E40" s="61"/>
      <c r="F40" s="61"/>
      <c r="G40" s="61"/>
      <c r="H40" s="61"/>
      <c r="I40" s="61"/>
      <c r="J40" s="46"/>
      <c r="K40" s="265"/>
      <c r="L40" s="315"/>
      <c r="M40" s="61"/>
      <c r="N40" s="61"/>
      <c r="O40" s="61"/>
      <c r="P40" s="61"/>
      <c r="Q40" s="61"/>
      <c r="R40" s="61"/>
      <c r="S40" s="61"/>
    </row>
    <row r="41" spans="1:19" s="55" customFormat="1" ht="11.25">
      <c r="A41" s="63"/>
      <c r="B41" s="63"/>
      <c r="C41" s="61"/>
      <c r="D41" s="61"/>
      <c r="E41" s="61"/>
      <c r="F41" s="61"/>
      <c r="G41" s="61"/>
      <c r="H41" s="61"/>
      <c r="I41" s="61"/>
      <c r="J41" s="46"/>
      <c r="K41" s="80"/>
      <c r="L41" s="238"/>
      <c r="M41" s="61"/>
      <c r="N41" s="61"/>
      <c r="O41" s="61"/>
      <c r="P41" s="61"/>
      <c r="Q41" s="61"/>
      <c r="R41" s="61"/>
      <c r="S41" s="61"/>
    </row>
    <row r="42" spans="1:19" s="55" customFormat="1" ht="13.5">
      <c r="A42" s="265"/>
      <c r="B42" s="315"/>
      <c r="C42" s="61"/>
      <c r="D42" s="61"/>
      <c r="E42" s="61"/>
      <c r="F42" s="61"/>
      <c r="G42" s="61"/>
      <c r="H42" s="61"/>
      <c r="I42" s="61"/>
      <c r="J42" s="46"/>
      <c r="K42" s="74"/>
      <c r="L42" s="238"/>
      <c r="M42" s="61"/>
      <c r="N42" s="61"/>
      <c r="O42" s="61"/>
      <c r="P42" s="61"/>
      <c r="Q42" s="61"/>
      <c r="R42" s="61"/>
      <c r="S42" s="61"/>
    </row>
    <row r="43" spans="1:19" s="55" customFormat="1" ht="13.5" customHeight="1">
      <c r="A43" s="63"/>
      <c r="B43" s="113"/>
      <c r="C43" s="61"/>
      <c r="D43" s="61"/>
      <c r="E43" s="61"/>
      <c r="F43" s="61"/>
      <c r="G43" s="61"/>
      <c r="H43" s="61"/>
      <c r="I43" s="61"/>
      <c r="J43" s="46"/>
      <c r="K43" s="74"/>
      <c r="L43" s="113"/>
      <c r="M43" s="61"/>
      <c r="N43" s="61"/>
      <c r="O43" s="61"/>
      <c r="P43" s="61"/>
      <c r="Q43" s="61"/>
      <c r="R43" s="61"/>
      <c r="S43" s="61"/>
    </row>
    <row r="44" spans="1:19" ht="13.5">
      <c r="A44" s="63"/>
      <c r="B44" s="63"/>
      <c r="C44" s="61"/>
      <c r="D44" s="61"/>
      <c r="E44" s="61"/>
      <c r="F44" s="61"/>
      <c r="G44" s="61"/>
      <c r="H44" s="61"/>
      <c r="I44" s="61"/>
      <c r="J44" s="46"/>
      <c r="K44" s="74"/>
      <c r="L44" s="113"/>
      <c r="M44" s="61"/>
      <c r="N44" s="61"/>
      <c r="O44" s="61"/>
      <c r="P44" s="61"/>
      <c r="Q44" s="61"/>
      <c r="R44" s="61"/>
      <c r="S44" s="61"/>
    </row>
    <row r="45" spans="1:19" ht="13.5" customHeight="1">
      <c r="A45" s="265"/>
      <c r="B45" s="315"/>
      <c r="C45" s="61"/>
      <c r="D45" s="61"/>
      <c r="E45" s="61"/>
      <c r="F45" s="61"/>
      <c r="G45" s="61"/>
      <c r="H45" s="61"/>
      <c r="I45" s="61"/>
      <c r="J45" s="46"/>
      <c r="K45" s="244"/>
      <c r="L45" s="113"/>
      <c r="M45" s="61"/>
      <c r="N45" s="61"/>
      <c r="O45" s="61"/>
      <c r="P45" s="61"/>
      <c r="Q45" s="61"/>
      <c r="R45" s="61"/>
      <c r="S45" s="61"/>
    </row>
    <row r="46" spans="1:19" ht="13.5" customHeight="1">
      <c r="A46" s="74"/>
      <c r="B46" s="63"/>
      <c r="C46" s="61"/>
      <c r="D46" s="61"/>
      <c r="E46" s="61"/>
      <c r="F46" s="61"/>
      <c r="G46" s="61"/>
      <c r="H46" s="61"/>
      <c r="I46" s="61"/>
      <c r="J46" s="46"/>
      <c r="K46" s="244"/>
      <c r="L46" s="244"/>
      <c r="M46" s="61"/>
      <c r="N46" s="61"/>
      <c r="O46" s="61"/>
      <c r="P46" s="61"/>
      <c r="Q46" s="61"/>
      <c r="R46" s="61"/>
      <c r="S46" s="61"/>
    </row>
    <row r="47" spans="1:19" ht="13.5" customHeight="1">
      <c r="A47" s="265"/>
      <c r="B47" s="315"/>
      <c r="C47" s="61"/>
      <c r="D47" s="61"/>
      <c r="E47" s="61"/>
      <c r="F47" s="61"/>
      <c r="G47" s="61"/>
      <c r="H47" s="61"/>
      <c r="I47" s="61"/>
      <c r="J47" s="46"/>
      <c r="K47" s="314"/>
      <c r="L47" s="314"/>
      <c r="M47" s="61"/>
      <c r="N47" s="61"/>
      <c r="O47" s="61"/>
      <c r="P47" s="61"/>
      <c r="Q47" s="61"/>
      <c r="R47" s="61"/>
      <c r="S47" s="61"/>
    </row>
    <row r="48" spans="1:19" ht="13.5" customHeight="1">
      <c r="A48" s="74"/>
      <c r="B48" s="113"/>
      <c r="C48" s="61"/>
      <c r="D48" s="61"/>
      <c r="E48" s="61"/>
      <c r="F48" s="61"/>
      <c r="G48" s="61"/>
      <c r="H48" s="61"/>
      <c r="I48" s="61"/>
      <c r="J48" s="46"/>
      <c r="K48" s="314"/>
      <c r="L48" s="314"/>
      <c r="M48" s="61"/>
      <c r="N48" s="61"/>
      <c r="O48" s="61"/>
      <c r="P48" s="61"/>
      <c r="Q48" s="61"/>
      <c r="R48" s="61"/>
      <c r="S48" s="61"/>
    </row>
    <row r="49" spans="1:19" ht="13.5" customHeight="1">
      <c r="A49" s="74"/>
      <c r="B49" s="113"/>
      <c r="C49" s="61"/>
      <c r="D49" s="61"/>
      <c r="E49" s="61"/>
      <c r="F49" s="61"/>
      <c r="G49" s="61"/>
      <c r="H49" s="61"/>
      <c r="I49" s="61"/>
      <c r="J49" s="46"/>
      <c r="K49" s="314"/>
      <c r="L49" s="314"/>
      <c r="M49" s="46"/>
      <c r="N49" s="46"/>
      <c r="O49" s="46"/>
      <c r="P49" s="46"/>
      <c r="Q49" s="46"/>
      <c r="R49" s="46"/>
      <c r="S49" s="46"/>
    </row>
    <row r="50" spans="1:19" ht="13.5" customHeight="1">
      <c r="A50" s="74"/>
      <c r="B50" s="113"/>
      <c r="C50" s="61"/>
      <c r="D50" s="61"/>
      <c r="E50" s="61"/>
      <c r="F50" s="61"/>
      <c r="G50" s="61"/>
      <c r="H50" s="61"/>
      <c r="I50" s="61"/>
      <c r="J50" s="46"/>
      <c r="K50" s="143"/>
      <c r="L50" s="244"/>
      <c r="M50" s="61"/>
      <c r="N50" s="61"/>
      <c r="O50" s="61"/>
      <c r="P50" s="61"/>
      <c r="Q50" s="61"/>
      <c r="R50" s="61"/>
      <c r="S50" s="61"/>
    </row>
    <row r="51" spans="1:19" ht="13.5" customHeight="1">
      <c r="A51" s="265"/>
      <c r="B51" s="315"/>
      <c r="C51" s="61"/>
      <c r="D51" s="61"/>
      <c r="E51" s="61"/>
      <c r="F51" s="61"/>
      <c r="G51" s="61"/>
      <c r="H51" s="61"/>
      <c r="I51" s="61"/>
      <c r="J51" s="46"/>
      <c r="K51" s="314"/>
      <c r="L51" s="314"/>
      <c r="M51" s="61"/>
      <c r="N51" s="61"/>
      <c r="O51" s="61"/>
      <c r="P51" s="61"/>
      <c r="Q51" s="61"/>
      <c r="R51" s="61"/>
      <c r="S51" s="61"/>
    </row>
    <row r="52" spans="1:19" ht="13.5" customHeight="1">
      <c r="A52" s="265"/>
      <c r="B52" s="265"/>
      <c r="C52" s="61"/>
      <c r="D52" s="61"/>
      <c r="E52" s="61"/>
      <c r="F52" s="61"/>
      <c r="G52" s="61"/>
      <c r="H52" s="61"/>
      <c r="I52" s="61"/>
      <c r="J52" s="46"/>
      <c r="K52" s="314"/>
      <c r="L52" s="314"/>
      <c r="M52" s="61"/>
      <c r="N52" s="61"/>
      <c r="O52" s="61"/>
      <c r="P52" s="61"/>
      <c r="Q52" s="61"/>
      <c r="R52" s="61"/>
      <c r="S52" s="61"/>
    </row>
    <row r="53" spans="1:19" ht="13.5" customHeight="1">
      <c r="A53" s="265"/>
      <c r="B53" s="315"/>
      <c r="C53" s="61"/>
      <c r="D53" s="61"/>
      <c r="E53" s="61"/>
      <c r="F53" s="61"/>
      <c r="G53" s="61"/>
      <c r="H53" s="61"/>
      <c r="I53" s="61"/>
      <c r="J53" s="46"/>
      <c r="K53" s="314"/>
      <c r="L53" s="314"/>
      <c r="M53" s="61"/>
      <c r="N53" s="61"/>
      <c r="O53" s="61"/>
      <c r="P53" s="61"/>
      <c r="Q53" s="61"/>
      <c r="R53" s="61"/>
      <c r="S53" s="61"/>
    </row>
    <row r="54" spans="1:19" ht="13.5" customHeight="1">
      <c r="A54" s="265"/>
      <c r="B54" s="315"/>
      <c r="C54" s="61"/>
      <c r="D54" s="61"/>
      <c r="E54" s="61"/>
      <c r="F54" s="61"/>
      <c r="G54" s="61"/>
      <c r="H54" s="61"/>
      <c r="I54" s="61"/>
      <c r="J54" s="46"/>
      <c r="K54" s="143"/>
      <c r="L54" s="244"/>
      <c r="M54" s="46"/>
      <c r="N54" s="46"/>
      <c r="O54" s="46"/>
      <c r="P54" s="46"/>
      <c r="Q54" s="46"/>
      <c r="R54" s="46"/>
      <c r="S54" s="46"/>
    </row>
    <row r="55" spans="1:19" ht="13.5" customHeight="1">
      <c r="A55" s="63"/>
      <c r="B55" s="63"/>
      <c r="C55" s="61"/>
      <c r="D55" s="61"/>
      <c r="E55" s="61"/>
      <c r="F55" s="61"/>
      <c r="G55" s="61"/>
      <c r="H55" s="61"/>
      <c r="I55" s="61"/>
      <c r="J55" s="46"/>
      <c r="K55" s="314"/>
      <c r="L55" s="314"/>
      <c r="M55" s="61"/>
      <c r="N55" s="61"/>
      <c r="O55" s="61"/>
      <c r="P55" s="61"/>
      <c r="Q55" s="61"/>
      <c r="R55" s="61"/>
      <c r="S55" s="61"/>
    </row>
    <row r="56" spans="1:19" ht="13.5" customHeight="1">
      <c r="A56" s="63"/>
      <c r="B56" s="63"/>
      <c r="C56" s="61"/>
      <c r="D56" s="61"/>
      <c r="E56" s="61"/>
      <c r="F56" s="61"/>
      <c r="G56" s="61"/>
      <c r="H56" s="61"/>
      <c r="I56" s="61"/>
      <c r="J56" s="46"/>
      <c r="K56" s="314"/>
      <c r="L56" s="314"/>
      <c r="M56" s="61"/>
      <c r="N56" s="61"/>
      <c r="O56" s="61"/>
      <c r="P56" s="61"/>
      <c r="Q56" s="61"/>
      <c r="R56" s="61"/>
      <c r="S56" s="61"/>
    </row>
    <row r="57" spans="1:19" ht="13.5" customHeight="1">
      <c r="A57" s="63"/>
      <c r="B57" s="63"/>
      <c r="C57" s="61"/>
      <c r="D57" s="61"/>
      <c r="E57" s="61"/>
      <c r="F57" s="61"/>
      <c r="G57" s="61"/>
      <c r="H57" s="61"/>
      <c r="I57" s="61"/>
      <c r="J57" s="46"/>
      <c r="K57" s="314"/>
      <c r="L57" s="314"/>
      <c r="M57" s="46"/>
      <c r="N57" s="46"/>
      <c r="O57" s="46"/>
      <c r="P57" s="46"/>
      <c r="Q57" s="46"/>
      <c r="R57" s="46"/>
      <c r="S57" s="46"/>
    </row>
    <row r="58" spans="1:19" ht="13.5">
      <c r="A58" s="9"/>
      <c r="B58" s="9"/>
      <c r="C58" s="97"/>
      <c r="D58" s="97"/>
      <c r="E58" s="97"/>
      <c r="F58" s="97"/>
      <c r="G58" s="97"/>
      <c r="H58" s="97"/>
      <c r="I58" s="97"/>
      <c r="J58" s="97"/>
      <c r="K58" s="9"/>
      <c r="L58" s="9"/>
      <c r="M58" s="63"/>
      <c r="N58" s="63"/>
      <c r="O58" s="63"/>
      <c r="P58" s="63"/>
      <c r="Q58" s="63"/>
      <c r="R58" s="63"/>
      <c r="S58" s="63"/>
    </row>
    <row r="59" spans="1:19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3.5">
      <c r="A60" s="9"/>
      <c r="B60" s="46"/>
      <c r="C60" s="9"/>
      <c r="D60" s="9"/>
      <c r="E60" s="9"/>
      <c r="F60" s="9"/>
      <c r="G60" s="9"/>
      <c r="H60" s="9"/>
      <c r="I60" s="9"/>
      <c r="J60" s="9"/>
      <c r="K60" s="173"/>
      <c r="L60" s="97"/>
      <c r="M60" s="9"/>
      <c r="N60" s="9"/>
      <c r="O60" s="9"/>
      <c r="P60" s="9"/>
      <c r="Q60" s="9"/>
      <c r="R60" s="9"/>
      <c r="S60" s="9"/>
    </row>
    <row r="61" spans="1:19" ht="13.5">
      <c r="A61" s="9"/>
      <c r="B61" s="46"/>
      <c r="C61" s="9"/>
      <c r="D61" s="9"/>
      <c r="E61" s="9"/>
      <c r="F61" s="9"/>
      <c r="G61" s="9"/>
      <c r="H61" s="9"/>
      <c r="I61" s="9"/>
      <c r="J61" s="9"/>
      <c r="K61" s="173"/>
      <c r="L61" s="97"/>
      <c r="M61" s="9"/>
      <c r="N61" s="9"/>
      <c r="O61" s="9"/>
      <c r="P61" s="9"/>
      <c r="Q61" s="9"/>
      <c r="R61" s="9"/>
      <c r="S61" s="9"/>
    </row>
    <row r="62" spans="1:19" ht="13.5">
      <c r="A62" s="9"/>
      <c r="B62" s="46"/>
      <c r="C62" s="9"/>
      <c r="D62" s="9"/>
      <c r="E62" s="9"/>
      <c r="F62" s="9"/>
      <c r="G62" s="9"/>
      <c r="H62" s="9"/>
      <c r="I62" s="9"/>
      <c r="J62" s="9"/>
      <c r="K62" s="173"/>
      <c r="L62" s="97"/>
      <c r="M62" s="9"/>
      <c r="N62" s="9"/>
      <c r="O62" s="9"/>
      <c r="P62" s="9"/>
      <c r="Q62" s="9"/>
      <c r="R62" s="9"/>
      <c r="S62" s="9"/>
    </row>
    <row r="63" spans="1:19" ht="13.5">
      <c r="A63" s="9"/>
      <c r="B63" s="46"/>
      <c r="C63" s="9"/>
      <c r="D63" s="9"/>
      <c r="E63" s="9"/>
      <c r="F63" s="9"/>
      <c r="G63" s="9"/>
      <c r="H63" s="9"/>
      <c r="I63" s="9"/>
      <c r="J63" s="9"/>
      <c r="K63" s="173"/>
      <c r="L63" s="97"/>
      <c r="M63" s="9"/>
      <c r="N63" s="9"/>
      <c r="O63" s="9"/>
      <c r="P63" s="9"/>
      <c r="Q63" s="9"/>
      <c r="R63" s="9"/>
      <c r="S63" s="9"/>
    </row>
    <row r="64" spans="1:19" ht="13.5">
      <c r="A64" s="9"/>
      <c r="B64" s="46"/>
      <c r="C64" s="9"/>
      <c r="D64" s="9"/>
      <c r="E64" s="9"/>
      <c r="F64" s="9"/>
      <c r="G64" s="9"/>
      <c r="H64" s="9"/>
      <c r="I64" s="9"/>
      <c r="J64" s="9"/>
      <c r="K64" s="173"/>
      <c r="L64" s="97"/>
      <c r="M64" s="9"/>
      <c r="N64" s="9"/>
      <c r="O64" s="9"/>
      <c r="P64" s="9"/>
      <c r="Q64" s="9"/>
      <c r="R64" s="9"/>
      <c r="S64" s="9"/>
    </row>
    <row r="65" spans="1:19" ht="13.5">
      <c r="A65" s="9"/>
      <c r="B65" s="46"/>
      <c r="C65" s="9"/>
      <c r="D65" s="9"/>
      <c r="E65" s="9"/>
      <c r="F65" s="9"/>
      <c r="G65" s="9"/>
      <c r="H65" s="9"/>
      <c r="I65" s="9"/>
      <c r="J65" s="9"/>
      <c r="K65" s="173"/>
      <c r="L65" s="97"/>
      <c r="M65" s="9"/>
      <c r="N65" s="9"/>
      <c r="O65" s="9"/>
      <c r="P65" s="9"/>
      <c r="Q65" s="9"/>
      <c r="R65" s="9"/>
      <c r="S65" s="9"/>
    </row>
    <row r="66" spans="1:19" ht="13.5">
      <c r="A66" s="9"/>
      <c r="B66" s="46"/>
      <c r="C66" s="9"/>
      <c r="D66" s="9"/>
      <c r="E66" s="9"/>
      <c r="F66" s="9"/>
      <c r="G66" s="9"/>
      <c r="H66" s="9"/>
      <c r="I66" s="9"/>
      <c r="J66" s="9"/>
      <c r="K66" s="173"/>
      <c r="L66" s="97"/>
      <c r="M66" s="9"/>
      <c r="N66" s="9"/>
      <c r="O66" s="9"/>
      <c r="P66" s="9"/>
      <c r="Q66" s="9"/>
      <c r="R66" s="9"/>
      <c r="S66" s="9"/>
    </row>
    <row r="67" spans="1:19" ht="13.5">
      <c r="A67" s="9"/>
      <c r="B67" s="46"/>
      <c r="C67" s="9"/>
      <c r="D67" s="9"/>
      <c r="E67" s="9"/>
      <c r="F67" s="9"/>
      <c r="G67" s="9"/>
      <c r="H67" s="9"/>
      <c r="I67" s="9"/>
      <c r="J67" s="9"/>
      <c r="K67" s="173"/>
      <c r="L67" s="97"/>
      <c r="M67" s="9"/>
      <c r="N67" s="9"/>
      <c r="O67" s="9"/>
      <c r="P67" s="9"/>
      <c r="Q67" s="9"/>
      <c r="R67" s="9"/>
      <c r="S67" s="9"/>
    </row>
    <row r="68" spans="1:19" ht="13.5">
      <c r="A68" s="9"/>
      <c r="B68" s="46"/>
      <c r="C68" s="9"/>
      <c r="D68" s="9"/>
      <c r="E68" s="9"/>
      <c r="F68" s="9"/>
      <c r="G68" s="9"/>
      <c r="H68" s="9"/>
      <c r="I68" s="9"/>
      <c r="J68" s="9"/>
      <c r="K68" s="173"/>
      <c r="L68" s="97"/>
      <c r="M68" s="9"/>
      <c r="N68" s="9"/>
      <c r="O68" s="9"/>
      <c r="P68" s="9"/>
      <c r="Q68" s="9"/>
      <c r="R68" s="9"/>
      <c r="S68" s="9"/>
    </row>
  </sheetData>
  <mergeCells count="39">
    <mergeCell ref="K5:L5"/>
    <mergeCell ref="A5:B5"/>
    <mergeCell ref="K13:L15"/>
    <mergeCell ref="A7:B7"/>
    <mergeCell ref="A9:B9"/>
    <mergeCell ref="A11:B11"/>
    <mergeCell ref="A12:B12"/>
    <mergeCell ref="K3:L4"/>
    <mergeCell ref="M3:O3"/>
    <mergeCell ref="P3:Q3"/>
    <mergeCell ref="R3:S3"/>
    <mergeCell ref="H3:I3"/>
    <mergeCell ref="F3:G3"/>
    <mergeCell ref="C3:E3"/>
    <mergeCell ref="A3:B4"/>
    <mergeCell ref="A25:B25"/>
    <mergeCell ref="A23:B23"/>
    <mergeCell ref="K17:L19"/>
    <mergeCell ref="K21:L23"/>
    <mergeCell ref="P38:Q38"/>
    <mergeCell ref="R38:S38"/>
    <mergeCell ref="A38:B39"/>
    <mergeCell ref="C38:E38"/>
    <mergeCell ref="F38:G38"/>
    <mergeCell ref="H38:I38"/>
    <mergeCell ref="A47:B47"/>
    <mergeCell ref="K47:L49"/>
    <mergeCell ref="K38:L39"/>
    <mergeCell ref="M38:O38"/>
    <mergeCell ref="A40:B40"/>
    <mergeCell ref="K40:L40"/>
    <mergeCell ref="A42:B42"/>
    <mergeCell ref="A45:B45"/>
    <mergeCell ref="K51:L53"/>
    <mergeCell ref="K55:L57"/>
    <mergeCell ref="A51:B51"/>
    <mergeCell ref="A52:B52"/>
    <mergeCell ref="A53:B53"/>
    <mergeCell ref="A54:B54"/>
  </mergeCells>
  <printOptions horizontalCentered="1"/>
  <pageMargins left="0.3937007874015748" right="0.3937007874015748" top="1.1811023622047245" bottom="0.5905511811023623" header="0.5118110236220472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pane ySplit="4" topLeftCell="BM5" activePane="bottomLeft" state="frozen"/>
      <selection pane="topLeft" activeCell="L80" sqref="L80"/>
      <selection pane="bottomLeft" activeCell="A2" sqref="A2"/>
    </sheetView>
  </sheetViews>
  <sheetFormatPr defaultColWidth="9.00390625" defaultRowHeight="13.5"/>
  <cols>
    <col min="1" max="1" width="2.75390625" style="0" customWidth="1"/>
    <col min="2" max="2" width="10.50390625" style="0" bestFit="1" customWidth="1"/>
    <col min="3" max="9" width="3.75390625" style="0" customWidth="1"/>
    <col min="10" max="10" width="0" style="0" hidden="1" customWidth="1"/>
    <col min="11" max="11" width="2.625" style="0" customWidth="1"/>
    <col min="12" max="12" width="10.50390625" style="0" bestFit="1" customWidth="1"/>
    <col min="13" max="19" width="4.625" style="0" customWidth="1"/>
  </cols>
  <sheetData>
    <row r="1" spans="1:19" s="250" customFormat="1" ht="17.25" customHeight="1">
      <c r="A1" s="246" t="s">
        <v>357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50" customFormat="1" ht="17.25" customHeight="1" thickBot="1">
      <c r="A2" s="246" t="s">
        <v>343</v>
      </c>
      <c r="B2" s="246"/>
      <c r="C2" s="245"/>
      <c r="D2" s="245"/>
      <c r="E2" s="245"/>
      <c r="F2" s="245"/>
      <c r="G2" s="245"/>
      <c r="H2" s="246"/>
      <c r="I2" s="246"/>
      <c r="J2" s="246"/>
      <c r="K2" s="246"/>
      <c r="L2" s="246"/>
      <c r="M2" s="245"/>
      <c r="N2" s="245"/>
      <c r="O2" s="245"/>
      <c r="P2" s="245"/>
      <c r="Q2" s="245"/>
      <c r="R2" s="246"/>
      <c r="S2" s="249"/>
    </row>
    <row r="3" spans="1:19" s="1" customFormat="1" ht="14.25" thickTop="1">
      <c r="A3" s="278" t="s">
        <v>82</v>
      </c>
      <c r="B3" s="279"/>
      <c r="C3" s="269" t="s">
        <v>164</v>
      </c>
      <c r="D3" s="269"/>
      <c r="E3" s="270"/>
      <c r="F3" s="271" t="s">
        <v>165</v>
      </c>
      <c r="G3" s="270"/>
      <c r="H3" s="272" t="s">
        <v>166</v>
      </c>
      <c r="I3" s="273"/>
      <c r="J3" s="72"/>
      <c r="K3" s="282" t="s">
        <v>82</v>
      </c>
      <c r="L3" s="279"/>
      <c r="M3" s="269" t="s">
        <v>164</v>
      </c>
      <c r="N3" s="269"/>
      <c r="O3" s="270"/>
      <c r="P3" s="271" t="s">
        <v>165</v>
      </c>
      <c r="Q3" s="270"/>
      <c r="R3" s="272" t="s">
        <v>166</v>
      </c>
      <c r="S3" s="273"/>
    </row>
    <row r="4" spans="1:19" s="55" customFormat="1" ht="12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2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</row>
    <row r="5" spans="1:19" s="55" customFormat="1" ht="13.5">
      <c r="A5" s="274" t="s">
        <v>86</v>
      </c>
      <c r="B5" s="275"/>
      <c r="C5" s="34">
        <v>28</v>
      </c>
      <c r="D5" s="34" t="s">
        <v>282</v>
      </c>
      <c r="E5" s="34">
        <v>25</v>
      </c>
      <c r="F5" s="34" t="s">
        <v>282</v>
      </c>
      <c r="G5" s="34">
        <v>25</v>
      </c>
      <c r="H5" s="34" t="s">
        <v>239</v>
      </c>
      <c r="I5" s="34" t="s">
        <v>239</v>
      </c>
      <c r="J5" s="35"/>
      <c r="K5" s="304" t="s">
        <v>132</v>
      </c>
      <c r="L5" s="277"/>
      <c r="M5" s="34" t="s">
        <v>298</v>
      </c>
      <c r="N5" s="34" t="s">
        <v>282</v>
      </c>
      <c r="O5" s="34" t="s">
        <v>299</v>
      </c>
      <c r="P5" s="34" t="s">
        <v>282</v>
      </c>
      <c r="Q5" s="34" t="s">
        <v>299</v>
      </c>
      <c r="R5" s="34" t="s">
        <v>239</v>
      </c>
      <c r="S5" s="34" t="s">
        <v>239</v>
      </c>
    </row>
    <row r="6" spans="1:19" s="55" customFormat="1" ht="18">
      <c r="A6" s="63"/>
      <c r="B6" s="60"/>
      <c r="C6" s="34"/>
      <c r="D6" s="34"/>
      <c r="E6" s="34"/>
      <c r="F6" s="34"/>
      <c r="G6" s="34"/>
      <c r="H6" s="34"/>
      <c r="I6" s="34"/>
      <c r="J6" s="35"/>
      <c r="K6" s="78"/>
      <c r="L6" s="169" t="s">
        <v>199</v>
      </c>
      <c r="M6" s="34" t="s">
        <v>285</v>
      </c>
      <c r="N6" s="34" t="s">
        <v>239</v>
      </c>
      <c r="O6" s="34" t="s">
        <v>285</v>
      </c>
      <c r="P6" s="34" t="s">
        <v>239</v>
      </c>
      <c r="Q6" s="34" t="s">
        <v>285</v>
      </c>
      <c r="R6" s="34" t="s">
        <v>239</v>
      </c>
      <c r="S6" s="34" t="s">
        <v>239</v>
      </c>
    </row>
    <row r="7" spans="1:19" s="55" customFormat="1" ht="18">
      <c r="A7" s="265" t="s">
        <v>89</v>
      </c>
      <c r="B7" s="266"/>
      <c r="C7" s="34">
        <v>1</v>
      </c>
      <c r="D7" s="34" t="s">
        <v>239</v>
      </c>
      <c r="E7" s="34">
        <v>1</v>
      </c>
      <c r="F7" s="34" t="s">
        <v>239</v>
      </c>
      <c r="G7" s="34">
        <v>1</v>
      </c>
      <c r="H7" s="34" t="s">
        <v>239</v>
      </c>
      <c r="I7" s="34" t="s">
        <v>239</v>
      </c>
      <c r="J7" s="35"/>
      <c r="K7" s="79"/>
      <c r="L7" s="169" t="s">
        <v>200</v>
      </c>
      <c r="M7" s="34" t="s">
        <v>283</v>
      </c>
      <c r="N7" s="34" t="s">
        <v>239</v>
      </c>
      <c r="O7" s="34" t="s">
        <v>283</v>
      </c>
      <c r="P7" s="34" t="s">
        <v>239</v>
      </c>
      <c r="Q7" s="34" t="s">
        <v>283</v>
      </c>
      <c r="R7" s="34" t="s">
        <v>239</v>
      </c>
      <c r="S7" s="34" t="s">
        <v>239</v>
      </c>
    </row>
    <row r="8" spans="1:19" s="55" customFormat="1" ht="13.5" customHeight="1">
      <c r="A8" s="63"/>
      <c r="B8" s="14" t="s">
        <v>245</v>
      </c>
      <c r="C8" s="34">
        <v>1</v>
      </c>
      <c r="D8" s="34" t="s">
        <v>239</v>
      </c>
      <c r="E8" s="34">
        <v>1</v>
      </c>
      <c r="F8" s="34" t="s">
        <v>239</v>
      </c>
      <c r="G8" s="34">
        <v>1</v>
      </c>
      <c r="H8" s="34" t="s">
        <v>239</v>
      </c>
      <c r="I8" s="34" t="s">
        <v>239</v>
      </c>
      <c r="J8" s="35"/>
      <c r="K8" s="79"/>
      <c r="L8" s="14" t="s">
        <v>274</v>
      </c>
      <c r="M8" s="61" t="s">
        <v>282</v>
      </c>
      <c r="N8" s="61" t="s">
        <v>239</v>
      </c>
      <c r="O8" s="61" t="s">
        <v>282</v>
      </c>
      <c r="P8" s="61" t="s">
        <v>239</v>
      </c>
      <c r="Q8" s="61" t="s">
        <v>282</v>
      </c>
      <c r="R8" s="61" t="s">
        <v>239</v>
      </c>
      <c r="S8" s="61" t="s">
        <v>239</v>
      </c>
    </row>
    <row r="9" spans="1:19" s="1" customFormat="1" ht="13.5">
      <c r="A9" s="63"/>
      <c r="B9" s="60"/>
      <c r="C9" s="34"/>
      <c r="D9" s="34"/>
      <c r="E9" s="34"/>
      <c r="F9" s="34"/>
      <c r="G9" s="34"/>
      <c r="H9" s="34"/>
      <c r="I9" s="34"/>
      <c r="J9" s="35"/>
      <c r="K9" s="79"/>
      <c r="L9" s="14" t="s">
        <v>43</v>
      </c>
      <c r="M9" s="61" t="s">
        <v>300</v>
      </c>
      <c r="N9" s="61" t="s">
        <v>282</v>
      </c>
      <c r="O9" s="61" t="s">
        <v>282</v>
      </c>
      <c r="P9" s="61" t="s">
        <v>282</v>
      </c>
      <c r="Q9" s="61" t="s">
        <v>282</v>
      </c>
      <c r="R9" s="61" t="s">
        <v>239</v>
      </c>
      <c r="S9" s="61"/>
    </row>
    <row r="10" spans="1:19" s="1" customFormat="1" ht="13.5" customHeight="1">
      <c r="A10" s="265" t="s">
        <v>123</v>
      </c>
      <c r="B10" s="266"/>
      <c r="C10" s="34" t="s">
        <v>239</v>
      </c>
      <c r="D10" s="34" t="s">
        <v>239</v>
      </c>
      <c r="E10" s="34" t="s">
        <v>239</v>
      </c>
      <c r="F10" s="34" t="s">
        <v>239</v>
      </c>
      <c r="G10" s="34" t="s">
        <v>239</v>
      </c>
      <c r="H10" s="34" t="s">
        <v>239</v>
      </c>
      <c r="I10" s="34" t="s">
        <v>239</v>
      </c>
      <c r="J10" s="35"/>
      <c r="K10" s="175"/>
      <c r="L10" s="14" t="s">
        <v>246</v>
      </c>
      <c r="M10" s="34" t="s">
        <v>279</v>
      </c>
      <c r="N10" s="34" t="s">
        <v>239</v>
      </c>
      <c r="O10" s="34" t="s">
        <v>279</v>
      </c>
      <c r="P10" s="34" t="s">
        <v>239</v>
      </c>
      <c r="Q10" s="34" t="s">
        <v>279</v>
      </c>
      <c r="R10" s="34" t="s">
        <v>239</v>
      </c>
      <c r="S10" s="61"/>
    </row>
    <row r="11" spans="1:19" s="1" customFormat="1" ht="13.5" customHeight="1">
      <c r="A11" s="74"/>
      <c r="B11" s="60"/>
      <c r="C11" s="34"/>
      <c r="D11" s="34"/>
      <c r="E11" s="34"/>
      <c r="F11" s="34"/>
      <c r="G11" s="34"/>
      <c r="H11" s="34"/>
      <c r="I11" s="34"/>
      <c r="J11" s="35"/>
      <c r="K11" s="175"/>
      <c r="L11" s="176"/>
      <c r="M11" s="34"/>
      <c r="N11" s="34"/>
      <c r="O11" s="34"/>
      <c r="P11" s="34"/>
      <c r="Q11" s="34"/>
      <c r="R11" s="34"/>
      <c r="S11" s="61"/>
    </row>
    <row r="12" spans="1:19" s="1" customFormat="1" ht="13.5" customHeight="1">
      <c r="A12" s="265" t="s">
        <v>87</v>
      </c>
      <c r="B12" s="266"/>
      <c r="C12" s="34">
        <f>7+1</f>
        <v>8</v>
      </c>
      <c r="D12" s="34" t="s">
        <v>239</v>
      </c>
      <c r="E12" s="34">
        <f>7+1</f>
        <v>8</v>
      </c>
      <c r="F12" s="34" t="s">
        <v>239</v>
      </c>
      <c r="G12" s="34">
        <f>7+1</f>
        <v>8</v>
      </c>
      <c r="H12" s="34" t="s">
        <v>239</v>
      </c>
      <c r="I12" s="34" t="s">
        <v>239</v>
      </c>
      <c r="J12" s="35"/>
      <c r="K12" s="299" t="s">
        <v>261</v>
      </c>
      <c r="L12" s="300"/>
      <c r="M12" s="34"/>
      <c r="N12" s="34"/>
      <c r="O12" s="34"/>
      <c r="P12" s="34"/>
      <c r="Q12" s="34"/>
      <c r="R12" s="34"/>
      <c r="S12" s="61"/>
    </row>
    <row r="13" spans="1:19" s="1" customFormat="1" ht="13.5" customHeight="1">
      <c r="A13" s="74"/>
      <c r="B13" s="14" t="s">
        <v>69</v>
      </c>
      <c r="C13" s="34">
        <v>5</v>
      </c>
      <c r="D13" s="34" t="s">
        <v>239</v>
      </c>
      <c r="E13" s="34">
        <v>5</v>
      </c>
      <c r="F13" s="34" t="s">
        <v>239</v>
      </c>
      <c r="G13" s="34">
        <v>5</v>
      </c>
      <c r="H13" s="34" t="s">
        <v>239</v>
      </c>
      <c r="I13" s="34" t="s">
        <v>239</v>
      </c>
      <c r="J13" s="35"/>
      <c r="K13" s="299"/>
      <c r="L13" s="300"/>
      <c r="M13" s="34" t="s">
        <v>239</v>
      </c>
      <c r="N13" s="34" t="s">
        <v>239</v>
      </c>
      <c r="O13" s="34" t="s">
        <v>239</v>
      </c>
      <c r="P13" s="34" t="s">
        <v>239</v>
      </c>
      <c r="Q13" s="34" t="s">
        <v>239</v>
      </c>
      <c r="R13" s="34" t="s">
        <v>239</v>
      </c>
      <c r="S13" s="61" t="s">
        <v>239</v>
      </c>
    </row>
    <row r="14" spans="1:19" s="1" customFormat="1" ht="13.5" customHeight="1">
      <c r="A14" s="74"/>
      <c r="B14" s="14" t="s">
        <v>241</v>
      </c>
      <c r="C14" s="34">
        <v>1</v>
      </c>
      <c r="D14" s="34" t="s">
        <v>239</v>
      </c>
      <c r="E14" s="34">
        <v>1</v>
      </c>
      <c r="F14" s="34" t="s">
        <v>239</v>
      </c>
      <c r="G14" s="34">
        <v>1</v>
      </c>
      <c r="H14" s="34" t="s">
        <v>239</v>
      </c>
      <c r="I14" s="34" t="s">
        <v>239</v>
      </c>
      <c r="J14" s="35"/>
      <c r="K14" s="299"/>
      <c r="L14" s="300"/>
      <c r="M14" s="35"/>
      <c r="N14" s="35"/>
      <c r="O14" s="35"/>
      <c r="P14" s="35"/>
      <c r="Q14" s="35"/>
      <c r="R14" s="35"/>
      <c r="S14" s="46"/>
    </row>
    <row r="15" spans="1:19" s="1" customFormat="1" ht="13.5" customHeight="1">
      <c r="A15" s="74"/>
      <c r="B15" s="14" t="s">
        <v>124</v>
      </c>
      <c r="C15" s="34" t="s">
        <v>282</v>
      </c>
      <c r="D15" s="34" t="s">
        <v>239</v>
      </c>
      <c r="E15" s="34" t="s">
        <v>282</v>
      </c>
      <c r="F15" s="34" t="s">
        <v>239</v>
      </c>
      <c r="G15" s="34" t="s">
        <v>282</v>
      </c>
      <c r="H15" s="34" t="s">
        <v>239</v>
      </c>
      <c r="I15" s="34" t="s">
        <v>239</v>
      </c>
      <c r="J15" s="35"/>
      <c r="K15" s="47"/>
      <c r="L15" s="176"/>
      <c r="M15" s="34"/>
      <c r="N15" s="34"/>
      <c r="O15" s="34"/>
      <c r="P15" s="34"/>
      <c r="Q15" s="34"/>
      <c r="R15" s="34"/>
      <c r="S15" s="34"/>
    </row>
    <row r="16" spans="1:19" s="1" customFormat="1" ht="13.5" customHeight="1">
      <c r="A16" s="265"/>
      <c r="B16" s="266"/>
      <c r="C16" s="34"/>
      <c r="D16" s="34"/>
      <c r="E16" s="34"/>
      <c r="F16" s="34"/>
      <c r="G16" s="34"/>
      <c r="H16" s="34"/>
      <c r="I16" s="34"/>
      <c r="J16" s="35"/>
      <c r="K16" s="299" t="s">
        <v>213</v>
      </c>
      <c r="L16" s="300"/>
      <c r="M16" s="34"/>
      <c r="N16" s="34"/>
      <c r="O16" s="34"/>
      <c r="P16" s="34"/>
      <c r="Q16" s="34"/>
      <c r="R16" s="34"/>
      <c r="S16" s="34"/>
    </row>
    <row r="17" spans="1:19" s="1" customFormat="1" ht="13.5" customHeight="1">
      <c r="A17" s="265" t="s">
        <v>127</v>
      </c>
      <c r="B17" s="229"/>
      <c r="C17" s="34" t="s">
        <v>239</v>
      </c>
      <c r="D17" s="34" t="s">
        <v>239</v>
      </c>
      <c r="E17" s="34" t="s">
        <v>239</v>
      </c>
      <c r="F17" s="34" t="s">
        <v>239</v>
      </c>
      <c r="G17" s="34" t="s">
        <v>239</v>
      </c>
      <c r="H17" s="34" t="s">
        <v>239</v>
      </c>
      <c r="I17" s="34" t="s">
        <v>239</v>
      </c>
      <c r="J17" s="35"/>
      <c r="K17" s="299"/>
      <c r="L17" s="300"/>
      <c r="M17" s="34" t="s">
        <v>285</v>
      </c>
      <c r="N17" s="34" t="s">
        <v>239</v>
      </c>
      <c r="O17" s="34" t="s">
        <v>285</v>
      </c>
      <c r="P17" s="34" t="s">
        <v>239</v>
      </c>
      <c r="Q17" s="34" t="s">
        <v>285</v>
      </c>
      <c r="R17" s="34" t="s">
        <v>239</v>
      </c>
      <c r="S17" s="61" t="s">
        <v>239</v>
      </c>
    </row>
    <row r="18" spans="1:19" s="1" customFormat="1" ht="13.5" customHeight="1">
      <c r="A18" s="265"/>
      <c r="B18" s="266"/>
      <c r="C18" s="34"/>
      <c r="D18" s="34"/>
      <c r="E18" s="34"/>
      <c r="F18" s="34"/>
      <c r="G18" s="34"/>
      <c r="H18" s="34"/>
      <c r="I18" s="34"/>
      <c r="J18" s="35"/>
      <c r="K18" s="299"/>
      <c r="L18" s="300"/>
      <c r="M18" s="34"/>
      <c r="N18" s="34"/>
      <c r="O18" s="34"/>
      <c r="P18" s="34"/>
      <c r="Q18" s="34"/>
      <c r="R18" s="34"/>
      <c r="S18" s="61"/>
    </row>
    <row r="19" spans="1:19" s="1" customFormat="1" ht="13.5" customHeight="1">
      <c r="A19" s="265" t="s">
        <v>130</v>
      </c>
      <c r="B19" s="266"/>
      <c r="C19" s="34" t="s">
        <v>239</v>
      </c>
      <c r="D19" s="34" t="s">
        <v>239</v>
      </c>
      <c r="E19" s="34" t="s">
        <v>239</v>
      </c>
      <c r="F19" s="34" t="s">
        <v>239</v>
      </c>
      <c r="G19" s="34" t="s">
        <v>239</v>
      </c>
      <c r="H19" s="34" t="s">
        <v>239</v>
      </c>
      <c r="I19" s="34" t="s">
        <v>239</v>
      </c>
      <c r="J19" s="35"/>
      <c r="K19" s="47"/>
      <c r="L19" s="176"/>
      <c r="M19" s="35"/>
      <c r="N19" s="35"/>
      <c r="O19" s="35"/>
      <c r="P19" s="35"/>
      <c r="Q19" s="35"/>
      <c r="R19" s="35"/>
      <c r="S19" s="46"/>
    </row>
    <row r="20" spans="1:19" s="1" customFormat="1" ht="13.5" customHeight="1">
      <c r="A20" s="63"/>
      <c r="B20" s="60"/>
      <c r="C20" s="61"/>
      <c r="D20" s="61"/>
      <c r="E20" s="61"/>
      <c r="F20" s="61"/>
      <c r="G20" s="61"/>
      <c r="H20" s="61"/>
      <c r="I20" s="61"/>
      <c r="J20" s="46"/>
      <c r="K20" s="299" t="s">
        <v>262</v>
      </c>
      <c r="L20" s="300"/>
      <c r="M20" s="34"/>
      <c r="N20" s="34"/>
      <c r="O20" s="34"/>
      <c r="P20" s="34"/>
      <c r="Q20" s="34"/>
      <c r="R20" s="34"/>
      <c r="S20" s="34"/>
    </row>
    <row r="21" spans="1:19" s="1" customFormat="1" ht="13.5" customHeight="1">
      <c r="A21" s="63"/>
      <c r="B21" s="60"/>
      <c r="C21" s="61"/>
      <c r="D21" s="61"/>
      <c r="E21" s="61"/>
      <c r="F21" s="61"/>
      <c r="G21" s="61"/>
      <c r="H21" s="61"/>
      <c r="I21" s="61"/>
      <c r="J21" s="46"/>
      <c r="K21" s="299"/>
      <c r="L21" s="300"/>
      <c r="M21" s="34" t="s">
        <v>239</v>
      </c>
      <c r="N21" s="34" t="s">
        <v>239</v>
      </c>
      <c r="O21" s="34" t="s">
        <v>239</v>
      </c>
      <c r="P21" s="34" t="s">
        <v>239</v>
      </c>
      <c r="Q21" s="34" t="s">
        <v>239</v>
      </c>
      <c r="R21" s="34" t="s">
        <v>239</v>
      </c>
      <c r="S21" s="61" t="s">
        <v>239</v>
      </c>
    </row>
    <row r="22" spans="1:19" s="1" customFormat="1" ht="13.5" customHeight="1">
      <c r="A22" s="63"/>
      <c r="B22" s="60"/>
      <c r="C22" s="61"/>
      <c r="D22" s="61"/>
      <c r="E22" s="61"/>
      <c r="F22" s="61"/>
      <c r="G22" s="61"/>
      <c r="H22" s="61"/>
      <c r="I22" s="61"/>
      <c r="J22" s="46"/>
      <c r="K22" s="299"/>
      <c r="L22" s="300"/>
      <c r="M22" s="35"/>
      <c r="N22" s="35"/>
      <c r="O22" s="35"/>
      <c r="P22" s="35"/>
      <c r="Q22" s="35"/>
      <c r="R22" s="35"/>
      <c r="S22" s="46"/>
    </row>
    <row r="23" spans="1:19" s="1" customFormat="1" ht="13.5">
      <c r="A23" s="18"/>
      <c r="B23" s="19"/>
      <c r="C23" s="88"/>
      <c r="D23" s="88"/>
      <c r="E23" s="88"/>
      <c r="F23" s="88"/>
      <c r="G23" s="88"/>
      <c r="H23" s="88"/>
      <c r="I23" s="88"/>
      <c r="J23" s="89"/>
      <c r="K23" s="20"/>
      <c r="L23" s="19"/>
      <c r="M23" s="54"/>
      <c r="N23" s="54"/>
      <c r="O23" s="54"/>
      <c r="P23" s="54"/>
      <c r="Q23" s="54"/>
      <c r="R23" s="54"/>
      <c r="S23" s="54"/>
    </row>
  </sheetData>
  <mergeCells count="20">
    <mergeCell ref="A3:B4"/>
    <mergeCell ref="C3:E3"/>
    <mergeCell ref="F3:G3"/>
    <mergeCell ref="H3:I3"/>
    <mergeCell ref="K3:L4"/>
    <mergeCell ref="M3:O3"/>
    <mergeCell ref="P3:Q3"/>
    <mergeCell ref="R3:S3"/>
    <mergeCell ref="A5:B5"/>
    <mergeCell ref="K5:L5"/>
    <mergeCell ref="A7:B7"/>
    <mergeCell ref="A10:B10"/>
    <mergeCell ref="A19:B19"/>
    <mergeCell ref="K20:L22"/>
    <mergeCell ref="A12:B12"/>
    <mergeCell ref="K12:L14"/>
    <mergeCell ref="A16:B16"/>
    <mergeCell ref="K16:L18"/>
    <mergeCell ref="A17:B17"/>
    <mergeCell ref="A18:B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76"/>
  <sheetViews>
    <sheetView workbookViewId="0" topLeftCell="A1">
      <pane xSplit="2" ySplit="4" topLeftCell="C5" activePane="bottomRight" state="frozen"/>
      <selection pane="topLeft" activeCell="L80" sqref="L80"/>
      <selection pane="topRight" activeCell="L80" sqref="L80"/>
      <selection pane="bottomLeft" activeCell="L80" sqref="L80"/>
      <selection pane="bottomRight" activeCell="A2" sqref="A2"/>
    </sheetView>
  </sheetViews>
  <sheetFormatPr defaultColWidth="9.00390625" defaultRowHeight="13.5"/>
  <cols>
    <col min="1" max="1" width="2.00390625" style="1" customWidth="1"/>
    <col min="2" max="2" width="12.375" style="45" bestFit="1" customWidth="1"/>
    <col min="3" max="9" width="5.00390625" style="1" customWidth="1"/>
    <col min="10" max="10" width="0.37109375" style="1" customWidth="1"/>
    <col min="11" max="11" width="2.00390625" style="1" customWidth="1"/>
    <col min="12" max="12" width="13.25390625" style="35" customWidth="1"/>
    <col min="13" max="19" width="5.00390625" style="1" customWidth="1"/>
    <col min="20" max="16384" width="9.00390625" style="1" customWidth="1"/>
  </cols>
  <sheetData>
    <row r="1" spans="1:19" s="250" customFormat="1" ht="17.25" customHeight="1">
      <c r="A1" s="246" t="s">
        <v>356</v>
      </c>
      <c r="B1" s="254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9" t="s">
        <v>81</v>
      </c>
    </row>
    <row r="2" spans="1:19" s="250" customFormat="1" ht="17.25" customHeight="1" thickBot="1">
      <c r="A2" s="245" t="s">
        <v>343</v>
      </c>
      <c r="B2" s="259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53"/>
    </row>
    <row r="3" spans="1:19" ht="14.25" thickTop="1">
      <c r="A3" s="278" t="s">
        <v>82</v>
      </c>
      <c r="B3" s="279"/>
      <c r="C3" s="269" t="s">
        <v>164</v>
      </c>
      <c r="D3" s="269"/>
      <c r="E3" s="270"/>
      <c r="F3" s="271" t="s">
        <v>165</v>
      </c>
      <c r="G3" s="270"/>
      <c r="H3" s="272" t="s">
        <v>166</v>
      </c>
      <c r="I3" s="273"/>
      <c r="J3" s="72"/>
      <c r="K3" s="282" t="s">
        <v>82</v>
      </c>
      <c r="L3" s="279"/>
      <c r="M3" s="269" t="s">
        <v>164</v>
      </c>
      <c r="N3" s="269"/>
      <c r="O3" s="270"/>
      <c r="P3" s="271" t="s">
        <v>165</v>
      </c>
      <c r="Q3" s="270"/>
      <c r="R3" s="272" t="s">
        <v>166</v>
      </c>
      <c r="S3" s="273"/>
    </row>
    <row r="4" spans="1:19" ht="13.5">
      <c r="A4" s="280"/>
      <c r="B4" s="281"/>
      <c r="C4" s="4" t="s">
        <v>83</v>
      </c>
      <c r="D4" s="5" t="s">
        <v>84</v>
      </c>
      <c r="E4" s="5" t="s">
        <v>85</v>
      </c>
      <c r="F4" s="5" t="s">
        <v>84</v>
      </c>
      <c r="G4" s="5" t="s">
        <v>85</v>
      </c>
      <c r="H4" s="5" t="s">
        <v>84</v>
      </c>
      <c r="I4" s="6" t="s">
        <v>85</v>
      </c>
      <c r="J4" s="2"/>
      <c r="K4" s="283"/>
      <c r="L4" s="281"/>
      <c r="M4" s="4" t="s">
        <v>83</v>
      </c>
      <c r="N4" s="5" t="s">
        <v>84</v>
      </c>
      <c r="O4" s="5" t="s">
        <v>85</v>
      </c>
      <c r="P4" s="5" t="s">
        <v>84</v>
      </c>
      <c r="Q4" s="5" t="s">
        <v>85</v>
      </c>
      <c r="R4" s="5" t="s">
        <v>84</v>
      </c>
      <c r="S4" s="6" t="s">
        <v>85</v>
      </c>
    </row>
    <row r="5" spans="1:19" ht="13.5">
      <c r="A5" s="274" t="s">
        <v>86</v>
      </c>
      <c r="B5" s="275"/>
      <c r="C5" s="34">
        <f>363+4</f>
        <v>367</v>
      </c>
      <c r="D5" s="34">
        <f>207+4</f>
        <v>211</v>
      </c>
      <c r="E5" s="34">
        <v>156</v>
      </c>
      <c r="F5" s="34">
        <f>207+4</f>
        <v>211</v>
      </c>
      <c r="G5" s="34">
        <v>156</v>
      </c>
      <c r="H5" s="34" t="s">
        <v>239</v>
      </c>
      <c r="I5" s="34" t="s">
        <v>239</v>
      </c>
      <c r="J5" s="35"/>
      <c r="K5" s="304" t="s">
        <v>87</v>
      </c>
      <c r="L5" s="277"/>
      <c r="M5" s="34">
        <f>183+4</f>
        <v>187</v>
      </c>
      <c r="N5" s="34">
        <f>99+4</f>
        <v>103</v>
      </c>
      <c r="O5" s="34">
        <v>84</v>
      </c>
      <c r="P5" s="34">
        <f>99+4</f>
        <v>103</v>
      </c>
      <c r="Q5" s="34">
        <v>84</v>
      </c>
      <c r="R5" s="34" t="s">
        <v>239</v>
      </c>
      <c r="S5" s="34" t="s">
        <v>239</v>
      </c>
    </row>
    <row r="6" spans="1:19" ht="13.5">
      <c r="A6" s="9"/>
      <c r="B6" s="14"/>
      <c r="C6" s="34"/>
      <c r="D6" s="34"/>
      <c r="E6" s="34"/>
      <c r="F6" s="34"/>
      <c r="G6" s="34"/>
      <c r="H6" s="34"/>
      <c r="I6" s="34"/>
      <c r="J6" s="35"/>
      <c r="K6" s="41"/>
      <c r="L6" s="14" t="s">
        <v>88</v>
      </c>
      <c r="M6" s="34">
        <v>2</v>
      </c>
      <c r="N6" s="34">
        <v>1</v>
      </c>
      <c r="O6" s="34">
        <v>1</v>
      </c>
      <c r="P6" s="34">
        <v>1</v>
      </c>
      <c r="Q6" s="34">
        <v>1</v>
      </c>
      <c r="R6" s="34" t="s">
        <v>239</v>
      </c>
      <c r="S6" s="34" t="s">
        <v>239</v>
      </c>
    </row>
    <row r="7" spans="1:19" ht="13.5">
      <c r="A7" s="265" t="s">
        <v>89</v>
      </c>
      <c r="B7" s="266"/>
      <c r="C7" s="34">
        <v>119</v>
      </c>
      <c r="D7" s="34">
        <v>89</v>
      </c>
      <c r="E7" s="34">
        <v>30</v>
      </c>
      <c r="F7" s="34">
        <v>89</v>
      </c>
      <c r="G7" s="34">
        <v>30</v>
      </c>
      <c r="H7" s="34" t="s">
        <v>239</v>
      </c>
      <c r="I7" s="34" t="s">
        <v>239</v>
      </c>
      <c r="J7" s="35"/>
      <c r="K7" s="41"/>
      <c r="L7" s="14" t="s">
        <v>90</v>
      </c>
      <c r="M7" s="34">
        <v>1</v>
      </c>
      <c r="N7" s="34">
        <v>1</v>
      </c>
      <c r="O7" s="34" t="s">
        <v>239</v>
      </c>
      <c r="P7" s="34">
        <v>1</v>
      </c>
      <c r="Q7" s="34" t="s">
        <v>239</v>
      </c>
      <c r="R7" s="34" t="s">
        <v>239</v>
      </c>
      <c r="S7" s="34" t="s">
        <v>239</v>
      </c>
    </row>
    <row r="8" spans="1:19" ht="13.5">
      <c r="A8" s="9"/>
      <c r="B8" s="14" t="s">
        <v>167</v>
      </c>
      <c r="C8" s="34">
        <v>3</v>
      </c>
      <c r="D8" s="34">
        <v>3</v>
      </c>
      <c r="E8" s="34" t="s">
        <v>239</v>
      </c>
      <c r="F8" s="34">
        <v>3</v>
      </c>
      <c r="G8" s="34" t="s">
        <v>239</v>
      </c>
      <c r="H8" s="34" t="s">
        <v>239</v>
      </c>
      <c r="I8" s="34" t="s">
        <v>239</v>
      </c>
      <c r="J8" s="35"/>
      <c r="K8" s="41"/>
      <c r="L8" s="14" t="s">
        <v>91</v>
      </c>
      <c r="M8" s="34">
        <v>1</v>
      </c>
      <c r="N8" s="34">
        <v>1</v>
      </c>
      <c r="O8" s="34" t="s">
        <v>239</v>
      </c>
      <c r="P8" s="34">
        <v>1</v>
      </c>
      <c r="Q8" s="34" t="s">
        <v>239</v>
      </c>
      <c r="R8" s="34" t="s">
        <v>239</v>
      </c>
      <c r="S8" s="34" t="s">
        <v>239</v>
      </c>
    </row>
    <row r="9" spans="1:19" ht="13.5">
      <c r="A9" s="9"/>
      <c r="B9" s="14" t="s">
        <v>168</v>
      </c>
      <c r="C9" s="34">
        <v>2</v>
      </c>
      <c r="D9" s="34">
        <v>2</v>
      </c>
      <c r="E9" s="34" t="s">
        <v>239</v>
      </c>
      <c r="F9" s="34">
        <v>2</v>
      </c>
      <c r="G9" s="34" t="s">
        <v>239</v>
      </c>
      <c r="H9" s="34" t="s">
        <v>239</v>
      </c>
      <c r="I9" s="34" t="s">
        <v>239</v>
      </c>
      <c r="J9" s="35"/>
      <c r="K9" s="41"/>
      <c r="L9" s="14" t="s">
        <v>92</v>
      </c>
      <c r="M9" s="34">
        <v>1</v>
      </c>
      <c r="N9" s="34" t="s">
        <v>239</v>
      </c>
      <c r="O9" s="34">
        <v>1</v>
      </c>
      <c r="P9" s="34" t="s">
        <v>239</v>
      </c>
      <c r="Q9" s="34">
        <v>1</v>
      </c>
      <c r="R9" s="34" t="s">
        <v>239</v>
      </c>
      <c r="S9" s="34" t="s">
        <v>239</v>
      </c>
    </row>
    <row r="10" spans="1:19" ht="13.5">
      <c r="A10" s="9"/>
      <c r="B10" s="14" t="s">
        <v>169</v>
      </c>
      <c r="C10" s="34">
        <v>3</v>
      </c>
      <c r="D10" s="34">
        <v>2</v>
      </c>
      <c r="E10" s="34">
        <v>1</v>
      </c>
      <c r="F10" s="34">
        <v>2</v>
      </c>
      <c r="G10" s="34">
        <v>1</v>
      </c>
      <c r="H10" s="34" t="s">
        <v>239</v>
      </c>
      <c r="I10" s="34" t="s">
        <v>239</v>
      </c>
      <c r="J10" s="35"/>
      <c r="K10" s="41"/>
      <c r="L10" s="14" t="s">
        <v>93</v>
      </c>
      <c r="M10" s="34">
        <v>1</v>
      </c>
      <c r="N10" s="34">
        <v>1</v>
      </c>
      <c r="O10" s="34" t="s">
        <v>239</v>
      </c>
      <c r="P10" s="34">
        <v>1</v>
      </c>
      <c r="Q10" s="34" t="s">
        <v>239</v>
      </c>
      <c r="R10" s="34" t="s">
        <v>239</v>
      </c>
      <c r="S10" s="34" t="s">
        <v>239</v>
      </c>
    </row>
    <row r="11" spans="1:19" ht="13.5">
      <c r="A11" s="9"/>
      <c r="B11" s="14" t="s">
        <v>170</v>
      </c>
      <c r="C11" s="34">
        <v>3</v>
      </c>
      <c r="D11" s="34">
        <v>3</v>
      </c>
      <c r="E11" s="34" t="s">
        <v>239</v>
      </c>
      <c r="F11" s="34">
        <v>3</v>
      </c>
      <c r="G11" s="34" t="s">
        <v>239</v>
      </c>
      <c r="H11" s="34" t="s">
        <v>239</v>
      </c>
      <c r="I11" s="34" t="s">
        <v>239</v>
      </c>
      <c r="J11" s="35"/>
      <c r="K11" s="41"/>
      <c r="L11" s="14" t="s">
        <v>94</v>
      </c>
      <c r="M11" s="34">
        <v>1</v>
      </c>
      <c r="N11" s="34">
        <v>1</v>
      </c>
      <c r="O11" s="34" t="s">
        <v>239</v>
      </c>
      <c r="P11" s="34">
        <v>1</v>
      </c>
      <c r="Q11" s="34" t="s">
        <v>239</v>
      </c>
      <c r="R11" s="34" t="s">
        <v>239</v>
      </c>
      <c r="S11" s="34" t="s">
        <v>239</v>
      </c>
    </row>
    <row r="12" spans="1:19" ht="13.5">
      <c r="A12" s="9"/>
      <c r="B12" s="14" t="s">
        <v>171</v>
      </c>
      <c r="C12" s="34">
        <v>1</v>
      </c>
      <c r="D12" s="34">
        <v>1</v>
      </c>
      <c r="E12" s="34" t="s">
        <v>239</v>
      </c>
      <c r="F12" s="34">
        <v>1</v>
      </c>
      <c r="G12" s="34" t="s">
        <v>239</v>
      </c>
      <c r="H12" s="34" t="s">
        <v>239</v>
      </c>
      <c r="I12" s="34" t="s">
        <v>239</v>
      </c>
      <c r="J12" s="35"/>
      <c r="K12" s="41"/>
      <c r="L12" s="14" t="s">
        <v>100</v>
      </c>
      <c r="M12" s="34">
        <v>1</v>
      </c>
      <c r="N12" s="34" t="s">
        <v>239</v>
      </c>
      <c r="O12" s="34">
        <v>1</v>
      </c>
      <c r="P12" s="34" t="s">
        <v>239</v>
      </c>
      <c r="Q12" s="34">
        <v>1</v>
      </c>
      <c r="R12" s="34" t="s">
        <v>239</v>
      </c>
      <c r="S12" s="34" t="s">
        <v>239</v>
      </c>
    </row>
    <row r="13" spans="1:19" ht="13.5">
      <c r="A13" s="9"/>
      <c r="B13" s="14" t="s">
        <v>172</v>
      </c>
      <c r="C13" s="34">
        <v>1</v>
      </c>
      <c r="D13" s="34">
        <v>1</v>
      </c>
      <c r="E13" s="34" t="s">
        <v>239</v>
      </c>
      <c r="F13" s="34">
        <v>1</v>
      </c>
      <c r="G13" s="34" t="s">
        <v>239</v>
      </c>
      <c r="H13" s="34" t="s">
        <v>239</v>
      </c>
      <c r="I13" s="34" t="s">
        <v>239</v>
      </c>
      <c r="J13" s="35"/>
      <c r="K13" s="41"/>
      <c r="L13" s="14" t="s">
        <v>103</v>
      </c>
      <c r="M13" s="34">
        <v>2</v>
      </c>
      <c r="N13" s="34">
        <v>2</v>
      </c>
      <c r="O13" s="34" t="s">
        <v>239</v>
      </c>
      <c r="P13" s="34">
        <v>2</v>
      </c>
      <c r="Q13" s="34" t="s">
        <v>239</v>
      </c>
      <c r="R13" s="34" t="s">
        <v>239</v>
      </c>
      <c r="S13" s="34" t="s">
        <v>239</v>
      </c>
    </row>
    <row r="14" spans="1:19" ht="13.5">
      <c r="A14" s="9"/>
      <c r="B14" s="14" t="s">
        <v>177</v>
      </c>
      <c r="C14" s="34">
        <v>6</v>
      </c>
      <c r="D14" s="34">
        <v>4</v>
      </c>
      <c r="E14" s="34">
        <v>2</v>
      </c>
      <c r="F14" s="34">
        <v>4</v>
      </c>
      <c r="G14" s="34">
        <v>2</v>
      </c>
      <c r="H14" s="34" t="s">
        <v>239</v>
      </c>
      <c r="I14" s="34" t="s">
        <v>239</v>
      </c>
      <c r="J14" s="35"/>
      <c r="K14" s="41"/>
      <c r="L14" s="14" t="s">
        <v>104</v>
      </c>
      <c r="M14" s="34">
        <v>1</v>
      </c>
      <c r="N14" s="34">
        <v>1</v>
      </c>
      <c r="O14" s="34" t="s">
        <v>239</v>
      </c>
      <c r="P14" s="34">
        <v>1</v>
      </c>
      <c r="Q14" s="34" t="s">
        <v>239</v>
      </c>
      <c r="R14" s="34" t="s">
        <v>239</v>
      </c>
      <c r="S14" s="34" t="s">
        <v>239</v>
      </c>
    </row>
    <row r="15" spans="1:19" ht="13.5">
      <c r="A15" s="9"/>
      <c r="B15" s="14" t="s">
        <v>179</v>
      </c>
      <c r="C15" s="34">
        <v>7</v>
      </c>
      <c r="D15" s="34">
        <v>5</v>
      </c>
      <c r="E15" s="34">
        <v>2</v>
      </c>
      <c r="F15" s="34">
        <v>5</v>
      </c>
      <c r="G15" s="34">
        <v>2</v>
      </c>
      <c r="H15" s="34" t="s">
        <v>239</v>
      </c>
      <c r="I15" s="34" t="s">
        <v>239</v>
      </c>
      <c r="J15" s="35"/>
      <c r="K15" s="41"/>
      <c r="L15" s="14" t="s">
        <v>105</v>
      </c>
      <c r="M15" s="34">
        <v>6</v>
      </c>
      <c r="N15" s="34">
        <v>4</v>
      </c>
      <c r="O15" s="34">
        <v>2</v>
      </c>
      <c r="P15" s="34">
        <v>4</v>
      </c>
      <c r="Q15" s="34">
        <v>2</v>
      </c>
      <c r="R15" s="34" t="s">
        <v>239</v>
      </c>
      <c r="S15" s="34" t="s">
        <v>239</v>
      </c>
    </row>
    <row r="16" spans="1:19" ht="13.5">
      <c r="A16" s="9"/>
      <c r="B16" s="14" t="s">
        <v>180</v>
      </c>
      <c r="C16" s="34">
        <v>5</v>
      </c>
      <c r="D16" s="34">
        <v>4</v>
      </c>
      <c r="E16" s="34">
        <v>1</v>
      </c>
      <c r="F16" s="34">
        <v>4</v>
      </c>
      <c r="G16" s="34">
        <v>1</v>
      </c>
      <c r="H16" s="34" t="s">
        <v>239</v>
      </c>
      <c r="I16" s="34" t="s">
        <v>239</v>
      </c>
      <c r="J16" s="35"/>
      <c r="K16" s="41"/>
      <c r="L16" s="14" t="s">
        <v>106</v>
      </c>
      <c r="M16" s="34">
        <v>2</v>
      </c>
      <c r="N16" s="34" t="s">
        <v>239</v>
      </c>
      <c r="O16" s="34">
        <v>2</v>
      </c>
      <c r="P16" s="34" t="s">
        <v>239</v>
      </c>
      <c r="Q16" s="34">
        <v>2</v>
      </c>
      <c r="R16" s="34" t="s">
        <v>239</v>
      </c>
      <c r="S16" s="34" t="s">
        <v>239</v>
      </c>
    </row>
    <row r="17" spans="1:19" ht="13.5">
      <c r="A17" s="9"/>
      <c r="B17" s="14" t="s">
        <v>181</v>
      </c>
      <c r="C17" s="34">
        <v>3</v>
      </c>
      <c r="D17" s="34">
        <v>2</v>
      </c>
      <c r="E17" s="34">
        <v>1</v>
      </c>
      <c r="F17" s="34">
        <v>2</v>
      </c>
      <c r="G17" s="34">
        <v>1</v>
      </c>
      <c r="H17" s="34" t="s">
        <v>239</v>
      </c>
      <c r="I17" s="34" t="s">
        <v>239</v>
      </c>
      <c r="J17" s="35"/>
      <c r="K17" s="41"/>
      <c r="L17" s="14" t="s">
        <v>107</v>
      </c>
      <c r="M17" s="34">
        <v>3</v>
      </c>
      <c r="N17" s="34">
        <v>2</v>
      </c>
      <c r="O17" s="34">
        <v>1</v>
      </c>
      <c r="P17" s="34">
        <v>2</v>
      </c>
      <c r="Q17" s="34">
        <v>1</v>
      </c>
      <c r="R17" s="34" t="s">
        <v>239</v>
      </c>
      <c r="S17" s="34" t="s">
        <v>239</v>
      </c>
    </row>
    <row r="18" spans="1:19" ht="13.5">
      <c r="A18" s="9"/>
      <c r="B18" s="14" t="s">
        <v>182</v>
      </c>
      <c r="C18" s="34">
        <v>33</v>
      </c>
      <c r="D18" s="34">
        <v>23</v>
      </c>
      <c r="E18" s="34">
        <v>10</v>
      </c>
      <c r="F18" s="34">
        <v>23</v>
      </c>
      <c r="G18" s="34">
        <v>10</v>
      </c>
      <c r="H18" s="34" t="s">
        <v>239</v>
      </c>
      <c r="I18" s="34" t="s">
        <v>239</v>
      </c>
      <c r="J18" s="35"/>
      <c r="K18" s="41"/>
      <c r="L18" s="14" t="s">
        <v>108</v>
      </c>
      <c r="M18" s="34">
        <v>2</v>
      </c>
      <c r="N18" s="34">
        <v>2</v>
      </c>
      <c r="O18" s="34" t="s">
        <v>239</v>
      </c>
      <c r="P18" s="34">
        <v>2</v>
      </c>
      <c r="Q18" s="34" t="s">
        <v>239</v>
      </c>
      <c r="R18" s="34" t="s">
        <v>239</v>
      </c>
      <c r="S18" s="34" t="s">
        <v>239</v>
      </c>
    </row>
    <row r="19" spans="1:19" ht="13.5">
      <c r="A19" s="9"/>
      <c r="B19" s="14" t="s">
        <v>183</v>
      </c>
      <c r="C19" s="34">
        <v>11</v>
      </c>
      <c r="D19" s="34">
        <v>10</v>
      </c>
      <c r="E19" s="34">
        <v>1</v>
      </c>
      <c r="F19" s="34">
        <v>10</v>
      </c>
      <c r="G19" s="34">
        <v>1</v>
      </c>
      <c r="H19" s="34" t="s">
        <v>239</v>
      </c>
      <c r="I19" s="34" t="s">
        <v>239</v>
      </c>
      <c r="J19" s="35"/>
      <c r="K19" s="41"/>
      <c r="L19" s="14" t="s">
        <v>109</v>
      </c>
      <c r="M19" s="34">
        <v>4</v>
      </c>
      <c r="N19" s="34">
        <v>4</v>
      </c>
      <c r="O19" s="34" t="s">
        <v>239</v>
      </c>
      <c r="P19" s="34">
        <v>4</v>
      </c>
      <c r="Q19" s="34" t="s">
        <v>239</v>
      </c>
      <c r="R19" s="34" t="s">
        <v>239</v>
      </c>
      <c r="S19" s="34" t="s">
        <v>239</v>
      </c>
    </row>
    <row r="20" spans="1:19" ht="13.5">
      <c r="A20" s="9"/>
      <c r="B20" s="14" t="s">
        <v>184</v>
      </c>
      <c r="C20" s="34">
        <v>10</v>
      </c>
      <c r="D20" s="34">
        <v>5</v>
      </c>
      <c r="E20" s="34">
        <v>5</v>
      </c>
      <c r="F20" s="34">
        <v>5</v>
      </c>
      <c r="G20" s="34">
        <v>5</v>
      </c>
      <c r="H20" s="34" t="s">
        <v>239</v>
      </c>
      <c r="I20" s="34" t="s">
        <v>239</v>
      </c>
      <c r="J20" s="35"/>
      <c r="K20" s="41"/>
      <c r="L20" s="14" t="s">
        <v>110</v>
      </c>
      <c r="M20" s="34">
        <v>18</v>
      </c>
      <c r="N20" s="34">
        <v>13</v>
      </c>
      <c r="O20" s="34">
        <v>5</v>
      </c>
      <c r="P20" s="34">
        <v>13</v>
      </c>
      <c r="Q20" s="34">
        <v>5</v>
      </c>
      <c r="R20" s="34" t="s">
        <v>239</v>
      </c>
      <c r="S20" s="34" t="s">
        <v>239</v>
      </c>
    </row>
    <row r="21" spans="1:19" ht="13.5">
      <c r="A21" s="9"/>
      <c r="B21" s="14" t="s">
        <v>185</v>
      </c>
      <c r="C21" s="34">
        <v>1</v>
      </c>
      <c r="D21" s="34">
        <v>1</v>
      </c>
      <c r="E21" s="34" t="s">
        <v>239</v>
      </c>
      <c r="F21" s="34">
        <v>1</v>
      </c>
      <c r="G21" s="34" t="s">
        <v>239</v>
      </c>
      <c r="H21" s="34" t="s">
        <v>239</v>
      </c>
      <c r="I21" s="34" t="s">
        <v>239</v>
      </c>
      <c r="J21" s="35"/>
      <c r="K21" s="41"/>
      <c r="L21" s="14" t="s">
        <v>243</v>
      </c>
      <c r="M21" s="34">
        <v>7</v>
      </c>
      <c r="N21" s="34">
        <v>7</v>
      </c>
      <c r="O21" s="34" t="s">
        <v>239</v>
      </c>
      <c r="P21" s="34">
        <v>7</v>
      </c>
      <c r="Q21" s="34" t="s">
        <v>239</v>
      </c>
      <c r="R21" s="34" t="s">
        <v>239</v>
      </c>
      <c r="S21" s="34" t="s">
        <v>239</v>
      </c>
    </row>
    <row r="22" spans="1:19" ht="13.5">
      <c r="A22" s="9"/>
      <c r="B22" s="14" t="s">
        <v>186</v>
      </c>
      <c r="C22" s="34">
        <v>8</v>
      </c>
      <c r="D22" s="34">
        <v>8</v>
      </c>
      <c r="E22" s="34" t="s">
        <v>239</v>
      </c>
      <c r="F22" s="34">
        <v>8</v>
      </c>
      <c r="G22" s="34" t="s">
        <v>239</v>
      </c>
      <c r="H22" s="34" t="s">
        <v>239</v>
      </c>
      <c r="I22" s="34" t="s">
        <v>239</v>
      </c>
      <c r="J22" s="35"/>
      <c r="K22" s="41"/>
      <c r="L22" s="14" t="s">
        <v>112</v>
      </c>
      <c r="M22" s="34">
        <v>1</v>
      </c>
      <c r="N22" s="34">
        <v>1</v>
      </c>
      <c r="O22" s="34" t="s">
        <v>239</v>
      </c>
      <c r="P22" s="34">
        <v>1</v>
      </c>
      <c r="Q22" s="34" t="s">
        <v>239</v>
      </c>
      <c r="R22" s="34" t="s">
        <v>239</v>
      </c>
      <c r="S22" s="34" t="s">
        <v>239</v>
      </c>
    </row>
    <row r="23" spans="1:19" ht="13.5">
      <c r="A23" s="9"/>
      <c r="B23" s="14" t="s">
        <v>305</v>
      </c>
      <c r="C23" s="34">
        <v>1</v>
      </c>
      <c r="D23" s="34">
        <v>1</v>
      </c>
      <c r="E23" s="34" t="s">
        <v>239</v>
      </c>
      <c r="F23" s="34">
        <v>1</v>
      </c>
      <c r="G23" s="34" t="s">
        <v>239</v>
      </c>
      <c r="H23" s="34" t="s">
        <v>239</v>
      </c>
      <c r="I23" s="34" t="s">
        <v>239</v>
      </c>
      <c r="J23" s="35"/>
      <c r="K23" s="41"/>
      <c r="L23" s="14" t="s">
        <v>114</v>
      </c>
      <c r="M23" s="34">
        <v>1</v>
      </c>
      <c r="N23" s="34">
        <v>1</v>
      </c>
      <c r="O23" s="34" t="s">
        <v>239</v>
      </c>
      <c r="P23" s="34">
        <v>1</v>
      </c>
      <c r="Q23" s="34" t="s">
        <v>239</v>
      </c>
      <c r="R23" s="34" t="s">
        <v>239</v>
      </c>
      <c r="S23" s="34" t="s">
        <v>239</v>
      </c>
    </row>
    <row r="24" spans="1:19" ht="13.5">
      <c r="A24" s="9"/>
      <c r="B24" s="14" t="s">
        <v>188</v>
      </c>
      <c r="C24" s="34">
        <v>4</v>
      </c>
      <c r="D24" s="34">
        <v>1</v>
      </c>
      <c r="E24" s="34">
        <v>3</v>
      </c>
      <c r="F24" s="34">
        <v>1</v>
      </c>
      <c r="G24" s="34">
        <v>3</v>
      </c>
      <c r="H24" s="34" t="s">
        <v>239</v>
      </c>
      <c r="I24" s="34" t="s">
        <v>239</v>
      </c>
      <c r="J24" s="35"/>
      <c r="K24" s="41"/>
      <c r="L24" s="14" t="s">
        <v>115</v>
      </c>
      <c r="M24" s="34">
        <v>4</v>
      </c>
      <c r="N24" s="34">
        <v>3</v>
      </c>
      <c r="O24" s="34">
        <v>1</v>
      </c>
      <c r="P24" s="34">
        <v>3</v>
      </c>
      <c r="Q24" s="34">
        <v>1</v>
      </c>
      <c r="R24" s="34" t="s">
        <v>239</v>
      </c>
      <c r="S24" s="34" t="s">
        <v>239</v>
      </c>
    </row>
    <row r="25" spans="1:19" ht="13.5">
      <c r="A25" s="9"/>
      <c r="B25" s="14" t="s">
        <v>189</v>
      </c>
      <c r="C25" s="34">
        <v>1</v>
      </c>
      <c r="D25" s="34">
        <v>1</v>
      </c>
      <c r="E25" s="34" t="s">
        <v>239</v>
      </c>
      <c r="F25" s="34">
        <v>1</v>
      </c>
      <c r="G25" s="34" t="s">
        <v>239</v>
      </c>
      <c r="H25" s="34" t="s">
        <v>239</v>
      </c>
      <c r="I25" s="34" t="s">
        <v>239</v>
      </c>
      <c r="J25" s="35"/>
      <c r="K25" s="41"/>
      <c r="L25" s="14" t="s">
        <v>118</v>
      </c>
      <c r="M25" s="34">
        <v>3</v>
      </c>
      <c r="N25" s="34">
        <v>2</v>
      </c>
      <c r="O25" s="34">
        <v>1</v>
      </c>
      <c r="P25" s="34">
        <v>2</v>
      </c>
      <c r="Q25" s="34">
        <v>1</v>
      </c>
      <c r="R25" s="34" t="s">
        <v>239</v>
      </c>
      <c r="S25" s="34" t="s">
        <v>239</v>
      </c>
    </row>
    <row r="26" spans="1:19" ht="13.5">
      <c r="A26" s="9"/>
      <c r="B26" s="14" t="s">
        <v>190</v>
      </c>
      <c r="C26" s="34">
        <v>2</v>
      </c>
      <c r="D26" s="34">
        <v>1</v>
      </c>
      <c r="E26" s="34">
        <v>1</v>
      </c>
      <c r="F26" s="34">
        <v>1</v>
      </c>
      <c r="G26" s="34">
        <v>1</v>
      </c>
      <c r="H26" s="34" t="s">
        <v>239</v>
      </c>
      <c r="I26" s="34" t="s">
        <v>239</v>
      </c>
      <c r="J26" s="35"/>
      <c r="K26" s="41"/>
      <c r="L26" s="14" t="s">
        <v>241</v>
      </c>
      <c r="M26" s="34">
        <v>4</v>
      </c>
      <c r="N26" s="34">
        <v>4</v>
      </c>
      <c r="O26" s="34" t="s">
        <v>265</v>
      </c>
      <c r="P26" s="34">
        <v>4</v>
      </c>
      <c r="Q26" s="34" t="s">
        <v>265</v>
      </c>
      <c r="R26" s="34" t="s">
        <v>265</v>
      </c>
      <c r="S26" s="34" t="s">
        <v>265</v>
      </c>
    </row>
    <row r="27" spans="1:19" ht="13.5">
      <c r="A27" s="177"/>
      <c r="B27" s="14" t="s">
        <v>195</v>
      </c>
      <c r="C27" s="34">
        <v>3</v>
      </c>
      <c r="D27" s="34">
        <v>3</v>
      </c>
      <c r="E27" s="34" t="s">
        <v>239</v>
      </c>
      <c r="F27" s="34">
        <v>3</v>
      </c>
      <c r="G27" s="34" t="s">
        <v>239</v>
      </c>
      <c r="H27" s="34" t="s">
        <v>239</v>
      </c>
      <c r="I27" s="34" t="s">
        <v>239</v>
      </c>
      <c r="J27" s="35"/>
      <c r="K27" s="41"/>
      <c r="L27" s="14" t="s">
        <v>120</v>
      </c>
      <c r="M27" s="34">
        <v>5</v>
      </c>
      <c r="N27" s="34">
        <v>4</v>
      </c>
      <c r="O27" s="34">
        <v>1</v>
      </c>
      <c r="P27" s="34">
        <v>4</v>
      </c>
      <c r="Q27" s="34">
        <v>1</v>
      </c>
      <c r="R27" s="34" t="s">
        <v>239</v>
      </c>
      <c r="S27" s="34" t="s">
        <v>239</v>
      </c>
    </row>
    <row r="28" spans="1:19" ht="13.5">
      <c r="A28" s="177"/>
      <c r="B28" s="14" t="s">
        <v>263</v>
      </c>
      <c r="C28" s="34">
        <v>11</v>
      </c>
      <c r="D28" s="34">
        <v>8</v>
      </c>
      <c r="E28" s="34">
        <v>3</v>
      </c>
      <c r="F28" s="34">
        <v>8</v>
      </c>
      <c r="G28" s="34">
        <v>3</v>
      </c>
      <c r="H28" s="34" t="s">
        <v>239</v>
      </c>
      <c r="I28" s="34" t="s">
        <v>239</v>
      </c>
      <c r="J28" s="35"/>
      <c r="K28" s="41"/>
      <c r="L28" s="14" t="s">
        <v>258</v>
      </c>
      <c r="M28" s="34">
        <v>116</v>
      </c>
      <c r="N28" s="34">
        <v>48</v>
      </c>
      <c r="O28" s="34">
        <v>68</v>
      </c>
      <c r="P28" s="34">
        <v>48</v>
      </c>
      <c r="Q28" s="34">
        <v>68</v>
      </c>
      <c r="R28" s="34" t="s">
        <v>239</v>
      </c>
      <c r="S28" s="34" t="s">
        <v>239</v>
      </c>
    </row>
    <row r="29" spans="1:19" ht="13.5">
      <c r="A29" s="9"/>
      <c r="B29" s="14"/>
      <c r="C29" s="34"/>
      <c r="D29" s="34"/>
      <c r="E29" s="34"/>
      <c r="F29" s="34"/>
      <c r="G29" s="34"/>
      <c r="H29" s="34"/>
      <c r="I29" s="34"/>
      <c r="J29" s="35"/>
      <c r="K29" s="41"/>
      <c r="L29" s="14"/>
      <c r="M29" s="34"/>
      <c r="N29" s="34"/>
      <c r="O29" s="34"/>
      <c r="P29" s="34"/>
      <c r="Q29" s="34"/>
      <c r="R29" s="34"/>
      <c r="S29" s="34"/>
    </row>
    <row r="30" spans="1:19" ht="13.5">
      <c r="A30" s="265" t="s">
        <v>240</v>
      </c>
      <c r="B30" s="229"/>
      <c r="C30" s="34">
        <v>34</v>
      </c>
      <c r="D30" s="34">
        <v>18</v>
      </c>
      <c r="E30" s="34">
        <v>16</v>
      </c>
      <c r="F30" s="34">
        <v>18</v>
      </c>
      <c r="G30" s="34">
        <v>16</v>
      </c>
      <c r="H30" s="34" t="s">
        <v>239</v>
      </c>
      <c r="I30" s="34" t="s">
        <v>239</v>
      </c>
      <c r="J30" s="35"/>
      <c r="K30" s="306" t="s">
        <v>127</v>
      </c>
      <c r="L30" s="266"/>
      <c r="M30" s="34" t="s">
        <v>239</v>
      </c>
      <c r="N30" s="34" t="s">
        <v>239</v>
      </c>
      <c r="O30" s="34" t="s">
        <v>239</v>
      </c>
      <c r="P30" s="34" t="s">
        <v>239</v>
      </c>
      <c r="Q30" s="34" t="s">
        <v>239</v>
      </c>
      <c r="R30" s="34" t="s">
        <v>239</v>
      </c>
      <c r="S30" s="34" t="s">
        <v>239</v>
      </c>
    </row>
    <row r="31" spans="1:19" ht="13.5">
      <c r="A31" s="143"/>
      <c r="B31" s="14" t="s">
        <v>264</v>
      </c>
      <c r="C31" s="34">
        <v>3</v>
      </c>
      <c r="D31" s="34">
        <v>3</v>
      </c>
      <c r="E31" s="34" t="s">
        <v>239</v>
      </c>
      <c r="F31" s="34">
        <v>3</v>
      </c>
      <c r="G31" s="34" t="s">
        <v>239</v>
      </c>
      <c r="H31" s="34" t="s">
        <v>239</v>
      </c>
      <c r="I31" s="34" t="s">
        <v>239</v>
      </c>
      <c r="J31" s="35"/>
      <c r="K31" s="41"/>
      <c r="L31" s="14"/>
      <c r="M31" s="34"/>
      <c r="N31" s="34"/>
      <c r="O31" s="34"/>
      <c r="P31" s="34"/>
      <c r="Q31" s="34"/>
      <c r="R31" s="34"/>
      <c r="S31" s="34"/>
    </row>
    <row r="32" spans="1:19" ht="13.5">
      <c r="A32" s="9"/>
      <c r="B32" s="14" t="s">
        <v>126</v>
      </c>
      <c r="C32" s="34">
        <v>1</v>
      </c>
      <c r="D32" s="34" t="s">
        <v>239</v>
      </c>
      <c r="E32" s="34">
        <v>1</v>
      </c>
      <c r="F32" s="34" t="s">
        <v>239</v>
      </c>
      <c r="G32" s="34">
        <v>1</v>
      </c>
      <c r="H32" s="34" t="s">
        <v>239</v>
      </c>
      <c r="I32" s="34" t="s">
        <v>239</v>
      </c>
      <c r="J32" s="35"/>
      <c r="K32" s="306" t="s">
        <v>130</v>
      </c>
      <c r="L32" s="266"/>
      <c r="M32" s="34">
        <v>8</v>
      </c>
      <c r="N32" s="34" t="s">
        <v>239</v>
      </c>
      <c r="O32" s="34">
        <v>8</v>
      </c>
      <c r="P32" s="34" t="s">
        <v>239</v>
      </c>
      <c r="Q32" s="34">
        <v>8</v>
      </c>
      <c r="R32" s="34" t="s">
        <v>239</v>
      </c>
      <c r="S32" s="34" t="s">
        <v>239</v>
      </c>
    </row>
    <row r="33" spans="1:19" ht="13.5">
      <c r="A33" s="9"/>
      <c r="B33" s="14" t="s">
        <v>128</v>
      </c>
      <c r="C33" s="34">
        <v>1</v>
      </c>
      <c r="D33" s="34">
        <v>1</v>
      </c>
      <c r="E33" s="34" t="s">
        <v>239</v>
      </c>
      <c r="F33" s="34">
        <v>1</v>
      </c>
      <c r="G33" s="34" t="s">
        <v>239</v>
      </c>
      <c r="H33" s="34" t="s">
        <v>239</v>
      </c>
      <c r="I33" s="34" t="s">
        <v>239</v>
      </c>
      <c r="J33" s="35"/>
      <c r="K33" s="41"/>
      <c r="L33" s="14" t="s">
        <v>131</v>
      </c>
      <c r="M33" s="34">
        <v>8</v>
      </c>
      <c r="N33" s="34" t="s">
        <v>239</v>
      </c>
      <c r="O33" s="34">
        <v>8</v>
      </c>
      <c r="P33" s="34" t="s">
        <v>239</v>
      </c>
      <c r="Q33" s="34">
        <v>8</v>
      </c>
      <c r="R33" s="34" t="s">
        <v>239</v>
      </c>
      <c r="S33" s="34" t="s">
        <v>239</v>
      </c>
    </row>
    <row r="34" spans="1:19" ht="13.5">
      <c r="A34" s="9"/>
      <c r="B34" s="14" t="s">
        <v>129</v>
      </c>
      <c r="C34" s="34">
        <v>2</v>
      </c>
      <c r="D34" s="34" t="s">
        <v>239</v>
      </c>
      <c r="E34" s="34">
        <v>2</v>
      </c>
      <c r="F34" s="34" t="s">
        <v>239</v>
      </c>
      <c r="G34" s="34">
        <v>2</v>
      </c>
      <c r="H34" s="34" t="s">
        <v>239</v>
      </c>
      <c r="I34" s="34" t="s">
        <v>239</v>
      </c>
      <c r="J34" s="35"/>
      <c r="K34" s="47"/>
      <c r="L34" s="178"/>
      <c r="M34" s="34"/>
      <c r="N34" s="34"/>
      <c r="O34" s="34"/>
      <c r="P34" s="34"/>
      <c r="Q34" s="34"/>
      <c r="R34" s="34"/>
      <c r="S34" s="34"/>
    </row>
    <row r="35" spans="1:19" ht="13.5">
      <c r="A35" s="9"/>
      <c r="B35" s="14" t="s">
        <v>124</v>
      </c>
      <c r="C35" s="34">
        <v>27</v>
      </c>
      <c r="D35" s="34">
        <v>14</v>
      </c>
      <c r="E35" s="34">
        <v>13</v>
      </c>
      <c r="F35" s="34">
        <v>14</v>
      </c>
      <c r="G35" s="34">
        <v>13</v>
      </c>
      <c r="H35" s="34" t="s">
        <v>239</v>
      </c>
      <c r="I35" s="34" t="s">
        <v>239</v>
      </c>
      <c r="J35" s="55"/>
      <c r="K35" s="306" t="s">
        <v>132</v>
      </c>
      <c r="L35" s="266"/>
      <c r="M35" s="34">
        <v>19</v>
      </c>
      <c r="N35" s="34">
        <v>1</v>
      </c>
      <c r="O35" s="34">
        <v>18</v>
      </c>
      <c r="P35" s="34">
        <v>1</v>
      </c>
      <c r="Q35" s="34">
        <v>18</v>
      </c>
      <c r="R35" s="34" t="s">
        <v>239</v>
      </c>
      <c r="S35" s="34" t="s">
        <v>239</v>
      </c>
    </row>
    <row r="36" spans="1:19" ht="13.5">
      <c r="A36" s="9"/>
      <c r="B36" s="14"/>
      <c r="C36" s="34"/>
      <c r="D36" s="34"/>
      <c r="E36" s="34"/>
      <c r="F36" s="34"/>
      <c r="G36" s="34"/>
      <c r="H36" s="34"/>
      <c r="I36" s="34"/>
      <c r="J36" s="55"/>
      <c r="K36" s="47"/>
      <c r="L36" s="14" t="s">
        <v>116</v>
      </c>
      <c r="M36" s="34">
        <v>2</v>
      </c>
      <c r="N36" s="34" t="s">
        <v>239</v>
      </c>
      <c r="O36" s="34">
        <v>2</v>
      </c>
      <c r="P36" s="34" t="s">
        <v>239</v>
      </c>
      <c r="Q36" s="34">
        <v>2</v>
      </c>
      <c r="R36" s="34" t="s">
        <v>239</v>
      </c>
      <c r="S36" s="34" t="s">
        <v>239</v>
      </c>
    </row>
    <row r="37" spans="1:19" ht="18">
      <c r="A37" s="9"/>
      <c r="B37" s="14"/>
      <c r="C37" s="62"/>
      <c r="D37" s="62"/>
      <c r="E37" s="62"/>
      <c r="F37" s="62"/>
      <c r="G37" s="62"/>
      <c r="H37" s="62"/>
      <c r="I37" s="62"/>
      <c r="J37" s="55"/>
      <c r="K37" s="41"/>
      <c r="L37" s="73" t="s">
        <v>266</v>
      </c>
      <c r="M37" s="34">
        <v>2</v>
      </c>
      <c r="N37" s="34" t="s">
        <v>239</v>
      </c>
      <c r="O37" s="34">
        <v>2</v>
      </c>
      <c r="P37" s="34" t="s">
        <v>239</v>
      </c>
      <c r="Q37" s="34">
        <v>2</v>
      </c>
      <c r="R37" s="34" t="s">
        <v>239</v>
      </c>
      <c r="S37" s="34" t="s">
        <v>239</v>
      </c>
    </row>
    <row r="38" spans="1:19" ht="13.5">
      <c r="A38" s="9"/>
      <c r="B38" s="14"/>
      <c r="C38" s="62"/>
      <c r="D38" s="62"/>
      <c r="E38" s="62"/>
      <c r="F38" s="62"/>
      <c r="G38" s="62"/>
      <c r="H38" s="62"/>
      <c r="I38" s="62"/>
      <c r="J38" s="55"/>
      <c r="K38" s="41"/>
      <c r="L38" s="14" t="s">
        <v>133</v>
      </c>
      <c r="M38" s="34">
        <v>1</v>
      </c>
      <c r="N38" s="34" t="s">
        <v>239</v>
      </c>
      <c r="O38" s="34">
        <v>1</v>
      </c>
      <c r="P38" s="34" t="s">
        <v>239</v>
      </c>
      <c r="Q38" s="34">
        <v>1</v>
      </c>
      <c r="R38" s="34" t="s">
        <v>239</v>
      </c>
      <c r="S38" s="34" t="s">
        <v>239</v>
      </c>
    </row>
    <row r="39" spans="1:19" ht="13.5">
      <c r="A39" s="9"/>
      <c r="B39" s="14"/>
      <c r="C39" s="62"/>
      <c r="D39" s="62"/>
      <c r="E39" s="62"/>
      <c r="F39" s="62"/>
      <c r="G39" s="62"/>
      <c r="H39" s="62"/>
      <c r="I39" s="62"/>
      <c r="J39" s="55"/>
      <c r="K39" s="47"/>
      <c r="L39" s="14" t="s">
        <v>258</v>
      </c>
      <c r="M39" s="34">
        <v>14</v>
      </c>
      <c r="N39" s="34">
        <v>1</v>
      </c>
      <c r="O39" s="34">
        <v>13</v>
      </c>
      <c r="P39" s="34">
        <v>1</v>
      </c>
      <c r="Q39" s="34">
        <v>13</v>
      </c>
      <c r="R39" s="34" t="s">
        <v>239</v>
      </c>
      <c r="S39" s="34" t="s">
        <v>239</v>
      </c>
    </row>
    <row r="40" spans="1:19" ht="13.5">
      <c r="A40" s="9"/>
      <c r="B40" s="14"/>
      <c r="C40" s="62"/>
      <c r="D40" s="62"/>
      <c r="E40" s="62"/>
      <c r="F40" s="62"/>
      <c r="G40" s="62"/>
      <c r="H40" s="62"/>
      <c r="I40" s="62"/>
      <c r="J40" s="55"/>
      <c r="K40" s="41"/>
      <c r="L40" s="117"/>
      <c r="M40" s="34"/>
      <c r="N40" s="34"/>
      <c r="O40" s="34"/>
      <c r="P40" s="34"/>
      <c r="Q40" s="34"/>
      <c r="R40" s="34"/>
      <c r="S40" s="34"/>
    </row>
    <row r="41" spans="1:19" ht="13.5">
      <c r="A41" s="9"/>
      <c r="B41" s="14"/>
      <c r="C41" s="62"/>
      <c r="D41" s="62"/>
      <c r="E41" s="62"/>
      <c r="F41" s="62"/>
      <c r="G41" s="62"/>
      <c r="H41" s="62"/>
      <c r="I41" s="62"/>
      <c r="J41" s="55"/>
      <c r="K41" s="299" t="s">
        <v>214</v>
      </c>
      <c r="L41" s="300"/>
      <c r="M41" s="34"/>
      <c r="N41" s="34"/>
      <c r="O41" s="34"/>
      <c r="P41" s="34"/>
      <c r="Q41" s="34"/>
      <c r="R41" s="34"/>
      <c r="S41" s="34"/>
    </row>
    <row r="42" spans="1:19" ht="13.5">
      <c r="A42" s="9"/>
      <c r="B42" s="14"/>
      <c r="C42" s="62"/>
      <c r="D42" s="62"/>
      <c r="E42" s="62"/>
      <c r="F42" s="62"/>
      <c r="G42" s="62"/>
      <c r="H42" s="62"/>
      <c r="I42" s="62"/>
      <c r="J42" s="55"/>
      <c r="K42" s="299"/>
      <c r="L42" s="300"/>
      <c r="M42" s="34" t="s">
        <v>239</v>
      </c>
      <c r="N42" s="34" t="s">
        <v>239</v>
      </c>
      <c r="O42" s="34" t="s">
        <v>239</v>
      </c>
      <c r="P42" s="34" t="s">
        <v>239</v>
      </c>
      <c r="Q42" s="34" t="s">
        <v>239</v>
      </c>
      <c r="R42" s="34" t="s">
        <v>239</v>
      </c>
      <c r="S42" s="34" t="s">
        <v>239</v>
      </c>
    </row>
    <row r="43" spans="1:19" ht="13.5">
      <c r="A43" s="9"/>
      <c r="B43" s="14"/>
      <c r="C43" s="62"/>
      <c r="D43" s="62"/>
      <c r="E43" s="62"/>
      <c r="F43" s="62"/>
      <c r="G43" s="62"/>
      <c r="H43" s="62"/>
      <c r="I43" s="62"/>
      <c r="J43" s="55"/>
      <c r="K43" s="299"/>
      <c r="L43" s="300"/>
      <c r="M43" s="34"/>
      <c r="N43" s="34"/>
      <c r="O43" s="34"/>
      <c r="P43" s="34"/>
      <c r="Q43" s="34"/>
      <c r="R43" s="34"/>
      <c r="S43" s="34"/>
    </row>
    <row r="44" spans="1:19" ht="13.5">
      <c r="A44" s="9"/>
      <c r="B44" s="14"/>
      <c r="C44" s="77"/>
      <c r="D44" s="77"/>
      <c r="E44" s="77"/>
      <c r="F44" s="77"/>
      <c r="G44" s="77"/>
      <c r="H44" s="77"/>
      <c r="I44" s="77"/>
      <c r="K44" s="41"/>
      <c r="L44" s="91"/>
      <c r="M44" s="34"/>
      <c r="N44" s="34"/>
      <c r="O44" s="34"/>
      <c r="P44" s="34"/>
      <c r="Q44" s="34"/>
      <c r="R44" s="34"/>
      <c r="S44" s="34"/>
    </row>
    <row r="45" spans="1:19" ht="13.5" customHeight="1">
      <c r="A45" s="9"/>
      <c r="B45" s="14"/>
      <c r="C45" s="77"/>
      <c r="D45" s="77"/>
      <c r="E45" s="77"/>
      <c r="F45" s="77"/>
      <c r="G45" s="77"/>
      <c r="H45" s="77"/>
      <c r="I45" s="77"/>
      <c r="K45" s="299" t="s">
        <v>215</v>
      </c>
      <c r="L45" s="300"/>
      <c r="M45" s="34"/>
      <c r="N45" s="34"/>
      <c r="O45" s="34"/>
      <c r="P45" s="34"/>
      <c r="Q45" s="34"/>
      <c r="R45" s="34"/>
      <c r="S45" s="34"/>
    </row>
    <row r="46" spans="1:19" ht="13.5">
      <c r="A46" s="9"/>
      <c r="B46" s="14"/>
      <c r="C46" s="77"/>
      <c r="D46" s="77"/>
      <c r="E46" s="77"/>
      <c r="F46" s="77"/>
      <c r="G46" s="77"/>
      <c r="H46" s="77"/>
      <c r="I46" s="77"/>
      <c r="K46" s="299"/>
      <c r="L46" s="300"/>
      <c r="M46" s="34" t="s">
        <v>239</v>
      </c>
      <c r="N46" s="34" t="s">
        <v>239</v>
      </c>
      <c r="O46" s="34" t="s">
        <v>239</v>
      </c>
      <c r="P46" s="34" t="s">
        <v>239</v>
      </c>
      <c r="Q46" s="34" t="s">
        <v>239</v>
      </c>
      <c r="R46" s="34" t="s">
        <v>239</v>
      </c>
      <c r="S46" s="34" t="s">
        <v>239</v>
      </c>
    </row>
    <row r="47" spans="1:19" ht="13.5">
      <c r="A47" s="9"/>
      <c r="B47" s="14"/>
      <c r="C47" s="77"/>
      <c r="D47" s="77"/>
      <c r="E47" s="77"/>
      <c r="F47" s="77"/>
      <c r="G47" s="77"/>
      <c r="H47" s="77"/>
      <c r="I47" s="77"/>
      <c r="K47" s="299"/>
      <c r="L47" s="300"/>
      <c r="M47" s="34"/>
      <c r="N47" s="34"/>
      <c r="O47" s="34"/>
      <c r="P47" s="34"/>
      <c r="Q47" s="34"/>
      <c r="R47" s="34"/>
      <c r="S47" s="34"/>
    </row>
    <row r="48" spans="1:19" ht="13.5">
      <c r="A48" s="9"/>
      <c r="B48" s="14"/>
      <c r="K48" s="41"/>
      <c r="L48" s="91"/>
      <c r="M48" s="34"/>
      <c r="N48" s="34"/>
      <c r="O48" s="34"/>
      <c r="P48" s="34"/>
      <c r="Q48" s="34"/>
      <c r="R48" s="34"/>
      <c r="S48" s="34"/>
    </row>
    <row r="49" spans="1:19" ht="13.5" customHeight="1">
      <c r="A49" s="9"/>
      <c r="B49" s="14"/>
      <c r="K49" s="299" t="s">
        <v>216</v>
      </c>
      <c r="L49" s="300"/>
      <c r="M49" s="34"/>
      <c r="N49" s="34"/>
      <c r="O49" s="34"/>
      <c r="P49" s="34"/>
      <c r="Q49" s="34"/>
      <c r="R49" s="34"/>
      <c r="S49" s="34"/>
    </row>
    <row r="50" spans="1:19" ht="13.5">
      <c r="A50" s="9"/>
      <c r="B50" s="14"/>
      <c r="K50" s="299"/>
      <c r="L50" s="300"/>
      <c r="M50" s="34" t="s">
        <v>239</v>
      </c>
      <c r="N50" s="34" t="s">
        <v>239</v>
      </c>
      <c r="O50" s="34" t="s">
        <v>239</v>
      </c>
      <c r="P50" s="34" t="s">
        <v>239</v>
      </c>
      <c r="Q50" s="34" t="s">
        <v>239</v>
      </c>
      <c r="R50" s="34" t="s">
        <v>239</v>
      </c>
      <c r="S50" s="34" t="s">
        <v>239</v>
      </c>
    </row>
    <row r="51" spans="1:19" ht="13.5">
      <c r="A51" s="9"/>
      <c r="B51" s="14"/>
      <c r="K51" s="299"/>
      <c r="L51" s="300"/>
      <c r="M51" s="34"/>
      <c r="N51" s="34"/>
      <c r="O51" s="34"/>
      <c r="P51" s="34"/>
      <c r="Q51" s="34"/>
      <c r="R51" s="34"/>
      <c r="S51" s="34"/>
    </row>
    <row r="52" spans="1:19" ht="13.5">
      <c r="A52" s="9"/>
      <c r="B52" s="14"/>
      <c r="K52" s="51"/>
      <c r="L52" s="52"/>
      <c r="M52" s="34"/>
      <c r="N52" s="34"/>
      <c r="O52" s="34"/>
      <c r="P52" s="34"/>
      <c r="Q52" s="34"/>
      <c r="R52" s="34"/>
      <c r="S52" s="34"/>
    </row>
    <row r="53" spans="1:19" ht="13.5">
      <c r="A53" s="9"/>
      <c r="B53" s="14"/>
      <c r="K53" s="51"/>
      <c r="L53" s="52"/>
      <c r="M53" s="34"/>
      <c r="N53" s="34"/>
      <c r="O53" s="34"/>
      <c r="P53" s="34"/>
      <c r="Q53" s="34"/>
      <c r="R53" s="34"/>
      <c r="S53" s="34"/>
    </row>
    <row r="54" spans="1:19" ht="13.5">
      <c r="A54" s="9"/>
      <c r="B54" s="14"/>
      <c r="K54" s="51"/>
      <c r="L54" s="52"/>
      <c r="M54" s="34"/>
      <c r="N54" s="34"/>
      <c r="O54" s="34"/>
      <c r="P54" s="34"/>
      <c r="Q54" s="34"/>
      <c r="R54" s="34"/>
      <c r="S54" s="34"/>
    </row>
    <row r="55" spans="1:19" ht="13.5">
      <c r="A55" s="9"/>
      <c r="B55" s="14"/>
      <c r="K55" s="51"/>
      <c r="L55" s="52"/>
      <c r="M55" s="34"/>
      <c r="N55" s="34"/>
      <c r="O55" s="34"/>
      <c r="P55" s="34"/>
      <c r="Q55" s="34"/>
      <c r="R55" s="34"/>
      <c r="S55" s="34"/>
    </row>
    <row r="56" spans="1:19" ht="13.5">
      <c r="A56" s="9"/>
      <c r="B56" s="14"/>
      <c r="K56" s="51"/>
      <c r="L56" s="52"/>
      <c r="M56" s="34"/>
      <c r="N56" s="34"/>
      <c r="O56" s="34"/>
      <c r="P56" s="34"/>
      <c r="Q56" s="34"/>
      <c r="R56" s="34"/>
      <c r="S56" s="34"/>
    </row>
    <row r="57" spans="1:19" ht="13.5">
      <c r="A57" s="9"/>
      <c r="B57" s="14"/>
      <c r="K57" s="51"/>
      <c r="L57" s="52"/>
      <c r="M57" s="34"/>
      <c r="N57" s="34"/>
      <c r="O57" s="34"/>
      <c r="P57" s="34"/>
      <c r="Q57" s="34"/>
      <c r="R57" s="34"/>
      <c r="S57" s="34"/>
    </row>
    <row r="58" spans="1:19" ht="13.5">
      <c r="A58" s="9"/>
      <c r="B58" s="14"/>
      <c r="K58" s="51"/>
      <c r="L58" s="52"/>
      <c r="M58" s="34"/>
      <c r="N58" s="34"/>
      <c r="O58" s="34"/>
      <c r="P58" s="34"/>
      <c r="Q58" s="34"/>
      <c r="R58" s="34"/>
      <c r="S58" s="34"/>
    </row>
    <row r="59" spans="1:19" ht="13.5">
      <c r="A59" s="9"/>
      <c r="B59" s="14"/>
      <c r="K59" s="51"/>
      <c r="L59" s="52"/>
      <c r="M59" s="34"/>
      <c r="N59" s="34"/>
      <c r="O59" s="34"/>
      <c r="P59" s="34"/>
      <c r="Q59" s="34"/>
      <c r="R59" s="34"/>
      <c r="S59" s="34"/>
    </row>
    <row r="60" spans="1:19" ht="13.5">
      <c r="A60" s="9"/>
      <c r="B60" s="14"/>
      <c r="K60" s="51"/>
      <c r="L60" s="52"/>
      <c r="M60" s="34"/>
      <c r="N60" s="34"/>
      <c r="O60" s="34"/>
      <c r="P60" s="34"/>
      <c r="Q60" s="34"/>
      <c r="R60" s="34"/>
      <c r="S60" s="34"/>
    </row>
    <row r="61" spans="1:19" ht="13.5">
      <c r="A61" s="9"/>
      <c r="B61" s="14"/>
      <c r="K61" s="51"/>
      <c r="L61" s="52"/>
      <c r="M61" s="34"/>
      <c r="N61" s="34"/>
      <c r="O61" s="34"/>
      <c r="P61" s="34"/>
      <c r="Q61" s="34"/>
      <c r="R61" s="34"/>
      <c r="S61" s="34"/>
    </row>
    <row r="62" spans="1:19" ht="13.5">
      <c r="A62" s="9"/>
      <c r="B62" s="14"/>
      <c r="K62" s="51"/>
      <c r="L62" s="52"/>
      <c r="M62" s="34"/>
      <c r="N62" s="34"/>
      <c r="O62" s="34"/>
      <c r="P62" s="34"/>
      <c r="Q62" s="34"/>
      <c r="R62" s="34"/>
      <c r="S62" s="34"/>
    </row>
    <row r="63" spans="1:19" ht="13.5">
      <c r="A63" s="9"/>
      <c r="B63" s="14"/>
      <c r="K63" s="51"/>
      <c r="L63" s="52"/>
      <c r="M63" s="34"/>
      <c r="N63" s="34"/>
      <c r="O63" s="34"/>
      <c r="P63" s="34"/>
      <c r="Q63" s="34"/>
      <c r="R63" s="34"/>
      <c r="S63" s="34"/>
    </row>
    <row r="64" spans="1:19" ht="13.5">
      <c r="A64" s="9"/>
      <c r="B64" s="14"/>
      <c r="K64" s="51"/>
      <c r="L64" s="52"/>
      <c r="M64" s="34"/>
      <c r="N64" s="34"/>
      <c r="O64" s="34"/>
      <c r="P64" s="34"/>
      <c r="Q64" s="34"/>
      <c r="R64" s="34"/>
      <c r="S64" s="34"/>
    </row>
    <row r="65" spans="1:19" ht="13.5">
      <c r="A65" s="9"/>
      <c r="B65" s="14"/>
      <c r="K65" s="51"/>
      <c r="L65" s="52"/>
      <c r="M65" s="34"/>
      <c r="N65" s="34"/>
      <c r="O65" s="34"/>
      <c r="P65" s="34"/>
      <c r="Q65" s="34"/>
      <c r="R65" s="34"/>
      <c r="S65" s="34"/>
    </row>
    <row r="66" spans="1:19" ht="13.5">
      <c r="A66" s="9"/>
      <c r="B66" s="14"/>
      <c r="K66" s="51"/>
      <c r="L66" s="52"/>
      <c r="M66" s="34"/>
      <c r="N66" s="34"/>
      <c r="O66" s="34"/>
      <c r="P66" s="34"/>
      <c r="Q66" s="34"/>
      <c r="R66" s="34"/>
      <c r="S66" s="34"/>
    </row>
    <row r="67" spans="1:19" ht="13.5">
      <c r="A67" s="18"/>
      <c r="B67" s="179"/>
      <c r="D67" s="18"/>
      <c r="E67" s="18"/>
      <c r="F67" s="18"/>
      <c r="G67" s="18"/>
      <c r="H67" s="18"/>
      <c r="I67" s="18"/>
      <c r="J67" s="92"/>
      <c r="K67" s="20"/>
      <c r="L67" s="69"/>
      <c r="M67" s="93"/>
      <c r="N67" s="93"/>
      <c r="O67" s="93"/>
      <c r="P67" s="93"/>
      <c r="Q67" s="93"/>
      <c r="R67" s="93"/>
      <c r="S67" s="93"/>
    </row>
    <row r="68" spans="1:19" ht="13.5">
      <c r="A68" s="9"/>
      <c r="B68" s="113"/>
      <c r="C68" s="28"/>
      <c r="M68" s="9"/>
      <c r="N68" s="9"/>
      <c r="O68" s="9"/>
      <c r="P68" s="9"/>
      <c r="Q68" s="9"/>
      <c r="R68" s="9"/>
      <c r="S68" s="9"/>
    </row>
    <row r="70" spans="2:19" ht="13.5">
      <c r="B70" s="55"/>
      <c r="C70" s="37"/>
      <c r="D70" s="37"/>
      <c r="E70" s="37"/>
      <c r="F70" s="55"/>
      <c r="G70" s="55"/>
      <c r="H70" s="55"/>
      <c r="I70" s="55"/>
      <c r="J70" s="55"/>
      <c r="K70" s="55"/>
      <c r="M70" s="55"/>
      <c r="N70" s="55"/>
      <c r="O70" s="55"/>
      <c r="P70" s="55"/>
      <c r="Q70" s="55"/>
      <c r="R70" s="55"/>
      <c r="S70" s="55"/>
    </row>
    <row r="71" spans="2:19" ht="13.5">
      <c r="B71" s="55"/>
      <c r="C71" s="37"/>
      <c r="D71" s="37"/>
      <c r="E71" s="37"/>
      <c r="F71" s="37"/>
      <c r="G71" s="37"/>
      <c r="H71" s="37"/>
      <c r="I71" s="37"/>
      <c r="J71" s="37"/>
      <c r="K71" s="55"/>
      <c r="M71" s="55"/>
      <c r="N71" s="55"/>
      <c r="O71" s="55"/>
      <c r="P71" s="55"/>
      <c r="Q71" s="55"/>
      <c r="R71" s="55"/>
      <c r="S71" s="55"/>
    </row>
    <row r="72" spans="2:19" ht="13.5">
      <c r="B72" s="55"/>
      <c r="C72" s="55"/>
      <c r="D72" s="55"/>
      <c r="E72" s="55"/>
      <c r="F72" s="55"/>
      <c r="G72" s="55"/>
      <c r="H72" s="55"/>
      <c r="I72" s="55"/>
      <c r="J72" s="55"/>
      <c r="K72" s="55"/>
      <c r="M72" s="55"/>
      <c r="N72" s="55"/>
      <c r="O72" s="55"/>
      <c r="P72" s="55"/>
      <c r="Q72" s="55"/>
      <c r="R72" s="55"/>
      <c r="S72" s="55"/>
    </row>
    <row r="73" spans="2:19" ht="13.5">
      <c r="B73" s="55"/>
      <c r="C73" s="37"/>
      <c r="D73" s="37"/>
      <c r="E73" s="37"/>
      <c r="F73" s="37"/>
      <c r="G73" s="37"/>
      <c r="H73" s="37"/>
      <c r="I73" s="37"/>
      <c r="J73" s="55"/>
      <c r="K73" s="55"/>
      <c r="M73" s="37"/>
      <c r="N73" s="37"/>
      <c r="O73" s="37"/>
      <c r="P73" s="37"/>
      <c r="Q73" s="37"/>
      <c r="R73" s="37"/>
      <c r="S73" s="37"/>
    </row>
    <row r="74" spans="2:19" ht="13.5">
      <c r="B74" s="55"/>
      <c r="C74" s="55"/>
      <c r="D74" s="55"/>
      <c r="E74" s="55"/>
      <c r="F74" s="55"/>
      <c r="G74" s="55"/>
      <c r="H74" s="55"/>
      <c r="I74" s="55"/>
      <c r="J74" s="55"/>
      <c r="K74" s="55"/>
      <c r="M74" s="37"/>
      <c r="N74" s="37"/>
      <c r="O74" s="37"/>
      <c r="P74" s="37"/>
      <c r="Q74" s="37"/>
      <c r="R74" s="37"/>
      <c r="S74" s="37"/>
    </row>
    <row r="75" spans="2:19" ht="13.5">
      <c r="B75" s="55"/>
      <c r="C75" s="55"/>
      <c r="D75" s="55"/>
      <c r="E75" s="55"/>
      <c r="F75" s="55"/>
      <c r="G75" s="55"/>
      <c r="H75" s="55"/>
      <c r="I75" s="55"/>
      <c r="J75" s="55"/>
      <c r="K75" s="55"/>
      <c r="M75" s="37"/>
      <c r="N75" s="37"/>
      <c r="O75" s="37"/>
      <c r="P75" s="37"/>
      <c r="Q75" s="37"/>
      <c r="R75" s="37"/>
      <c r="S75" s="37"/>
    </row>
    <row r="76" spans="2:19" ht="13.5">
      <c r="B76" s="55"/>
      <c r="C76" s="55"/>
      <c r="D76" s="55"/>
      <c r="E76" s="55"/>
      <c r="F76" s="55"/>
      <c r="G76" s="55"/>
      <c r="H76" s="55"/>
      <c r="I76" s="55"/>
      <c r="J76" s="55"/>
      <c r="K76" s="55"/>
      <c r="M76" s="37"/>
      <c r="N76" s="37"/>
      <c r="O76" s="37"/>
      <c r="P76" s="37"/>
      <c r="Q76" s="37"/>
      <c r="R76" s="37"/>
      <c r="S76" s="37"/>
    </row>
  </sheetData>
  <mergeCells count="18">
    <mergeCell ref="K49:L51"/>
    <mergeCell ref="A30:B30"/>
    <mergeCell ref="K30:L30"/>
    <mergeCell ref="K32:L32"/>
    <mergeCell ref="K35:L35"/>
    <mergeCell ref="K45:L47"/>
    <mergeCell ref="H3:I3"/>
    <mergeCell ref="F3:G3"/>
    <mergeCell ref="C3:E3"/>
    <mergeCell ref="A3:B4"/>
    <mergeCell ref="K3:L4"/>
    <mergeCell ref="M3:O3"/>
    <mergeCell ref="P3:Q3"/>
    <mergeCell ref="R3:S3"/>
    <mergeCell ref="A5:B5"/>
    <mergeCell ref="K41:L43"/>
    <mergeCell ref="A7:B7"/>
    <mergeCell ref="K5:L5"/>
  </mergeCells>
  <printOptions horizontalCentered="1"/>
  <pageMargins left="0.3937007874015748" right="0.3937007874015748" top="1.1811023622047245" bottom="0.3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p41409</dc:creator>
  <cp:keywords/>
  <dc:description/>
  <cp:lastModifiedBy>p42302</cp:lastModifiedBy>
  <cp:lastPrinted>2006-12-01T06:56:59Z</cp:lastPrinted>
  <dcterms:created xsi:type="dcterms:W3CDTF">2006-04-20T06:56:57Z</dcterms:created>
  <dcterms:modified xsi:type="dcterms:W3CDTF">2006-12-01T06:57:19Z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527001881</vt:i4>
  </property>
  <property fmtid="{D5CDD505-2E9C-101B-9397-08002B2CF9AE}" pid="3" name="_EmailSubject">
    <vt:lpwstr>１９～２２表</vt:lpwstr>
  </property>
  <property fmtid="{D5CDD505-2E9C-101B-9397-08002B2CF9AE}" pid="4" name="_AuthorEmail">
    <vt:lpwstr>kitamura-shigenori@pref.gifu.lg.jp</vt:lpwstr>
  </property>
  <property fmtid="{D5CDD505-2E9C-101B-9397-08002B2CF9AE}" pid="5" name="_AuthorEmailDisplayName">
    <vt:lpwstr>北村 茂範</vt:lpwstr>
  </property>
  <property fmtid="{D5CDD505-2E9C-101B-9397-08002B2CF9AE}" pid="6" name="_ReviewingToolsShownOnce">
    <vt:lpwstr/>
  </property>
</Properties>
</file>