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</sheets>
  <definedNames>
    <definedName name="_xlnm.Print_Area" localSheetId="0">'Sheet1'!$A$1:$O$69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<sst xmlns="http://schemas.openxmlformats.org/spreadsheetml/2006/main" count="135" uniqueCount="39">
  <si>
    <t xml:space="preserve"> </t>
  </si>
  <si>
    <t>　</t>
  </si>
  <si>
    <t>(％)</t>
  </si>
  <si>
    <t>恵 那 市</t>
  </si>
  <si>
    <t>中津川市</t>
  </si>
  <si>
    <t>＜　内　訳　＞</t>
  </si>
  <si>
    <t>対象者数</t>
  </si>
  <si>
    <t>受診率</t>
  </si>
  <si>
    <t>要精検者数</t>
  </si>
  <si>
    <t>要精検率</t>
  </si>
  <si>
    <t>異常認めず</t>
  </si>
  <si>
    <t>がんの疑いのある者</t>
  </si>
  <si>
    <t>未把握</t>
  </si>
  <si>
    <t>がん以外の疾患であった者</t>
  </si>
  <si>
    <t>(5)　肺がん検診実施状況（Ｔ６－５）</t>
  </si>
  <si>
    <t>精  　 密  　検   　査   　結  　 果</t>
  </si>
  <si>
    <t>管内総数</t>
  </si>
  <si>
    <t>精  　 密  　検   　査   　結  　 果</t>
  </si>
  <si>
    <t>〈男〉（Ｔ６－５－１）</t>
  </si>
  <si>
    <t>〈女〉（Ｔ６－５－２）</t>
  </si>
  <si>
    <t>受診者数</t>
  </si>
  <si>
    <t>＜胸部エックス線検査のみ＞</t>
  </si>
  <si>
    <t>＜喀痰細胞診のみ＞</t>
  </si>
  <si>
    <t>＜胸部X線検査及び喀痰細胞診＞</t>
  </si>
  <si>
    <t>＜総数＞</t>
  </si>
  <si>
    <t>-</t>
  </si>
  <si>
    <t>精検     受診者数</t>
  </si>
  <si>
    <t>精検     受診者率</t>
  </si>
  <si>
    <t>精検       受診者率</t>
  </si>
  <si>
    <t>がんで  あった者</t>
  </si>
  <si>
    <t>精検     未受診者</t>
  </si>
  <si>
    <t>がんで   あった者</t>
  </si>
  <si>
    <t>精検      未受診者</t>
  </si>
  <si>
    <t>（平成19年度）</t>
  </si>
  <si>
    <t>（平成19年度）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</si>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</sst>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_);[Red]\(0.0\)"/>
    <numFmt numFmtId="183" formatCode="#,##0.0"/>
    <numFmt numFmtId="184" formatCode="0.0_);\(0.0\)"/>
    <numFmt numFmtId="185" formatCode="#,##0_ "/>
    <numFmt numFmtId="186" formatCode="0_);[Red]\(0\)"/>
  </numFmts>
  <fonts count="21">
    <font>
      <sz val="7.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13" xfId="0" applyNumberFormat="1" applyFont="1" applyBorder="1" applyAlignment="1" applyProtection="1">
      <alignment/>
      <protection locked="0"/>
    </xf>
    <xf numFmtId="3" fontId="3" fillId="0" borderId="28" xfId="0" applyNumberFormat="1" applyFont="1" applyBorder="1" applyAlignment="1" applyProtection="1">
      <alignment/>
      <protection locked="0"/>
    </xf>
    <xf numFmtId="180" fontId="3" fillId="0" borderId="26" xfId="0" applyNumberFormat="1" applyFont="1" applyFill="1" applyBorder="1" applyAlignment="1">
      <alignment/>
    </xf>
    <xf numFmtId="180" fontId="3" fillId="0" borderId="23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distributed"/>
    </xf>
    <xf numFmtId="0" fontId="3" fillId="0" borderId="31" xfId="0" applyFont="1" applyBorder="1" applyAlignment="1">
      <alignment horizontal="distributed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3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180" fontId="3" fillId="0" borderId="38" xfId="0" applyNumberFormat="1" applyFont="1" applyFill="1" applyBorder="1" applyAlignment="1" applyProtection="1">
      <alignment/>
      <protection locked="0"/>
    </xf>
    <xf numFmtId="3" fontId="3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3" fontId="3" fillId="0" borderId="41" xfId="0" applyNumberFormat="1" applyFont="1" applyBorder="1" applyAlignment="1">
      <alignment horizontal="right"/>
    </xf>
    <xf numFmtId="178" fontId="3" fillId="0" borderId="42" xfId="0" applyNumberFormat="1" applyFont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178" fontId="3" fillId="0" borderId="43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178" fontId="3" fillId="0" borderId="44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0" fontId="3" fillId="0" borderId="41" xfId="0" applyFont="1" applyBorder="1" applyAlignment="1">
      <alignment horizontal="distributed"/>
    </xf>
    <xf numFmtId="180" fontId="3" fillId="0" borderId="45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46" xfId="0" applyNumberFormat="1" applyFont="1" applyBorder="1" applyAlignment="1">
      <alignment horizontal="right"/>
    </xf>
    <xf numFmtId="0" fontId="3" fillId="0" borderId="23" xfId="0" applyFont="1" applyFill="1" applyBorder="1" applyAlignment="1">
      <alignment horizontal="distributed"/>
    </xf>
    <xf numFmtId="180" fontId="3" fillId="0" borderId="47" xfId="0" applyNumberFormat="1" applyFont="1" applyFill="1" applyBorder="1" applyAlignment="1">
      <alignment/>
    </xf>
    <xf numFmtId="180" fontId="3" fillId="0" borderId="48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distributed"/>
    </xf>
    <xf numFmtId="180" fontId="3" fillId="0" borderId="49" xfId="0" applyNumberFormat="1" applyFont="1" applyFill="1" applyBorder="1" applyAlignment="1" applyProtection="1">
      <alignment/>
      <protection locked="0"/>
    </xf>
    <xf numFmtId="180" fontId="3" fillId="0" borderId="50" xfId="0" applyNumberFormat="1" applyFont="1" applyFill="1" applyBorder="1" applyAlignment="1" applyProtection="1">
      <alignment/>
      <protection locked="0"/>
    </xf>
    <xf numFmtId="180" fontId="3" fillId="0" borderId="51" xfId="0" applyNumberFormat="1" applyFont="1" applyFill="1" applyBorder="1" applyAlignment="1" applyProtection="1">
      <alignment horizontal="right"/>
      <protection locked="0"/>
    </xf>
    <xf numFmtId="180" fontId="3" fillId="0" borderId="52" xfId="0" applyNumberFormat="1" applyFont="1" applyFill="1" applyBorder="1" applyAlignment="1" applyProtection="1">
      <alignment horizontal="right"/>
      <protection locked="0"/>
    </xf>
    <xf numFmtId="180" fontId="3" fillId="0" borderId="53" xfId="0" applyNumberFormat="1" applyFont="1" applyFill="1" applyBorder="1" applyAlignment="1" applyProtection="1">
      <alignment horizontal="right"/>
      <protection locked="0"/>
    </xf>
    <xf numFmtId="0" fontId="3" fillId="0" borderId="54" xfId="0" applyFont="1" applyFill="1" applyBorder="1" applyAlignment="1">
      <alignment horizontal="distributed"/>
    </xf>
    <xf numFmtId="180" fontId="3" fillId="0" borderId="55" xfId="0" applyNumberFormat="1" applyFont="1" applyFill="1" applyBorder="1" applyAlignment="1" applyProtection="1">
      <alignment/>
      <protection locked="0"/>
    </xf>
    <xf numFmtId="180" fontId="3" fillId="0" borderId="18" xfId="0" applyNumberFormat="1" applyFont="1" applyFill="1" applyBorder="1" applyAlignment="1" applyProtection="1">
      <alignment/>
      <protection locked="0"/>
    </xf>
    <xf numFmtId="180" fontId="3" fillId="0" borderId="55" xfId="0" applyNumberFormat="1" applyFont="1" applyFill="1" applyBorder="1" applyAlignment="1" applyProtection="1">
      <alignment horizontal="right"/>
      <protection locked="0"/>
    </xf>
    <xf numFmtId="180" fontId="3" fillId="0" borderId="56" xfId="0" applyNumberFormat="1" applyFont="1" applyFill="1" applyBorder="1" applyAlignment="1" applyProtection="1">
      <alignment horizontal="right"/>
      <protection locked="0"/>
    </xf>
    <xf numFmtId="180" fontId="3" fillId="0" borderId="57" xfId="0" applyNumberFormat="1" applyFont="1" applyFill="1" applyBorder="1" applyAlignment="1" applyProtection="1">
      <alignment horizontal="right"/>
      <protection locked="0"/>
    </xf>
    <xf numFmtId="180" fontId="3" fillId="0" borderId="5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 horizontal="distributed"/>
    </xf>
    <xf numFmtId="3" fontId="3" fillId="0" borderId="30" xfId="0" applyNumberFormat="1" applyFont="1" applyFill="1" applyBorder="1" applyAlignment="1">
      <alignment/>
    </xf>
    <xf numFmtId="180" fontId="3" fillId="0" borderId="58" xfId="0" applyNumberFormat="1" applyFont="1" applyBorder="1" applyAlignment="1">
      <alignment/>
    </xf>
    <xf numFmtId="180" fontId="3" fillId="0" borderId="59" xfId="0" applyNumberFormat="1" applyFont="1" applyFill="1" applyBorder="1" applyAlignment="1" applyProtection="1">
      <alignment/>
      <protection locked="0"/>
    </xf>
    <xf numFmtId="3" fontId="3" fillId="0" borderId="54" xfId="0" applyNumberFormat="1" applyFont="1" applyFill="1" applyBorder="1" applyAlignment="1" applyProtection="1">
      <alignment/>
      <protection locked="0"/>
    </xf>
    <xf numFmtId="0" fontId="3" fillId="0" borderId="60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61" xfId="0" applyFont="1" applyBorder="1" applyAlignment="1">
      <alignment/>
    </xf>
    <xf numFmtId="178" fontId="3" fillId="0" borderId="62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3" fontId="3" fillId="0" borderId="63" xfId="0" applyNumberFormat="1" applyFont="1" applyBorder="1" applyAlignment="1">
      <alignment horizontal="right"/>
    </xf>
    <xf numFmtId="178" fontId="3" fillId="0" borderId="21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 applyProtection="1">
      <alignment/>
      <protection locked="0"/>
    </xf>
    <xf numFmtId="180" fontId="3" fillId="0" borderId="10" xfId="0" applyNumberFormat="1" applyFont="1" applyBorder="1" applyAlignment="1">
      <alignment/>
    </xf>
    <xf numFmtId="178" fontId="3" fillId="0" borderId="64" xfId="0" applyNumberFormat="1" applyFont="1" applyBorder="1" applyAlignment="1">
      <alignment/>
    </xf>
    <xf numFmtId="183" fontId="3" fillId="0" borderId="22" xfId="0" applyNumberFormat="1" applyFont="1" applyBorder="1" applyAlignment="1">
      <alignment/>
    </xf>
    <xf numFmtId="184" fontId="3" fillId="0" borderId="22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 applyProtection="1">
      <alignment/>
      <protection locked="0"/>
    </xf>
    <xf numFmtId="183" fontId="3" fillId="0" borderId="24" xfId="0" applyNumberFormat="1" applyFont="1" applyBorder="1" applyAlignment="1">
      <alignment/>
    </xf>
    <xf numFmtId="184" fontId="3" fillId="0" borderId="24" xfId="0" applyNumberFormat="1" applyFont="1" applyBorder="1" applyAlignment="1">
      <alignment/>
    </xf>
    <xf numFmtId="183" fontId="3" fillId="0" borderId="54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184" fontId="3" fillId="0" borderId="5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183" fontId="3" fillId="0" borderId="35" xfId="0" applyNumberFormat="1" applyFont="1" applyBorder="1" applyAlignment="1">
      <alignment/>
    </xf>
    <xf numFmtId="184" fontId="3" fillId="0" borderId="35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184" fontId="3" fillId="0" borderId="65" xfId="0" applyNumberFormat="1" applyFont="1" applyBorder="1" applyAlignment="1">
      <alignment/>
    </xf>
    <xf numFmtId="183" fontId="3" fillId="0" borderId="27" xfId="0" applyNumberFormat="1" applyFont="1" applyBorder="1" applyAlignment="1">
      <alignment/>
    </xf>
    <xf numFmtId="184" fontId="3" fillId="0" borderId="66" xfId="0" applyNumberFormat="1" applyFont="1" applyBorder="1" applyAlignment="1">
      <alignment/>
    </xf>
    <xf numFmtId="180" fontId="3" fillId="0" borderId="18" xfId="0" applyNumberFormat="1" applyFont="1" applyFill="1" applyBorder="1" applyAlignment="1" applyProtection="1">
      <alignment horizontal="right"/>
      <protection locked="0"/>
    </xf>
    <xf numFmtId="180" fontId="3" fillId="0" borderId="43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 horizontal="right"/>
    </xf>
    <xf numFmtId="3" fontId="3" fillId="0" borderId="67" xfId="0" applyNumberFormat="1" applyFont="1" applyFill="1" applyBorder="1" applyAlignment="1" applyProtection="1">
      <alignment horizontal="right"/>
      <protection locked="0"/>
    </xf>
    <xf numFmtId="178" fontId="3" fillId="0" borderId="68" xfId="0" applyNumberFormat="1" applyFont="1" applyBorder="1" applyAlignment="1">
      <alignment/>
    </xf>
    <xf numFmtId="180" fontId="3" fillId="0" borderId="67" xfId="0" applyNumberFormat="1" applyFont="1" applyFill="1" applyBorder="1" applyAlignment="1" applyProtection="1">
      <alignment/>
      <protection locked="0"/>
    </xf>
    <xf numFmtId="178" fontId="3" fillId="0" borderId="59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22" xfId="0" applyFont="1" applyBorder="1" applyAlignment="1">
      <alignment horizontal="distributed"/>
    </xf>
    <xf numFmtId="0" fontId="3" fillId="0" borderId="69" xfId="0" applyFont="1" applyBorder="1" applyAlignment="1">
      <alignment/>
    </xf>
    <xf numFmtId="178" fontId="3" fillId="0" borderId="70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0" fontId="3" fillId="0" borderId="69" xfId="0" applyFont="1" applyBorder="1" applyAlignment="1">
      <alignment/>
    </xf>
    <xf numFmtId="183" fontId="3" fillId="0" borderId="69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184" fontId="3" fillId="0" borderId="69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4" xfId="0" applyFont="1" applyBorder="1" applyAlignment="1">
      <alignment horizontal="distributed"/>
    </xf>
    <xf numFmtId="3" fontId="3" fillId="0" borderId="46" xfId="0" applyNumberFormat="1" applyFont="1" applyFill="1" applyBorder="1" applyAlignment="1">
      <alignment/>
    </xf>
    <xf numFmtId="0" fontId="3" fillId="0" borderId="49" xfId="0" applyFont="1" applyFill="1" applyBorder="1" applyAlignment="1">
      <alignment/>
    </xf>
    <xf numFmtId="183" fontId="3" fillId="0" borderId="49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184" fontId="3" fillId="0" borderId="49" xfId="0" applyNumberFormat="1" applyFont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21" xfId="0" applyFont="1" applyFill="1" applyBorder="1" applyAlignment="1">
      <alignment horizontal="distributed"/>
    </xf>
    <xf numFmtId="0" fontId="3" fillId="0" borderId="16" xfId="0" applyFont="1" applyBorder="1" applyAlignment="1">
      <alignment horizontal="center" shrinkToFit="1"/>
    </xf>
    <xf numFmtId="3" fontId="3" fillId="0" borderId="54" xfId="0" applyNumberFormat="1" applyFont="1" applyBorder="1" applyAlignment="1">
      <alignment horizontal="right"/>
    </xf>
    <xf numFmtId="0" fontId="3" fillId="0" borderId="21" xfId="0" applyFont="1" applyBorder="1" applyAlignment="1">
      <alignment horizontal="distributed"/>
    </xf>
    <xf numFmtId="180" fontId="3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180" fontId="3" fillId="0" borderId="22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0" fontId="3" fillId="0" borderId="69" xfId="0" applyFont="1" applyBorder="1" applyAlignment="1">
      <alignment horizontal="left"/>
    </xf>
    <xf numFmtId="178" fontId="3" fillId="0" borderId="69" xfId="0" applyNumberFormat="1" applyFont="1" applyBorder="1" applyAlignment="1">
      <alignment/>
    </xf>
    <xf numFmtId="181" fontId="3" fillId="0" borderId="69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180" fontId="3" fillId="0" borderId="22" xfId="0" applyNumberFormat="1" applyFont="1" applyFill="1" applyBorder="1" applyAlignment="1">
      <alignment/>
    </xf>
    <xf numFmtId="180" fontId="3" fillId="0" borderId="21" xfId="0" applyNumberFormat="1" applyFont="1" applyFill="1" applyBorder="1" applyAlignment="1">
      <alignment/>
    </xf>
    <xf numFmtId="180" fontId="3" fillId="0" borderId="62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/>
      <protection locked="0"/>
    </xf>
    <xf numFmtId="178" fontId="3" fillId="0" borderId="49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181" fontId="3" fillId="0" borderId="49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/>
      <protection locked="0"/>
    </xf>
    <xf numFmtId="3" fontId="3" fillId="0" borderId="71" xfId="0" applyNumberFormat="1" applyFont="1" applyFill="1" applyBorder="1" applyAlignment="1" applyProtection="1">
      <alignment horizontal="right"/>
      <protection locked="0"/>
    </xf>
    <xf numFmtId="178" fontId="3" fillId="0" borderId="21" xfId="0" applyNumberFormat="1" applyFont="1" applyBorder="1" applyAlignment="1">
      <alignment horizontal="right"/>
    </xf>
    <xf numFmtId="180" fontId="3" fillId="0" borderId="35" xfId="0" applyNumberFormat="1" applyFont="1" applyBorder="1" applyAlignment="1">
      <alignment horizontal="right"/>
    </xf>
    <xf numFmtId="180" fontId="3" fillId="0" borderId="26" xfId="0" applyNumberFormat="1" applyFont="1" applyFill="1" applyBorder="1" applyAlignment="1">
      <alignment horizontal="right"/>
    </xf>
    <xf numFmtId="180" fontId="3" fillId="0" borderId="38" xfId="0" applyNumberFormat="1" applyFont="1" applyFill="1" applyBorder="1" applyAlignment="1" applyProtection="1">
      <alignment horizontal="right"/>
      <protection locked="0"/>
    </xf>
    <xf numFmtId="180" fontId="3" fillId="0" borderId="21" xfId="0" applyNumberFormat="1" applyFont="1" applyBorder="1" applyAlignment="1">
      <alignment horizontal="right"/>
    </xf>
    <xf numFmtId="180" fontId="3" fillId="0" borderId="50" xfId="0" applyNumberFormat="1" applyFont="1" applyFill="1" applyBorder="1" applyAlignment="1" applyProtection="1">
      <alignment horizontal="right"/>
      <protection locked="0"/>
    </xf>
    <xf numFmtId="180" fontId="3" fillId="0" borderId="22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distributed"/>
    </xf>
    <xf numFmtId="180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180" fontId="3" fillId="0" borderId="27" xfId="0" applyNumberFormat="1" applyFont="1" applyFill="1" applyBorder="1" applyAlignment="1">
      <alignment/>
    </xf>
    <xf numFmtId="3" fontId="3" fillId="0" borderId="27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0" fontId="3" fillId="0" borderId="72" xfId="0" applyFont="1" applyBorder="1" applyAlignment="1">
      <alignment horizontal="center" vertical="center"/>
    </xf>
    <xf numFmtId="178" fontId="3" fillId="0" borderId="55" xfId="0" applyNumberFormat="1" applyFont="1" applyFill="1" applyBorder="1" applyAlignment="1" applyProtection="1">
      <alignment/>
      <protection locked="0"/>
    </xf>
    <xf numFmtId="178" fontId="3" fillId="0" borderId="22" xfId="0" applyNumberFormat="1" applyFont="1" applyFill="1" applyBorder="1" applyAlignment="1">
      <alignment/>
    </xf>
    <xf numFmtId="178" fontId="3" fillId="0" borderId="50" xfId="0" applyNumberFormat="1" applyFont="1" applyFill="1" applyBorder="1" applyAlignment="1" applyProtection="1">
      <alignment/>
      <protection locked="0"/>
    </xf>
    <xf numFmtId="178" fontId="3" fillId="0" borderId="21" xfId="0" applyNumberFormat="1" applyFont="1" applyBorder="1" applyAlignment="1">
      <alignment/>
    </xf>
    <xf numFmtId="178" fontId="3" fillId="0" borderId="35" xfId="0" applyNumberFormat="1" applyFont="1" applyBorder="1" applyAlignment="1">
      <alignment/>
    </xf>
    <xf numFmtId="178" fontId="3" fillId="0" borderId="38" xfId="0" applyNumberFormat="1" applyFont="1" applyFill="1" applyBorder="1" applyAlignment="1" applyProtection="1">
      <alignment/>
      <protection locked="0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distributed"/>
    </xf>
    <xf numFmtId="0" fontId="3" fillId="0" borderId="78" xfId="0" applyFont="1" applyBorder="1" applyAlignment="1">
      <alignment horizontal="distributed"/>
    </xf>
    <xf numFmtId="0" fontId="3" fillId="0" borderId="36" xfId="0" applyFont="1" applyBorder="1" applyAlignment="1">
      <alignment horizontal="distributed"/>
    </xf>
    <xf numFmtId="0" fontId="3" fillId="0" borderId="30" xfId="0" applyFont="1" applyBorder="1" applyAlignment="1">
      <alignment horizontal="distributed"/>
    </xf>
    <xf numFmtId="0" fontId="3" fillId="0" borderId="79" xfId="0" applyFont="1" applyBorder="1" applyAlignment="1">
      <alignment horizontal="distributed"/>
    </xf>
    <xf numFmtId="0" fontId="3" fillId="0" borderId="31" xfId="0" applyFont="1" applyBorder="1" applyAlignment="1">
      <alignment horizontal="distributed"/>
    </xf>
    <xf numFmtId="0" fontId="3" fillId="0" borderId="7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 shrinkToFit="1"/>
    </xf>
    <xf numFmtId="0" fontId="3" fillId="0" borderId="74" xfId="0" applyFont="1" applyBorder="1" applyAlignment="1">
      <alignment horizontal="center" wrapText="1" shrinkToFit="1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178" fontId="3" fillId="0" borderId="38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"/>
  <sheetViews>
    <sheetView tabSelected="1" view="pageBreakPreview" zoomScaleNormal="85" zoomScaleSheetLayoutView="100" zoomScalePageLayoutView="0" workbookViewId="0" topLeftCell="A53">
      <selection activeCell="K67" sqref="K67"/>
    </sheetView>
  </sheetViews>
  <sheetFormatPr defaultColWidth="10.66015625" defaultRowHeight="12.75" customHeight="1"/>
  <cols>
    <col min="1" max="2" width="2.16015625" style="0" customWidth="1"/>
    <col min="3" max="3" width="2.33203125" style="0" customWidth="1"/>
    <col min="4" max="4" width="17.83203125" style="0" customWidth="1"/>
    <col min="5" max="15" width="16" style="0" customWidth="1"/>
    <col min="16" max="17" width="14.66015625" style="0" customWidth="1"/>
    <col min="18" max="18" width="1.83203125" style="0" customWidth="1"/>
    <col min="19" max="26" width="5.66015625" style="0" customWidth="1"/>
    <col min="27" max="28" width="4.66015625" style="0" customWidth="1"/>
    <col min="29" max="34" width="5.66015625" style="0" customWidth="1"/>
    <col min="35" max="35" width="7.66015625" style="0" customWidth="1"/>
    <col min="36" max="37" width="6.66015625" style="0" customWidth="1"/>
    <col min="38" max="38" width="10.66015625" style="0" customWidth="1"/>
    <col min="39" max="39" width="5.66015625" style="0" customWidth="1"/>
    <col min="40" max="40" width="4.66015625" style="0" customWidth="1"/>
    <col min="41" max="41" width="5.66015625" style="0" customWidth="1"/>
    <col min="42" max="42" width="4.66015625" style="0" customWidth="1"/>
    <col min="43" max="43" width="5.66015625" style="0" customWidth="1"/>
    <col min="44" max="45" width="4.66015625" style="0" customWidth="1"/>
    <col min="46" max="46" width="5.66015625" style="0" customWidth="1"/>
    <col min="47" max="47" width="4.66015625" style="0" customWidth="1"/>
    <col min="48" max="50" width="5.66015625" style="0" customWidth="1"/>
    <col min="51" max="52" width="1.66796875" style="0" customWidth="1"/>
    <col min="54" max="54" width="8.66015625" style="0" customWidth="1"/>
    <col min="55" max="55" width="10.66015625" style="0" customWidth="1"/>
    <col min="56" max="56" width="9.66015625" style="0" customWidth="1"/>
    <col min="57" max="57" width="6.66015625" style="0" customWidth="1"/>
    <col min="58" max="59" width="5.66015625" style="0" customWidth="1"/>
    <col min="60" max="62" width="6.66015625" style="0" customWidth="1"/>
    <col min="63" max="63" width="5.66015625" style="0" customWidth="1"/>
    <col min="64" max="65" width="6.66015625" style="0" customWidth="1"/>
    <col min="66" max="66" width="5.66015625" style="0" customWidth="1"/>
    <col min="67" max="84" width="4.66015625" style="0" customWidth="1"/>
    <col min="85" max="85" width="5.66015625" style="0" customWidth="1"/>
    <col min="86" max="87" width="6.66015625" style="0" customWidth="1"/>
  </cols>
  <sheetData>
    <row r="1" spans="2:6" ht="16.5" customHeight="1">
      <c r="B1" s="8" t="s">
        <v>14</v>
      </c>
      <c r="C1" s="9"/>
      <c r="D1" s="9"/>
      <c r="E1" s="9"/>
      <c r="F1" s="9"/>
    </row>
    <row r="2" spans="2:6" ht="16.5" customHeight="1" thickBot="1">
      <c r="B2" s="8"/>
      <c r="C2" s="9"/>
      <c r="D2" s="10" t="s">
        <v>24</v>
      </c>
      <c r="E2" s="9"/>
      <c r="F2" s="9"/>
    </row>
    <row r="3" spans="1:8" s="10" customFormat="1" ht="16.5" customHeight="1">
      <c r="A3" s="14"/>
      <c r="B3" s="15"/>
      <c r="C3" s="16"/>
      <c r="D3" s="194"/>
      <c r="E3" s="17"/>
      <c r="F3" s="18"/>
      <c r="G3" s="94"/>
      <c r="H3" s="12"/>
    </row>
    <row r="4" spans="1:8" s="23" customFormat="1" ht="16.5" customHeight="1">
      <c r="A4" s="20"/>
      <c r="B4" s="21"/>
      <c r="C4" s="21"/>
      <c r="D4" s="195"/>
      <c r="E4" s="22" t="s">
        <v>6</v>
      </c>
      <c r="F4" s="22" t="s">
        <v>20</v>
      </c>
      <c r="G4" s="47" t="s">
        <v>7</v>
      </c>
      <c r="H4" s="21"/>
    </row>
    <row r="5" spans="1:8" s="10" customFormat="1" ht="16.5" customHeight="1">
      <c r="A5" s="14"/>
      <c r="B5" s="12"/>
      <c r="C5" s="12"/>
      <c r="D5" s="195"/>
      <c r="E5" s="22"/>
      <c r="F5" s="22"/>
      <c r="G5" s="95" t="s">
        <v>2</v>
      </c>
      <c r="H5" s="12"/>
    </row>
    <row r="6" spans="1:8" s="10" customFormat="1" ht="16.5" customHeight="1" thickBot="1">
      <c r="A6" s="14"/>
      <c r="B6" s="12"/>
      <c r="C6" s="26"/>
      <c r="D6" s="27"/>
      <c r="E6" s="28" t="s">
        <v>1</v>
      </c>
      <c r="F6" s="28" t="s">
        <v>1</v>
      </c>
      <c r="G6" s="96"/>
      <c r="H6" s="12"/>
    </row>
    <row r="7" spans="1:8" s="10" customFormat="1" ht="16.5" customHeight="1" thickBot="1">
      <c r="A7" s="14"/>
      <c r="B7" s="31"/>
      <c r="C7" s="196" t="s">
        <v>16</v>
      </c>
      <c r="D7" s="197"/>
      <c r="E7" s="32">
        <f>+E8+E9</f>
        <v>25042</v>
      </c>
      <c r="F7" s="33">
        <f>+F8+F9</f>
        <v>11078</v>
      </c>
      <c r="G7" s="97">
        <f>F7/E7*100</f>
        <v>44.23768069643</v>
      </c>
      <c r="H7" s="12"/>
    </row>
    <row r="8" spans="1:8" s="10" customFormat="1" ht="16.5" customHeight="1">
      <c r="A8" s="14"/>
      <c r="B8" s="31"/>
      <c r="C8" s="198" t="s">
        <v>4</v>
      </c>
      <c r="D8" s="199"/>
      <c r="E8" s="34">
        <f>E13+E17</f>
        <v>16212</v>
      </c>
      <c r="F8" s="34">
        <f>F13+F17</f>
        <v>9596</v>
      </c>
      <c r="G8" s="98">
        <f aca="true" t="shared" si="0" ref="G8:G18">F8/E8*100</f>
        <v>59.190722921292874</v>
      </c>
      <c r="H8" s="12"/>
    </row>
    <row r="9" spans="1:8" s="10" customFormat="1" ht="16.5" customHeight="1" thickBot="1">
      <c r="A9" s="14"/>
      <c r="B9" s="31"/>
      <c r="C9" s="200" t="s">
        <v>3</v>
      </c>
      <c r="D9" s="201"/>
      <c r="E9" s="37">
        <f>E14+E18</f>
        <v>8830</v>
      </c>
      <c r="F9" s="34">
        <f>F14+F18</f>
        <v>1482</v>
      </c>
      <c r="G9" s="97">
        <f t="shared" si="0"/>
        <v>16.7836919592299</v>
      </c>
      <c r="H9" s="12"/>
    </row>
    <row r="10" spans="1:8" s="10" customFormat="1" ht="16.5" customHeight="1">
      <c r="A10" s="14"/>
      <c r="B10" s="31"/>
      <c r="C10" s="175" t="s">
        <v>5</v>
      </c>
      <c r="D10" s="176"/>
      <c r="E10" s="39"/>
      <c r="F10" s="39"/>
      <c r="G10" s="103"/>
      <c r="H10" s="12"/>
    </row>
    <row r="11" spans="1:7" s="10" customFormat="1" ht="16.5" customHeight="1">
      <c r="A11" s="14"/>
      <c r="B11" s="31"/>
      <c r="C11" s="12"/>
      <c r="D11" s="212" t="s">
        <v>18</v>
      </c>
      <c r="E11" s="212"/>
      <c r="F11" s="132"/>
      <c r="G11" s="133"/>
    </row>
    <row r="12" spans="1:8" s="10" customFormat="1" ht="16.5" customHeight="1" thickBot="1">
      <c r="A12" s="14"/>
      <c r="B12" s="31"/>
      <c r="C12" s="12"/>
      <c r="D12" s="131" t="s">
        <v>16</v>
      </c>
      <c r="E12" s="32">
        <f>SUM(E13+E14)</f>
        <v>11704</v>
      </c>
      <c r="F12" s="32">
        <f>SUM(F13+F14)</f>
        <v>3864</v>
      </c>
      <c r="G12" s="97">
        <f t="shared" si="0"/>
        <v>33.014354066985646</v>
      </c>
      <c r="H12" s="12"/>
    </row>
    <row r="13" spans="1:8" s="10" customFormat="1" ht="16.5" customHeight="1">
      <c r="A13" s="14"/>
      <c r="B13" s="31"/>
      <c r="C13" s="12"/>
      <c r="D13" s="73" t="s">
        <v>4</v>
      </c>
      <c r="E13" s="42">
        <v>7488</v>
      </c>
      <c r="F13" s="41">
        <f>E30+E47+E64</f>
        <v>3194</v>
      </c>
      <c r="G13" s="98">
        <f t="shared" si="0"/>
        <v>42.65491452991453</v>
      </c>
      <c r="H13" s="12"/>
    </row>
    <row r="14" spans="1:8" s="10" customFormat="1" ht="16.5" customHeight="1">
      <c r="A14" s="14"/>
      <c r="B14" s="31"/>
      <c r="C14" s="12"/>
      <c r="D14" s="76" t="s">
        <v>3</v>
      </c>
      <c r="E14" s="77">
        <v>4216</v>
      </c>
      <c r="F14" s="181">
        <f>E31+E48+E65</f>
        <v>670</v>
      </c>
      <c r="G14" s="126">
        <f t="shared" si="0"/>
        <v>15.891840607210625</v>
      </c>
      <c r="H14" s="12"/>
    </row>
    <row r="15" spans="1:8" s="10" customFormat="1" ht="16.5" customHeight="1">
      <c r="A15" s="14"/>
      <c r="B15" s="31"/>
      <c r="C15" s="12"/>
      <c r="D15" s="213" t="s">
        <v>19</v>
      </c>
      <c r="E15" s="213"/>
      <c r="F15" s="130"/>
      <c r="G15" s="126"/>
      <c r="H15" s="12"/>
    </row>
    <row r="16" spans="1:8" s="10" customFormat="1" ht="16.5" customHeight="1" thickBot="1">
      <c r="A16" s="14"/>
      <c r="B16" s="31"/>
      <c r="C16" s="12"/>
      <c r="D16" s="89" t="s">
        <v>16</v>
      </c>
      <c r="E16" s="129">
        <f>SUM(E17+E18)</f>
        <v>13338</v>
      </c>
      <c r="F16" s="129">
        <f>SUM(F17+F18)</f>
        <v>7214</v>
      </c>
      <c r="G16" s="97">
        <f t="shared" si="0"/>
        <v>54.086069875543565</v>
      </c>
      <c r="H16" s="12"/>
    </row>
    <row r="17" spans="1:8" s="10" customFormat="1" ht="16.5" customHeight="1">
      <c r="A17" s="14"/>
      <c r="B17" s="31"/>
      <c r="C17" s="12"/>
      <c r="D17" s="73" t="s">
        <v>4</v>
      </c>
      <c r="E17" s="42">
        <v>8724</v>
      </c>
      <c r="F17" s="41">
        <f>E34+E51+E68</f>
        <v>6402</v>
      </c>
      <c r="G17" s="98">
        <f t="shared" si="0"/>
        <v>73.38376891334251</v>
      </c>
      <c r="H17" s="12"/>
    </row>
    <row r="18" spans="1:8" s="10" customFormat="1" ht="16.5" customHeight="1" thickBot="1">
      <c r="A18" s="14"/>
      <c r="B18" s="43"/>
      <c r="C18" s="26"/>
      <c r="D18" s="82" t="s">
        <v>3</v>
      </c>
      <c r="E18" s="127">
        <v>4614</v>
      </c>
      <c r="F18" s="83">
        <f>E35+E52+E69</f>
        <v>812</v>
      </c>
      <c r="G18" s="128">
        <f t="shared" si="0"/>
        <v>17.598612917208495</v>
      </c>
      <c r="H18" s="12"/>
    </row>
    <row r="19" spans="1:8" s="10" customFormat="1" ht="16.5" customHeight="1">
      <c r="A19" s="12"/>
      <c r="B19" s="12"/>
      <c r="C19" s="12"/>
      <c r="D19" s="177"/>
      <c r="E19" s="178"/>
      <c r="F19" s="178"/>
      <c r="G19" s="54"/>
      <c r="H19" s="12"/>
    </row>
    <row r="20" spans="4:35" s="10" customFormat="1" ht="16.5" customHeight="1" thickBot="1">
      <c r="D20" s="102" t="s">
        <v>21</v>
      </c>
      <c r="E20" s="102"/>
      <c r="F20" s="12"/>
      <c r="G20" s="11"/>
      <c r="H20" s="12"/>
      <c r="I20" s="12"/>
      <c r="J20" s="12"/>
      <c r="K20" s="12"/>
      <c r="L20" s="12"/>
      <c r="M20" s="12"/>
      <c r="N20" s="12"/>
      <c r="O20" s="180" t="s">
        <v>33</v>
      </c>
      <c r="P20" s="179"/>
      <c r="Q20" s="179"/>
      <c r="AI20" s="13" t="s">
        <v>0</v>
      </c>
    </row>
    <row r="21" spans="1:16" s="10" customFormat="1" ht="16.5" customHeight="1">
      <c r="A21" s="14"/>
      <c r="B21" s="15"/>
      <c r="C21" s="16"/>
      <c r="D21" s="194"/>
      <c r="E21" s="18"/>
      <c r="F21" s="19"/>
      <c r="G21" s="19"/>
      <c r="H21" s="203" t="s">
        <v>26</v>
      </c>
      <c r="I21" s="203" t="s">
        <v>27</v>
      </c>
      <c r="J21" s="184" t="s">
        <v>15</v>
      </c>
      <c r="K21" s="205"/>
      <c r="L21" s="205"/>
      <c r="M21" s="205"/>
      <c r="N21" s="205"/>
      <c r="O21" s="206"/>
      <c r="P21" s="12"/>
    </row>
    <row r="22" spans="1:16" s="23" customFormat="1" ht="24.75" customHeight="1">
      <c r="A22" s="20"/>
      <c r="B22" s="21"/>
      <c r="C22" s="21"/>
      <c r="D22" s="195"/>
      <c r="E22" s="148" t="s">
        <v>20</v>
      </c>
      <c r="F22" s="148" t="s">
        <v>8</v>
      </c>
      <c r="G22" s="148" t="s">
        <v>9</v>
      </c>
      <c r="H22" s="204"/>
      <c r="I22" s="204"/>
      <c r="J22" s="191" t="s">
        <v>10</v>
      </c>
      <c r="K22" s="193" t="s">
        <v>29</v>
      </c>
      <c r="L22" s="193" t="s">
        <v>11</v>
      </c>
      <c r="M22" s="193" t="s">
        <v>13</v>
      </c>
      <c r="N22" s="191" t="s">
        <v>12</v>
      </c>
      <c r="O22" s="207" t="s">
        <v>30</v>
      </c>
      <c r="P22" s="21"/>
    </row>
    <row r="23" spans="1:16" s="10" customFormat="1" ht="24.75" customHeight="1" thickBot="1">
      <c r="A23" s="14"/>
      <c r="B23" s="12"/>
      <c r="C23" s="12"/>
      <c r="D23" s="195"/>
      <c r="E23" s="22"/>
      <c r="F23" s="25"/>
      <c r="G23" s="24" t="s">
        <v>2</v>
      </c>
      <c r="H23" s="22"/>
      <c r="I23" s="24" t="s">
        <v>2</v>
      </c>
      <c r="J23" s="192"/>
      <c r="K23" s="202"/>
      <c r="L23" s="202"/>
      <c r="M23" s="192"/>
      <c r="N23" s="192"/>
      <c r="O23" s="208"/>
      <c r="P23" s="12"/>
    </row>
    <row r="24" spans="1:16" s="10" customFormat="1" ht="16.5" customHeight="1" thickBot="1">
      <c r="A24" s="14"/>
      <c r="B24" s="31"/>
      <c r="C24" s="196" t="s">
        <v>16</v>
      </c>
      <c r="D24" s="197"/>
      <c r="E24" s="115">
        <f>SUM(E25+E26)</f>
        <v>10132</v>
      </c>
      <c r="F24" s="115">
        <f>SUM(F25+F26)</f>
        <v>177</v>
      </c>
      <c r="G24" s="116">
        <f>SUM(F24/E24*100)</f>
        <v>1.7469403868930125</v>
      </c>
      <c r="H24" s="115">
        <f>SUM(H25:H26)</f>
        <v>168</v>
      </c>
      <c r="I24" s="117">
        <f>SUM(H24/F24*100)</f>
        <v>94.91525423728814</v>
      </c>
      <c r="J24" s="115">
        <f>SUM(J25+J26)</f>
        <v>66</v>
      </c>
      <c r="K24" s="115">
        <f>SUM(K25:K26)</f>
        <v>3</v>
      </c>
      <c r="L24" s="115">
        <f>SUM(L25:L26)</f>
        <v>6</v>
      </c>
      <c r="M24" s="115">
        <f>SUM(M25+M26)</f>
        <v>72</v>
      </c>
      <c r="N24" s="115">
        <f>SUM(N25+N26)</f>
        <v>21</v>
      </c>
      <c r="O24" s="118">
        <f>SUM(O25:O26)</f>
        <v>9</v>
      </c>
      <c r="P24" s="12"/>
    </row>
    <row r="25" spans="1:16" s="10" customFormat="1" ht="16.5" customHeight="1">
      <c r="A25" s="14"/>
      <c r="B25" s="31"/>
      <c r="C25" s="198" t="s">
        <v>4</v>
      </c>
      <c r="D25" s="199"/>
      <c r="E25" s="34">
        <f>E30+E34</f>
        <v>9381</v>
      </c>
      <c r="F25" s="35">
        <f>F30+F34</f>
        <v>153</v>
      </c>
      <c r="G25" s="110">
        <f aca="true" t="shared" si="1" ref="G25:G35">SUM(F25/E25*100)</f>
        <v>1.6309561880396548</v>
      </c>
      <c r="H25" s="35">
        <f>H34+H30</f>
        <v>144</v>
      </c>
      <c r="I25" s="111">
        <f aca="true" t="shared" si="2" ref="I25:I35">SUM(H25/F25*100)</f>
        <v>94.11764705882352</v>
      </c>
      <c r="J25" s="35">
        <f>J30+J34</f>
        <v>60</v>
      </c>
      <c r="K25" s="34">
        <f>K34+K30</f>
        <v>3</v>
      </c>
      <c r="L25" s="34">
        <f>L34+L30</f>
        <v>6</v>
      </c>
      <c r="M25" s="34">
        <f>M34+M30</f>
        <v>65</v>
      </c>
      <c r="N25" s="34">
        <f>N34+N30</f>
        <v>10</v>
      </c>
      <c r="O25" s="36">
        <f>O34+O30</f>
        <v>9</v>
      </c>
      <c r="P25" s="12"/>
    </row>
    <row r="26" spans="1:16" s="10" customFormat="1" ht="16.5" customHeight="1" thickBot="1">
      <c r="A26" s="14"/>
      <c r="B26" s="31"/>
      <c r="C26" s="200" t="s">
        <v>3</v>
      </c>
      <c r="D26" s="201"/>
      <c r="E26" s="34">
        <f>E31+E35</f>
        <v>751</v>
      </c>
      <c r="F26" s="37">
        <f>F31+F35</f>
        <v>24</v>
      </c>
      <c r="G26" s="112">
        <f t="shared" si="1"/>
        <v>3.1957390146471374</v>
      </c>
      <c r="H26" s="113">
        <f>H31+H35</f>
        <v>24</v>
      </c>
      <c r="I26" s="114">
        <f t="shared" si="2"/>
        <v>100</v>
      </c>
      <c r="J26" s="113">
        <v>6</v>
      </c>
      <c r="K26" s="182" t="s">
        <v>35</v>
      </c>
      <c r="L26" s="183" t="s">
        <v>35</v>
      </c>
      <c r="M26" s="38">
        <f>M31+M35</f>
        <v>7</v>
      </c>
      <c r="N26" s="38">
        <f>N31+N35</f>
        <v>11</v>
      </c>
      <c r="O26" s="72" t="s">
        <v>35</v>
      </c>
      <c r="P26" s="12"/>
    </row>
    <row r="27" spans="1:16" s="10" customFormat="1" ht="16.5" customHeight="1">
      <c r="A27" s="14"/>
      <c r="B27" s="31"/>
      <c r="C27" s="175" t="s">
        <v>5</v>
      </c>
      <c r="D27" s="176"/>
      <c r="E27" s="39"/>
      <c r="F27" s="39"/>
      <c r="G27" s="106"/>
      <c r="H27" s="107"/>
      <c r="I27" s="108"/>
      <c r="J27" s="109"/>
      <c r="K27" s="39"/>
      <c r="L27" s="39"/>
      <c r="M27" s="39"/>
      <c r="N27" s="39"/>
      <c r="O27" s="40"/>
      <c r="P27" s="12"/>
    </row>
    <row r="28" spans="1:15" s="10" customFormat="1" ht="16.5" customHeight="1">
      <c r="A28" s="14"/>
      <c r="B28" s="31"/>
      <c r="C28" s="12"/>
      <c r="D28" s="135" t="s">
        <v>18</v>
      </c>
      <c r="E28" s="132"/>
      <c r="F28" s="132"/>
      <c r="G28" s="136"/>
      <c r="H28" s="137"/>
      <c r="I28" s="138"/>
      <c r="J28" s="132"/>
      <c r="K28" s="132"/>
      <c r="L28" s="132"/>
      <c r="M28" s="132"/>
      <c r="N28" s="132"/>
      <c r="O28" s="139"/>
    </row>
    <row r="29" spans="1:16" s="10" customFormat="1" ht="16.5" customHeight="1" thickBot="1">
      <c r="A29" s="14"/>
      <c r="B29" s="31"/>
      <c r="C29" s="12"/>
      <c r="D29" s="140" t="s">
        <v>16</v>
      </c>
      <c r="E29" s="32">
        <f>SUM(E30+E31)</f>
        <v>3297</v>
      </c>
      <c r="F29" s="32">
        <f aca="true" t="shared" si="3" ref="F29:O29">SUM(F30+F31)</f>
        <v>77</v>
      </c>
      <c r="G29" s="104">
        <f t="shared" si="1"/>
        <v>2.335456475583864</v>
      </c>
      <c r="H29" s="33">
        <f aca="true" t="shared" si="4" ref="H29:H35">SUM(J29+K29+L29+M29+N29)</f>
        <v>74</v>
      </c>
      <c r="I29" s="105">
        <f t="shared" si="2"/>
        <v>96.1038961038961</v>
      </c>
      <c r="J29" s="32">
        <f t="shared" si="3"/>
        <v>25</v>
      </c>
      <c r="K29" s="32">
        <f t="shared" si="3"/>
        <v>1</v>
      </c>
      <c r="L29" s="32">
        <f t="shared" si="3"/>
        <v>4</v>
      </c>
      <c r="M29" s="32">
        <f t="shared" si="3"/>
        <v>39</v>
      </c>
      <c r="N29" s="32">
        <f t="shared" si="3"/>
        <v>5</v>
      </c>
      <c r="O29" s="134">
        <f t="shared" si="3"/>
        <v>3</v>
      </c>
      <c r="P29" s="12"/>
    </row>
    <row r="30" spans="1:16" s="10" customFormat="1" ht="16.5" customHeight="1">
      <c r="A30" s="14"/>
      <c r="B30" s="31"/>
      <c r="C30" s="12"/>
      <c r="D30" s="73" t="s">
        <v>4</v>
      </c>
      <c r="E30" s="41">
        <v>3035</v>
      </c>
      <c r="F30" s="41">
        <v>68</v>
      </c>
      <c r="G30" s="110">
        <f t="shared" si="1"/>
        <v>2.2405271828665567</v>
      </c>
      <c r="H30" s="35">
        <f t="shared" si="4"/>
        <v>65</v>
      </c>
      <c r="I30" s="119">
        <f t="shared" si="2"/>
        <v>95.58823529411765</v>
      </c>
      <c r="J30" s="74">
        <v>24</v>
      </c>
      <c r="K30" s="41">
        <v>1</v>
      </c>
      <c r="L30" s="41">
        <v>4</v>
      </c>
      <c r="M30" s="41">
        <v>34</v>
      </c>
      <c r="N30" s="41">
        <v>2</v>
      </c>
      <c r="O30" s="75">
        <v>3</v>
      </c>
      <c r="P30" s="12"/>
    </row>
    <row r="31" spans="1:16" s="10" customFormat="1" ht="16.5" customHeight="1">
      <c r="A31" s="14"/>
      <c r="B31" s="31"/>
      <c r="C31" s="12"/>
      <c r="D31" s="76" t="s">
        <v>3</v>
      </c>
      <c r="E31" s="67">
        <v>262</v>
      </c>
      <c r="F31" s="78">
        <v>9</v>
      </c>
      <c r="G31" s="120">
        <f t="shared" si="1"/>
        <v>3.435114503816794</v>
      </c>
      <c r="H31" s="38">
        <f t="shared" si="4"/>
        <v>9</v>
      </c>
      <c r="I31" s="121">
        <f t="shared" si="2"/>
        <v>100</v>
      </c>
      <c r="J31" s="79">
        <v>1</v>
      </c>
      <c r="K31" s="79">
        <v>0</v>
      </c>
      <c r="L31" s="80">
        <v>0</v>
      </c>
      <c r="M31" s="79">
        <v>5</v>
      </c>
      <c r="N31" s="79">
        <v>3</v>
      </c>
      <c r="O31" s="81">
        <v>0</v>
      </c>
      <c r="P31" s="12"/>
    </row>
    <row r="32" spans="1:15" s="10" customFormat="1" ht="16.5" customHeight="1">
      <c r="A32" s="14"/>
      <c r="B32" s="31"/>
      <c r="C32" s="12"/>
      <c r="D32" s="142" t="s">
        <v>19</v>
      </c>
      <c r="E32" s="130"/>
      <c r="F32" s="130"/>
      <c r="G32" s="143"/>
      <c r="H32" s="144"/>
      <c r="I32" s="145"/>
      <c r="J32" s="130"/>
      <c r="K32" s="130"/>
      <c r="L32" s="130"/>
      <c r="M32" s="130"/>
      <c r="N32" s="130"/>
      <c r="O32" s="146"/>
    </row>
    <row r="33" spans="1:16" s="10" customFormat="1" ht="16.5" customHeight="1" thickBot="1">
      <c r="A33" s="14"/>
      <c r="B33" s="31"/>
      <c r="C33" s="57"/>
      <c r="D33" s="147" t="s">
        <v>16</v>
      </c>
      <c r="E33" s="129">
        <f>SUM(E34+E35)</f>
        <v>6835</v>
      </c>
      <c r="F33" s="129">
        <f>SUM(F34:F35)</f>
        <v>100</v>
      </c>
      <c r="G33" s="104">
        <f t="shared" si="1"/>
        <v>1.4630577907827358</v>
      </c>
      <c r="H33" s="33">
        <f t="shared" si="4"/>
        <v>94</v>
      </c>
      <c r="I33" s="105">
        <f t="shared" si="2"/>
        <v>94</v>
      </c>
      <c r="J33" s="129">
        <f aca="true" t="shared" si="5" ref="J33:O33">SUM(J34+J35)</f>
        <v>41</v>
      </c>
      <c r="K33" s="129">
        <f t="shared" si="5"/>
        <v>2</v>
      </c>
      <c r="L33" s="129">
        <f t="shared" si="5"/>
        <v>2</v>
      </c>
      <c r="M33" s="129">
        <f t="shared" si="5"/>
        <v>33</v>
      </c>
      <c r="N33" s="129">
        <f t="shared" si="5"/>
        <v>16</v>
      </c>
      <c r="O33" s="141">
        <f t="shared" si="5"/>
        <v>6</v>
      </c>
      <c r="P33" s="12"/>
    </row>
    <row r="34" spans="1:16" s="10" customFormat="1" ht="16.5" customHeight="1">
      <c r="A34" s="14"/>
      <c r="B34" s="31"/>
      <c r="C34" s="12"/>
      <c r="D34" s="73" t="s">
        <v>4</v>
      </c>
      <c r="E34" s="41">
        <v>6346</v>
      </c>
      <c r="F34" s="41">
        <v>85</v>
      </c>
      <c r="G34" s="110">
        <f t="shared" si="1"/>
        <v>1.3394264103372202</v>
      </c>
      <c r="H34" s="35">
        <f t="shared" si="4"/>
        <v>79</v>
      </c>
      <c r="I34" s="111">
        <f t="shared" si="2"/>
        <v>92.94117647058823</v>
      </c>
      <c r="J34" s="123">
        <v>36</v>
      </c>
      <c r="K34" s="41">
        <v>2</v>
      </c>
      <c r="L34" s="41">
        <v>2</v>
      </c>
      <c r="M34" s="41">
        <v>31</v>
      </c>
      <c r="N34" s="41">
        <v>8</v>
      </c>
      <c r="O34" s="75">
        <v>6</v>
      </c>
      <c r="P34" s="12"/>
    </row>
    <row r="35" spans="1:16" s="10" customFormat="1" ht="16.5" customHeight="1" thickBot="1">
      <c r="A35" s="14"/>
      <c r="B35" s="43"/>
      <c r="C35" s="26"/>
      <c r="D35" s="82" t="s">
        <v>3</v>
      </c>
      <c r="E35" s="83">
        <v>489</v>
      </c>
      <c r="F35" s="84">
        <v>15</v>
      </c>
      <c r="G35" s="104">
        <f t="shared" si="1"/>
        <v>3.067484662576687</v>
      </c>
      <c r="H35" s="33">
        <f t="shared" si="4"/>
        <v>15</v>
      </c>
      <c r="I35" s="105">
        <f t="shared" si="2"/>
        <v>100</v>
      </c>
      <c r="J35" s="122">
        <v>5</v>
      </c>
      <c r="K35" s="85">
        <v>0</v>
      </c>
      <c r="L35" s="86">
        <v>0</v>
      </c>
      <c r="M35" s="85">
        <v>2</v>
      </c>
      <c r="N35" s="85">
        <v>8</v>
      </c>
      <c r="O35" s="87">
        <v>0</v>
      </c>
      <c r="P35" s="12"/>
    </row>
    <row r="36" spans="4:18" ht="16.5" customHeight="1">
      <c r="D36" s="4"/>
      <c r="E36" s="1"/>
      <c r="F36" s="1"/>
      <c r="G36" s="5"/>
      <c r="H36" s="1"/>
      <c r="I36" s="5"/>
      <c r="J36" s="1"/>
      <c r="K36" s="6"/>
      <c r="L36" s="7"/>
      <c r="M36" s="7"/>
      <c r="N36" s="7"/>
      <c r="O36" s="7"/>
      <c r="P36" s="7"/>
      <c r="Q36" s="7"/>
      <c r="R36" s="2"/>
    </row>
    <row r="37" spans="4:17" s="10" customFormat="1" ht="16.5" customHeight="1" thickBot="1">
      <c r="D37" s="209" t="s">
        <v>22</v>
      </c>
      <c r="E37" s="209"/>
      <c r="F37" s="209"/>
      <c r="G37" s="11"/>
      <c r="H37" s="12"/>
      <c r="I37" s="12"/>
      <c r="J37" s="12"/>
      <c r="K37" s="12"/>
      <c r="L37" s="12"/>
      <c r="M37" s="12"/>
      <c r="N37" s="12"/>
      <c r="O37" s="180" t="s">
        <v>33</v>
      </c>
      <c r="P37" s="180"/>
      <c r="Q37" s="180"/>
    </row>
    <row r="38" spans="1:16" s="10" customFormat="1" ht="16.5" customHeight="1">
      <c r="A38" s="14"/>
      <c r="B38" s="15"/>
      <c r="C38" s="16"/>
      <c r="D38" s="194"/>
      <c r="E38" s="18"/>
      <c r="F38" s="19"/>
      <c r="G38" s="19"/>
      <c r="H38" s="210" t="s">
        <v>26</v>
      </c>
      <c r="I38" s="210" t="s">
        <v>27</v>
      </c>
      <c r="J38" s="184" t="s">
        <v>17</v>
      </c>
      <c r="K38" s="205"/>
      <c r="L38" s="205"/>
      <c r="M38" s="205"/>
      <c r="N38" s="205"/>
      <c r="O38" s="206"/>
      <c r="P38" s="12"/>
    </row>
    <row r="39" spans="1:16" s="10" customFormat="1" ht="24.75" customHeight="1">
      <c r="A39" s="14"/>
      <c r="B39" s="46"/>
      <c r="C39" s="12"/>
      <c r="D39" s="195"/>
      <c r="E39" s="22" t="s">
        <v>20</v>
      </c>
      <c r="F39" s="148" t="s">
        <v>8</v>
      </c>
      <c r="G39" s="22" t="s">
        <v>9</v>
      </c>
      <c r="H39" s="211"/>
      <c r="I39" s="211"/>
      <c r="J39" s="191" t="s">
        <v>10</v>
      </c>
      <c r="K39" s="193" t="s">
        <v>31</v>
      </c>
      <c r="L39" s="193" t="s">
        <v>11</v>
      </c>
      <c r="M39" s="193" t="s">
        <v>13</v>
      </c>
      <c r="N39" s="191" t="s">
        <v>12</v>
      </c>
      <c r="O39" s="207" t="s">
        <v>32</v>
      </c>
      <c r="P39" s="12"/>
    </row>
    <row r="40" spans="1:16" s="10" customFormat="1" ht="24.75" customHeight="1" thickBot="1">
      <c r="A40" s="14"/>
      <c r="B40" s="46"/>
      <c r="C40" s="12"/>
      <c r="D40" s="195"/>
      <c r="E40" s="22"/>
      <c r="F40" s="29"/>
      <c r="G40" s="28" t="s">
        <v>2</v>
      </c>
      <c r="H40" s="30"/>
      <c r="I40" s="22" t="s">
        <v>2</v>
      </c>
      <c r="J40" s="192"/>
      <c r="K40" s="202"/>
      <c r="L40" s="202"/>
      <c r="M40" s="192"/>
      <c r="N40" s="192"/>
      <c r="O40" s="208"/>
      <c r="P40" s="12"/>
    </row>
    <row r="41" spans="1:16" s="10" customFormat="1" ht="16.5" customHeight="1" thickBot="1">
      <c r="A41" s="14"/>
      <c r="B41" s="31"/>
      <c r="C41" s="15"/>
      <c r="D41" s="66" t="s">
        <v>16</v>
      </c>
      <c r="E41" s="48">
        <f>+E42+E43</f>
        <v>7</v>
      </c>
      <c r="F41" s="99" t="s">
        <v>25</v>
      </c>
      <c r="G41" s="168" t="s">
        <v>25</v>
      </c>
      <c r="H41" s="99" t="s">
        <v>25</v>
      </c>
      <c r="I41" s="169" t="s">
        <v>25</v>
      </c>
      <c r="J41" s="49">
        <f aca="true" t="shared" si="6" ref="J41:O41">+J42+J43</f>
        <v>0</v>
      </c>
      <c r="K41" s="49">
        <f t="shared" si="6"/>
        <v>0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91">
        <f t="shared" si="6"/>
        <v>0</v>
      </c>
      <c r="P41" s="12"/>
    </row>
    <row r="42" spans="1:16" s="10" customFormat="1" ht="16.5" customHeight="1">
      <c r="A42" s="14"/>
      <c r="B42" s="31"/>
      <c r="C42" s="50"/>
      <c r="D42" s="44" t="s">
        <v>4</v>
      </c>
      <c r="E42" s="90">
        <f>E47+E51</f>
        <v>2</v>
      </c>
      <c r="F42" s="61" t="s">
        <v>36</v>
      </c>
      <c r="G42" s="62" t="s">
        <v>25</v>
      </c>
      <c r="H42" s="59" t="s">
        <v>25</v>
      </c>
      <c r="I42" s="170" t="s">
        <v>25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75">
        <v>0</v>
      </c>
      <c r="P42" s="12"/>
    </row>
    <row r="43" spans="1:16" s="10" customFormat="1" ht="16.5" customHeight="1" thickBot="1">
      <c r="A43" s="14"/>
      <c r="B43" s="31"/>
      <c r="C43" s="51"/>
      <c r="D43" s="45" t="s">
        <v>3</v>
      </c>
      <c r="E43" s="93">
        <f>E48+E52</f>
        <v>5</v>
      </c>
      <c r="F43" s="125" t="s">
        <v>37</v>
      </c>
      <c r="G43" s="64" t="s">
        <v>25</v>
      </c>
      <c r="H43" s="149" t="s">
        <v>25</v>
      </c>
      <c r="I43" s="171" t="s">
        <v>25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92">
        <v>0</v>
      </c>
      <c r="P43" s="12"/>
    </row>
    <row r="44" spans="1:16" s="10" customFormat="1" ht="16.5" customHeight="1">
      <c r="A44" s="14"/>
      <c r="B44" s="31"/>
      <c r="C44" s="175" t="s">
        <v>5</v>
      </c>
      <c r="D44" s="176"/>
      <c r="E44" s="53"/>
      <c r="F44" s="53"/>
      <c r="G44" s="54"/>
      <c r="H44" s="53"/>
      <c r="I44" s="55"/>
      <c r="J44" s="53"/>
      <c r="K44" s="53"/>
      <c r="L44" s="53"/>
      <c r="M44" s="53"/>
      <c r="N44" s="53"/>
      <c r="O44" s="56"/>
      <c r="P44" s="12"/>
    </row>
    <row r="45" spans="1:16" s="10" customFormat="1" ht="16.5" customHeight="1">
      <c r="A45" s="14"/>
      <c r="B45" s="46"/>
      <c r="C45" s="46"/>
      <c r="D45" s="155" t="s">
        <v>18</v>
      </c>
      <c r="E45" s="137"/>
      <c r="F45" s="137"/>
      <c r="G45" s="156"/>
      <c r="H45" s="137"/>
      <c r="I45" s="157"/>
      <c r="J45" s="137"/>
      <c r="K45" s="137"/>
      <c r="L45" s="137"/>
      <c r="M45" s="137"/>
      <c r="N45" s="137"/>
      <c r="O45" s="158"/>
      <c r="P45" s="12"/>
    </row>
    <row r="46" spans="1:16" s="10" customFormat="1" ht="16.5" customHeight="1" thickBot="1">
      <c r="A46" s="14"/>
      <c r="B46" s="46"/>
      <c r="C46" s="57"/>
      <c r="D46" s="150" t="s">
        <v>16</v>
      </c>
      <c r="E46" s="151">
        <f>+E47+E48</f>
        <v>3</v>
      </c>
      <c r="F46" s="151">
        <f aca="true" t="shared" si="7" ref="F46:O46">+F47+F48</f>
        <v>0</v>
      </c>
      <c r="G46" s="151">
        <f>F46/E46*100</f>
        <v>0</v>
      </c>
      <c r="H46" s="152" t="s">
        <v>25</v>
      </c>
      <c r="I46" s="172" t="s">
        <v>25</v>
      </c>
      <c r="J46" s="151">
        <f t="shared" si="7"/>
        <v>0</v>
      </c>
      <c r="K46" s="151">
        <f t="shared" si="7"/>
        <v>0</v>
      </c>
      <c r="L46" s="151">
        <f t="shared" si="7"/>
        <v>0</v>
      </c>
      <c r="M46" s="151">
        <f t="shared" si="7"/>
        <v>0</v>
      </c>
      <c r="N46" s="153">
        <f t="shared" si="7"/>
        <v>0</v>
      </c>
      <c r="O46" s="154">
        <f t="shared" si="7"/>
        <v>0</v>
      </c>
      <c r="P46" s="12"/>
    </row>
    <row r="47" spans="1:16" s="10" customFormat="1" ht="16.5" customHeight="1">
      <c r="A47" s="14"/>
      <c r="B47" s="46"/>
      <c r="C47" s="57"/>
      <c r="D47" s="73" t="s">
        <v>4</v>
      </c>
      <c r="E47" s="41">
        <v>2</v>
      </c>
      <c r="F47" s="41">
        <v>0</v>
      </c>
      <c r="G47" s="41">
        <f>F47/E47*100</f>
        <v>0</v>
      </c>
      <c r="H47" s="63" t="s">
        <v>25</v>
      </c>
      <c r="I47" s="170" t="s">
        <v>25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75">
        <v>0</v>
      </c>
      <c r="P47" s="12"/>
    </row>
    <row r="48" spans="1:16" s="10" customFormat="1" ht="16.5" customHeight="1">
      <c r="A48" s="14"/>
      <c r="B48" s="46"/>
      <c r="C48" s="57"/>
      <c r="D48" s="73" t="s">
        <v>3</v>
      </c>
      <c r="E48" s="88">
        <v>1</v>
      </c>
      <c r="F48" s="78">
        <v>0</v>
      </c>
      <c r="G48" s="78">
        <f>F48/E48*100</f>
        <v>0</v>
      </c>
      <c r="H48" s="124" t="s">
        <v>25</v>
      </c>
      <c r="I48" s="173" t="s">
        <v>25</v>
      </c>
      <c r="J48" s="78">
        <v>0</v>
      </c>
      <c r="K48" s="79">
        <v>0</v>
      </c>
      <c r="L48" s="80">
        <v>0</v>
      </c>
      <c r="M48" s="79">
        <v>0</v>
      </c>
      <c r="N48" s="79">
        <v>0</v>
      </c>
      <c r="O48" s="81">
        <v>0</v>
      </c>
      <c r="P48" s="12"/>
    </row>
    <row r="49" spans="1:16" s="71" customFormat="1" ht="16.5" customHeight="1">
      <c r="A49" s="68"/>
      <c r="B49" s="69"/>
      <c r="C49" s="69"/>
      <c r="D49" s="142" t="s">
        <v>19</v>
      </c>
      <c r="E49" s="142"/>
      <c r="F49" s="162"/>
      <c r="G49" s="163"/>
      <c r="H49" s="164"/>
      <c r="I49" s="165"/>
      <c r="J49" s="166"/>
      <c r="K49" s="166"/>
      <c r="L49" s="166"/>
      <c r="M49" s="166"/>
      <c r="N49" s="166"/>
      <c r="O49" s="167"/>
      <c r="P49" s="70"/>
    </row>
    <row r="50" spans="1:16" s="10" customFormat="1" ht="16.5" customHeight="1" thickBot="1">
      <c r="A50" s="14"/>
      <c r="B50" s="46"/>
      <c r="C50" s="57"/>
      <c r="D50" s="147" t="s">
        <v>16</v>
      </c>
      <c r="E50" s="159">
        <f>+E51+E52</f>
        <v>4</v>
      </c>
      <c r="F50" s="159">
        <f aca="true" t="shared" si="8" ref="F50:O50">+F51+F52</f>
        <v>0</v>
      </c>
      <c r="G50" s="159">
        <f>F50/E50*100</f>
        <v>0</v>
      </c>
      <c r="H50" s="159">
        <f t="shared" si="8"/>
        <v>0</v>
      </c>
      <c r="I50" s="174" t="s">
        <v>25</v>
      </c>
      <c r="J50" s="159">
        <f t="shared" si="8"/>
        <v>0</v>
      </c>
      <c r="K50" s="159">
        <f t="shared" si="8"/>
        <v>0</v>
      </c>
      <c r="L50" s="160">
        <f t="shared" si="8"/>
        <v>0</v>
      </c>
      <c r="M50" s="160">
        <f t="shared" si="8"/>
        <v>0</v>
      </c>
      <c r="N50" s="159">
        <f t="shared" si="8"/>
        <v>0</v>
      </c>
      <c r="O50" s="161">
        <f t="shared" si="8"/>
        <v>0</v>
      </c>
      <c r="P50" s="12"/>
    </row>
    <row r="51" spans="1:16" s="10" customFormat="1" ht="16.5" customHeight="1">
      <c r="A51" s="14"/>
      <c r="B51" s="46"/>
      <c r="C51" s="57"/>
      <c r="D51" s="73" t="s">
        <v>4</v>
      </c>
      <c r="E51" s="41">
        <v>0</v>
      </c>
      <c r="F51" s="41">
        <v>0</v>
      </c>
      <c r="G51" s="41">
        <v>0</v>
      </c>
      <c r="H51" s="41">
        <v>0</v>
      </c>
      <c r="I51" s="170" t="s">
        <v>25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75">
        <v>0</v>
      </c>
      <c r="P51" s="12"/>
    </row>
    <row r="52" spans="1:16" s="10" customFormat="1" ht="16.5" customHeight="1" thickBot="1">
      <c r="A52" s="14"/>
      <c r="B52" s="43"/>
      <c r="C52" s="58"/>
      <c r="D52" s="89" t="s">
        <v>3</v>
      </c>
      <c r="E52" s="83">
        <v>4</v>
      </c>
      <c r="F52" s="83">
        <v>0</v>
      </c>
      <c r="G52" s="83">
        <f>F52/E52*100</f>
        <v>0</v>
      </c>
      <c r="H52" s="83">
        <v>0</v>
      </c>
      <c r="I52" s="85" t="s">
        <v>25</v>
      </c>
      <c r="J52" s="83">
        <v>0</v>
      </c>
      <c r="K52" s="83">
        <v>0</v>
      </c>
      <c r="L52" s="86">
        <v>0</v>
      </c>
      <c r="M52" s="85">
        <v>0</v>
      </c>
      <c r="N52" s="85">
        <v>0</v>
      </c>
      <c r="O52" s="87">
        <v>0</v>
      </c>
      <c r="P52" s="12"/>
    </row>
    <row r="53" spans="4:18" ht="16.5" customHeight="1">
      <c r="D53" s="4"/>
      <c r="E53" s="1"/>
      <c r="F53" s="1"/>
      <c r="G53" s="5"/>
      <c r="H53" s="1"/>
      <c r="I53" s="5"/>
      <c r="J53" s="1"/>
      <c r="K53" s="6"/>
      <c r="L53" s="7"/>
      <c r="M53" s="7"/>
      <c r="N53" s="7"/>
      <c r="O53" s="7"/>
      <c r="P53" s="7"/>
      <c r="Q53" s="7"/>
      <c r="R53" s="2"/>
    </row>
    <row r="54" spans="4:17" s="10" customFormat="1" ht="16.5" customHeight="1" thickBot="1">
      <c r="D54" s="102" t="s">
        <v>23</v>
      </c>
      <c r="E54" s="102"/>
      <c r="F54" s="12"/>
      <c r="G54" s="11"/>
      <c r="H54" s="12"/>
      <c r="I54" s="12"/>
      <c r="J54" s="12"/>
      <c r="K54" s="12"/>
      <c r="L54" s="12"/>
      <c r="M54" s="12"/>
      <c r="N54" s="12"/>
      <c r="O54" s="180" t="s">
        <v>34</v>
      </c>
      <c r="P54" s="180"/>
      <c r="Q54" s="180"/>
    </row>
    <row r="55" spans="1:16" s="10" customFormat="1" ht="16.5" customHeight="1">
      <c r="A55" s="14"/>
      <c r="B55" s="15"/>
      <c r="C55" s="16"/>
      <c r="D55" s="194"/>
      <c r="E55" s="18"/>
      <c r="F55" s="19"/>
      <c r="G55" s="19"/>
      <c r="H55" s="210" t="s">
        <v>26</v>
      </c>
      <c r="I55" s="210" t="s">
        <v>28</v>
      </c>
      <c r="J55" s="184" t="s">
        <v>15</v>
      </c>
      <c r="K55" s="205"/>
      <c r="L55" s="205"/>
      <c r="M55" s="205"/>
      <c r="N55" s="205"/>
      <c r="O55" s="206"/>
      <c r="P55" s="12"/>
    </row>
    <row r="56" spans="1:16" s="10" customFormat="1" ht="24.75" customHeight="1">
      <c r="A56" s="14"/>
      <c r="B56" s="46"/>
      <c r="C56" s="12"/>
      <c r="D56" s="195"/>
      <c r="E56" s="22" t="s">
        <v>20</v>
      </c>
      <c r="F56" s="148" t="s">
        <v>8</v>
      </c>
      <c r="G56" s="22" t="s">
        <v>9</v>
      </c>
      <c r="H56" s="211"/>
      <c r="I56" s="211"/>
      <c r="J56" s="191" t="s">
        <v>10</v>
      </c>
      <c r="K56" s="193" t="s">
        <v>31</v>
      </c>
      <c r="L56" s="193" t="s">
        <v>11</v>
      </c>
      <c r="M56" s="193" t="s">
        <v>13</v>
      </c>
      <c r="N56" s="191" t="s">
        <v>12</v>
      </c>
      <c r="O56" s="207" t="s">
        <v>32</v>
      </c>
      <c r="P56" s="12"/>
    </row>
    <row r="57" spans="1:16" s="10" customFormat="1" ht="24.75" customHeight="1" thickBot="1">
      <c r="A57" s="14"/>
      <c r="B57" s="46"/>
      <c r="C57" s="12"/>
      <c r="D57" s="195"/>
      <c r="E57" s="22"/>
      <c r="F57" s="25"/>
      <c r="G57" s="22" t="s">
        <v>2</v>
      </c>
      <c r="H57" s="22"/>
      <c r="I57" s="22" t="s">
        <v>2</v>
      </c>
      <c r="J57" s="192"/>
      <c r="K57" s="202"/>
      <c r="L57" s="202"/>
      <c r="M57" s="192"/>
      <c r="N57" s="192"/>
      <c r="O57" s="208"/>
      <c r="P57" s="12"/>
    </row>
    <row r="58" spans="1:16" s="10" customFormat="1" ht="16.5" customHeight="1" thickBot="1">
      <c r="A58" s="14"/>
      <c r="B58" s="31"/>
      <c r="C58" s="15"/>
      <c r="D58" s="66" t="s">
        <v>16</v>
      </c>
      <c r="E58" s="48">
        <f>+E59+E60</f>
        <v>939</v>
      </c>
      <c r="F58" s="48">
        <f>SUM(F59:F60)</f>
        <v>24</v>
      </c>
      <c r="G58" s="60">
        <f>F58/E58*100</f>
        <v>2.5559105431309903</v>
      </c>
      <c r="H58" s="59">
        <f>SUM(H59:H60)</f>
        <v>24</v>
      </c>
      <c r="I58" s="189">
        <f>H58/F58*100</f>
        <v>100</v>
      </c>
      <c r="J58" s="49">
        <f aca="true" t="shared" si="9" ref="J58:O58">+J59+J60</f>
        <v>8</v>
      </c>
      <c r="K58" s="49">
        <f t="shared" si="9"/>
        <v>2</v>
      </c>
      <c r="L58" s="49">
        <f t="shared" si="9"/>
        <v>0</v>
      </c>
      <c r="M58" s="49">
        <f t="shared" si="9"/>
        <v>11</v>
      </c>
      <c r="N58" s="49">
        <f t="shared" si="9"/>
        <v>3</v>
      </c>
      <c r="O58" s="91">
        <f t="shared" si="9"/>
        <v>0</v>
      </c>
      <c r="P58" s="12"/>
    </row>
    <row r="59" spans="1:16" s="10" customFormat="1" ht="16.5" customHeight="1">
      <c r="A59" s="14"/>
      <c r="B59" s="31"/>
      <c r="C59" s="50"/>
      <c r="D59" s="44" t="s">
        <v>4</v>
      </c>
      <c r="E59" s="90">
        <f>E64+E68</f>
        <v>213</v>
      </c>
      <c r="F59" s="63" t="s">
        <v>38</v>
      </c>
      <c r="G59" s="62" t="s">
        <v>25</v>
      </c>
      <c r="H59" s="63" t="s">
        <v>25</v>
      </c>
      <c r="I59" s="170" t="s">
        <v>25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75">
        <v>0</v>
      </c>
      <c r="P59" s="12"/>
    </row>
    <row r="60" spans="1:16" s="10" customFormat="1" ht="16.5" customHeight="1" thickBot="1">
      <c r="A60" s="14"/>
      <c r="B60" s="31"/>
      <c r="C60" s="51"/>
      <c r="D60" s="45" t="s">
        <v>3</v>
      </c>
      <c r="E60" s="93">
        <f>E65+E69</f>
        <v>726</v>
      </c>
      <c r="F60" s="101">
        <f>F65+F69</f>
        <v>24</v>
      </c>
      <c r="G60" s="100">
        <f>F60/E60*100</f>
        <v>3.3057851239669422</v>
      </c>
      <c r="H60" s="65">
        <f>H69+H65</f>
        <v>24</v>
      </c>
      <c r="I60" s="190">
        <f>H60/F60*100</f>
        <v>100</v>
      </c>
      <c r="J60" s="52">
        <f>J65+J69</f>
        <v>8</v>
      </c>
      <c r="K60" s="52">
        <f>K65+K69</f>
        <v>2</v>
      </c>
      <c r="L60" s="52">
        <v>0</v>
      </c>
      <c r="M60" s="52">
        <f>M65+M69</f>
        <v>11</v>
      </c>
      <c r="N60" s="52">
        <v>3</v>
      </c>
      <c r="O60" s="92">
        <v>0</v>
      </c>
      <c r="P60" s="12"/>
    </row>
    <row r="61" spans="1:16" s="10" customFormat="1" ht="16.5" customHeight="1">
      <c r="A61" s="14"/>
      <c r="B61" s="31"/>
      <c r="C61" s="175" t="s">
        <v>5</v>
      </c>
      <c r="D61" s="176"/>
      <c r="E61" s="53"/>
      <c r="F61" s="53"/>
      <c r="G61" s="54"/>
      <c r="H61" s="53"/>
      <c r="I61" s="55"/>
      <c r="J61" s="53"/>
      <c r="K61" s="53"/>
      <c r="L61" s="53"/>
      <c r="M61" s="53"/>
      <c r="N61" s="53"/>
      <c r="O61" s="56"/>
      <c r="P61" s="12"/>
    </row>
    <row r="62" spans="1:16" s="10" customFormat="1" ht="16.5" customHeight="1">
      <c r="A62" s="14"/>
      <c r="B62" s="46"/>
      <c r="C62" s="46"/>
      <c r="D62" s="155" t="s">
        <v>18</v>
      </c>
      <c r="E62" s="137"/>
      <c r="F62" s="137"/>
      <c r="G62" s="156"/>
      <c r="H62" s="137"/>
      <c r="I62" s="157"/>
      <c r="J62" s="137"/>
      <c r="K62" s="137"/>
      <c r="L62" s="137"/>
      <c r="M62" s="137"/>
      <c r="N62" s="137"/>
      <c r="O62" s="158"/>
      <c r="P62" s="12"/>
    </row>
    <row r="63" spans="1:16" s="10" customFormat="1" ht="16.5" customHeight="1" thickBot="1">
      <c r="A63" s="14"/>
      <c r="B63" s="46"/>
      <c r="C63" s="57"/>
      <c r="D63" s="150" t="s">
        <v>16</v>
      </c>
      <c r="E63" s="151">
        <f>+E64+E65</f>
        <v>564</v>
      </c>
      <c r="F63" s="151">
        <f>+F64+F65</f>
        <v>14</v>
      </c>
      <c r="G63" s="188">
        <f>F63/E63*100</f>
        <v>2.4822695035460995</v>
      </c>
      <c r="H63" s="153">
        <f>SUM(H64:H65)</f>
        <v>14</v>
      </c>
      <c r="I63" s="188">
        <f>H63/F63*100</f>
        <v>100</v>
      </c>
      <c r="J63" s="151">
        <f aca="true" t="shared" si="10" ref="J63:O63">+J64+J65</f>
        <v>4</v>
      </c>
      <c r="K63" s="151">
        <f t="shared" si="10"/>
        <v>1</v>
      </c>
      <c r="L63" s="151">
        <f t="shared" si="10"/>
        <v>0</v>
      </c>
      <c r="M63" s="151">
        <f t="shared" si="10"/>
        <v>6</v>
      </c>
      <c r="N63" s="153">
        <f t="shared" si="10"/>
        <v>3</v>
      </c>
      <c r="O63" s="154">
        <f t="shared" si="10"/>
        <v>0</v>
      </c>
      <c r="P63" s="12"/>
    </row>
    <row r="64" spans="1:16" s="10" customFormat="1" ht="16.5" customHeight="1">
      <c r="A64" s="14"/>
      <c r="B64" s="46"/>
      <c r="C64" s="57"/>
      <c r="D64" s="73" t="s">
        <v>4</v>
      </c>
      <c r="E64" s="41">
        <v>157</v>
      </c>
      <c r="F64" s="41">
        <v>0</v>
      </c>
      <c r="G64" s="41">
        <f>F64/E64*100</f>
        <v>0</v>
      </c>
      <c r="H64" s="41">
        <v>0</v>
      </c>
      <c r="I64" s="170" t="s">
        <v>25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75">
        <v>0</v>
      </c>
      <c r="P64" s="12"/>
    </row>
    <row r="65" spans="1:16" s="10" customFormat="1" ht="16.5" customHeight="1">
      <c r="A65" s="14"/>
      <c r="B65" s="46"/>
      <c r="C65" s="57"/>
      <c r="D65" s="73" t="s">
        <v>3</v>
      </c>
      <c r="E65" s="88">
        <v>407</v>
      </c>
      <c r="F65" s="78">
        <v>14</v>
      </c>
      <c r="G65" s="187">
        <f>F65/E65*100</f>
        <v>3.43980343980344</v>
      </c>
      <c r="H65" s="78">
        <v>14</v>
      </c>
      <c r="I65" s="187">
        <f>H65/F65*100</f>
        <v>100</v>
      </c>
      <c r="J65" s="78">
        <v>4</v>
      </c>
      <c r="K65" s="79">
        <v>1</v>
      </c>
      <c r="L65" s="80">
        <v>0</v>
      </c>
      <c r="M65" s="79">
        <v>6</v>
      </c>
      <c r="N65" s="79">
        <v>3</v>
      </c>
      <c r="O65" s="81">
        <v>0</v>
      </c>
      <c r="P65" s="12"/>
    </row>
    <row r="66" spans="1:16" s="71" customFormat="1" ht="16.5" customHeight="1">
      <c r="A66" s="68"/>
      <c r="B66" s="69"/>
      <c r="C66" s="69"/>
      <c r="D66" s="142" t="s">
        <v>19</v>
      </c>
      <c r="E66" s="142"/>
      <c r="F66" s="162"/>
      <c r="G66" s="163"/>
      <c r="H66" s="164"/>
      <c r="I66" s="165"/>
      <c r="J66" s="166"/>
      <c r="K66" s="166"/>
      <c r="L66" s="166"/>
      <c r="M66" s="166"/>
      <c r="N66" s="166"/>
      <c r="O66" s="167"/>
      <c r="P66" s="70"/>
    </row>
    <row r="67" spans="1:16" s="10" customFormat="1" ht="16.5" customHeight="1" thickBot="1">
      <c r="A67" s="14"/>
      <c r="B67" s="46"/>
      <c r="C67" s="46"/>
      <c r="D67" s="89" t="s">
        <v>16</v>
      </c>
      <c r="E67" s="159">
        <f>+E68+E69</f>
        <v>375</v>
      </c>
      <c r="F67" s="159">
        <f>+F68+F69</f>
        <v>10</v>
      </c>
      <c r="G67" s="186">
        <f>F67/E67*100</f>
        <v>2.666666666666667</v>
      </c>
      <c r="H67" s="159">
        <f aca="true" t="shared" si="11" ref="H67:O67">+H68+H69</f>
        <v>10</v>
      </c>
      <c r="I67" s="188">
        <f>H67/F67*100</f>
        <v>100</v>
      </c>
      <c r="J67" s="159">
        <f t="shared" si="11"/>
        <v>4</v>
      </c>
      <c r="K67" s="159">
        <f t="shared" si="11"/>
        <v>1</v>
      </c>
      <c r="L67" s="160">
        <f t="shared" si="11"/>
        <v>0</v>
      </c>
      <c r="M67" s="160">
        <f t="shared" si="11"/>
        <v>5</v>
      </c>
      <c r="N67" s="159">
        <f t="shared" si="11"/>
        <v>0</v>
      </c>
      <c r="O67" s="161">
        <f t="shared" si="11"/>
        <v>0</v>
      </c>
      <c r="P67" s="12"/>
    </row>
    <row r="68" spans="1:16" s="10" customFormat="1" ht="16.5" customHeight="1">
      <c r="A68" s="14"/>
      <c r="B68" s="46"/>
      <c r="C68" s="57"/>
      <c r="D68" s="73" t="s">
        <v>4</v>
      </c>
      <c r="E68" s="41">
        <v>56</v>
      </c>
      <c r="F68" s="41">
        <v>0</v>
      </c>
      <c r="G68" s="41">
        <f>F68/E68*100</f>
        <v>0</v>
      </c>
      <c r="H68" s="41">
        <v>0</v>
      </c>
      <c r="I68" s="170" t="s">
        <v>25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75">
        <v>0</v>
      </c>
      <c r="P68" s="12"/>
    </row>
    <row r="69" spans="1:16" s="10" customFormat="1" ht="16.5" customHeight="1" thickBot="1">
      <c r="A69" s="14"/>
      <c r="B69" s="43"/>
      <c r="C69" s="58"/>
      <c r="D69" s="89" t="s">
        <v>3</v>
      </c>
      <c r="E69" s="83">
        <v>319</v>
      </c>
      <c r="F69" s="83">
        <v>10</v>
      </c>
      <c r="G69" s="185">
        <f>F69/E69*100</f>
        <v>3.1347962382445136</v>
      </c>
      <c r="H69" s="83">
        <v>10</v>
      </c>
      <c r="I69" s="214">
        <f>H69/F69*100</f>
        <v>100</v>
      </c>
      <c r="J69" s="83">
        <v>4</v>
      </c>
      <c r="K69" s="83">
        <v>1</v>
      </c>
      <c r="L69" s="86">
        <v>0</v>
      </c>
      <c r="M69" s="85">
        <v>5</v>
      </c>
      <c r="N69" s="85">
        <v>0</v>
      </c>
      <c r="O69" s="87">
        <v>0</v>
      </c>
      <c r="P69" s="12"/>
    </row>
    <row r="70" spans="4:17" ht="12.75" customHeight="1">
      <c r="D70" s="2"/>
      <c r="E70" s="1"/>
      <c r="F70" s="1"/>
      <c r="G70" s="5"/>
      <c r="H70" s="1"/>
      <c r="I70" s="5"/>
      <c r="J70" s="1"/>
      <c r="K70" s="6"/>
      <c r="L70" s="7"/>
      <c r="M70" s="7"/>
      <c r="N70" s="7"/>
      <c r="O70" s="7"/>
      <c r="P70" s="7"/>
      <c r="Q70" s="7"/>
    </row>
    <row r="71" spans="4:17" ht="12.75" customHeight="1">
      <c r="D71" s="4"/>
      <c r="E71" s="2"/>
      <c r="F71" s="2"/>
      <c r="G71" s="2"/>
      <c r="H71" s="2"/>
      <c r="I71" s="2"/>
      <c r="J71" s="2"/>
      <c r="K71" s="2"/>
      <c r="L71" s="3"/>
      <c r="M71" s="3"/>
      <c r="N71" s="3"/>
      <c r="O71" s="3"/>
      <c r="P71" s="3"/>
      <c r="Q71" s="3"/>
    </row>
    <row r="72" spans="4:17" ht="12.75" customHeight="1">
      <c r="D72" s="4"/>
      <c r="E72" s="2"/>
      <c r="F72" s="2"/>
      <c r="G72" s="2"/>
      <c r="H72" s="2"/>
      <c r="I72" s="2"/>
      <c r="J72" s="2"/>
      <c r="K72" s="2"/>
      <c r="L72" s="3"/>
      <c r="M72" s="3"/>
      <c r="N72" s="3"/>
      <c r="O72" s="3"/>
      <c r="P72" s="3"/>
      <c r="Q72" s="3"/>
    </row>
    <row r="73" spans="4:17" ht="12.75" customHeight="1">
      <c r="D73" s="4"/>
      <c r="E73" s="2"/>
      <c r="F73" s="2"/>
      <c r="G73" s="2"/>
      <c r="H73" s="2"/>
      <c r="I73" s="2"/>
      <c r="J73" s="2"/>
      <c r="K73" s="2"/>
      <c r="L73" s="3"/>
      <c r="M73" s="3"/>
      <c r="N73" s="3"/>
      <c r="O73" s="3"/>
      <c r="P73" s="3"/>
      <c r="Q73" s="3"/>
    </row>
    <row r="74" spans="4:17" ht="12.75" customHeight="1">
      <c r="D74" s="4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  <c r="Q74" s="3"/>
    </row>
    <row r="75" spans="4:17" ht="12.75" customHeight="1">
      <c r="D75" s="4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  <c r="Q75" s="3"/>
    </row>
    <row r="76" spans="4:17" ht="12.75" customHeight="1">
      <c r="D76" s="4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  <c r="Q76" s="3"/>
    </row>
    <row r="77" spans="4:17" ht="12.75" customHeight="1">
      <c r="D77" s="4"/>
      <c r="E77" s="2"/>
      <c r="F77" s="2"/>
      <c r="G77" s="2"/>
      <c r="H77" s="2"/>
      <c r="I77" s="2"/>
      <c r="J77" s="2"/>
      <c r="K77" s="2"/>
      <c r="L77" s="3"/>
      <c r="M77" s="3"/>
      <c r="N77" s="3"/>
      <c r="O77" s="3"/>
      <c r="P77" s="3"/>
      <c r="Q77" s="3"/>
    </row>
    <row r="78" spans="4:17" ht="12.75" customHeight="1">
      <c r="D78" s="4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</row>
    <row r="79" spans="4:17" ht="12.75" customHeight="1">
      <c r="D79" s="4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</row>
    <row r="80" spans="4:17" ht="12.75" customHeight="1">
      <c r="D80" s="4"/>
      <c r="E80" s="2"/>
      <c r="F80" s="2"/>
      <c r="G80" s="2"/>
      <c r="H80" s="2"/>
      <c r="I80" s="2"/>
      <c r="J80" s="2"/>
      <c r="K80" s="2"/>
      <c r="L80" s="3"/>
      <c r="M80" s="3"/>
      <c r="N80" s="3"/>
      <c r="O80" s="3"/>
      <c r="P80" s="3"/>
      <c r="Q80" s="3"/>
    </row>
    <row r="81" spans="4:17" ht="12.75" customHeight="1">
      <c r="D81" s="4"/>
      <c r="E81" s="2"/>
      <c r="F81" s="2"/>
      <c r="G81" s="2"/>
      <c r="H81" s="2"/>
      <c r="I81" s="2"/>
      <c r="J81" s="2"/>
      <c r="K81" s="2"/>
      <c r="L81" s="3"/>
      <c r="M81" s="3"/>
      <c r="N81" s="3"/>
      <c r="O81" s="3"/>
      <c r="P81" s="3"/>
      <c r="Q81" s="3"/>
    </row>
    <row r="82" spans="4:17" ht="12.75" customHeight="1">
      <c r="D82" s="4"/>
      <c r="E82" s="2"/>
      <c r="F82" s="2"/>
      <c r="G82" s="2"/>
      <c r="H82" s="2"/>
      <c r="I82" s="2"/>
      <c r="J82" s="2"/>
      <c r="K82" s="2"/>
      <c r="L82" s="3"/>
      <c r="M82" s="3"/>
      <c r="N82" s="3"/>
      <c r="O82" s="3"/>
      <c r="P82" s="3"/>
      <c r="Q82" s="3"/>
    </row>
    <row r="83" spans="4:17" ht="12.75" customHeight="1">
      <c r="D83" s="4"/>
      <c r="E83" s="2"/>
      <c r="F83" s="2"/>
      <c r="G83" s="2"/>
      <c r="H83" s="2"/>
      <c r="I83" s="2"/>
      <c r="J83" s="2"/>
      <c r="K83" s="2"/>
      <c r="L83" s="3"/>
      <c r="M83" s="3"/>
      <c r="N83" s="3"/>
      <c r="O83" s="3"/>
      <c r="P83" s="3"/>
      <c r="Q83" s="3"/>
    </row>
    <row r="84" spans="4:17" ht="12.75" customHeight="1">
      <c r="D84" s="4"/>
      <c r="E84" s="2"/>
      <c r="F84" s="2"/>
      <c r="G84" s="2"/>
      <c r="H84" s="2"/>
      <c r="I84" s="2"/>
      <c r="J84" s="2"/>
      <c r="K84" s="2"/>
      <c r="L84" s="3"/>
      <c r="M84" s="3"/>
      <c r="N84" s="3"/>
      <c r="O84" s="3"/>
      <c r="P84" s="3"/>
      <c r="Q84" s="3"/>
    </row>
    <row r="85" spans="4:17" ht="12.75" customHeight="1">
      <c r="D85" s="4"/>
      <c r="E85" s="2"/>
      <c r="F85" s="2"/>
      <c r="G85" s="2"/>
      <c r="H85" s="2"/>
      <c r="I85" s="2"/>
      <c r="J85" s="2"/>
      <c r="K85" s="2"/>
      <c r="L85" s="3"/>
      <c r="M85" s="3"/>
      <c r="N85" s="3"/>
      <c r="O85" s="3"/>
      <c r="P85" s="3"/>
      <c r="Q85" s="3"/>
    </row>
    <row r="86" spans="4:17" ht="12.75" customHeight="1">
      <c r="D86" s="4"/>
      <c r="E86" s="2"/>
      <c r="F86" s="2"/>
      <c r="G86" s="2"/>
      <c r="H86" s="2"/>
      <c r="I86" s="2"/>
      <c r="J86" s="2"/>
      <c r="K86" s="2"/>
      <c r="L86" s="3"/>
      <c r="M86" s="3"/>
      <c r="N86" s="3"/>
      <c r="O86" s="3"/>
      <c r="P86" s="3"/>
      <c r="Q86" s="3"/>
    </row>
    <row r="87" spans="4:17" ht="12.75" customHeight="1">
      <c r="D87" s="4"/>
      <c r="E87" s="2"/>
      <c r="F87" s="2"/>
      <c r="G87" s="2"/>
      <c r="H87" s="2"/>
      <c r="I87" s="2"/>
      <c r="J87" s="2"/>
      <c r="K87" s="2"/>
      <c r="L87" s="3"/>
      <c r="M87" s="3"/>
      <c r="N87" s="3"/>
      <c r="O87" s="3"/>
      <c r="P87" s="3"/>
      <c r="Q87" s="3"/>
    </row>
  </sheetData>
  <sheetProtection/>
  <mergeCells count="40">
    <mergeCell ref="D11:E11"/>
    <mergeCell ref="D15:E15"/>
    <mergeCell ref="D3:D5"/>
    <mergeCell ref="C7:D7"/>
    <mergeCell ref="C8:D8"/>
    <mergeCell ref="C9:D9"/>
    <mergeCell ref="J55:O55"/>
    <mergeCell ref="J56:J57"/>
    <mergeCell ref="K56:K57"/>
    <mergeCell ref="L56:L57"/>
    <mergeCell ref="M56:M57"/>
    <mergeCell ref="H21:H22"/>
    <mergeCell ref="H38:H39"/>
    <mergeCell ref="I38:I39"/>
    <mergeCell ref="O56:O57"/>
    <mergeCell ref="L39:L40"/>
    <mergeCell ref="M22:M23"/>
    <mergeCell ref="L22:L23"/>
    <mergeCell ref="J21:O21"/>
    <mergeCell ref="K22:K23"/>
    <mergeCell ref="O22:O23"/>
    <mergeCell ref="D55:D57"/>
    <mergeCell ref="K39:K40"/>
    <mergeCell ref="J39:J40"/>
    <mergeCell ref="I21:I22"/>
    <mergeCell ref="J38:O38"/>
    <mergeCell ref="O39:O40"/>
    <mergeCell ref="D37:F37"/>
    <mergeCell ref="N56:N57"/>
    <mergeCell ref="H55:H56"/>
    <mergeCell ref="I55:I56"/>
    <mergeCell ref="D21:D23"/>
    <mergeCell ref="C24:D24"/>
    <mergeCell ref="D38:D40"/>
    <mergeCell ref="C25:D25"/>
    <mergeCell ref="C26:D26"/>
    <mergeCell ref="N22:N23"/>
    <mergeCell ref="J22:J23"/>
    <mergeCell ref="M39:M40"/>
    <mergeCell ref="N39:N40"/>
  </mergeCells>
  <printOptions/>
  <pageMargins left="0.72" right="0.19" top="0.62" bottom="0.19" header="620271.8736220472" footer="228346.45669291337"/>
  <pageSetup horizontalDpi="400" verticalDpi="400" orientation="landscape" paperSize="9" r:id="rId1"/>
  <rowBreaks count="1" manualBreakCount="1">
    <brk id="35" max="255" man="1"/>
  </rowBreaks>
  <colBreaks count="1" manualBreakCount="1">
    <brk id="16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p33827</cp:lastModifiedBy>
  <cp:lastPrinted>2009-01-20T09:27:39Z</cp:lastPrinted>
  <dcterms:created xsi:type="dcterms:W3CDTF">2004-12-20T04:45:15Z</dcterms:created>
  <dcterms:modified xsi:type="dcterms:W3CDTF">2009-02-24T01:58:46Z</dcterms:modified>
  <cp:category/>
  <cp:version/>
  <cp:contentType/>
  <cp:contentStatus/>
  <cp:revision>20</cp:revision>
</cp:coreProperties>
</file>