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90" sheetId="1" r:id="rId1"/>
  </sheets>
  <definedNames/>
  <calcPr fullCalcOnLoad="1"/>
</workbook>
</file>

<file path=xl/sharedStrings.xml><?xml version="1.0" encoding="utf-8"?>
<sst xmlns="http://schemas.openxmlformats.org/spreadsheetml/2006/main" count="992" uniqueCount="814">
  <si>
    <t xml:space="preserve">        52． 産業小分類別事業所数、従業者数</t>
  </si>
  <si>
    <t>　　　　　　　　　　　平成８年（1996）10月１日</t>
  </si>
  <si>
    <t>区分</t>
  </si>
  <si>
    <t>事業所数</t>
  </si>
  <si>
    <t>従業者数</t>
  </si>
  <si>
    <t>人</t>
  </si>
  <si>
    <t>Ａ～Ｍ</t>
  </si>
  <si>
    <t>全産業</t>
  </si>
  <si>
    <t>091</t>
  </si>
  <si>
    <t>一般土木建設工事業</t>
  </si>
  <si>
    <t>092</t>
  </si>
  <si>
    <t>土木工事業（舗装、しゅんせつ工事業を除く）</t>
  </si>
  <si>
    <t>Ａ～Ｌ</t>
  </si>
  <si>
    <t>全産業（Ｍ公務を除く）</t>
  </si>
  <si>
    <t>093</t>
  </si>
  <si>
    <t>舗装工事業</t>
  </si>
  <si>
    <t>094</t>
  </si>
  <si>
    <t>しゅんせつ工事業</t>
  </si>
  <si>
    <t>Ａ～Ｃ</t>
  </si>
  <si>
    <t>農林漁業</t>
  </si>
  <si>
    <t>095</t>
  </si>
  <si>
    <t>建築工事業(木造建築工事業を除く)</t>
  </si>
  <si>
    <t>096</t>
  </si>
  <si>
    <t>木造建築工事業</t>
  </si>
  <si>
    <t>Ａ</t>
  </si>
  <si>
    <t>農業</t>
  </si>
  <si>
    <t>10</t>
  </si>
  <si>
    <t>職別工事業（設備工事業を除く）</t>
  </si>
  <si>
    <t>01</t>
  </si>
  <si>
    <t>101</t>
  </si>
  <si>
    <t>大工工事業</t>
  </si>
  <si>
    <t>011</t>
  </si>
  <si>
    <t>耕種農業</t>
  </si>
  <si>
    <t>102</t>
  </si>
  <si>
    <t>とび・大工・コンクリート工事業</t>
  </si>
  <si>
    <t>012</t>
  </si>
  <si>
    <t>畜産農業</t>
  </si>
  <si>
    <t>103</t>
  </si>
  <si>
    <t>鉄骨・鉄筋工事業</t>
  </si>
  <si>
    <t>013</t>
  </si>
  <si>
    <t>養蚕農業</t>
  </si>
  <si>
    <t>104</t>
  </si>
  <si>
    <t>石工・れんが・タイル・ブロック工事業</t>
  </si>
  <si>
    <t>014</t>
  </si>
  <si>
    <t>農業サービス業（園芸サービス業を除く）</t>
  </si>
  <si>
    <t>105</t>
  </si>
  <si>
    <t>左官工事業</t>
  </si>
  <si>
    <t>015</t>
  </si>
  <si>
    <t>園芸サービス業</t>
  </si>
  <si>
    <t>106</t>
  </si>
  <si>
    <t>屋根工事業（金属製屋根工事業を除く）</t>
  </si>
  <si>
    <t>107</t>
  </si>
  <si>
    <t>板金・金物工事業</t>
  </si>
  <si>
    <t>Ｂ</t>
  </si>
  <si>
    <t>林業</t>
  </si>
  <si>
    <t>108</t>
  </si>
  <si>
    <t>塗装工事業</t>
  </si>
  <si>
    <t>109</t>
  </si>
  <si>
    <t>その他の職別工事業</t>
  </si>
  <si>
    <t>02</t>
  </si>
  <si>
    <t>10A</t>
  </si>
  <si>
    <t>内 装 工 事 業</t>
  </si>
  <si>
    <t>021</t>
  </si>
  <si>
    <t>育林業</t>
  </si>
  <si>
    <t>10B</t>
  </si>
  <si>
    <t>022</t>
  </si>
  <si>
    <t>素材生産業</t>
  </si>
  <si>
    <t>023</t>
  </si>
  <si>
    <t>特用林産物生産業（きのこ類の栽培を除く）</t>
  </si>
  <si>
    <t>11</t>
  </si>
  <si>
    <t>設備工事業</t>
  </si>
  <si>
    <t>024</t>
  </si>
  <si>
    <t>林業サービス業</t>
  </si>
  <si>
    <t>111</t>
  </si>
  <si>
    <t>電気工事業</t>
  </si>
  <si>
    <t>029</t>
  </si>
  <si>
    <t>その他の林業</t>
  </si>
  <si>
    <t>112</t>
  </si>
  <si>
    <t>電気通信・信号装置工事業</t>
  </si>
  <si>
    <t>113</t>
  </si>
  <si>
    <t>管工事業（さく井工事業を除く）</t>
  </si>
  <si>
    <t>Ｃ</t>
  </si>
  <si>
    <t>漁業</t>
  </si>
  <si>
    <t>114</t>
  </si>
  <si>
    <t>さく井工事業</t>
  </si>
  <si>
    <t>119</t>
  </si>
  <si>
    <t>その他の設備工事業</t>
  </si>
  <si>
    <t>03</t>
  </si>
  <si>
    <t>031</t>
  </si>
  <si>
    <t>一般海面漁業</t>
  </si>
  <si>
    <t>-</t>
  </si>
  <si>
    <t>Ｆ</t>
  </si>
  <si>
    <t>製造業</t>
  </si>
  <si>
    <t>032</t>
  </si>
  <si>
    <t>捕鯨業</t>
  </si>
  <si>
    <t>033</t>
  </si>
  <si>
    <t>内水面漁業</t>
  </si>
  <si>
    <t>12</t>
  </si>
  <si>
    <t>食料品製造業</t>
  </si>
  <si>
    <t>121</t>
  </si>
  <si>
    <t>畜産食料品製造業</t>
  </si>
  <si>
    <t>04</t>
  </si>
  <si>
    <t>水産養殖業</t>
  </si>
  <si>
    <t>122</t>
  </si>
  <si>
    <t>水産食料品製造業</t>
  </si>
  <si>
    <t>041</t>
  </si>
  <si>
    <t>海面養殖業</t>
  </si>
  <si>
    <t>123</t>
  </si>
  <si>
    <t>野菜缶詰・果実缶詰・農産保存食料品製造業</t>
  </si>
  <si>
    <t>042</t>
  </si>
  <si>
    <t>内水面養殖業</t>
  </si>
  <si>
    <t>124</t>
  </si>
  <si>
    <t>調味料製造業</t>
  </si>
  <si>
    <t>125</t>
  </si>
  <si>
    <t>糖類製造業</t>
  </si>
  <si>
    <t>Ｄ～Ｍ</t>
  </si>
  <si>
    <t>非農林漁業</t>
  </si>
  <si>
    <t>126</t>
  </si>
  <si>
    <t>精穀・製粉業</t>
  </si>
  <si>
    <t>127</t>
  </si>
  <si>
    <t>パン・菓子製造業</t>
  </si>
  <si>
    <t>Ｄ～Ｌ</t>
  </si>
  <si>
    <t>非農林漁業（Ｍ公務を除く）</t>
  </si>
  <si>
    <t>128</t>
  </si>
  <si>
    <t>動植物油脂製造業</t>
  </si>
  <si>
    <t>129</t>
  </si>
  <si>
    <t>その他の食料品製造業</t>
  </si>
  <si>
    <t>Ｄ</t>
  </si>
  <si>
    <t>鉱業</t>
  </si>
  <si>
    <t>13</t>
  </si>
  <si>
    <t>05</t>
  </si>
  <si>
    <t>金属鉱業</t>
  </si>
  <si>
    <t>131</t>
  </si>
  <si>
    <t>清涼飲料製造業</t>
  </si>
  <si>
    <t>051</t>
  </si>
  <si>
    <t>貴金属鉱業</t>
  </si>
  <si>
    <t>132</t>
  </si>
  <si>
    <t>酒類製造業</t>
  </si>
  <si>
    <t>052</t>
  </si>
  <si>
    <t>非鉄金属鉱業</t>
  </si>
  <si>
    <t>133</t>
  </si>
  <si>
    <t>茶・コーヒー製造業</t>
  </si>
  <si>
    <t>053</t>
  </si>
  <si>
    <t>鉄属鉱業</t>
  </si>
  <si>
    <t>134</t>
  </si>
  <si>
    <t>製氷業</t>
  </si>
  <si>
    <t>059</t>
  </si>
  <si>
    <t>その他の金属雇業</t>
  </si>
  <si>
    <t>135</t>
  </si>
  <si>
    <t>たばこ製造業</t>
  </si>
  <si>
    <t>136</t>
  </si>
  <si>
    <t>飼料・有機質肥料製造業</t>
  </si>
  <si>
    <t>06</t>
  </si>
  <si>
    <t>061</t>
  </si>
  <si>
    <t>石炭・亜炭鉱業（石炭選別業を除く）</t>
  </si>
  <si>
    <t>14</t>
  </si>
  <si>
    <t>繊維工業（衣服、その他の繊維製品を除く）</t>
  </si>
  <si>
    <t>062</t>
  </si>
  <si>
    <t>石炭選別業</t>
  </si>
  <si>
    <t>141</t>
  </si>
  <si>
    <t>製糸業</t>
  </si>
  <si>
    <t>142</t>
  </si>
  <si>
    <t>紡績業</t>
  </si>
  <si>
    <t>07</t>
  </si>
  <si>
    <t>143</t>
  </si>
  <si>
    <t>ねん糸製造業</t>
  </si>
  <si>
    <t>071</t>
  </si>
  <si>
    <t>原油鉱業</t>
  </si>
  <si>
    <t>144</t>
  </si>
  <si>
    <t>織物業</t>
  </si>
  <si>
    <t>072</t>
  </si>
  <si>
    <t>天然ガス鉱業</t>
  </si>
  <si>
    <t>145</t>
  </si>
  <si>
    <t>ニット生地製造業</t>
  </si>
  <si>
    <t>146</t>
  </si>
  <si>
    <t>染色整理業</t>
  </si>
  <si>
    <t>08</t>
  </si>
  <si>
    <t>非金属鉱業</t>
  </si>
  <si>
    <t>147</t>
  </si>
  <si>
    <t>綱・網製造業</t>
  </si>
  <si>
    <t>081</t>
  </si>
  <si>
    <t>採石業、砂・砂利・玉石採取業</t>
  </si>
  <si>
    <t>148</t>
  </si>
  <si>
    <t>レース・繊維雑品製造業</t>
  </si>
  <si>
    <t>082</t>
  </si>
  <si>
    <t>窯業原料用鉱物鉱業</t>
  </si>
  <si>
    <t>149</t>
  </si>
  <si>
    <t>その他の繊維工業</t>
  </si>
  <si>
    <t>083</t>
  </si>
  <si>
    <t>粘土鉱業（別掲を除く）</t>
  </si>
  <si>
    <t>089</t>
  </si>
  <si>
    <t>その他の非金属鉱業</t>
  </si>
  <si>
    <t>15</t>
  </si>
  <si>
    <t>151</t>
  </si>
  <si>
    <t>織物製外衣・シャツ製造業（和式を除く）</t>
  </si>
  <si>
    <t>Ｅ</t>
  </si>
  <si>
    <t>建設業</t>
  </si>
  <si>
    <t>152</t>
  </si>
  <si>
    <t>ニット製外衣・シャツ製造業</t>
  </si>
  <si>
    <t>153</t>
  </si>
  <si>
    <t>下着類製造業</t>
  </si>
  <si>
    <t>09</t>
  </si>
  <si>
    <t>総合工事業</t>
  </si>
  <si>
    <t>154</t>
  </si>
  <si>
    <t>毛皮製衣服・身の回り品製造業</t>
  </si>
  <si>
    <t>　資料：総務省統計局「事業所・企業統計調査」</t>
  </si>
  <si>
    <t xml:space="preserve">       52． 産業小分類別事業所数、従業者数（続き）</t>
  </si>
  <si>
    <t>和装製品・足袋製造業</t>
  </si>
  <si>
    <t>その他の衣服・繊維製身の回り品製造業</t>
  </si>
  <si>
    <t>なめし革製造業</t>
  </si>
  <si>
    <t>その他の繊維製品製造業</t>
  </si>
  <si>
    <t>工業用革製品製造業（手袋を除く）</t>
  </si>
  <si>
    <t>革製履物用材料・同附属品製造業</t>
  </si>
  <si>
    <t>革製履物製造業</t>
  </si>
  <si>
    <t>製材業、木製品製造業</t>
  </si>
  <si>
    <t>革製手袋製造業</t>
  </si>
  <si>
    <t>造作材・合板・建築用組立材料製造業</t>
  </si>
  <si>
    <t>かばん製造業</t>
  </si>
  <si>
    <t>木製容器製造業（竹・とうを含む）</t>
  </si>
  <si>
    <t>袋物製造業</t>
  </si>
  <si>
    <t>その他の木製品製造業（竹・とうを含む）</t>
  </si>
  <si>
    <t>毛皮製造業</t>
  </si>
  <si>
    <t>その他のなめし革製品製造業</t>
  </si>
  <si>
    <t>家具製造業</t>
  </si>
  <si>
    <t>宗教用具製造業</t>
  </si>
  <si>
    <t>ガラス・同製品製造業</t>
  </si>
  <si>
    <t>建具製造業</t>
  </si>
  <si>
    <t>セメント・同製品製造業</t>
  </si>
  <si>
    <t>その他の家具・装備品製造業</t>
  </si>
  <si>
    <t>建設用粘土製品製造業(陶磁器製を除く)</t>
  </si>
  <si>
    <t>陶磁器・同関連製品製造業</t>
  </si>
  <si>
    <t>パルプ・紙・紙加工品製造業</t>
  </si>
  <si>
    <t>耐火物製造業</t>
  </si>
  <si>
    <t>パルプ製造業</t>
  </si>
  <si>
    <t>炭素・黒鉛製品製造業</t>
  </si>
  <si>
    <t>紙製造業</t>
  </si>
  <si>
    <t>研磨材・同製品製造業</t>
  </si>
  <si>
    <t>加工紙製造業</t>
  </si>
  <si>
    <t>骨材・石工品等製造業</t>
  </si>
  <si>
    <t>紙製品製造業</t>
  </si>
  <si>
    <t>その他の窯業・土石製品製造業</t>
  </si>
  <si>
    <t>紙製容器製造業</t>
  </si>
  <si>
    <t>その他のパルプ・紙・紙加工品製造業</t>
  </si>
  <si>
    <t>鉄鋼業</t>
  </si>
  <si>
    <t>高炉による製鉄業</t>
  </si>
  <si>
    <t>出版・印刷・同関連産業</t>
  </si>
  <si>
    <t>高炉によらない製鉄業</t>
  </si>
  <si>
    <t>新聞業</t>
  </si>
  <si>
    <t>製鋼・製鋼圧延業</t>
  </si>
  <si>
    <t>出版業</t>
  </si>
  <si>
    <t>製鋼を行わない鋼材製造業（表面処理鋼材を除く）</t>
  </si>
  <si>
    <t>印刷業（謄写印刷業を除く）</t>
  </si>
  <si>
    <t>表面処理鋼材製造業</t>
  </si>
  <si>
    <t>製版業</t>
  </si>
  <si>
    <t>鉄素形材製造業</t>
  </si>
  <si>
    <t>製本業、印刷物加工品</t>
  </si>
  <si>
    <t>その他の鉄鋼業</t>
  </si>
  <si>
    <t>印刷関連サービス業</t>
  </si>
  <si>
    <t>非鉄金属製造業</t>
  </si>
  <si>
    <t>化学工業</t>
  </si>
  <si>
    <t>非鉄金属第１次製錬・精製業</t>
  </si>
  <si>
    <t>化学肥料製造業</t>
  </si>
  <si>
    <t>非鉄金属第２次製錬・精製業</t>
  </si>
  <si>
    <t>無機化学工業製品製造業</t>
  </si>
  <si>
    <t>非鉄金属・同合金圧延業（抽伸、押出しを含む）</t>
  </si>
  <si>
    <t>有機化学工業製品製造業</t>
  </si>
  <si>
    <t>電線・ケーブル製造業</t>
  </si>
  <si>
    <t>化学繊維製造業</t>
  </si>
  <si>
    <t>非鉄金属素形材製造業</t>
  </si>
  <si>
    <t>油脂加工製品・石けん・塗料等製造業</t>
  </si>
  <si>
    <t>その他の非鉄金属製造業</t>
  </si>
  <si>
    <t>医薬品製造業</t>
  </si>
  <si>
    <t>化粧品・歯磨・その他の化粧品調整品製造業</t>
  </si>
  <si>
    <t>金属製品製造業</t>
  </si>
  <si>
    <t>その他の化学工業</t>
  </si>
  <si>
    <t>ブリキ缶・その他のめっき板等製品製造業</t>
  </si>
  <si>
    <t>洋食器・刃物・手道具・金物類製造業</t>
  </si>
  <si>
    <t>石油製品・石炭製品製造業</t>
  </si>
  <si>
    <t>暖房装置・配管工事用附属品製造業</t>
  </si>
  <si>
    <t>石油精製業</t>
  </si>
  <si>
    <t>建設用・建築用金属製品製造業</t>
  </si>
  <si>
    <t>潤滑油・グリース製造業</t>
  </si>
  <si>
    <t>金属素形材製品製造業</t>
  </si>
  <si>
    <t>コークス製造業</t>
  </si>
  <si>
    <t>金属被覆・彫刻業、熱処理（ほうろう鉄器を除く）</t>
  </si>
  <si>
    <t>練炭・豆炭製造業</t>
  </si>
  <si>
    <t>金属線製品製造業（ねじ類を除く）</t>
  </si>
  <si>
    <t>舗装材料製造業</t>
  </si>
  <si>
    <t>ボルト・ナット・リベット等製造業</t>
  </si>
  <si>
    <t>その他の石油製品・石炭製品製造業</t>
  </si>
  <si>
    <t>その他の金属製品製造業</t>
  </si>
  <si>
    <t>プラスチック製品製造業（別掲を除く）</t>
  </si>
  <si>
    <t>一般機械器具製造業</t>
  </si>
  <si>
    <t>プラスチック板・棒・管・継手等製造業</t>
  </si>
  <si>
    <t>ボイラ・原動機製造業</t>
  </si>
  <si>
    <t>プラスチックフィルム・シート等製造業</t>
  </si>
  <si>
    <t>農業用機械製造業（農業用器具を除く）</t>
  </si>
  <si>
    <t>工業用プラスチック製品製造業</t>
  </si>
  <si>
    <t>建設機械・鉱山機械製造業</t>
  </si>
  <si>
    <t>発泡・強化プラスチック製品製造業</t>
  </si>
  <si>
    <t>金属加工機械製造業</t>
  </si>
  <si>
    <t>プラスチック成形材料製造業</t>
  </si>
  <si>
    <t>繊維機械製造業</t>
  </si>
  <si>
    <t>その他のプラスチック製品製造業</t>
  </si>
  <si>
    <t>特殊産業用機械製造業</t>
  </si>
  <si>
    <t>一般産業用機械・装置製造業</t>
  </si>
  <si>
    <t>ゴム製品製造業</t>
  </si>
  <si>
    <t>事務用・サービス用・民生用機械器具製造業</t>
  </si>
  <si>
    <t>タイヤ・チューブ製造業</t>
  </si>
  <si>
    <t>その他の機械・同部分品製造業</t>
  </si>
  <si>
    <t>ゴム製・プラスチック製履物・同附属品製造業</t>
  </si>
  <si>
    <t>ゴムベルト・ゴムホース・工業用ゴム製品製造業</t>
  </si>
  <si>
    <t>電気機械器具製造業</t>
  </si>
  <si>
    <t>その他のゴム製品製造業</t>
  </si>
  <si>
    <t>発電用・送電用等電気機械器具製造業</t>
  </si>
  <si>
    <t>民生用電気機械器具製造業</t>
  </si>
  <si>
    <t>電球・電気照明器具製造業</t>
  </si>
  <si>
    <t>通信機械器具・同関連機械器具製造業</t>
  </si>
  <si>
    <t>Ｈ</t>
  </si>
  <si>
    <t>電子計算機・同附属装置製造業</t>
  </si>
  <si>
    <t>電子応用装置製造業</t>
  </si>
  <si>
    <t>鉄道業</t>
  </si>
  <si>
    <t>電気計測器製造業</t>
  </si>
  <si>
    <t>電子部品・デバイス製造業</t>
  </si>
  <si>
    <t>その他の電気機械器具製造業</t>
  </si>
  <si>
    <t>道路旅客運送業</t>
  </si>
  <si>
    <t>一般乗合旅客自動車運送業</t>
  </si>
  <si>
    <t>輸送用機械器具製造業</t>
  </si>
  <si>
    <t>一般乗用旅客自動車運送業</t>
  </si>
  <si>
    <t>自動車・同附属品製造業</t>
  </si>
  <si>
    <t>一般貸切旅客自動車運送業</t>
  </si>
  <si>
    <t>鉄道車両・同部分品製造業</t>
  </si>
  <si>
    <t>特定旅客自動車運送業</t>
  </si>
  <si>
    <t>自転車・同部分品製造業</t>
  </si>
  <si>
    <t>その他の道路旅客運送業</t>
  </si>
  <si>
    <t>船舶製造・修理業、舶用機関製造業</t>
  </si>
  <si>
    <t>航空機・同附属品製造業</t>
  </si>
  <si>
    <t>道路貨物運送業</t>
  </si>
  <si>
    <t>その他の輸送用機械器具製造業</t>
  </si>
  <si>
    <t>一般貨物自動車運送業</t>
  </si>
  <si>
    <t>特定貨物自動車運送業</t>
  </si>
  <si>
    <t>精密機械器具製造業</t>
  </si>
  <si>
    <t>貨物軽自動車運送業</t>
  </si>
  <si>
    <t>計量器・測定器・分析機器・試験機製造業</t>
  </si>
  <si>
    <t>集配利用運送業</t>
  </si>
  <si>
    <t>測量機械器具製造業</t>
  </si>
  <si>
    <t>その他の道路貨物運送業</t>
  </si>
  <si>
    <t>医療用機械器具・医療用品製造業</t>
  </si>
  <si>
    <t>理化学機械器具製造業</t>
  </si>
  <si>
    <t>水運業</t>
  </si>
  <si>
    <t>光学機械器具・レンズ製造業</t>
  </si>
  <si>
    <t>外航海運業</t>
  </si>
  <si>
    <t>眼鏡製造業（枠を含む）</t>
  </si>
  <si>
    <t>沿海海運業</t>
  </si>
  <si>
    <t>時計・同部分品製造業</t>
  </si>
  <si>
    <t>内陸水運業</t>
  </si>
  <si>
    <t>船舶貸渡業</t>
  </si>
  <si>
    <t>武器製造業</t>
  </si>
  <si>
    <t>銃製造業</t>
  </si>
  <si>
    <t>航空運輸業</t>
  </si>
  <si>
    <t>砲製造業</t>
  </si>
  <si>
    <t>航空運送業</t>
  </si>
  <si>
    <t>銃弾製造業</t>
  </si>
  <si>
    <t>航空機使用業（航空運送業を除く）</t>
  </si>
  <si>
    <t>砲弾製造業（装てん組立業を除く）</t>
  </si>
  <si>
    <t>銃砲弾以外の弾薬製造業（装てん組立業を除く）</t>
  </si>
  <si>
    <t>倉庫業</t>
  </si>
  <si>
    <t>弾薬装てん組立業（銃弾製造業を除く）</t>
  </si>
  <si>
    <t>普通倉庫業</t>
  </si>
  <si>
    <t>特殊装甲車両・同部分品製造業</t>
  </si>
  <si>
    <t>冷蔵倉庫業</t>
  </si>
  <si>
    <t>その他の武器製造業</t>
  </si>
  <si>
    <t>水面木材倉庫業</t>
  </si>
  <si>
    <t>その他の製造業</t>
  </si>
  <si>
    <t>運輸に附帯するサービス業</t>
  </si>
  <si>
    <t>貴金属製品製造業（宝石加工を含む）</t>
  </si>
  <si>
    <t>旅行業</t>
  </si>
  <si>
    <t>楽器製造業</t>
  </si>
  <si>
    <t>港湾運送業</t>
  </si>
  <si>
    <t>がん具・運動用具製造業</t>
  </si>
  <si>
    <t>貨物運送取扱業（集配利用運送業を除く）</t>
  </si>
  <si>
    <t>34Ａ</t>
  </si>
  <si>
    <t>運動用具製造業</t>
  </si>
  <si>
    <t>運送代理店</t>
  </si>
  <si>
    <t>34Ｂ</t>
  </si>
  <si>
    <t>がん具製造業</t>
  </si>
  <si>
    <t>運輸あっせん業</t>
  </si>
  <si>
    <t>ペン・鉛筆・絵画用品・その他の事務用品製造業</t>
  </si>
  <si>
    <t>こん包業</t>
  </si>
  <si>
    <t>装身具・装飾品・ボタン・同関連品製造業</t>
  </si>
  <si>
    <t>運輸施設提供業</t>
  </si>
  <si>
    <t>漆器製造業</t>
  </si>
  <si>
    <t>その他の運輸に附帯するサービス業</t>
  </si>
  <si>
    <t>畳・傘等生活雑貨製品製造業</t>
  </si>
  <si>
    <t>他に分類されない製造業</t>
  </si>
  <si>
    <t>郵便業</t>
  </si>
  <si>
    <t>34Ｃ</t>
  </si>
  <si>
    <t>情報記録物製造業（書類等の印刷物を除く）</t>
  </si>
  <si>
    <t>34Ｄ</t>
  </si>
  <si>
    <t>郵便受託業</t>
  </si>
  <si>
    <t>Ｇ</t>
  </si>
  <si>
    <t>電気通信業</t>
  </si>
  <si>
    <t>国内電気通信業（有線放送電話業を除く）</t>
  </si>
  <si>
    <t>電気業</t>
  </si>
  <si>
    <t>国際電気通信業</t>
  </si>
  <si>
    <t>有線放送電話業</t>
  </si>
  <si>
    <t>電気通信に附帯するサービス業</t>
  </si>
  <si>
    <t>ガス業</t>
  </si>
  <si>
    <t>Ｉ</t>
  </si>
  <si>
    <t>熱供給業</t>
  </si>
  <si>
    <t>48～53</t>
  </si>
  <si>
    <t>卸売業</t>
  </si>
  <si>
    <t>各種商品卸売業</t>
  </si>
  <si>
    <t>水道業</t>
  </si>
  <si>
    <t>上水道業</t>
  </si>
  <si>
    <t>48Ａ</t>
  </si>
  <si>
    <t>各種商品卸売業（従業者１人以上）</t>
  </si>
  <si>
    <t>工業用水道業</t>
  </si>
  <si>
    <t>48Ｂ</t>
  </si>
  <si>
    <t>その他の各種商品卸売業</t>
  </si>
  <si>
    <t>下水道業</t>
  </si>
  <si>
    <t>陶磁器・ガラス器小売業</t>
  </si>
  <si>
    <t>繊維品卸売業（衣服、身の回り品を除く）</t>
  </si>
  <si>
    <t>家庭用機械器具小売業</t>
  </si>
  <si>
    <t>衣服・身の回り品卸売業</t>
  </si>
  <si>
    <t>その他のじゅう器小売業</t>
  </si>
  <si>
    <t>飲食料品卸売業</t>
  </si>
  <si>
    <t>その他の小売業</t>
  </si>
  <si>
    <t>農畜産物・水産物卸売業</t>
  </si>
  <si>
    <t>医薬品・化粧品小売業</t>
  </si>
  <si>
    <t>50Ａ</t>
  </si>
  <si>
    <t>米穀類卸売業</t>
  </si>
  <si>
    <t>農耕用品小売業</t>
  </si>
  <si>
    <t>50Ｂ</t>
  </si>
  <si>
    <t>野菜・果実卸売業</t>
  </si>
  <si>
    <t>燃料小売業</t>
  </si>
  <si>
    <t>50Ｃ</t>
  </si>
  <si>
    <t>食肉卸売業</t>
  </si>
  <si>
    <t>書籍・文房具小売業</t>
  </si>
  <si>
    <t>50Ｄ</t>
  </si>
  <si>
    <t>生鮮魚介卸売業</t>
  </si>
  <si>
    <t>スポーツ用品・がん具・娯楽用品・楽器小売業</t>
  </si>
  <si>
    <t>50Ｅ</t>
  </si>
  <si>
    <t>その他の農畜産物・水産物卸売業</t>
  </si>
  <si>
    <t>59Ａ</t>
  </si>
  <si>
    <t>スポーツ用品小売業</t>
  </si>
  <si>
    <t>食料・飲料卸売業</t>
  </si>
  <si>
    <t>59Ｂ</t>
  </si>
  <si>
    <t>がん具・娯楽用品小売業</t>
  </si>
  <si>
    <t>59Ｃ</t>
  </si>
  <si>
    <t>楽器小売業</t>
  </si>
  <si>
    <t>写真機・写真材料小売業</t>
  </si>
  <si>
    <t>建築材料卸売業</t>
  </si>
  <si>
    <t>時計・眼鏡・光学機械小売業</t>
  </si>
  <si>
    <t>化学製品卸売業</t>
  </si>
  <si>
    <t>中古品小売業（他に分類されないもの）</t>
  </si>
  <si>
    <t>鉱物・金属材料卸売業</t>
  </si>
  <si>
    <t>他に分類されない小売業</t>
  </si>
  <si>
    <t>再生資源卸売業</t>
  </si>
  <si>
    <t>59Ｄ</t>
  </si>
  <si>
    <t>花・植木小売業</t>
  </si>
  <si>
    <t>59Ｅ</t>
  </si>
  <si>
    <t>機械器具卸売業</t>
  </si>
  <si>
    <t>一般機械器具卸売業</t>
  </si>
  <si>
    <t>60～61</t>
  </si>
  <si>
    <t>飲食業</t>
  </si>
  <si>
    <t>自動車卸売業</t>
  </si>
  <si>
    <t>電気機械器具卸売業</t>
  </si>
  <si>
    <t>一般飲食店</t>
  </si>
  <si>
    <t>その他の機械器具卸売業</t>
  </si>
  <si>
    <t>食堂・レストラン</t>
  </si>
  <si>
    <t>60Ａ</t>
  </si>
  <si>
    <t>一般食堂（別掲を除く）</t>
  </si>
  <si>
    <t>その他の卸売業</t>
  </si>
  <si>
    <t>60Ｂ</t>
  </si>
  <si>
    <t>日本料理店</t>
  </si>
  <si>
    <t>家具・建具・じゅう器等卸売業</t>
  </si>
  <si>
    <t>60Ｃ</t>
  </si>
  <si>
    <t>西洋料理店</t>
  </si>
  <si>
    <t>医薬品・化粧品等卸売業</t>
  </si>
  <si>
    <t>60Ｄ</t>
  </si>
  <si>
    <t>中華料理店</t>
  </si>
  <si>
    <t>代理商、仲立業</t>
  </si>
  <si>
    <t>60Ｅ</t>
  </si>
  <si>
    <t>焼肉店（東洋料理のもの）</t>
  </si>
  <si>
    <t>他に分類されない卸売業</t>
  </si>
  <si>
    <t>60Ｆ</t>
  </si>
  <si>
    <t>東洋料理店（中華料理店・焼肉店を除く）</t>
  </si>
  <si>
    <t>そば・うどん店</t>
  </si>
  <si>
    <t>54～59</t>
  </si>
  <si>
    <t>小売業</t>
  </si>
  <si>
    <t>すし店</t>
  </si>
  <si>
    <t>喫茶店</t>
  </si>
  <si>
    <t>各種商品小売業</t>
  </si>
  <si>
    <t>その他の一般飲食店</t>
  </si>
  <si>
    <t>百貨店</t>
  </si>
  <si>
    <t>60Ｇ</t>
  </si>
  <si>
    <t>ハンバーガー店</t>
  </si>
  <si>
    <t>その他の各種商品小売業（従業員５人未満）</t>
  </si>
  <si>
    <t>60Ｈ</t>
  </si>
  <si>
    <t>お好み焼店</t>
  </si>
  <si>
    <t>60Ｊ</t>
  </si>
  <si>
    <t>呉服・服地・寝具小売業</t>
  </si>
  <si>
    <t>その他の飲食店</t>
  </si>
  <si>
    <t>男子服小売業</t>
  </si>
  <si>
    <t>料亭</t>
  </si>
  <si>
    <t>婦人・子供服小売業</t>
  </si>
  <si>
    <t>バー、キャバレー、ナイトクラブ</t>
  </si>
  <si>
    <t>靴・履物小売業</t>
  </si>
  <si>
    <t>酒場、ビヤホール</t>
  </si>
  <si>
    <t>その他の織物・衣服・身の回り品小売業</t>
  </si>
  <si>
    <t>Ｊ</t>
  </si>
  <si>
    <t>飲食料品小売業</t>
  </si>
  <si>
    <t>各種食料品小売業</t>
  </si>
  <si>
    <t>酒小売業</t>
  </si>
  <si>
    <t>中央銀行</t>
  </si>
  <si>
    <t>食肉小売業</t>
  </si>
  <si>
    <t>銀行</t>
  </si>
  <si>
    <t>鮮魚小売業</t>
  </si>
  <si>
    <t>在日外国銀行</t>
  </si>
  <si>
    <t>乾物小売業</t>
  </si>
  <si>
    <t>野菜・果実小売業</t>
  </si>
  <si>
    <t>中小企業等金融業（政府関係金融機関を除く）</t>
  </si>
  <si>
    <t>菓子・パン小売業</t>
  </si>
  <si>
    <t>中小企業金融機関</t>
  </si>
  <si>
    <t>米穀類小売業</t>
  </si>
  <si>
    <t>その他の中小企業等金融業</t>
  </si>
  <si>
    <t>その他の飲料食料品小売業</t>
  </si>
  <si>
    <t>56Ａ</t>
  </si>
  <si>
    <t>料理品小売業</t>
  </si>
  <si>
    <t>農林水産金融業（政府関係金融機関を除く）</t>
  </si>
  <si>
    <t>56Ｂ</t>
  </si>
  <si>
    <t>その他の飲食料品小売業</t>
  </si>
  <si>
    <t>農林水産系統組合中央機関</t>
  </si>
  <si>
    <t>農林水産系統組合に対する地域的親金融機関</t>
  </si>
  <si>
    <t>農林水産業に対する地域的金融機関</t>
  </si>
  <si>
    <t>自動車小売業</t>
  </si>
  <si>
    <t>自転車小売業</t>
  </si>
  <si>
    <t>政府関係金融機関（別掲を除く）</t>
  </si>
  <si>
    <t>郵便貯金・為替・振替業務取扱機関</t>
  </si>
  <si>
    <t>海外投融資・開発・公営企業政府関係金融機関</t>
  </si>
  <si>
    <t>家具・建具・畳小売業</t>
  </si>
  <si>
    <t>中小企業・庶民政府関係金融機関</t>
  </si>
  <si>
    <t>金物・荒物小売業</t>
  </si>
  <si>
    <t>農林水産政府関係金融機関</t>
  </si>
  <si>
    <t>住宅専門政府関係金融機関</t>
  </si>
  <si>
    <t>下宿業</t>
  </si>
  <si>
    <t>その他の政府関係金融機関</t>
  </si>
  <si>
    <t>その他の宿泊所</t>
  </si>
  <si>
    <t>75Ａ</t>
  </si>
  <si>
    <t>会社・団体の宿泊所</t>
  </si>
  <si>
    <t>75Ｂ</t>
  </si>
  <si>
    <t>他に分類されない宿泊所</t>
  </si>
  <si>
    <t>貸金業</t>
  </si>
  <si>
    <t>質屋</t>
  </si>
  <si>
    <t>クレジットカード業、割賦金融業</t>
  </si>
  <si>
    <t>映画館</t>
  </si>
  <si>
    <t>投資業</t>
  </si>
  <si>
    <t>劇場、興行場（別掲を除く）</t>
  </si>
  <si>
    <t>その他の貸金業、投資業等非預金信用機関</t>
  </si>
  <si>
    <t>興行団</t>
  </si>
  <si>
    <t>競輪・競馬等の競走場</t>
  </si>
  <si>
    <t>補助的金融業、金融附帯業</t>
  </si>
  <si>
    <t>競輪・競馬等の競技団</t>
  </si>
  <si>
    <t>スポーツ施設提供業（別掲を除く）</t>
  </si>
  <si>
    <t>76Ａ</t>
  </si>
  <si>
    <t>証券業、商品先物取引業</t>
  </si>
  <si>
    <t>76Ｂ</t>
  </si>
  <si>
    <t>体育館</t>
  </si>
  <si>
    <t>証券業</t>
  </si>
  <si>
    <t>76Ｃ</t>
  </si>
  <si>
    <t>ゴルフ場</t>
  </si>
  <si>
    <t>証券業類似業</t>
  </si>
  <si>
    <t>76Ｄ</t>
  </si>
  <si>
    <t>ゴルフ練習場</t>
  </si>
  <si>
    <t>商品先物取引業、商品投資業</t>
  </si>
  <si>
    <t>76Ｅ</t>
  </si>
  <si>
    <t>ボウリング場</t>
  </si>
  <si>
    <t>取引所</t>
  </si>
  <si>
    <t>76Ｆ</t>
  </si>
  <si>
    <t>テニス場</t>
  </si>
  <si>
    <t>76Ｇ</t>
  </si>
  <si>
    <t>バッティング・テニス練習場</t>
  </si>
  <si>
    <t>保険業(保険媒介代理業、保険サービス業を含む)</t>
  </si>
  <si>
    <t>公園、遊園地</t>
  </si>
  <si>
    <t>生命保険業</t>
  </si>
  <si>
    <t>遊戯場</t>
  </si>
  <si>
    <t>損害保険業</t>
  </si>
  <si>
    <t>76Ｋ</t>
  </si>
  <si>
    <t>マージャンクラブ</t>
  </si>
  <si>
    <t>共済事業</t>
  </si>
  <si>
    <t>76Ｌ</t>
  </si>
  <si>
    <t>パチンコホール</t>
  </si>
  <si>
    <t>保険媒介代理業</t>
  </si>
  <si>
    <t>76Ｍ</t>
  </si>
  <si>
    <t>その他の遊戯場</t>
  </si>
  <si>
    <t>保険サービス業</t>
  </si>
  <si>
    <t>その他の娯楽場</t>
  </si>
  <si>
    <t>76Ｎ</t>
  </si>
  <si>
    <t>マリーナ業</t>
  </si>
  <si>
    <t>Ｋ</t>
  </si>
  <si>
    <t>不動産業</t>
  </si>
  <si>
    <t>76Ｐ</t>
  </si>
  <si>
    <t>遊漁船業</t>
  </si>
  <si>
    <t>76Ｑ</t>
  </si>
  <si>
    <t>不動産取引業</t>
  </si>
  <si>
    <t>建物売買業、土地売買業</t>
  </si>
  <si>
    <t>自動車整備業</t>
  </si>
  <si>
    <t>不動産代理業・仲立業</t>
  </si>
  <si>
    <t>不動産賃貸業（貸家業、貸間業を除く）</t>
  </si>
  <si>
    <t>機械修理業</t>
  </si>
  <si>
    <t>貸家業、貸間業</t>
  </si>
  <si>
    <t>家具修理業</t>
  </si>
  <si>
    <t>不動産管理業</t>
  </si>
  <si>
    <t>かじ業（鍛冶業）</t>
  </si>
  <si>
    <t>表具業</t>
  </si>
  <si>
    <t>Ｌ</t>
  </si>
  <si>
    <t>サービス業</t>
  </si>
  <si>
    <t>他に分類されない修理業</t>
  </si>
  <si>
    <t>物品賃貸業</t>
  </si>
  <si>
    <t>洗濯業</t>
  </si>
  <si>
    <t>各種物品賃貸業</t>
  </si>
  <si>
    <t>72Ａ</t>
  </si>
  <si>
    <t>普通洗濯業</t>
  </si>
  <si>
    <t>産業用機械器具賃貸業</t>
  </si>
  <si>
    <t>72Ｂ</t>
  </si>
  <si>
    <t>リネンサプライ業</t>
  </si>
  <si>
    <t>事務用機械器具賃貸業</t>
  </si>
  <si>
    <t>洗張・染物業</t>
  </si>
  <si>
    <t>自動車賃貸業</t>
  </si>
  <si>
    <t>理容業</t>
  </si>
  <si>
    <t>スポーツ・娯楽用品賃貸業</t>
  </si>
  <si>
    <t>美容業</t>
  </si>
  <si>
    <t>その他の物品賃貸業</t>
  </si>
  <si>
    <t>公衆浴場業</t>
  </si>
  <si>
    <t>79Ａ</t>
  </si>
  <si>
    <t>音楽・映像記録物賃貸業（別掲を除く）</t>
  </si>
  <si>
    <t>特殊浴場業</t>
  </si>
  <si>
    <t>79Ｂ</t>
  </si>
  <si>
    <t>その他の洗濯・理容・浴場業</t>
  </si>
  <si>
    <t>駐車場業</t>
  </si>
  <si>
    <t>映画、ビデオ制作・配給業</t>
  </si>
  <si>
    <t>映画・ビデオサービス業</t>
  </si>
  <si>
    <t>その他の生活関連サービス業</t>
  </si>
  <si>
    <t>放送業</t>
  </si>
  <si>
    <t>写真業</t>
  </si>
  <si>
    <t>公共放送業（有線放送業を除く）</t>
  </si>
  <si>
    <t>衣服裁縫修理業</t>
  </si>
  <si>
    <t>民間放送業（有線放送業を除く）</t>
  </si>
  <si>
    <t>物品預り業</t>
  </si>
  <si>
    <t>有線放送業</t>
  </si>
  <si>
    <t>火葬・墓地管理業</t>
  </si>
  <si>
    <t>冠婚葬祭業</t>
  </si>
  <si>
    <t>他に分類されない生活関連サービス業</t>
  </si>
  <si>
    <t>ソフトウェア業</t>
  </si>
  <si>
    <t>情報処理・提供サービス業</t>
  </si>
  <si>
    <t>旅館、その他の宿泊所</t>
  </si>
  <si>
    <t>82Ａ</t>
  </si>
  <si>
    <t>情報処理サービス業</t>
  </si>
  <si>
    <t>旅館</t>
  </si>
  <si>
    <t>82Ｂ</t>
  </si>
  <si>
    <t>情報提供サービス業</t>
  </si>
  <si>
    <t>簡易宿所</t>
  </si>
  <si>
    <t>82Ｃ</t>
  </si>
  <si>
    <t>他の情報サービス業</t>
  </si>
  <si>
    <t>ニュース供給業</t>
  </si>
  <si>
    <t>社会保険事業団体</t>
  </si>
  <si>
    <t>興信所</t>
  </si>
  <si>
    <t>福祉事業所</t>
  </si>
  <si>
    <t>児童福祉事業</t>
  </si>
  <si>
    <t>広告業</t>
  </si>
  <si>
    <t>90Ａ</t>
  </si>
  <si>
    <t>保育所</t>
  </si>
  <si>
    <t>広告代理業</t>
  </si>
  <si>
    <t>90Ｂ</t>
  </si>
  <si>
    <t>その他の児童福祉事業</t>
  </si>
  <si>
    <t>その他の広告業</t>
  </si>
  <si>
    <t>老人福祉事業</t>
  </si>
  <si>
    <t>精神薄弱・身体障害者福祉事業</t>
  </si>
  <si>
    <t>専門サービス業（他に分類されないもの）</t>
  </si>
  <si>
    <t>更生保護事業</t>
  </si>
  <si>
    <t>法律事務所、特許事務所</t>
  </si>
  <si>
    <t>その他の社会保険、社会福祉</t>
  </si>
  <si>
    <t>公証人役場、司法書士事務所</t>
  </si>
  <si>
    <t>公認会計士事務所、税理士事務所</t>
  </si>
  <si>
    <t>教育</t>
  </si>
  <si>
    <t>獣医業</t>
  </si>
  <si>
    <t>小学校</t>
  </si>
  <si>
    <t>土木建築サービス業</t>
  </si>
  <si>
    <t>中学校</t>
  </si>
  <si>
    <t>デザイン業</t>
  </si>
  <si>
    <t>高等学校</t>
  </si>
  <si>
    <t>著述家・芸術家業</t>
  </si>
  <si>
    <t>高等教育機関</t>
  </si>
  <si>
    <t>個人教授業</t>
  </si>
  <si>
    <t>特殊教育諸学校</t>
  </si>
  <si>
    <t>84Ａ</t>
  </si>
  <si>
    <t>学習塾（各種学校でないもの）</t>
  </si>
  <si>
    <t>幼稚園</t>
  </si>
  <si>
    <t>84Ｂ</t>
  </si>
  <si>
    <t>フィットネスクラブ</t>
  </si>
  <si>
    <t>専修学校、各種学校</t>
  </si>
  <si>
    <t>84Ｃ</t>
  </si>
  <si>
    <t>スポーツ・健康個人教授所（別掲を除く）</t>
  </si>
  <si>
    <t>社会教育</t>
  </si>
  <si>
    <t>84Ｄ</t>
  </si>
  <si>
    <t>生花・茶道個人教授所</t>
  </si>
  <si>
    <t>91Ａ</t>
  </si>
  <si>
    <t>公民館</t>
  </si>
  <si>
    <t>84Ｅ</t>
  </si>
  <si>
    <t>そろばん個人教授所</t>
  </si>
  <si>
    <t>91Ｂ</t>
  </si>
  <si>
    <t>図書館</t>
  </si>
  <si>
    <t>84Ｆ</t>
  </si>
  <si>
    <t>音楽個人教授所</t>
  </si>
  <si>
    <t>91Ｃ</t>
  </si>
  <si>
    <t>博物館、美術館</t>
  </si>
  <si>
    <t>84Ｇ</t>
  </si>
  <si>
    <t>書道個人教授所</t>
  </si>
  <si>
    <t>91Ｄ</t>
  </si>
  <si>
    <t>動物園、植物園、水族館</t>
  </si>
  <si>
    <t>84Ｈ</t>
  </si>
  <si>
    <t>和裁・洋裁個人教授所</t>
  </si>
  <si>
    <t>91Ｅ</t>
  </si>
  <si>
    <t>その他の社会教育</t>
  </si>
  <si>
    <t>84Ｊ</t>
  </si>
  <si>
    <t>その他の個人教授所</t>
  </si>
  <si>
    <t>その他の教育施設</t>
  </si>
  <si>
    <t>その他の専門サービス業</t>
  </si>
  <si>
    <t>学術研究機関</t>
  </si>
  <si>
    <t>協同組合（他に分類されないもの）</t>
  </si>
  <si>
    <t>自然科学研究所</t>
  </si>
  <si>
    <t>農林水産業協同組合（他に分類されないもの）</t>
  </si>
  <si>
    <t>人文・社会科学研究所</t>
  </si>
  <si>
    <t>事業協同組合（他に分類されないもの）</t>
  </si>
  <si>
    <t>宗教</t>
  </si>
  <si>
    <t>その他の事業サービス業</t>
  </si>
  <si>
    <t>神道系宗教</t>
  </si>
  <si>
    <t>速記・筆耕・複写業</t>
  </si>
  <si>
    <t>仏教系宗教</t>
  </si>
  <si>
    <t>商品検査業</t>
  </si>
  <si>
    <t>キリスト教系宗教</t>
  </si>
  <si>
    <t>計量証明業</t>
  </si>
  <si>
    <t>その他の宗教</t>
  </si>
  <si>
    <t>建物サービス業</t>
  </si>
  <si>
    <t>民営職業紹介業</t>
  </si>
  <si>
    <t>警備業</t>
  </si>
  <si>
    <t>経済団体</t>
  </si>
  <si>
    <t>他に分類されない事業サービス業</t>
  </si>
  <si>
    <t>労働団体</t>
  </si>
  <si>
    <t>86Ａ</t>
  </si>
  <si>
    <t>労働者派遣業</t>
  </si>
  <si>
    <t>学術・文化団体</t>
  </si>
  <si>
    <t>86Ｂ</t>
  </si>
  <si>
    <t>政治団体</t>
  </si>
  <si>
    <t>他に分類されない非営利的団体</t>
  </si>
  <si>
    <t>廃棄物処理業</t>
  </si>
  <si>
    <t>一般廃棄物処理業</t>
  </si>
  <si>
    <t>その他のサービス業</t>
  </si>
  <si>
    <t>産業廃棄物処理業</t>
  </si>
  <si>
    <t>集会場</t>
  </si>
  <si>
    <t>その他の廃棄物処理業</t>
  </si>
  <si>
    <t>と畜場</t>
  </si>
  <si>
    <t>他に分類されないサービス業</t>
  </si>
  <si>
    <t>医療業</t>
  </si>
  <si>
    <t>病院</t>
  </si>
  <si>
    <t>Ｍ</t>
  </si>
  <si>
    <t>公務（他に分類されないもの）</t>
  </si>
  <si>
    <t>一般診療所</t>
  </si>
  <si>
    <t>歯科診療所</t>
  </si>
  <si>
    <t>国家公務</t>
  </si>
  <si>
    <t>助産所</t>
  </si>
  <si>
    <t>立法機関</t>
  </si>
  <si>
    <t>療術業</t>
  </si>
  <si>
    <t>司法機関</t>
  </si>
  <si>
    <t>歯科技工所</t>
  </si>
  <si>
    <t>行政機関</t>
  </si>
  <si>
    <t>医療に附帯するサービス業（別掲を除く）</t>
  </si>
  <si>
    <t>その他の医療業</t>
  </si>
  <si>
    <t>地方公務</t>
  </si>
  <si>
    <t>都道府県機関</t>
  </si>
  <si>
    <t>保健衛生</t>
  </si>
  <si>
    <t>市町村機関</t>
  </si>
  <si>
    <t>保健所</t>
  </si>
  <si>
    <t>健康相談施設</t>
  </si>
  <si>
    <t>検疫所（動物検疫所、植物防疫所を除く）</t>
  </si>
  <si>
    <t>その他の保健衛生</t>
  </si>
  <si>
    <t>社会保険、社会福祉</t>
  </si>
  <si>
    <r>
      <t>飲料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たばこ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飼料製造業</t>
    </r>
  </si>
  <si>
    <r>
      <t>石炭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亜炭鉱業</t>
    </r>
  </si>
  <si>
    <r>
      <t>原油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天然ガス鉱業</t>
    </r>
  </si>
  <si>
    <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その他の繊維製品製造業</t>
    </r>
  </si>
  <si>
    <r>
      <t>なめし革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同製品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毛皮製造業</t>
    </r>
  </si>
  <si>
    <r>
      <t>木材</t>
    </r>
    <r>
      <rPr>
        <sz val="8"/>
        <rFont val="ＭＳ Ｐ明朝"/>
        <family val="1"/>
      </rPr>
      <t>・</t>
    </r>
    <r>
      <rPr>
        <sz val="8"/>
        <rFont val="ＭＳ Ｐゴシック"/>
        <family val="3"/>
      </rPr>
      <t>木製品製造業（家具を除く）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</si>
  <si>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装備品製造業</t>
    </r>
  </si>
  <si>
    <r>
      <t>窯業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土石製品製造業</t>
    </r>
  </si>
  <si>
    <r>
      <t>運輸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通信業</t>
    </r>
  </si>
  <si>
    <r>
      <t>電気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ガス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熱供給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水道業</t>
    </r>
  </si>
  <si>
    <r>
      <t>卸売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小売業、飲食店</t>
    </r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</si>
  <si>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</si>
  <si>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r>
      <t>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</si>
  <si>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</si>
  <si>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金融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保険業</t>
    </r>
  </si>
  <si>
    <r>
      <t>銀行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信託業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</si>
  <si>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</si>
  <si>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じゅう器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家庭用機械器具小売業</t>
    </r>
  </si>
  <si>
    <r>
      <t>貸金業</t>
    </r>
    <r>
      <rPr>
        <sz val="5"/>
        <rFont val="ＭＳ Ｐゴシック"/>
        <family val="3"/>
      </rPr>
      <t>、</t>
    </r>
    <r>
      <rPr>
        <sz val="5.5"/>
        <rFont val="ＭＳ Ｐゴシック"/>
        <family val="3"/>
      </rPr>
      <t>投資業等非預金信用機関</t>
    </r>
    <r>
      <rPr>
        <sz val="5"/>
        <rFont val="ＭＳ Ｐゴシック"/>
        <family val="3"/>
      </rPr>
      <t>(別掲を除く)</t>
    </r>
  </si>
  <si>
    <r>
      <t>娯楽業（映画</t>
    </r>
    <r>
      <rPr>
        <sz val="8"/>
        <rFont val="ＭＳ Ｐ明朝"/>
        <family val="1"/>
      </rPr>
      <t>・</t>
    </r>
    <r>
      <rPr>
        <sz val="8"/>
        <rFont val="ＭＳ Ｐゴシック"/>
        <family val="3"/>
      </rPr>
      <t>ビデオ制作業を除く）</t>
    </r>
  </si>
  <si>
    <r>
      <t>不動産賃貸業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管理業</t>
    </r>
  </si>
  <si>
    <r>
      <t>機械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家具等修理業(別掲を除く）</t>
    </r>
  </si>
  <si>
    <r>
      <t>洗濯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理容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浴場業</t>
    </r>
  </si>
  <si>
    <r>
      <t>映画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ビデオ制作業</t>
    </r>
  </si>
  <si>
    <r>
      <t>情報サービス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調査業</t>
    </r>
  </si>
  <si>
    <r>
      <t>政治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経済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文化団体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</si>
</sst>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21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明朝"/>
      <family val="1"/>
    </font>
    <font>
      <sz val="6"/>
      <name val="ＭＳ ゴシック"/>
      <family val="3"/>
    </font>
    <font>
      <sz val="5"/>
      <name val="ＭＳ Ｐゴシック"/>
      <family val="3"/>
    </font>
    <font>
      <sz val="5.5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202" fontId="7" fillId="0" borderId="7" xfId="0" applyNumberFormat="1" applyFont="1" applyBorder="1" applyAlignment="1">
      <alignment horizontal="right"/>
    </xf>
    <xf numFmtId="202" fontId="7" fillId="0" borderId="8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202" fontId="8" fillId="0" borderId="7" xfId="0" applyNumberFormat="1" applyFont="1" applyBorder="1" applyAlignment="1">
      <alignment horizontal="right"/>
    </xf>
    <xf numFmtId="202" fontId="8" fillId="0" borderId="0" xfId="0" applyNumberFormat="1" applyFont="1" applyAlignment="1">
      <alignment horizontal="right"/>
    </xf>
    <xf numFmtId="202" fontId="8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 horizontal="distributed"/>
    </xf>
    <xf numFmtId="202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distributed"/>
    </xf>
    <xf numFmtId="49" fontId="3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distributed"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2" fillId="0" borderId="1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0" fillId="0" borderId="9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horizontal="distributed"/>
    </xf>
    <xf numFmtId="202" fontId="7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distributed"/>
    </xf>
    <xf numFmtId="0" fontId="19" fillId="0" borderId="10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10" xfId="0" applyFont="1" applyBorder="1" applyAlignment="1">
      <alignment horizontal="distributed"/>
    </xf>
    <xf numFmtId="0" fontId="18" fillId="0" borderId="0" xfId="0" applyFont="1" applyAlignment="1">
      <alignment horizontal="distributed"/>
    </xf>
    <xf numFmtId="0" fontId="12" fillId="0" borderId="0" xfId="0" applyFont="1" applyAlignment="1">
      <alignment/>
    </xf>
    <xf numFmtId="0" fontId="20" fillId="0" borderId="0" xfId="0" applyFont="1" applyAlignment="1">
      <alignment horizontal="distributed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 [0.00]_ｺﾋﾟｰ ～ 事業所" xfId="20"/>
    <cellStyle name="通貨 [0.00]_事業所" xfId="21"/>
    <cellStyle name="通貨 [0.00]_事業所86" xfId="22"/>
    <cellStyle name="通貨 [0.00]_事業所90" xfId="23"/>
    <cellStyle name="通貨_ｺﾋﾟｰ ～ 事業所" xfId="24"/>
    <cellStyle name="通貨_事業所" xfId="25"/>
    <cellStyle name="通貨_事業所86" xfId="26"/>
    <cellStyle name="通貨_事業所90" xfId="27"/>
    <cellStyle name="標準_ｺﾋﾟｰ ～ 事業所" xfId="28"/>
    <cellStyle name="標準_事業所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426"/>
  <sheetViews>
    <sheetView tabSelected="1" workbookViewId="0" topLeftCell="A63">
      <selection activeCell="A72" sqref="A72"/>
    </sheetView>
  </sheetViews>
  <sheetFormatPr defaultColWidth="9.140625" defaultRowHeight="12"/>
  <cols>
    <col min="1" max="1" width="0.85546875" style="1" customWidth="1"/>
    <col min="2" max="2" width="2.00390625" style="1" customWidth="1"/>
    <col min="3" max="3" width="2.421875" style="1" customWidth="1"/>
    <col min="4" max="5" width="1.7109375" style="1" customWidth="1"/>
    <col min="6" max="6" width="24.8515625" style="1" customWidth="1"/>
    <col min="7" max="8" width="7.140625" style="1" customWidth="1"/>
    <col min="9" max="9" width="0.85546875" style="1" customWidth="1"/>
    <col min="10" max="10" width="2.00390625" style="1" customWidth="1"/>
    <col min="11" max="11" width="2.421875" style="1" customWidth="1"/>
    <col min="12" max="13" width="1.7109375" style="1" customWidth="1"/>
    <col min="14" max="14" width="24.57421875" style="1" customWidth="1"/>
    <col min="15" max="16" width="7.140625" style="1" customWidth="1"/>
    <col min="17" max="17" width="8.140625" style="1" customWidth="1"/>
    <col min="18" max="18" width="8.8515625" style="1" customWidth="1"/>
    <col min="19" max="16384" width="9.140625" style="1" customWidth="1"/>
  </cols>
  <sheetData>
    <row r="1" ht="17.25">
      <c r="F1" s="2" t="s">
        <v>0</v>
      </c>
    </row>
    <row r="2" ht="18" customHeight="1" thickBot="1">
      <c r="N2" s="3" t="s">
        <v>1</v>
      </c>
    </row>
    <row r="3" spans="1:16" ht="12.75" thickTop="1">
      <c r="A3" s="4" t="s">
        <v>2</v>
      </c>
      <c r="B3" s="4"/>
      <c r="C3" s="4"/>
      <c r="D3" s="4"/>
      <c r="E3" s="4"/>
      <c r="F3" s="4"/>
      <c r="G3" s="5" t="s">
        <v>3</v>
      </c>
      <c r="H3" s="6" t="s">
        <v>4</v>
      </c>
      <c r="I3" s="4" t="s">
        <v>2</v>
      </c>
      <c r="J3" s="4"/>
      <c r="K3" s="4"/>
      <c r="L3" s="4"/>
      <c r="M3" s="4"/>
      <c r="N3" s="4"/>
      <c r="O3" s="5" t="s">
        <v>3</v>
      </c>
      <c r="P3" s="5" t="s">
        <v>4</v>
      </c>
    </row>
    <row r="4" spans="1:16" ht="12">
      <c r="A4" s="7"/>
      <c r="B4" s="7"/>
      <c r="C4" s="7"/>
      <c r="D4" s="7"/>
      <c r="E4" s="7"/>
      <c r="F4" s="7"/>
      <c r="G4" s="8"/>
      <c r="H4" s="9"/>
      <c r="I4" s="7"/>
      <c r="J4" s="7"/>
      <c r="K4" s="7"/>
      <c r="L4" s="7"/>
      <c r="M4" s="7"/>
      <c r="N4" s="7"/>
      <c r="O4" s="8"/>
      <c r="P4" s="8"/>
    </row>
    <row r="5" spans="7:16" s="10" customFormat="1" ht="10.5" customHeight="1">
      <c r="G5" s="11"/>
      <c r="H5" s="12" t="s">
        <v>5</v>
      </c>
      <c r="O5" s="13"/>
      <c r="P5" s="14" t="s">
        <v>5</v>
      </c>
    </row>
    <row r="6" spans="2:16" ht="10.5" customHeight="1">
      <c r="B6" s="15" t="s">
        <v>6</v>
      </c>
      <c r="C6" s="15"/>
      <c r="D6" s="15"/>
      <c r="E6" s="16"/>
      <c r="F6" s="16" t="s">
        <v>7</v>
      </c>
      <c r="G6" s="17">
        <f>SUM(G12,G21,G30,G45,G67,O33,G197,O149,O203,O262,G316,G327,O409)</f>
        <v>129444</v>
      </c>
      <c r="H6" s="18">
        <f>SUM(H12,H21,H30,H45,H67,P33,H197,P149,P203,P262,H316,H327,P409)</f>
        <v>1009116</v>
      </c>
      <c r="J6" s="3"/>
      <c r="K6" s="19" t="s">
        <v>8</v>
      </c>
      <c r="L6" s="19"/>
      <c r="M6" s="20"/>
      <c r="N6" s="21" t="s">
        <v>9</v>
      </c>
      <c r="O6" s="22">
        <v>457</v>
      </c>
      <c r="P6" s="23">
        <v>8923</v>
      </c>
    </row>
    <row r="7" spans="2:16" ht="10.5" customHeight="1">
      <c r="B7" s="21"/>
      <c r="C7" s="21"/>
      <c r="D7" s="21"/>
      <c r="E7" s="21"/>
      <c r="F7" s="21"/>
      <c r="G7" s="22"/>
      <c r="H7" s="24"/>
      <c r="J7" s="3"/>
      <c r="K7" s="19" t="s">
        <v>10</v>
      </c>
      <c r="L7" s="19"/>
      <c r="M7" s="20"/>
      <c r="N7" s="25" t="s">
        <v>11</v>
      </c>
      <c r="O7" s="22">
        <v>2038</v>
      </c>
      <c r="P7" s="23">
        <v>23266</v>
      </c>
    </row>
    <row r="8" spans="2:16" ht="10.5" customHeight="1">
      <c r="B8" s="15" t="s">
        <v>12</v>
      </c>
      <c r="C8" s="15"/>
      <c r="D8" s="15"/>
      <c r="E8" s="16"/>
      <c r="F8" s="16" t="s">
        <v>13</v>
      </c>
      <c r="G8" s="17">
        <f>SUM(G12,G21,G30,G45,G67,O33,G197,O149,O203,O262,G316,G327)</f>
        <v>128463</v>
      </c>
      <c r="H8" s="18">
        <f>SUM(H12,H21,H30,H45,H67,P33,H197,P149,P203,P262,H316,H327)</f>
        <v>982028</v>
      </c>
      <c r="J8" s="3"/>
      <c r="K8" s="19" t="s">
        <v>14</v>
      </c>
      <c r="L8" s="19"/>
      <c r="M8" s="20"/>
      <c r="N8" s="21" t="s">
        <v>15</v>
      </c>
      <c r="O8" s="22">
        <v>129</v>
      </c>
      <c r="P8" s="23">
        <v>1639</v>
      </c>
    </row>
    <row r="9" spans="2:16" ht="10.5" customHeight="1">
      <c r="B9" s="21"/>
      <c r="C9" s="21"/>
      <c r="D9" s="21"/>
      <c r="E9" s="21"/>
      <c r="F9" s="21"/>
      <c r="G9" s="22"/>
      <c r="H9" s="24"/>
      <c r="J9" s="3"/>
      <c r="K9" s="19" t="s">
        <v>16</v>
      </c>
      <c r="L9" s="19"/>
      <c r="M9" s="20"/>
      <c r="N9" s="21" t="s">
        <v>17</v>
      </c>
      <c r="O9" s="22">
        <v>9</v>
      </c>
      <c r="P9" s="23">
        <v>111</v>
      </c>
    </row>
    <row r="10" spans="2:16" ht="10.5" customHeight="1">
      <c r="B10" s="15" t="s">
        <v>18</v>
      </c>
      <c r="C10" s="15"/>
      <c r="D10" s="15"/>
      <c r="E10" s="16"/>
      <c r="F10" s="16" t="s">
        <v>19</v>
      </c>
      <c r="G10" s="17">
        <f>SUM(G12,G21,G30)</f>
        <v>388</v>
      </c>
      <c r="H10" s="18">
        <f>SUM(H12,H21,H30)</f>
        <v>4462</v>
      </c>
      <c r="J10" s="3"/>
      <c r="K10" s="19" t="s">
        <v>20</v>
      </c>
      <c r="L10" s="19"/>
      <c r="M10" s="20"/>
      <c r="N10" s="26" t="s">
        <v>21</v>
      </c>
      <c r="O10" s="22">
        <v>945</v>
      </c>
      <c r="P10" s="23">
        <v>8315</v>
      </c>
    </row>
    <row r="11" spans="2:16" ht="10.5" customHeight="1">
      <c r="B11" s="21"/>
      <c r="C11" s="21"/>
      <c r="D11" s="21"/>
      <c r="E11" s="21"/>
      <c r="F11" s="21"/>
      <c r="G11" s="22"/>
      <c r="H11" s="24"/>
      <c r="J11" s="3"/>
      <c r="K11" s="19" t="s">
        <v>22</v>
      </c>
      <c r="L11" s="19"/>
      <c r="M11" s="20"/>
      <c r="N11" s="21" t="s">
        <v>23</v>
      </c>
      <c r="O11" s="22">
        <v>2030</v>
      </c>
      <c r="P11" s="23">
        <v>10506</v>
      </c>
    </row>
    <row r="12" spans="2:16" ht="10.5" customHeight="1">
      <c r="B12" s="16" t="s">
        <v>24</v>
      </c>
      <c r="C12" s="16"/>
      <c r="D12" s="15" t="s">
        <v>25</v>
      </c>
      <c r="E12" s="15"/>
      <c r="F12" s="15"/>
      <c r="G12" s="17">
        <f>G14</f>
        <v>233</v>
      </c>
      <c r="H12" s="18">
        <f>H14</f>
        <v>2702</v>
      </c>
      <c r="J12" s="3"/>
      <c r="K12" s="27"/>
      <c r="L12" s="27"/>
      <c r="M12" s="20"/>
      <c r="N12" s="20"/>
      <c r="O12" s="22"/>
      <c r="P12" s="23"/>
    </row>
    <row r="13" spans="2:16" ht="10.5" customHeight="1">
      <c r="B13" s="21"/>
      <c r="C13" s="21"/>
      <c r="D13" s="21"/>
      <c r="E13" s="21"/>
      <c r="F13" s="21"/>
      <c r="G13" s="22"/>
      <c r="H13" s="24"/>
      <c r="J13" s="3"/>
      <c r="K13" s="28" t="s">
        <v>26</v>
      </c>
      <c r="L13" s="28"/>
      <c r="M13" s="15" t="s">
        <v>27</v>
      </c>
      <c r="N13" s="29"/>
      <c r="O13" s="17">
        <f>SUM(O14:O22)</f>
        <v>5233</v>
      </c>
      <c r="P13" s="30">
        <f>SUM(P14:P22)</f>
        <v>21420</v>
      </c>
    </row>
    <row r="14" spans="2:16" ht="10.5" customHeight="1">
      <c r="B14" s="21"/>
      <c r="C14" s="31" t="s">
        <v>28</v>
      </c>
      <c r="D14" s="31"/>
      <c r="E14" s="15" t="s">
        <v>25</v>
      </c>
      <c r="F14" s="15"/>
      <c r="G14" s="17">
        <f>SUM(G15:G19)</f>
        <v>233</v>
      </c>
      <c r="H14" s="18">
        <f>SUM(H15:H19)</f>
        <v>2702</v>
      </c>
      <c r="J14" s="3"/>
      <c r="K14" s="19" t="s">
        <v>29</v>
      </c>
      <c r="L14" s="19"/>
      <c r="M14" s="20"/>
      <c r="N14" s="21" t="s">
        <v>30</v>
      </c>
      <c r="O14" s="22">
        <v>1291</v>
      </c>
      <c r="P14" s="23">
        <v>2717</v>
      </c>
    </row>
    <row r="15" spans="2:16" ht="10.5" customHeight="1">
      <c r="B15" s="21"/>
      <c r="C15" s="19" t="s">
        <v>31</v>
      </c>
      <c r="D15" s="19"/>
      <c r="E15" s="32"/>
      <c r="F15" s="21" t="s">
        <v>32</v>
      </c>
      <c r="G15" s="22">
        <v>44</v>
      </c>
      <c r="H15" s="24">
        <v>568</v>
      </c>
      <c r="J15" s="3"/>
      <c r="K15" s="19" t="s">
        <v>33</v>
      </c>
      <c r="L15" s="19"/>
      <c r="M15" s="20"/>
      <c r="N15" s="33" t="s">
        <v>34</v>
      </c>
      <c r="O15" s="22">
        <v>388</v>
      </c>
      <c r="P15" s="23">
        <v>2806</v>
      </c>
    </row>
    <row r="16" spans="2:16" ht="10.5" customHeight="1">
      <c r="B16" s="21"/>
      <c r="C16" s="19" t="s">
        <v>35</v>
      </c>
      <c r="D16" s="19"/>
      <c r="E16" s="32"/>
      <c r="F16" s="21" t="s">
        <v>36</v>
      </c>
      <c r="G16" s="22">
        <v>88</v>
      </c>
      <c r="H16" s="24">
        <v>808</v>
      </c>
      <c r="J16" s="3"/>
      <c r="K16" s="19" t="s">
        <v>37</v>
      </c>
      <c r="L16" s="19"/>
      <c r="M16" s="20"/>
      <c r="N16" s="21" t="s">
        <v>38</v>
      </c>
      <c r="O16" s="22">
        <v>449</v>
      </c>
      <c r="P16" s="23">
        <v>2757</v>
      </c>
    </row>
    <row r="17" spans="2:16" ht="10.5" customHeight="1">
      <c r="B17" s="21"/>
      <c r="C17" s="19" t="s">
        <v>39</v>
      </c>
      <c r="D17" s="19"/>
      <c r="E17" s="32"/>
      <c r="F17" s="21" t="s">
        <v>40</v>
      </c>
      <c r="G17" s="22">
        <v>1</v>
      </c>
      <c r="H17" s="24">
        <v>13</v>
      </c>
      <c r="J17" s="3"/>
      <c r="K17" s="19" t="s">
        <v>41</v>
      </c>
      <c r="L17" s="19"/>
      <c r="M17" s="20"/>
      <c r="N17" s="34" t="s">
        <v>42</v>
      </c>
      <c r="O17" s="22">
        <v>149</v>
      </c>
      <c r="P17" s="23">
        <v>637</v>
      </c>
    </row>
    <row r="18" spans="2:16" ht="10.5" customHeight="1">
      <c r="B18" s="21"/>
      <c r="C18" s="19" t="s">
        <v>43</v>
      </c>
      <c r="D18" s="19"/>
      <c r="E18" s="32"/>
      <c r="F18" s="35" t="s">
        <v>44</v>
      </c>
      <c r="G18" s="22">
        <v>68</v>
      </c>
      <c r="H18" s="24">
        <v>809</v>
      </c>
      <c r="J18" s="3"/>
      <c r="K18" s="19" t="s">
        <v>45</v>
      </c>
      <c r="L18" s="19"/>
      <c r="M18" s="20"/>
      <c r="N18" s="21" t="s">
        <v>46</v>
      </c>
      <c r="O18" s="22">
        <v>782</v>
      </c>
      <c r="P18" s="23">
        <v>2479</v>
      </c>
    </row>
    <row r="19" spans="2:16" ht="10.5" customHeight="1">
      <c r="B19" s="21"/>
      <c r="C19" s="19" t="s">
        <v>47</v>
      </c>
      <c r="D19" s="19"/>
      <c r="E19" s="32"/>
      <c r="F19" s="21" t="s">
        <v>48</v>
      </c>
      <c r="G19" s="22">
        <v>32</v>
      </c>
      <c r="H19" s="24">
        <v>504</v>
      </c>
      <c r="J19" s="3"/>
      <c r="K19" s="19" t="s">
        <v>49</v>
      </c>
      <c r="L19" s="19"/>
      <c r="M19" s="20"/>
      <c r="N19" s="34" t="s">
        <v>50</v>
      </c>
      <c r="O19" s="22">
        <v>255</v>
      </c>
      <c r="P19" s="23">
        <v>1291</v>
      </c>
    </row>
    <row r="20" spans="2:16" ht="10.5" customHeight="1">
      <c r="B20" s="21"/>
      <c r="C20" s="36"/>
      <c r="D20" s="36"/>
      <c r="E20" s="32"/>
      <c r="F20" s="21"/>
      <c r="G20" s="22"/>
      <c r="H20" s="24"/>
      <c r="J20" s="3"/>
      <c r="K20" s="19" t="s">
        <v>51</v>
      </c>
      <c r="L20" s="19"/>
      <c r="M20" s="20"/>
      <c r="N20" s="21" t="s">
        <v>52</v>
      </c>
      <c r="O20" s="22">
        <v>667</v>
      </c>
      <c r="P20" s="23">
        <v>2271</v>
      </c>
    </row>
    <row r="21" spans="2:16" ht="10.5" customHeight="1">
      <c r="B21" s="16" t="s">
        <v>53</v>
      </c>
      <c r="C21" s="31"/>
      <c r="D21" s="37" t="s">
        <v>54</v>
      </c>
      <c r="E21" s="15"/>
      <c r="F21" s="15"/>
      <c r="G21" s="17">
        <f>G23</f>
        <v>134</v>
      </c>
      <c r="H21" s="18">
        <f>H23</f>
        <v>1626</v>
      </c>
      <c r="J21" s="3"/>
      <c r="K21" s="19" t="s">
        <v>55</v>
      </c>
      <c r="L21" s="19"/>
      <c r="M21" s="20"/>
      <c r="N21" s="21" t="s">
        <v>56</v>
      </c>
      <c r="O21" s="22">
        <v>433</v>
      </c>
      <c r="P21" s="23">
        <v>1881</v>
      </c>
    </row>
    <row r="22" spans="2:16" ht="10.5" customHeight="1">
      <c r="B22" s="21"/>
      <c r="C22" s="32"/>
      <c r="D22" s="32"/>
      <c r="E22" s="32"/>
      <c r="F22" s="21"/>
      <c r="G22" s="22"/>
      <c r="H22" s="24"/>
      <c r="J22" s="3"/>
      <c r="K22" s="19" t="s">
        <v>57</v>
      </c>
      <c r="L22" s="19"/>
      <c r="M22" s="20"/>
      <c r="N22" s="21" t="s">
        <v>58</v>
      </c>
      <c r="O22" s="22">
        <v>819</v>
      </c>
      <c r="P22" s="23">
        <v>4581</v>
      </c>
    </row>
    <row r="23" spans="2:16" ht="10.5" customHeight="1">
      <c r="B23" s="21"/>
      <c r="C23" s="31" t="s">
        <v>59</v>
      </c>
      <c r="D23" s="31"/>
      <c r="E23" s="15" t="s">
        <v>54</v>
      </c>
      <c r="F23" s="15"/>
      <c r="G23" s="17">
        <f>SUM(G24:G28)</f>
        <v>134</v>
      </c>
      <c r="H23" s="18">
        <f>SUM(H24:H28)</f>
        <v>1626</v>
      </c>
      <c r="J23" s="3"/>
      <c r="K23" s="27"/>
      <c r="L23" s="38" t="s">
        <v>60</v>
      </c>
      <c r="M23" s="39"/>
      <c r="N23" s="21" t="s">
        <v>61</v>
      </c>
      <c r="O23" s="22">
        <v>411</v>
      </c>
      <c r="P23" s="23">
        <v>2040</v>
      </c>
    </row>
    <row r="24" spans="2:16" ht="10.5" customHeight="1">
      <c r="B24" s="21"/>
      <c r="C24" s="19" t="s">
        <v>62</v>
      </c>
      <c r="D24" s="19"/>
      <c r="E24" s="32"/>
      <c r="F24" s="21" t="s">
        <v>63</v>
      </c>
      <c r="G24" s="22">
        <v>84</v>
      </c>
      <c r="H24" s="24">
        <v>1033</v>
      </c>
      <c r="J24" s="3"/>
      <c r="K24" s="27"/>
      <c r="L24" s="38" t="s">
        <v>64</v>
      </c>
      <c r="M24" s="39"/>
      <c r="N24" s="21" t="s">
        <v>58</v>
      </c>
      <c r="O24" s="22">
        <v>408</v>
      </c>
      <c r="P24" s="23">
        <v>2541</v>
      </c>
    </row>
    <row r="25" spans="2:16" ht="10.5" customHeight="1">
      <c r="B25" s="21"/>
      <c r="C25" s="19" t="s">
        <v>65</v>
      </c>
      <c r="D25" s="19"/>
      <c r="E25" s="32"/>
      <c r="F25" s="21" t="s">
        <v>66</v>
      </c>
      <c r="G25" s="22">
        <v>24</v>
      </c>
      <c r="H25" s="24">
        <v>225</v>
      </c>
      <c r="J25" s="3"/>
      <c r="K25" s="27"/>
      <c r="L25" s="27"/>
      <c r="M25" s="20"/>
      <c r="N25" s="20"/>
      <c r="O25" s="22"/>
      <c r="P25" s="23"/>
    </row>
    <row r="26" spans="2:16" ht="10.5" customHeight="1">
      <c r="B26" s="21"/>
      <c r="C26" s="19" t="s">
        <v>67</v>
      </c>
      <c r="D26" s="19"/>
      <c r="E26" s="32"/>
      <c r="F26" s="25" t="s">
        <v>68</v>
      </c>
      <c r="G26" s="22">
        <v>1</v>
      </c>
      <c r="H26" s="24">
        <v>7</v>
      </c>
      <c r="J26" s="3"/>
      <c r="K26" s="28" t="s">
        <v>69</v>
      </c>
      <c r="L26" s="28"/>
      <c r="M26" s="15" t="s">
        <v>70</v>
      </c>
      <c r="N26" s="15"/>
      <c r="O26" s="17">
        <f>SUM(O27:O31)</f>
        <v>2564</v>
      </c>
      <c r="P26" s="30">
        <f>SUM(P27:P31)</f>
        <v>17889</v>
      </c>
    </row>
    <row r="27" spans="2:16" ht="10.5" customHeight="1">
      <c r="B27" s="21"/>
      <c r="C27" s="19" t="s">
        <v>71</v>
      </c>
      <c r="D27" s="19"/>
      <c r="E27" s="32"/>
      <c r="F27" s="21" t="s">
        <v>72</v>
      </c>
      <c r="G27" s="22">
        <v>24</v>
      </c>
      <c r="H27" s="24">
        <v>357</v>
      </c>
      <c r="J27" s="3"/>
      <c r="K27" s="19" t="s">
        <v>73</v>
      </c>
      <c r="L27" s="19"/>
      <c r="M27" s="21"/>
      <c r="N27" s="21" t="s">
        <v>74</v>
      </c>
      <c r="O27" s="22">
        <v>1153</v>
      </c>
      <c r="P27" s="23">
        <v>7967</v>
      </c>
    </row>
    <row r="28" spans="2:16" ht="10.5" customHeight="1">
      <c r="B28" s="21"/>
      <c r="C28" s="19" t="s">
        <v>75</v>
      </c>
      <c r="D28" s="19"/>
      <c r="E28" s="32"/>
      <c r="F28" s="21" t="s">
        <v>76</v>
      </c>
      <c r="G28" s="22">
        <v>1</v>
      </c>
      <c r="H28" s="24">
        <v>4</v>
      </c>
      <c r="J28" s="3"/>
      <c r="K28" s="19" t="s">
        <v>77</v>
      </c>
      <c r="L28" s="19"/>
      <c r="M28" s="21"/>
      <c r="N28" s="21" t="s">
        <v>78</v>
      </c>
      <c r="O28" s="22">
        <v>146</v>
      </c>
      <c r="P28" s="23">
        <v>1794</v>
      </c>
    </row>
    <row r="29" spans="2:16" ht="10.5" customHeight="1">
      <c r="B29" s="21"/>
      <c r="C29" s="32"/>
      <c r="D29" s="32"/>
      <c r="E29" s="32"/>
      <c r="F29" s="21"/>
      <c r="G29" s="22"/>
      <c r="H29" s="24"/>
      <c r="J29" s="3"/>
      <c r="K29" s="19" t="s">
        <v>79</v>
      </c>
      <c r="L29" s="19"/>
      <c r="M29" s="21"/>
      <c r="N29" s="33" t="s">
        <v>80</v>
      </c>
      <c r="O29" s="22">
        <v>1113</v>
      </c>
      <c r="P29" s="23">
        <v>7277</v>
      </c>
    </row>
    <row r="30" spans="2:16" ht="10.5" customHeight="1">
      <c r="B30" s="16" t="s">
        <v>81</v>
      </c>
      <c r="C30" s="31"/>
      <c r="D30" s="37" t="s">
        <v>82</v>
      </c>
      <c r="E30" s="15"/>
      <c r="F30" s="15"/>
      <c r="G30" s="17">
        <f>SUM(G32,G37)</f>
        <v>21</v>
      </c>
      <c r="H30" s="18">
        <f>SUM(H32,H37)</f>
        <v>134</v>
      </c>
      <c r="J30" s="3"/>
      <c r="K30" s="19" t="s">
        <v>83</v>
      </c>
      <c r="L30" s="19"/>
      <c r="M30" s="21"/>
      <c r="N30" s="21" t="s">
        <v>84</v>
      </c>
      <c r="O30" s="22">
        <v>46</v>
      </c>
      <c r="P30" s="23">
        <v>171</v>
      </c>
    </row>
    <row r="31" spans="2:16" ht="10.5" customHeight="1">
      <c r="B31" s="21"/>
      <c r="C31" s="21"/>
      <c r="D31" s="32"/>
      <c r="E31" s="32"/>
      <c r="F31" s="21"/>
      <c r="G31" s="22"/>
      <c r="H31" s="24"/>
      <c r="J31" s="3"/>
      <c r="K31" s="19" t="s">
        <v>85</v>
      </c>
      <c r="L31" s="19"/>
      <c r="M31" s="21"/>
      <c r="N31" s="21" t="s">
        <v>86</v>
      </c>
      <c r="O31" s="22">
        <v>106</v>
      </c>
      <c r="P31" s="23">
        <v>680</v>
      </c>
    </row>
    <row r="32" spans="2:16" ht="10.5" customHeight="1">
      <c r="B32" s="21"/>
      <c r="C32" s="31" t="s">
        <v>87</v>
      </c>
      <c r="D32" s="31"/>
      <c r="E32" s="15" t="s">
        <v>82</v>
      </c>
      <c r="F32" s="15"/>
      <c r="G32" s="17">
        <f>SUM(G33:G35)</f>
        <v>1</v>
      </c>
      <c r="H32" s="18">
        <f>SUM(H33:H35)</f>
        <v>16</v>
      </c>
      <c r="J32" s="3"/>
      <c r="K32" s="27"/>
      <c r="L32" s="27"/>
      <c r="M32" s="20"/>
      <c r="N32" s="20"/>
      <c r="O32" s="22"/>
      <c r="P32" s="23"/>
    </row>
    <row r="33" spans="2:16" ht="10.5" customHeight="1">
      <c r="B33" s="21"/>
      <c r="C33" s="19" t="s">
        <v>88</v>
      </c>
      <c r="D33" s="19"/>
      <c r="E33" s="32"/>
      <c r="F33" s="21" t="s">
        <v>89</v>
      </c>
      <c r="G33" s="22" t="s">
        <v>90</v>
      </c>
      <c r="H33" s="24" t="s">
        <v>90</v>
      </c>
      <c r="J33" s="40" t="s">
        <v>91</v>
      </c>
      <c r="K33" s="28"/>
      <c r="L33" s="37" t="s">
        <v>92</v>
      </c>
      <c r="M33" s="41"/>
      <c r="N33" s="42"/>
      <c r="O33" s="17">
        <f>SUM(O35,O46,O54,O65,G81,G87,G93,G101,G109,G119,G127,G135,O77,O88,O99,O108,O116,O127,O138,G156,G164,G173,G183)</f>
        <v>25438</v>
      </c>
      <c r="P33" s="30">
        <f>SUM(P35,P46,P54,P65,H81,H87,H93,H101,H109,H119,H127,H135,P77,P88,P99,P108,P116,P127,P138,H156,H164,H173,H183)</f>
        <v>294009</v>
      </c>
    </row>
    <row r="34" spans="2:16" ht="10.5" customHeight="1">
      <c r="B34" s="21"/>
      <c r="C34" s="19" t="s">
        <v>93</v>
      </c>
      <c r="D34" s="19"/>
      <c r="E34" s="32"/>
      <c r="F34" s="21" t="s">
        <v>94</v>
      </c>
      <c r="G34" s="22" t="s">
        <v>90</v>
      </c>
      <c r="H34" s="24" t="s">
        <v>90</v>
      </c>
      <c r="J34" s="3"/>
      <c r="K34" s="27"/>
      <c r="L34" s="27"/>
      <c r="M34" s="43"/>
      <c r="N34" s="43"/>
      <c r="O34" s="22"/>
      <c r="P34" s="23"/>
    </row>
    <row r="35" spans="2:16" ht="10.5" customHeight="1">
      <c r="B35" s="21"/>
      <c r="C35" s="19" t="s">
        <v>95</v>
      </c>
      <c r="D35" s="19"/>
      <c r="E35" s="32"/>
      <c r="F35" s="21" t="s">
        <v>96</v>
      </c>
      <c r="G35" s="22">
        <v>1</v>
      </c>
      <c r="H35" s="24">
        <v>16</v>
      </c>
      <c r="J35" s="3"/>
      <c r="K35" s="28" t="s">
        <v>97</v>
      </c>
      <c r="L35" s="28"/>
      <c r="M35" s="15" t="s">
        <v>98</v>
      </c>
      <c r="N35" s="15"/>
      <c r="O35" s="17">
        <f>SUM(O36:O44)</f>
        <v>1281</v>
      </c>
      <c r="P35" s="30">
        <f>SUM(P36:P44)</f>
        <v>17930</v>
      </c>
    </row>
    <row r="36" spans="2:16" ht="10.5" customHeight="1">
      <c r="B36" s="21"/>
      <c r="C36" s="32"/>
      <c r="D36" s="32"/>
      <c r="E36" s="32"/>
      <c r="F36" s="21"/>
      <c r="G36" s="22"/>
      <c r="H36" s="24"/>
      <c r="J36" s="3"/>
      <c r="K36" s="19" t="s">
        <v>99</v>
      </c>
      <c r="L36" s="19"/>
      <c r="M36" s="21"/>
      <c r="N36" s="21" t="s">
        <v>100</v>
      </c>
      <c r="O36" s="22">
        <v>95</v>
      </c>
      <c r="P36" s="23">
        <v>2708</v>
      </c>
    </row>
    <row r="37" spans="2:16" ht="10.5" customHeight="1">
      <c r="B37" s="21"/>
      <c r="C37" s="31" t="s">
        <v>101</v>
      </c>
      <c r="D37" s="31"/>
      <c r="E37" s="15" t="s">
        <v>102</v>
      </c>
      <c r="F37" s="15"/>
      <c r="G37" s="17">
        <f>SUM(G38:G39)</f>
        <v>20</v>
      </c>
      <c r="H37" s="18">
        <f>SUM(H38:H39)</f>
        <v>118</v>
      </c>
      <c r="J37" s="3"/>
      <c r="K37" s="19" t="s">
        <v>103</v>
      </c>
      <c r="L37" s="19"/>
      <c r="M37" s="21"/>
      <c r="N37" s="21" t="s">
        <v>104</v>
      </c>
      <c r="O37" s="22">
        <v>87</v>
      </c>
      <c r="P37" s="23">
        <v>1194</v>
      </c>
    </row>
    <row r="38" spans="2:16" ht="10.5" customHeight="1">
      <c r="B38" s="21"/>
      <c r="C38" s="19" t="s">
        <v>105</v>
      </c>
      <c r="D38" s="19"/>
      <c r="E38" s="32"/>
      <c r="F38" s="21" t="s">
        <v>106</v>
      </c>
      <c r="G38" s="22" t="s">
        <v>90</v>
      </c>
      <c r="H38" s="24" t="s">
        <v>90</v>
      </c>
      <c r="J38" s="3"/>
      <c r="K38" s="19" t="s">
        <v>107</v>
      </c>
      <c r="L38" s="19"/>
      <c r="M38" s="21"/>
      <c r="N38" s="25" t="s">
        <v>108</v>
      </c>
      <c r="O38" s="22">
        <v>59</v>
      </c>
      <c r="P38" s="23">
        <v>1212</v>
      </c>
    </row>
    <row r="39" spans="2:16" ht="10.5" customHeight="1">
      <c r="B39" s="21"/>
      <c r="C39" s="19" t="s">
        <v>109</v>
      </c>
      <c r="D39" s="19"/>
      <c r="E39" s="32"/>
      <c r="F39" s="21" t="s">
        <v>110</v>
      </c>
      <c r="G39" s="22">
        <v>20</v>
      </c>
      <c r="H39" s="24">
        <v>118</v>
      </c>
      <c r="J39" s="3"/>
      <c r="K39" s="19" t="s">
        <v>111</v>
      </c>
      <c r="L39" s="19"/>
      <c r="M39" s="21"/>
      <c r="N39" s="21" t="s">
        <v>112</v>
      </c>
      <c r="O39" s="22">
        <v>44</v>
      </c>
      <c r="P39" s="23">
        <v>445</v>
      </c>
    </row>
    <row r="40" spans="2:16" ht="10.5" customHeight="1">
      <c r="B40" s="21"/>
      <c r="C40" s="32"/>
      <c r="D40" s="32"/>
      <c r="E40" s="32"/>
      <c r="F40" s="21"/>
      <c r="G40" s="22"/>
      <c r="H40" s="24"/>
      <c r="J40" s="3"/>
      <c r="K40" s="19" t="s">
        <v>113</v>
      </c>
      <c r="L40" s="19"/>
      <c r="M40" s="21"/>
      <c r="N40" s="21" t="s">
        <v>114</v>
      </c>
      <c r="O40" s="22">
        <v>3</v>
      </c>
      <c r="P40" s="23">
        <v>111</v>
      </c>
    </row>
    <row r="41" spans="2:16" ht="10.5" customHeight="1">
      <c r="B41" s="15" t="s">
        <v>115</v>
      </c>
      <c r="C41" s="15"/>
      <c r="D41" s="15"/>
      <c r="E41" s="31"/>
      <c r="F41" s="16" t="s">
        <v>116</v>
      </c>
      <c r="G41" s="17">
        <f>SUM(G45,G67,O33,G197,O149,O203,O262,G316,G327,O409)</f>
        <v>129056</v>
      </c>
      <c r="H41" s="18">
        <f>SUM(H45,H67,P33,H197,P149,P203,P262,H316,H327,P409)</f>
        <v>1004654</v>
      </c>
      <c r="J41" s="3"/>
      <c r="K41" s="19" t="s">
        <v>117</v>
      </c>
      <c r="L41" s="19"/>
      <c r="M41" s="21"/>
      <c r="N41" s="21" t="s">
        <v>118</v>
      </c>
      <c r="O41" s="22">
        <v>26</v>
      </c>
      <c r="P41" s="23">
        <v>165</v>
      </c>
    </row>
    <row r="42" spans="2:16" ht="10.5" customHeight="1">
      <c r="B42" s="21"/>
      <c r="C42" s="32"/>
      <c r="D42" s="32"/>
      <c r="E42" s="32"/>
      <c r="F42" s="21"/>
      <c r="G42" s="22"/>
      <c r="H42" s="24"/>
      <c r="J42" s="3"/>
      <c r="K42" s="19" t="s">
        <v>119</v>
      </c>
      <c r="L42" s="19"/>
      <c r="M42" s="21"/>
      <c r="N42" s="21" t="s">
        <v>120</v>
      </c>
      <c r="O42" s="22">
        <v>403</v>
      </c>
      <c r="P42" s="23">
        <v>5448</v>
      </c>
    </row>
    <row r="43" spans="2:16" ht="10.5" customHeight="1">
      <c r="B43" s="15" t="s">
        <v>121</v>
      </c>
      <c r="C43" s="15"/>
      <c r="D43" s="15"/>
      <c r="E43" s="31"/>
      <c r="F43" s="16" t="s">
        <v>122</v>
      </c>
      <c r="G43" s="17">
        <f>SUM(G45,G67,O33,G197,O149,O203,O262,G316,G327)</f>
        <v>128075</v>
      </c>
      <c r="H43" s="18">
        <f>SUM(H45,H67,P33,H197,P149,P203,P262,H316,H327)</f>
        <v>977566</v>
      </c>
      <c r="J43" s="3"/>
      <c r="K43" s="19" t="s">
        <v>123</v>
      </c>
      <c r="L43" s="19"/>
      <c r="M43" s="21"/>
      <c r="N43" s="21" t="s">
        <v>124</v>
      </c>
      <c r="O43" s="22">
        <v>2</v>
      </c>
      <c r="P43" s="23">
        <v>74</v>
      </c>
    </row>
    <row r="44" spans="2:16" ht="10.5" customHeight="1">
      <c r="B44" s="21"/>
      <c r="C44" s="32"/>
      <c r="D44" s="32"/>
      <c r="E44" s="32"/>
      <c r="F44" s="21"/>
      <c r="G44" s="22"/>
      <c r="H44" s="24"/>
      <c r="J44" s="3"/>
      <c r="K44" s="19" t="s">
        <v>125</v>
      </c>
      <c r="L44" s="19"/>
      <c r="M44" s="21"/>
      <c r="N44" s="21" t="s">
        <v>126</v>
      </c>
      <c r="O44" s="22">
        <v>562</v>
      </c>
      <c r="P44" s="23">
        <v>6573</v>
      </c>
    </row>
    <row r="45" spans="2:16" ht="10.5" customHeight="1">
      <c r="B45" s="16" t="s">
        <v>127</v>
      </c>
      <c r="C45" s="31"/>
      <c r="D45" s="37" t="s">
        <v>128</v>
      </c>
      <c r="E45" s="15"/>
      <c r="F45" s="15"/>
      <c r="G45" s="17">
        <f>SUM(G47,G53,G57,G61)</f>
        <v>165</v>
      </c>
      <c r="H45" s="18">
        <f>SUM(H47,H53,H57,H61)</f>
        <v>1840</v>
      </c>
      <c r="J45" s="3"/>
      <c r="K45" s="27"/>
      <c r="L45" s="27"/>
      <c r="M45" s="21"/>
      <c r="N45" s="21"/>
      <c r="O45" s="22"/>
      <c r="P45" s="23"/>
    </row>
    <row r="46" spans="2:16" ht="10.5" customHeight="1">
      <c r="B46" s="21"/>
      <c r="C46" s="32"/>
      <c r="D46" s="32"/>
      <c r="E46" s="21"/>
      <c r="F46" s="21"/>
      <c r="G46" s="22"/>
      <c r="H46" s="24"/>
      <c r="J46" s="3"/>
      <c r="K46" s="28" t="s">
        <v>129</v>
      </c>
      <c r="L46" s="28"/>
      <c r="M46" s="15" t="s">
        <v>788</v>
      </c>
      <c r="N46" s="15"/>
      <c r="O46" s="17">
        <f>SUM(O47:O52)</f>
        <v>180</v>
      </c>
      <c r="P46" s="30">
        <f>SUM(P47:P52)</f>
        <v>2335</v>
      </c>
    </row>
    <row r="47" spans="2:16" ht="10.5" customHeight="1">
      <c r="B47" s="21"/>
      <c r="C47" s="31" t="s">
        <v>130</v>
      </c>
      <c r="D47" s="31"/>
      <c r="E47" s="37" t="s">
        <v>131</v>
      </c>
      <c r="F47" s="15"/>
      <c r="G47" s="17">
        <f>SUM(G48:G51)</f>
        <v>3</v>
      </c>
      <c r="H47" s="18">
        <f>SUM(H48:H51)</f>
        <v>161</v>
      </c>
      <c r="J47" s="3"/>
      <c r="K47" s="19" t="s">
        <v>132</v>
      </c>
      <c r="L47" s="19"/>
      <c r="M47" s="21"/>
      <c r="N47" s="21" t="s">
        <v>133</v>
      </c>
      <c r="O47" s="22">
        <v>19</v>
      </c>
      <c r="P47" s="23">
        <v>369</v>
      </c>
    </row>
    <row r="48" spans="2:16" ht="10.5" customHeight="1">
      <c r="B48" s="21"/>
      <c r="C48" s="19" t="s">
        <v>134</v>
      </c>
      <c r="D48" s="19"/>
      <c r="E48" s="32"/>
      <c r="F48" s="21" t="s">
        <v>135</v>
      </c>
      <c r="G48" s="22" t="s">
        <v>90</v>
      </c>
      <c r="H48" s="24" t="s">
        <v>90</v>
      </c>
      <c r="J48" s="3"/>
      <c r="K48" s="19" t="s">
        <v>136</v>
      </c>
      <c r="L48" s="19"/>
      <c r="M48" s="21"/>
      <c r="N48" s="21" t="s">
        <v>137</v>
      </c>
      <c r="O48" s="22">
        <v>67</v>
      </c>
      <c r="P48" s="23">
        <v>957</v>
      </c>
    </row>
    <row r="49" spans="2:16" ht="10.5" customHeight="1">
      <c r="B49" s="21"/>
      <c r="C49" s="19" t="s">
        <v>138</v>
      </c>
      <c r="D49" s="19"/>
      <c r="E49" s="32"/>
      <c r="F49" s="21" t="s">
        <v>139</v>
      </c>
      <c r="G49" s="22">
        <v>2</v>
      </c>
      <c r="H49" s="24">
        <v>23</v>
      </c>
      <c r="J49" s="3"/>
      <c r="K49" s="19" t="s">
        <v>140</v>
      </c>
      <c r="L49" s="19"/>
      <c r="M49" s="21"/>
      <c r="N49" s="21" t="s">
        <v>141</v>
      </c>
      <c r="O49" s="22">
        <v>65</v>
      </c>
      <c r="P49" s="23">
        <v>593</v>
      </c>
    </row>
    <row r="50" spans="2:16" ht="10.5" customHeight="1">
      <c r="B50" s="21"/>
      <c r="C50" s="19" t="s">
        <v>142</v>
      </c>
      <c r="D50" s="19"/>
      <c r="E50" s="32"/>
      <c r="F50" s="21" t="s">
        <v>143</v>
      </c>
      <c r="G50" s="22" t="s">
        <v>90</v>
      </c>
      <c r="H50" s="24" t="s">
        <v>90</v>
      </c>
      <c r="J50" s="3"/>
      <c r="K50" s="19" t="s">
        <v>144</v>
      </c>
      <c r="L50" s="19"/>
      <c r="M50" s="21"/>
      <c r="N50" s="21" t="s">
        <v>145</v>
      </c>
      <c r="O50" s="22">
        <v>3</v>
      </c>
      <c r="P50" s="23">
        <v>29</v>
      </c>
    </row>
    <row r="51" spans="2:16" ht="10.5" customHeight="1">
      <c r="B51" s="21"/>
      <c r="C51" s="19" t="s">
        <v>146</v>
      </c>
      <c r="D51" s="19"/>
      <c r="E51" s="32"/>
      <c r="F51" s="21" t="s">
        <v>147</v>
      </c>
      <c r="G51" s="22">
        <v>1</v>
      </c>
      <c r="H51" s="24">
        <v>138</v>
      </c>
      <c r="J51" s="3"/>
      <c r="K51" s="19" t="s">
        <v>148</v>
      </c>
      <c r="L51" s="19"/>
      <c r="M51" s="21"/>
      <c r="N51" s="21" t="s">
        <v>149</v>
      </c>
      <c r="O51" s="22" t="s">
        <v>90</v>
      </c>
      <c r="P51" s="23" t="s">
        <v>90</v>
      </c>
    </row>
    <row r="52" spans="2:16" ht="10.5" customHeight="1">
      <c r="B52" s="21"/>
      <c r="C52" s="32"/>
      <c r="D52" s="32"/>
      <c r="E52" s="32"/>
      <c r="F52" s="21"/>
      <c r="G52" s="22"/>
      <c r="H52" s="24"/>
      <c r="J52" s="3"/>
      <c r="K52" s="19" t="s">
        <v>150</v>
      </c>
      <c r="L52" s="19"/>
      <c r="M52" s="21"/>
      <c r="N52" s="21" t="s">
        <v>151</v>
      </c>
      <c r="O52" s="22">
        <v>26</v>
      </c>
      <c r="P52" s="23">
        <v>387</v>
      </c>
    </row>
    <row r="53" spans="2:16" ht="10.5" customHeight="1">
      <c r="B53" s="21"/>
      <c r="C53" s="31" t="s">
        <v>152</v>
      </c>
      <c r="D53" s="31"/>
      <c r="E53" s="37" t="s">
        <v>789</v>
      </c>
      <c r="F53" s="15"/>
      <c r="G53" s="17" t="s">
        <v>90</v>
      </c>
      <c r="H53" s="18" t="s">
        <v>90</v>
      </c>
      <c r="J53" s="3"/>
      <c r="K53" s="27"/>
      <c r="L53" s="27"/>
      <c r="M53" s="21"/>
      <c r="N53" s="21"/>
      <c r="O53" s="22"/>
      <c r="P53" s="23"/>
    </row>
    <row r="54" spans="2:16" ht="10.5" customHeight="1">
      <c r="B54" s="21"/>
      <c r="C54" s="19" t="s">
        <v>153</v>
      </c>
      <c r="D54" s="19"/>
      <c r="E54" s="32"/>
      <c r="F54" s="25" t="s">
        <v>154</v>
      </c>
      <c r="G54" s="22" t="s">
        <v>90</v>
      </c>
      <c r="H54" s="24" t="s">
        <v>90</v>
      </c>
      <c r="J54" s="3"/>
      <c r="K54" s="28" t="s">
        <v>155</v>
      </c>
      <c r="L54" s="28"/>
      <c r="M54" s="44" t="s">
        <v>156</v>
      </c>
      <c r="N54" s="44"/>
      <c r="O54" s="17">
        <f>SUM(O55:O63)</f>
        <v>2024</v>
      </c>
      <c r="P54" s="30">
        <f>SUM(P55:P63)</f>
        <v>15665</v>
      </c>
    </row>
    <row r="55" spans="2:16" ht="10.5" customHeight="1">
      <c r="B55" s="21"/>
      <c r="C55" s="19" t="s">
        <v>157</v>
      </c>
      <c r="D55" s="19"/>
      <c r="E55" s="32"/>
      <c r="F55" s="21" t="s">
        <v>158</v>
      </c>
      <c r="G55" s="22" t="s">
        <v>90</v>
      </c>
      <c r="H55" s="24" t="s">
        <v>90</v>
      </c>
      <c r="J55" s="3"/>
      <c r="K55" s="19" t="s">
        <v>159</v>
      </c>
      <c r="L55" s="19"/>
      <c r="M55" s="21"/>
      <c r="N55" s="21" t="s">
        <v>160</v>
      </c>
      <c r="O55" s="22">
        <v>4</v>
      </c>
      <c r="P55" s="23">
        <v>9</v>
      </c>
    </row>
    <row r="56" spans="2:16" ht="10.5" customHeight="1">
      <c r="B56" s="21"/>
      <c r="C56" s="32"/>
      <c r="D56" s="32"/>
      <c r="E56" s="32"/>
      <c r="F56" s="21"/>
      <c r="G56" s="22"/>
      <c r="H56" s="24"/>
      <c r="J56" s="3"/>
      <c r="K56" s="19" t="s">
        <v>161</v>
      </c>
      <c r="L56" s="19"/>
      <c r="M56" s="21"/>
      <c r="N56" s="21" t="s">
        <v>162</v>
      </c>
      <c r="O56" s="22">
        <v>51</v>
      </c>
      <c r="P56" s="23">
        <v>3806</v>
      </c>
    </row>
    <row r="57" spans="2:16" ht="10.5" customHeight="1">
      <c r="B57" s="21"/>
      <c r="C57" s="31" t="s">
        <v>163</v>
      </c>
      <c r="D57" s="31"/>
      <c r="E57" s="37" t="s">
        <v>790</v>
      </c>
      <c r="F57" s="15"/>
      <c r="G57" s="17" t="s">
        <v>90</v>
      </c>
      <c r="H57" s="18" t="s">
        <v>90</v>
      </c>
      <c r="J57" s="3"/>
      <c r="K57" s="19" t="s">
        <v>164</v>
      </c>
      <c r="L57" s="19"/>
      <c r="M57" s="21"/>
      <c r="N57" s="21" t="s">
        <v>165</v>
      </c>
      <c r="O57" s="22">
        <v>538</v>
      </c>
      <c r="P57" s="23">
        <v>1908</v>
      </c>
    </row>
    <row r="58" spans="2:16" ht="10.5" customHeight="1">
      <c r="B58" s="21"/>
      <c r="C58" s="19" t="s">
        <v>166</v>
      </c>
      <c r="D58" s="19"/>
      <c r="E58" s="32"/>
      <c r="F58" s="21" t="s">
        <v>167</v>
      </c>
      <c r="G58" s="22" t="s">
        <v>90</v>
      </c>
      <c r="H58" s="24" t="s">
        <v>90</v>
      </c>
      <c r="J58" s="3"/>
      <c r="K58" s="19" t="s">
        <v>168</v>
      </c>
      <c r="L58" s="19"/>
      <c r="M58" s="21"/>
      <c r="N58" s="21" t="s">
        <v>169</v>
      </c>
      <c r="O58" s="22">
        <v>974</v>
      </c>
      <c r="P58" s="23">
        <v>3685</v>
      </c>
    </row>
    <row r="59" spans="2:16" ht="10.5" customHeight="1">
      <c r="B59" s="21"/>
      <c r="C59" s="19" t="s">
        <v>170</v>
      </c>
      <c r="D59" s="19"/>
      <c r="E59" s="32"/>
      <c r="F59" s="21" t="s">
        <v>171</v>
      </c>
      <c r="G59" s="22" t="s">
        <v>90</v>
      </c>
      <c r="H59" s="24" t="s">
        <v>90</v>
      </c>
      <c r="J59" s="3"/>
      <c r="K59" s="19" t="s">
        <v>172</v>
      </c>
      <c r="L59" s="19"/>
      <c r="M59" s="21"/>
      <c r="N59" s="21" t="s">
        <v>173</v>
      </c>
      <c r="O59" s="22">
        <v>88</v>
      </c>
      <c r="P59" s="23">
        <v>727</v>
      </c>
    </row>
    <row r="60" spans="2:16" ht="10.5" customHeight="1">
      <c r="B60" s="21"/>
      <c r="C60" s="32"/>
      <c r="D60" s="32"/>
      <c r="E60" s="32"/>
      <c r="F60" s="21"/>
      <c r="G60" s="22"/>
      <c r="H60" s="24"/>
      <c r="J60" s="3"/>
      <c r="K60" s="19" t="s">
        <v>174</v>
      </c>
      <c r="L60" s="19"/>
      <c r="M60" s="21"/>
      <c r="N60" s="21" t="s">
        <v>175</v>
      </c>
      <c r="O60" s="22">
        <v>129</v>
      </c>
      <c r="P60" s="23">
        <v>2763</v>
      </c>
    </row>
    <row r="61" spans="2:16" ht="10.5" customHeight="1">
      <c r="B61" s="21"/>
      <c r="C61" s="31" t="s">
        <v>176</v>
      </c>
      <c r="D61" s="31"/>
      <c r="E61" s="37" t="s">
        <v>177</v>
      </c>
      <c r="F61" s="15"/>
      <c r="G61" s="17">
        <f>SUM(G62:G65)</f>
        <v>162</v>
      </c>
      <c r="H61" s="18">
        <f>SUM(H62:H65)</f>
        <v>1679</v>
      </c>
      <c r="J61" s="3"/>
      <c r="K61" s="19" t="s">
        <v>178</v>
      </c>
      <c r="L61" s="19"/>
      <c r="M61" s="21"/>
      <c r="N61" s="21" t="s">
        <v>179</v>
      </c>
      <c r="O61" s="22">
        <v>4</v>
      </c>
      <c r="P61" s="23">
        <v>32</v>
      </c>
    </row>
    <row r="62" spans="2:16" ht="10.5" customHeight="1">
      <c r="B62" s="21"/>
      <c r="C62" s="19" t="s">
        <v>180</v>
      </c>
      <c r="D62" s="19"/>
      <c r="E62" s="32"/>
      <c r="F62" s="21" t="s">
        <v>181</v>
      </c>
      <c r="G62" s="22">
        <v>126</v>
      </c>
      <c r="H62" s="24">
        <v>1420</v>
      </c>
      <c r="J62" s="3"/>
      <c r="K62" s="19" t="s">
        <v>182</v>
      </c>
      <c r="L62" s="19"/>
      <c r="M62" s="21"/>
      <c r="N62" s="21" t="s">
        <v>183</v>
      </c>
      <c r="O62" s="22">
        <v>41</v>
      </c>
      <c r="P62" s="23">
        <v>160</v>
      </c>
    </row>
    <row r="63" spans="2:16" ht="10.5" customHeight="1">
      <c r="B63" s="21"/>
      <c r="C63" s="19" t="s">
        <v>184</v>
      </c>
      <c r="D63" s="19"/>
      <c r="E63" s="32"/>
      <c r="F63" s="21" t="s">
        <v>185</v>
      </c>
      <c r="G63" s="22">
        <v>31</v>
      </c>
      <c r="H63" s="24">
        <v>245</v>
      </c>
      <c r="J63" s="3"/>
      <c r="K63" s="19" t="s">
        <v>186</v>
      </c>
      <c r="L63" s="19"/>
      <c r="M63" s="21"/>
      <c r="N63" s="21" t="s">
        <v>187</v>
      </c>
      <c r="O63" s="22">
        <v>195</v>
      </c>
      <c r="P63" s="23">
        <v>2575</v>
      </c>
    </row>
    <row r="64" spans="2:16" ht="10.5" customHeight="1">
      <c r="B64" s="21"/>
      <c r="C64" s="19" t="s">
        <v>188</v>
      </c>
      <c r="D64" s="19"/>
      <c r="E64" s="32"/>
      <c r="F64" s="21" t="s">
        <v>189</v>
      </c>
      <c r="G64" s="22">
        <v>5</v>
      </c>
      <c r="H64" s="24">
        <v>14</v>
      </c>
      <c r="J64" s="3"/>
      <c r="K64" s="27"/>
      <c r="L64" s="27"/>
      <c r="M64" s="21"/>
      <c r="N64" s="21"/>
      <c r="O64" s="22"/>
      <c r="P64" s="23"/>
    </row>
    <row r="65" spans="2:16" ht="10.5" customHeight="1">
      <c r="B65" s="21"/>
      <c r="C65" s="19" t="s">
        <v>190</v>
      </c>
      <c r="D65" s="19"/>
      <c r="E65" s="32"/>
      <c r="F65" s="21" t="s">
        <v>191</v>
      </c>
      <c r="G65" s="22" t="s">
        <v>90</v>
      </c>
      <c r="H65" s="24" t="s">
        <v>90</v>
      </c>
      <c r="J65" s="3"/>
      <c r="K65" s="28" t="s">
        <v>192</v>
      </c>
      <c r="L65" s="28"/>
      <c r="M65" s="15" t="s">
        <v>791</v>
      </c>
      <c r="N65" s="15"/>
      <c r="O65" s="17">
        <f>SUM(O66,O67,O68,O69,G77,G78,G79)</f>
        <v>5131</v>
      </c>
      <c r="P65" s="30">
        <f>SUM(P66,P67,P68,P69,H77,H78,H79)</f>
        <v>30604</v>
      </c>
    </row>
    <row r="66" spans="2:16" ht="10.5" customHeight="1">
      <c r="B66" s="21"/>
      <c r="C66" s="32"/>
      <c r="D66" s="32"/>
      <c r="E66" s="32"/>
      <c r="F66" s="21"/>
      <c r="G66" s="22"/>
      <c r="H66" s="24"/>
      <c r="J66" s="3"/>
      <c r="K66" s="19" t="s">
        <v>193</v>
      </c>
      <c r="L66" s="19"/>
      <c r="M66" s="21"/>
      <c r="N66" s="34" t="s">
        <v>194</v>
      </c>
      <c r="O66" s="22">
        <v>3995</v>
      </c>
      <c r="P66" s="23">
        <v>24854</v>
      </c>
    </row>
    <row r="67" spans="2:16" ht="10.5" customHeight="1">
      <c r="B67" s="16" t="s">
        <v>195</v>
      </c>
      <c r="C67" s="31"/>
      <c r="D67" s="37" t="s">
        <v>196</v>
      </c>
      <c r="E67" s="15"/>
      <c r="F67" s="15"/>
      <c r="G67" s="17">
        <f>SUM(G69,O13,O26)</f>
        <v>13405</v>
      </c>
      <c r="H67" s="18">
        <f>SUM(H69,P13,P26)</f>
        <v>92069</v>
      </c>
      <c r="J67" s="3"/>
      <c r="K67" s="19" t="s">
        <v>197</v>
      </c>
      <c r="L67" s="19"/>
      <c r="M67" s="21"/>
      <c r="N67" s="21" t="s">
        <v>198</v>
      </c>
      <c r="O67" s="22">
        <v>110</v>
      </c>
      <c r="P67" s="23">
        <v>681</v>
      </c>
    </row>
    <row r="68" spans="2:16" ht="10.5" customHeight="1">
      <c r="B68" s="21"/>
      <c r="C68" s="32"/>
      <c r="D68" s="32"/>
      <c r="E68" s="32"/>
      <c r="F68" s="21"/>
      <c r="G68" s="22"/>
      <c r="H68" s="24"/>
      <c r="J68" s="3"/>
      <c r="K68" s="19" t="s">
        <v>199</v>
      </c>
      <c r="L68" s="19"/>
      <c r="M68" s="21"/>
      <c r="N68" s="21" t="s">
        <v>200</v>
      </c>
      <c r="O68" s="22">
        <v>21</v>
      </c>
      <c r="P68" s="23">
        <v>278</v>
      </c>
    </row>
    <row r="69" spans="2:16" ht="10.5" customHeight="1">
      <c r="B69" s="21"/>
      <c r="C69" s="31" t="s">
        <v>201</v>
      </c>
      <c r="D69" s="16"/>
      <c r="E69" s="15" t="s">
        <v>202</v>
      </c>
      <c r="F69" s="15"/>
      <c r="G69" s="17">
        <f>SUM(O6:O11)</f>
        <v>5608</v>
      </c>
      <c r="H69" s="18">
        <f>SUM(P6:P11)</f>
        <v>52760</v>
      </c>
      <c r="J69" s="3"/>
      <c r="K69" s="19" t="s">
        <v>203</v>
      </c>
      <c r="L69" s="19"/>
      <c r="M69" s="21"/>
      <c r="N69" s="21" t="s">
        <v>204</v>
      </c>
      <c r="O69" s="22">
        <v>20</v>
      </c>
      <c r="P69" s="23">
        <v>302</v>
      </c>
    </row>
    <row r="70" spans="7:15" ht="8.25" customHeight="1" thickBot="1">
      <c r="G70" s="45"/>
      <c r="H70" s="46"/>
      <c r="O70" s="45"/>
    </row>
    <row r="71" spans="1:16" ht="12">
      <c r="A71" s="47" t="s">
        <v>205</v>
      </c>
      <c r="B71" s="47"/>
      <c r="C71" s="47"/>
      <c r="D71" s="47"/>
      <c r="E71" s="47"/>
      <c r="F71" s="47"/>
      <c r="G71" s="47"/>
      <c r="H71" s="47"/>
      <c r="I71" s="48"/>
      <c r="J71" s="48"/>
      <c r="K71" s="48"/>
      <c r="L71" s="48"/>
      <c r="M71" s="48"/>
      <c r="N71" s="48"/>
      <c r="O71" s="48"/>
      <c r="P71" s="48"/>
    </row>
    <row r="72" ht="17.25">
      <c r="F72" s="2" t="s">
        <v>206</v>
      </c>
    </row>
    <row r="73" ht="18" customHeight="1" thickBot="1"/>
    <row r="74" spans="1:16" ht="12.75" customHeight="1" thickTop="1">
      <c r="A74" s="4" t="s">
        <v>2</v>
      </c>
      <c r="B74" s="4"/>
      <c r="C74" s="4"/>
      <c r="D74" s="4"/>
      <c r="E74" s="4"/>
      <c r="F74" s="4"/>
      <c r="G74" s="5" t="s">
        <v>3</v>
      </c>
      <c r="H74" s="6" t="s">
        <v>4</v>
      </c>
      <c r="I74" s="4" t="s">
        <v>2</v>
      </c>
      <c r="J74" s="4"/>
      <c r="K74" s="4"/>
      <c r="L74" s="4"/>
      <c r="M74" s="4"/>
      <c r="N74" s="4"/>
      <c r="O74" s="49" t="s">
        <v>3</v>
      </c>
      <c r="P74" s="5" t="s">
        <v>4</v>
      </c>
    </row>
    <row r="75" spans="1:16" ht="12.75" customHeight="1">
      <c r="A75" s="7"/>
      <c r="B75" s="7"/>
      <c r="C75" s="7"/>
      <c r="D75" s="7"/>
      <c r="E75" s="7"/>
      <c r="F75" s="7"/>
      <c r="G75" s="8"/>
      <c r="H75" s="9"/>
      <c r="I75" s="7"/>
      <c r="J75" s="7"/>
      <c r="K75" s="7"/>
      <c r="L75" s="7"/>
      <c r="M75" s="7"/>
      <c r="N75" s="7"/>
      <c r="O75" s="50"/>
      <c r="P75" s="8"/>
    </row>
    <row r="76" spans="7:16" ht="10.5" customHeight="1">
      <c r="G76" s="51"/>
      <c r="H76" s="52" t="s">
        <v>5</v>
      </c>
      <c r="O76" s="51"/>
      <c r="P76" s="53" t="s">
        <v>5</v>
      </c>
    </row>
    <row r="77" spans="3:16" s="3" customFormat="1" ht="10.5" customHeight="1">
      <c r="C77" s="54">
        <v>155</v>
      </c>
      <c r="D77" s="54"/>
      <c r="E77" s="21"/>
      <c r="F77" s="21" t="s">
        <v>207</v>
      </c>
      <c r="G77" s="22">
        <v>36</v>
      </c>
      <c r="H77" s="24">
        <v>116</v>
      </c>
      <c r="K77" s="40">
        <v>24</v>
      </c>
      <c r="L77" s="40"/>
      <c r="M77" s="15" t="s">
        <v>792</v>
      </c>
      <c r="N77" s="15"/>
      <c r="O77" s="17">
        <f>SUM(O78:O86)</f>
        <v>77</v>
      </c>
      <c r="P77" s="30">
        <f>SUM(P78:P86)</f>
        <v>640</v>
      </c>
    </row>
    <row r="78" spans="3:16" s="3" customFormat="1" ht="10.5" customHeight="1">
      <c r="C78" s="54">
        <v>156</v>
      </c>
      <c r="D78" s="54"/>
      <c r="E78" s="21"/>
      <c r="F78" s="34" t="s">
        <v>208</v>
      </c>
      <c r="G78" s="22">
        <v>129</v>
      </c>
      <c r="H78" s="24">
        <v>740</v>
      </c>
      <c r="K78" s="54">
        <v>241</v>
      </c>
      <c r="L78" s="54"/>
      <c r="M78" s="21"/>
      <c r="N78" s="21" t="s">
        <v>209</v>
      </c>
      <c r="O78" s="22" t="s">
        <v>90</v>
      </c>
      <c r="P78" s="23" t="s">
        <v>90</v>
      </c>
    </row>
    <row r="79" spans="3:16" s="3" customFormat="1" ht="10.5" customHeight="1">
      <c r="C79" s="54">
        <v>159</v>
      </c>
      <c r="D79" s="54"/>
      <c r="E79" s="21"/>
      <c r="F79" s="21" t="s">
        <v>210</v>
      </c>
      <c r="G79" s="22">
        <v>820</v>
      </c>
      <c r="H79" s="24">
        <v>3633</v>
      </c>
      <c r="K79" s="54">
        <v>242</v>
      </c>
      <c r="L79" s="54"/>
      <c r="M79" s="21"/>
      <c r="N79" s="26" t="s">
        <v>211</v>
      </c>
      <c r="O79" s="22">
        <v>1</v>
      </c>
      <c r="P79" s="23">
        <v>12</v>
      </c>
    </row>
    <row r="80" spans="5:16" s="3" customFormat="1" ht="10.5" customHeight="1">
      <c r="E80" s="21"/>
      <c r="F80" s="21"/>
      <c r="G80" s="22"/>
      <c r="H80" s="24"/>
      <c r="K80" s="54">
        <v>243</v>
      </c>
      <c r="L80" s="54"/>
      <c r="M80" s="21"/>
      <c r="N80" s="33" t="s">
        <v>212</v>
      </c>
      <c r="O80" s="22" t="s">
        <v>90</v>
      </c>
      <c r="P80" s="23" t="s">
        <v>90</v>
      </c>
    </row>
    <row r="81" spans="3:16" s="3" customFormat="1" ht="10.5" customHeight="1">
      <c r="C81" s="40">
        <v>16</v>
      </c>
      <c r="D81" s="40"/>
      <c r="E81" s="16"/>
      <c r="F81" s="55" t="s">
        <v>793</v>
      </c>
      <c r="G81" s="17">
        <f>SUM(G82:G85)</f>
        <v>1168</v>
      </c>
      <c r="H81" s="18">
        <f>SUM(H82:H85)</f>
        <v>8184</v>
      </c>
      <c r="I81" s="40"/>
      <c r="K81" s="54">
        <v>244</v>
      </c>
      <c r="L81" s="54"/>
      <c r="M81" s="21"/>
      <c r="N81" s="21" t="s">
        <v>213</v>
      </c>
      <c r="O81" s="22">
        <v>4</v>
      </c>
      <c r="P81" s="23">
        <v>33</v>
      </c>
    </row>
    <row r="82" spans="3:16" s="3" customFormat="1" ht="10.5" customHeight="1">
      <c r="C82" s="54">
        <v>161</v>
      </c>
      <c r="D82" s="54"/>
      <c r="E82" s="21"/>
      <c r="F82" s="21" t="s">
        <v>214</v>
      </c>
      <c r="G82" s="22">
        <v>443</v>
      </c>
      <c r="H82" s="24">
        <v>3124</v>
      </c>
      <c r="K82" s="54">
        <v>245</v>
      </c>
      <c r="L82" s="54"/>
      <c r="M82" s="21"/>
      <c r="N82" s="21" t="s">
        <v>215</v>
      </c>
      <c r="O82" s="22" t="s">
        <v>90</v>
      </c>
      <c r="P82" s="23" t="s">
        <v>90</v>
      </c>
    </row>
    <row r="83" spans="3:16" s="3" customFormat="1" ht="10.5" customHeight="1">
      <c r="C83" s="54">
        <v>162</v>
      </c>
      <c r="D83" s="54"/>
      <c r="E83" s="21"/>
      <c r="F83" s="26" t="s">
        <v>216</v>
      </c>
      <c r="G83" s="22">
        <v>179</v>
      </c>
      <c r="H83" s="24">
        <v>2668</v>
      </c>
      <c r="K83" s="54">
        <v>246</v>
      </c>
      <c r="L83" s="54"/>
      <c r="M83" s="21"/>
      <c r="N83" s="21" t="s">
        <v>217</v>
      </c>
      <c r="O83" s="22">
        <v>16</v>
      </c>
      <c r="P83" s="23">
        <v>121</v>
      </c>
    </row>
    <row r="84" spans="3:16" s="3" customFormat="1" ht="10.5" customHeight="1">
      <c r="C84" s="54">
        <v>163</v>
      </c>
      <c r="D84" s="54"/>
      <c r="E84" s="21"/>
      <c r="F84" s="33" t="s">
        <v>218</v>
      </c>
      <c r="G84" s="22">
        <v>120</v>
      </c>
      <c r="H84" s="24">
        <v>781</v>
      </c>
      <c r="K84" s="54">
        <v>247</v>
      </c>
      <c r="L84" s="54"/>
      <c r="M84" s="21"/>
      <c r="N84" s="21" t="s">
        <v>219</v>
      </c>
      <c r="O84" s="22">
        <v>42</v>
      </c>
      <c r="P84" s="23">
        <v>358</v>
      </c>
    </row>
    <row r="85" spans="3:16" s="3" customFormat="1" ht="10.5" customHeight="1">
      <c r="C85" s="54">
        <v>169</v>
      </c>
      <c r="D85" s="54"/>
      <c r="E85" s="21"/>
      <c r="F85" s="34" t="s">
        <v>220</v>
      </c>
      <c r="G85" s="22">
        <v>426</v>
      </c>
      <c r="H85" s="24">
        <v>1611</v>
      </c>
      <c r="K85" s="54">
        <v>248</v>
      </c>
      <c r="L85" s="54"/>
      <c r="M85" s="21"/>
      <c r="N85" s="21" t="s">
        <v>221</v>
      </c>
      <c r="O85" s="22">
        <v>2</v>
      </c>
      <c r="P85" s="23">
        <v>61</v>
      </c>
    </row>
    <row r="86" spans="5:16" s="3" customFormat="1" ht="10.5" customHeight="1">
      <c r="E86" s="21"/>
      <c r="F86" s="21"/>
      <c r="G86" s="22"/>
      <c r="H86" s="24"/>
      <c r="K86" s="54">
        <v>249</v>
      </c>
      <c r="L86" s="54"/>
      <c r="M86" s="21"/>
      <c r="N86" s="21" t="s">
        <v>222</v>
      </c>
      <c r="O86" s="22">
        <v>12</v>
      </c>
      <c r="P86" s="23">
        <v>55</v>
      </c>
    </row>
    <row r="87" spans="3:16" s="3" customFormat="1" ht="10.5" customHeight="1">
      <c r="C87" s="40">
        <v>17</v>
      </c>
      <c r="D87" s="40"/>
      <c r="E87" s="15" t="s">
        <v>794</v>
      </c>
      <c r="F87" s="15"/>
      <c r="G87" s="17">
        <f>SUM(G88:G91)</f>
        <v>1422</v>
      </c>
      <c r="H87" s="18">
        <f>SUM(H88:H91)</f>
        <v>11713</v>
      </c>
      <c r="M87" s="21"/>
      <c r="N87" s="21"/>
      <c r="O87" s="22"/>
      <c r="P87" s="23"/>
    </row>
    <row r="88" spans="3:16" s="3" customFormat="1" ht="10.5" customHeight="1">
      <c r="C88" s="54">
        <v>171</v>
      </c>
      <c r="D88" s="54"/>
      <c r="E88" s="21"/>
      <c r="F88" s="21" t="s">
        <v>223</v>
      </c>
      <c r="G88" s="22">
        <v>555</v>
      </c>
      <c r="H88" s="24">
        <v>7627</v>
      </c>
      <c r="K88" s="40">
        <v>25</v>
      </c>
      <c r="L88" s="40"/>
      <c r="M88" s="15" t="s">
        <v>795</v>
      </c>
      <c r="N88" s="15"/>
      <c r="O88" s="17">
        <f>SUM(O89:O97)</f>
        <v>3683</v>
      </c>
      <c r="P88" s="30">
        <f>SUM(P89:P97)</f>
        <v>40583</v>
      </c>
    </row>
    <row r="89" spans="3:16" s="3" customFormat="1" ht="10.5" customHeight="1">
      <c r="C89" s="54">
        <v>172</v>
      </c>
      <c r="D89" s="54"/>
      <c r="E89" s="21"/>
      <c r="F89" s="21" t="s">
        <v>224</v>
      </c>
      <c r="G89" s="22">
        <v>64</v>
      </c>
      <c r="H89" s="24">
        <v>337</v>
      </c>
      <c r="K89" s="54">
        <v>251</v>
      </c>
      <c r="L89" s="54"/>
      <c r="M89" s="21"/>
      <c r="N89" s="21" t="s">
        <v>225</v>
      </c>
      <c r="O89" s="22">
        <v>42</v>
      </c>
      <c r="P89" s="23">
        <v>1293</v>
      </c>
    </row>
    <row r="90" spans="3:16" s="3" customFormat="1" ht="10.5" customHeight="1">
      <c r="C90" s="54">
        <v>173</v>
      </c>
      <c r="D90" s="54"/>
      <c r="E90" s="21"/>
      <c r="F90" s="21" t="s">
        <v>226</v>
      </c>
      <c r="G90" s="22">
        <v>679</v>
      </c>
      <c r="H90" s="24">
        <v>2710</v>
      </c>
      <c r="K90" s="54">
        <v>252</v>
      </c>
      <c r="L90" s="54"/>
      <c r="M90" s="21"/>
      <c r="N90" s="21" t="s">
        <v>227</v>
      </c>
      <c r="O90" s="22">
        <v>263</v>
      </c>
      <c r="P90" s="23">
        <v>5827</v>
      </c>
    </row>
    <row r="91" spans="3:16" s="3" customFormat="1" ht="10.5" customHeight="1">
      <c r="C91" s="54">
        <v>179</v>
      </c>
      <c r="D91" s="54"/>
      <c r="E91" s="21"/>
      <c r="F91" s="21" t="s">
        <v>228</v>
      </c>
      <c r="G91" s="22">
        <v>124</v>
      </c>
      <c r="H91" s="24">
        <v>1039</v>
      </c>
      <c r="K91" s="54">
        <v>253</v>
      </c>
      <c r="L91" s="54"/>
      <c r="M91" s="21"/>
      <c r="N91" s="35" t="s">
        <v>229</v>
      </c>
      <c r="O91" s="22">
        <v>50</v>
      </c>
      <c r="P91" s="23">
        <v>436</v>
      </c>
    </row>
    <row r="92" spans="5:16" s="3" customFormat="1" ht="10.5" customHeight="1">
      <c r="E92" s="21"/>
      <c r="F92" s="21"/>
      <c r="G92" s="22"/>
      <c r="H92" s="24"/>
      <c r="K92" s="54">
        <v>254</v>
      </c>
      <c r="L92" s="54"/>
      <c r="M92" s="21"/>
      <c r="N92" s="21" t="s">
        <v>230</v>
      </c>
      <c r="O92" s="22">
        <v>2626</v>
      </c>
      <c r="P92" s="23">
        <v>23923</v>
      </c>
    </row>
    <row r="93" spans="3:16" s="3" customFormat="1" ht="10.5" customHeight="1">
      <c r="C93" s="40">
        <v>18</v>
      </c>
      <c r="D93" s="40"/>
      <c r="E93" s="15" t="s">
        <v>231</v>
      </c>
      <c r="F93" s="15"/>
      <c r="G93" s="17">
        <f>SUM(G94:G99)</f>
        <v>624</v>
      </c>
      <c r="H93" s="18">
        <f>SUM(H94:H99)</f>
        <v>10514</v>
      </c>
      <c r="K93" s="54">
        <v>255</v>
      </c>
      <c r="L93" s="54"/>
      <c r="M93" s="21"/>
      <c r="N93" s="21" t="s">
        <v>232</v>
      </c>
      <c r="O93" s="22">
        <v>63</v>
      </c>
      <c r="P93" s="23">
        <v>1749</v>
      </c>
    </row>
    <row r="94" spans="3:16" s="3" customFormat="1" ht="10.5" customHeight="1">
      <c r="C94" s="54">
        <v>181</v>
      </c>
      <c r="D94" s="54"/>
      <c r="E94" s="21"/>
      <c r="F94" s="21" t="s">
        <v>233</v>
      </c>
      <c r="G94" s="22">
        <v>8</v>
      </c>
      <c r="H94" s="24">
        <v>68</v>
      </c>
      <c r="K94" s="54">
        <v>256</v>
      </c>
      <c r="L94" s="54"/>
      <c r="M94" s="21"/>
      <c r="N94" s="21" t="s">
        <v>234</v>
      </c>
      <c r="O94" s="22">
        <v>7</v>
      </c>
      <c r="P94" s="23">
        <v>70</v>
      </c>
    </row>
    <row r="95" spans="3:16" s="3" customFormat="1" ht="10.5" customHeight="1">
      <c r="C95" s="54">
        <v>182</v>
      </c>
      <c r="D95" s="54"/>
      <c r="E95" s="21"/>
      <c r="F95" s="21" t="s">
        <v>235</v>
      </c>
      <c r="G95" s="22">
        <v>76</v>
      </c>
      <c r="H95" s="24">
        <v>2592</v>
      </c>
      <c r="K95" s="54">
        <v>257</v>
      </c>
      <c r="L95" s="54"/>
      <c r="M95" s="21"/>
      <c r="N95" s="21" t="s">
        <v>236</v>
      </c>
      <c r="O95" s="22">
        <v>32</v>
      </c>
      <c r="P95" s="23">
        <v>779</v>
      </c>
    </row>
    <row r="96" spans="3:16" s="3" customFormat="1" ht="10.5" customHeight="1">
      <c r="C96" s="54">
        <v>183</v>
      </c>
      <c r="D96" s="54"/>
      <c r="E96" s="21"/>
      <c r="F96" s="21" t="s">
        <v>237</v>
      </c>
      <c r="G96" s="22">
        <v>63</v>
      </c>
      <c r="H96" s="24">
        <v>1669</v>
      </c>
      <c r="K96" s="54">
        <v>258</v>
      </c>
      <c r="L96" s="54"/>
      <c r="M96" s="21"/>
      <c r="N96" s="21" t="s">
        <v>238</v>
      </c>
      <c r="O96" s="22">
        <v>338</v>
      </c>
      <c r="P96" s="23">
        <v>3829</v>
      </c>
    </row>
    <row r="97" spans="3:16" s="3" customFormat="1" ht="10.5" customHeight="1">
      <c r="C97" s="54">
        <v>184</v>
      </c>
      <c r="D97" s="54"/>
      <c r="E97" s="21"/>
      <c r="F97" s="21" t="s">
        <v>239</v>
      </c>
      <c r="G97" s="22">
        <v>34</v>
      </c>
      <c r="H97" s="24">
        <v>651</v>
      </c>
      <c r="K97" s="54">
        <v>259</v>
      </c>
      <c r="L97" s="54"/>
      <c r="M97" s="21"/>
      <c r="N97" s="21" t="s">
        <v>240</v>
      </c>
      <c r="O97" s="22">
        <v>262</v>
      </c>
      <c r="P97" s="23">
        <v>2677</v>
      </c>
    </row>
    <row r="98" spans="3:16" s="3" customFormat="1" ht="10.5" customHeight="1">
      <c r="C98" s="54">
        <v>185</v>
      </c>
      <c r="D98" s="54"/>
      <c r="E98" s="21"/>
      <c r="F98" s="21" t="s">
        <v>241</v>
      </c>
      <c r="G98" s="22">
        <v>366</v>
      </c>
      <c r="H98" s="24">
        <v>4100</v>
      </c>
      <c r="M98" s="21"/>
      <c r="N98" s="21"/>
      <c r="O98" s="22"/>
      <c r="P98" s="23"/>
    </row>
    <row r="99" spans="3:17" s="3" customFormat="1" ht="10.5" customHeight="1">
      <c r="C99" s="54">
        <v>189</v>
      </c>
      <c r="D99" s="54"/>
      <c r="E99" s="21"/>
      <c r="F99" s="26" t="s">
        <v>242</v>
      </c>
      <c r="G99" s="22">
        <v>77</v>
      </c>
      <c r="H99" s="24">
        <v>1434</v>
      </c>
      <c r="K99" s="40">
        <v>26</v>
      </c>
      <c r="L99" s="40"/>
      <c r="M99" s="15" t="s">
        <v>243</v>
      </c>
      <c r="N99" s="15"/>
      <c r="O99" s="17">
        <f>SUM(O100:O106)</f>
        <v>148</v>
      </c>
      <c r="P99" s="30">
        <f>SUM(P100:P106)</f>
        <v>3261</v>
      </c>
      <c r="Q99" s="40"/>
    </row>
    <row r="100" spans="5:16" s="3" customFormat="1" ht="10.5" customHeight="1">
      <c r="E100" s="21"/>
      <c r="F100" s="21"/>
      <c r="G100" s="22"/>
      <c r="H100" s="24"/>
      <c r="K100" s="54">
        <v>261</v>
      </c>
      <c r="L100" s="54"/>
      <c r="M100" s="21"/>
      <c r="N100" s="21" t="s">
        <v>244</v>
      </c>
      <c r="O100" s="22" t="s">
        <v>90</v>
      </c>
      <c r="P100" s="23" t="s">
        <v>90</v>
      </c>
    </row>
    <row r="101" spans="3:16" s="3" customFormat="1" ht="10.5" customHeight="1">
      <c r="C101" s="40">
        <v>19</v>
      </c>
      <c r="D101" s="40"/>
      <c r="E101" s="15" t="s">
        <v>245</v>
      </c>
      <c r="F101" s="15"/>
      <c r="G101" s="17">
        <f>SUM(G102:G107)</f>
        <v>982</v>
      </c>
      <c r="H101" s="18">
        <f>SUM(H102:H107)</f>
        <v>9188</v>
      </c>
      <c r="K101" s="54">
        <v>262</v>
      </c>
      <c r="L101" s="54"/>
      <c r="M101" s="21"/>
      <c r="N101" s="21" t="s">
        <v>246</v>
      </c>
      <c r="O101" s="22" t="s">
        <v>90</v>
      </c>
      <c r="P101" s="23" t="s">
        <v>90</v>
      </c>
    </row>
    <row r="102" spans="3:16" s="3" customFormat="1" ht="10.5" customHeight="1">
      <c r="C102" s="54">
        <v>191</v>
      </c>
      <c r="D102" s="54"/>
      <c r="E102" s="21"/>
      <c r="F102" s="21" t="s">
        <v>247</v>
      </c>
      <c r="G102" s="22">
        <v>19</v>
      </c>
      <c r="H102" s="24">
        <v>391</v>
      </c>
      <c r="K102" s="54">
        <v>263</v>
      </c>
      <c r="L102" s="54"/>
      <c r="M102" s="21"/>
      <c r="N102" s="21" t="s">
        <v>248</v>
      </c>
      <c r="O102" s="22">
        <v>4</v>
      </c>
      <c r="P102" s="23">
        <v>241</v>
      </c>
    </row>
    <row r="103" spans="3:16" s="3" customFormat="1" ht="10.5" customHeight="1">
      <c r="C103" s="54">
        <v>192</v>
      </c>
      <c r="D103" s="54"/>
      <c r="E103" s="21"/>
      <c r="F103" s="21" t="s">
        <v>249</v>
      </c>
      <c r="G103" s="22">
        <v>25</v>
      </c>
      <c r="H103" s="24">
        <v>439</v>
      </c>
      <c r="K103" s="54">
        <v>264</v>
      </c>
      <c r="L103" s="54"/>
      <c r="M103" s="21"/>
      <c r="N103" s="56" t="s">
        <v>250</v>
      </c>
      <c r="O103" s="22">
        <v>30</v>
      </c>
      <c r="P103" s="23">
        <v>830</v>
      </c>
    </row>
    <row r="104" spans="3:16" s="3" customFormat="1" ht="10.5" customHeight="1">
      <c r="C104" s="54">
        <v>193</v>
      </c>
      <c r="D104" s="54"/>
      <c r="E104" s="21"/>
      <c r="F104" s="21" t="s">
        <v>251</v>
      </c>
      <c r="G104" s="22">
        <v>772</v>
      </c>
      <c r="H104" s="24">
        <v>7082</v>
      </c>
      <c r="K104" s="54">
        <v>265</v>
      </c>
      <c r="L104" s="54"/>
      <c r="M104" s="21"/>
      <c r="N104" s="21" t="s">
        <v>252</v>
      </c>
      <c r="O104" s="22">
        <v>8</v>
      </c>
      <c r="P104" s="23">
        <v>163</v>
      </c>
    </row>
    <row r="105" spans="3:16" s="3" customFormat="1" ht="10.5" customHeight="1">
      <c r="C105" s="54">
        <v>194</v>
      </c>
      <c r="D105" s="54"/>
      <c r="E105" s="21"/>
      <c r="F105" s="21" t="s">
        <v>253</v>
      </c>
      <c r="G105" s="22">
        <v>95</v>
      </c>
      <c r="H105" s="24">
        <v>698</v>
      </c>
      <c r="K105" s="54">
        <v>266</v>
      </c>
      <c r="L105" s="54"/>
      <c r="M105" s="21"/>
      <c r="N105" s="21" t="s">
        <v>254</v>
      </c>
      <c r="O105" s="22">
        <v>66</v>
      </c>
      <c r="P105" s="23">
        <v>1475</v>
      </c>
    </row>
    <row r="106" spans="3:16" s="3" customFormat="1" ht="10.5" customHeight="1">
      <c r="C106" s="54">
        <v>195</v>
      </c>
      <c r="D106" s="54"/>
      <c r="E106" s="21"/>
      <c r="F106" s="21" t="s">
        <v>255</v>
      </c>
      <c r="G106" s="22">
        <v>69</v>
      </c>
      <c r="H106" s="24">
        <v>564</v>
      </c>
      <c r="K106" s="54">
        <v>269</v>
      </c>
      <c r="L106" s="54"/>
      <c r="M106" s="21"/>
      <c r="N106" s="21" t="s">
        <v>256</v>
      </c>
      <c r="O106" s="22">
        <v>40</v>
      </c>
      <c r="P106" s="23">
        <v>552</v>
      </c>
    </row>
    <row r="107" spans="3:16" s="3" customFormat="1" ht="10.5" customHeight="1">
      <c r="C107" s="54">
        <v>199</v>
      </c>
      <c r="D107" s="54"/>
      <c r="E107" s="21"/>
      <c r="F107" s="21" t="s">
        <v>257</v>
      </c>
      <c r="G107" s="22">
        <v>2</v>
      </c>
      <c r="H107" s="24">
        <v>14</v>
      </c>
      <c r="M107" s="21"/>
      <c r="N107" s="21"/>
      <c r="O107" s="22"/>
      <c r="P107" s="23"/>
    </row>
    <row r="108" spans="5:16" s="3" customFormat="1" ht="10.5" customHeight="1">
      <c r="E108" s="21"/>
      <c r="F108" s="21"/>
      <c r="G108" s="22"/>
      <c r="H108" s="24"/>
      <c r="K108" s="40">
        <v>27</v>
      </c>
      <c r="L108" s="40"/>
      <c r="M108" s="15" t="s">
        <v>258</v>
      </c>
      <c r="N108" s="15"/>
      <c r="O108" s="17">
        <f>SUM(O109:O114)</f>
        <v>150</v>
      </c>
      <c r="P108" s="30">
        <f>SUM(P109:P114)</f>
        <v>4048</v>
      </c>
    </row>
    <row r="109" spans="3:16" s="3" customFormat="1" ht="10.5" customHeight="1">
      <c r="C109" s="40">
        <v>20</v>
      </c>
      <c r="D109" s="40"/>
      <c r="E109" s="15" t="s">
        <v>259</v>
      </c>
      <c r="F109" s="15"/>
      <c r="G109" s="17">
        <f>SUM(G110:G117)</f>
        <v>146</v>
      </c>
      <c r="H109" s="18">
        <f>SUM(H110:H117)</f>
        <v>5365</v>
      </c>
      <c r="K109" s="54">
        <v>271</v>
      </c>
      <c r="L109" s="54"/>
      <c r="M109" s="21"/>
      <c r="N109" s="21" t="s">
        <v>260</v>
      </c>
      <c r="O109" s="22">
        <v>5</v>
      </c>
      <c r="P109" s="23">
        <v>478</v>
      </c>
    </row>
    <row r="110" spans="3:16" s="3" customFormat="1" ht="10.5" customHeight="1">
      <c r="C110" s="54">
        <v>201</v>
      </c>
      <c r="D110" s="54"/>
      <c r="E110" s="21"/>
      <c r="F110" s="21" t="s">
        <v>261</v>
      </c>
      <c r="G110" s="22">
        <v>3</v>
      </c>
      <c r="H110" s="24">
        <v>29</v>
      </c>
      <c r="K110" s="54">
        <v>272</v>
      </c>
      <c r="L110" s="54"/>
      <c r="M110" s="21"/>
      <c r="N110" s="21" t="s">
        <v>262</v>
      </c>
      <c r="O110" s="22">
        <v>13</v>
      </c>
      <c r="P110" s="23">
        <v>106</v>
      </c>
    </row>
    <row r="111" spans="3:16" s="3" customFormat="1" ht="10.5" customHeight="1">
      <c r="C111" s="54">
        <v>202</v>
      </c>
      <c r="D111" s="54"/>
      <c r="E111" s="21"/>
      <c r="F111" s="21" t="s">
        <v>263</v>
      </c>
      <c r="G111" s="22">
        <v>40</v>
      </c>
      <c r="H111" s="24">
        <v>629</v>
      </c>
      <c r="K111" s="54">
        <v>273</v>
      </c>
      <c r="L111" s="54"/>
      <c r="M111" s="21"/>
      <c r="N111" s="25" t="s">
        <v>264</v>
      </c>
      <c r="O111" s="22">
        <v>14</v>
      </c>
      <c r="P111" s="23">
        <v>803</v>
      </c>
    </row>
    <row r="112" spans="3:16" s="3" customFormat="1" ht="10.5" customHeight="1">
      <c r="C112" s="54">
        <v>203</v>
      </c>
      <c r="D112" s="54"/>
      <c r="E112" s="21"/>
      <c r="F112" s="21" t="s">
        <v>265</v>
      </c>
      <c r="G112" s="22">
        <v>20</v>
      </c>
      <c r="H112" s="24">
        <v>915</v>
      </c>
      <c r="K112" s="54">
        <v>274</v>
      </c>
      <c r="L112" s="54"/>
      <c r="M112" s="21"/>
      <c r="N112" s="21" t="s">
        <v>266</v>
      </c>
      <c r="O112" s="22">
        <v>17</v>
      </c>
      <c r="P112" s="23">
        <v>312</v>
      </c>
    </row>
    <row r="113" spans="3:16" s="3" customFormat="1" ht="10.5" customHeight="1">
      <c r="C113" s="54">
        <v>204</v>
      </c>
      <c r="D113" s="54"/>
      <c r="E113" s="21"/>
      <c r="F113" s="21" t="s">
        <v>267</v>
      </c>
      <c r="G113" s="22">
        <v>7</v>
      </c>
      <c r="H113" s="24">
        <v>209</v>
      </c>
      <c r="K113" s="54">
        <v>275</v>
      </c>
      <c r="L113" s="54"/>
      <c r="M113" s="21"/>
      <c r="N113" s="21" t="s">
        <v>268</v>
      </c>
      <c r="O113" s="22">
        <v>93</v>
      </c>
      <c r="P113" s="23">
        <v>2281</v>
      </c>
    </row>
    <row r="114" spans="3:16" s="3" customFormat="1" ht="10.5" customHeight="1">
      <c r="C114" s="54">
        <v>205</v>
      </c>
      <c r="D114" s="54"/>
      <c r="E114" s="21"/>
      <c r="F114" s="26" t="s">
        <v>269</v>
      </c>
      <c r="G114" s="22">
        <v>23</v>
      </c>
      <c r="H114" s="24">
        <v>497</v>
      </c>
      <c r="K114" s="54">
        <v>279</v>
      </c>
      <c r="L114" s="54"/>
      <c r="M114" s="21"/>
      <c r="N114" s="21" t="s">
        <v>270</v>
      </c>
      <c r="O114" s="22">
        <v>8</v>
      </c>
      <c r="P114" s="23">
        <v>68</v>
      </c>
    </row>
    <row r="115" spans="3:16" s="3" customFormat="1" ht="10.5" customHeight="1">
      <c r="C115" s="54">
        <v>206</v>
      </c>
      <c r="D115" s="54"/>
      <c r="E115" s="21"/>
      <c r="F115" s="21" t="s">
        <v>271</v>
      </c>
      <c r="G115" s="22">
        <v>28</v>
      </c>
      <c r="H115" s="24">
        <v>2158</v>
      </c>
      <c r="K115" s="20"/>
      <c r="L115" s="20"/>
      <c r="M115" s="21"/>
      <c r="N115" s="21"/>
      <c r="O115" s="22"/>
      <c r="P115" s="23"/>
    </row>
    <row r="116" spans="3:16" s="3" customFormat="1" ht="10.5" customHeight="1">
      <c r="C116" s="54">
        <v>207</v>
      </c>
      <c r="D116" s="54"/>
      <c r="E116" s="21"/>
      <c r="F116" s="35" t="s">
        <v>272</v>
      </c>
      <c r="G116" s="22">
        <v>8</v>
      </c>
      <c r="H116" s="24">
        <v>432</v>
      </c>
      <c r="K116" s="57">
        <v>28</v>
      </c>
      <c r="L116" s="57"/>
      <c r="M116" s="15" t="s">
        <v>273</v>
      </c>
      <c r="N116" s="15"/>
      <c r="O116" s="17">
        <f>SUM(O117:O125)</f>
        <v>2906</v>
      </c>
      <c r="P116" s="30">
        <f>SUM(P117:P125)</f>
        <v>22535</v>
      </c>
    </row>
    <row r="117" spans="3:16" s="3" customFormat="1" ht="10.5" customHeight="1">
      <c r="C117" s="54">
        <v>209</v>
      </c>
      <c r="D117" s="54"/>
      <c r="E117" s="21"/>
      <c r="F117" s="21" t="s">
        <v>274</v>
      </c>
      <c r="G117" s="22">
        <v>17</v>
      </c>
      <c r="H117" s="24">
        <v>496</v>
      </c>
      <c r="K117" s="54">
        <v>281</v>
      </c>
      <c r="L117" s="54"/>
      <c r="M117" s="21"/>
      <c r="N117" s="34" t="s">
        <v>275</v>
      </c>
      <c r="O117" s="22">
        <v>12</v>
      </c>
      <c r="P117" s="23">
        <v>345</v>
      </c>
    </row>
    <row r="118" spans="5:16" s="3" customFormat="1" ht="10.5" customHeight="1">
      <c r="E118" s="21"/>
      <c r="F118" s="21"/>
      <c r="G118" s="22"/>
      <c r="H118" s="24"/>
      <c r="K118" s="54">
        <v>282</v>
      </c>
      <c r="L118" s="54"/>
      <c r="M118" s="21"/>
      <c r="N118" s="26" t="s">
        <v>276</v>
      </c>
      <c r="O118" s="22">
        <v>448</v>
      </c>
      <c r="P118" s="23">
        <v>3784</v>
      </c>
    </row>
    <row r="119" spans="3:16" s="3" customFormat="1" ht="10.5" customHeight="1">
      <c r="C119" s="40">
        <v>21</v>
      </c>
      <c r="D119" s="40"/>
      <c r="E119" s="15" t="s">
        <v>277</v>
      </c>
      <c r="F119" s="15"/>
      <c r="G119" s="17">
        <f>SUM(G120:G125)</f>
        <v>17</v>
      </c>
      <c r="H119" s="18">
        <f>SUM(H120:H125)</f>
        <v>136</v>
      </c>
      <c r="K119" s="54">
        <v>283</v>
      </c>
      <c r="L119" s="54"/>
      <c r="M119" s="21"/>
      <c r="N119" s="26" t="s">
        <v>278</v>
      </c>
      <c r="O119" s="22">
        <v>111</v>
      </c>
      <c r="P119" s="23">
        <v>2347</v>
      </c>
    </row>
    <row r="120" spans="3:16" s="3" customFormat="1" ht="10.5" customHeight="1">
      <c r="C120" s="54">
        <v>211</v>
      </c>
      <c r="D120" s="54"/>
      <c r="E120" s="21"/>
      <c r="F120" s="21" t="s">
        <v>279</v>
      </c>
      <c r="G120" s="22" t="s">
        <v>90</v>
      </c>
      <c r="H120" s="24" t="s">
        <v>90</v>
      </c>
      <c r="K120" s="54">
        <v>284</v>
      </c>
      <c r="L120" s="54"/>
      <c r="M120" s="21"/>
      <c r="N120" s="21" t="s">
        <v>280</v>
      </c>
      <c r="O120" s="22">
        <v>740</v>
      </c>
      <c r="P120" s="23">
        <v>6292</v>
      </c>
    </row>
    <row r="121" spans="3:16" s="3" customFormat="1" ht="10.5" customHeight="1">
      <c r="C121" s="54">
        <v>212</v>
      </c>
      <c r="D121" s="54"/>
      <c r="E121" s="21"/>
      <c r="F121" s="21" t="s">
        <v>281</v>
      </c>
      <c r="G121" s="22">
        <v>4</v>
      </c>
      <c r="H121" s="24">
        <v>27</v>
      </c>
      <c r="K121" s="54">
        <v>285</v>
      </c>
      <c r="L121" s="54"/>
      <c r="M121" s="21"/>
      <c r="N121" s="21" t="s">
        <v>282</v>
      </c>
      <c r="O121" s="22">
        <v>338</v>
      </c>
      <c r="P121" s="23">
        <v>3216</v>
      </c>
    </row>
    <row r="122" spans="3:16" s="3" customFormat="1" ht="10.5" customHeight="1">
      <c r="C122" s="54">
        <v>213</v>
      </c>
      <c r="D122" s="54"/>
      <c r="E122" s="21"/>
      <c r="F122" s="21" t="s">
        <v>283</v>
      </c>
      <c r="G122" s="22" t="s">
        <v>90</v>
      </c>
      <c r="H122" s="24" t="s">
        <v>90</v>
      </c>
      <c r="K122" s="54">
        <v>286</v>
      </c>
      <c r="L122" s="54"/>
      <c r="M122" s="21"/>
      <c r="N122" s="25" t="s">
        <v>284</v>
      </c>
      <c r="O122" s="22">
        <v>953</v>
      </c>
      <c r="P122" s="23">
        <v>3696</v>
      </c>
    </row>
    <row r="123" spans="3:16" s="3" customFormat="1" ht="10.5" customHeight="1">
      <c r="C123" s="54">
        <v>214</v>
      </c>
      <c r="D123" s="54"/>
      <c r="E123" s="21"/>
      <c r="F123" s="21" t="s">
        <v>285</v>
      </c>
      <c r="G123" s="22" t="s">
        <v>90</v>
      </c>
      <c r="H123" s="24" t="s">
        <v>90</v>
      </c>
      <c r="K123" s="54">
        <v>287</v>
      </c>
      <c r="L123" s="54"/>
      <c r="M123" s="21"/>
      <c r="N123" s="33" t="s">
        <v>286</v>
      </c>
      <c r="O123" s="22">
        <v>34</v>
      </c>
      <c r="P123" s="23">
        <v>438</v>
      </c>
    </row>
    <row r="124" spans="3:16" s="3" customFormat="1" ht="10.5" customHeight="1">
      <c r="C124" s="54">
        <v>215</v>
      </c>
      <c r="D124" s="54"/>
      <c r="E124" s="21"/>
      <c r="F124" s="21" t="s">
        <v>287</v>
      </c>
      <c r="G124" s="22">
        <v>13</v>
      </c>
      <c r="H124" s="24">
        <v>109</v>
      </c>
      <c r="K124" s="54">
        <v>288</v>
      </c>
      <c r="L124" s="54"/>
      <c r="M124" s="21"/>
      <c r="N124" s="33" t="s">
        <v>288</v>
      </c>
      <c r="O124" s="22">
        <v>172</v>
      </c>
      <c r="P124" s="23">
        <v>1673</v>
      </c>
    </row>
    <row r="125" spans="3:16" s="3" customFormat="1" ht="10.5" customHeight="1">
      <c r="C125" s="54">
        <v>219</v>
      </c>
      <c r="D125" s="54"/>
      <c r="E125" s="21"/>
      <c r="F125" s="26" t="s">
        <v>289</v>
      </c>
      <c r="G125" s="22" t="s">
        <v>90</v>
      </c>
      <c r="H125" s="24" t="s">
        <v>90</v>
      </c>
      <c r="K125" s="54">
        <v>289</v>
      </c>
      <c r="L125" s="54"/>
      <c r="M125" s="21"/>
      <c r="N125" s="21" t="s">
        <v>290</v>
      </c>
      <c r="O125" s="22">
        <v>98</v>
      </c>
      <c r="P125" s="23">
        <v>744</v>
      </c>
    </row>
    <row r="126" spans="5:16" s="3" customFormat="1" ht="10.5" customHeight="1">
      <c r="E126" s="21"/>
      <c r="F126" s="21"/>
      <c r="G126" s="22"/>
      <c r="H126" s="24"/>
      <c r="M126" s="21"/>
      <c r="N126" s="21"/>
      <c r="O126" s="22"/>
      <c r="P126" s="23"/>
    </row>
    <row r="127" spans="3:16" s="3" customFormat="1" ht="10.5" customHeight="1">
      <c r="C127" s="40">
        <v>22</v>
      </c>
      <c r="D127" s="40"/>
      <c r="E127" s="58" t="s">
        <v>291</v>
      </c>
      <c r="F127" s="58"/>
      <c r="G127" s="17">
        <f>SUM(G128:G133)</f>
        <v>940</v>
      </c>
      <c r="H127" s="18">
        <f>SUM(H128:H133)</f>
        <v>13971</v>
      </c>
      <c r="K127" s="40">
        <v>29</v>
      </c>
      <c r="L127" s="40"/>
      <c r="M127" s="15" t="s">
        <v>292</v>
      </c>
      <c r="N127" s="15"/>
      <c r="O127" s="17">
        <f>SUM(O128:O136)</f>
        <v>1977</v>
      </c>
      <c r="P127" s="30">
        <f>SUM(P128:P136)</f>
        <v>29482</v>
      </c>
    </row>
    <row r="128" spans="3:16" s="3" customFormat="1" ht="10.5" customHeight="1">
      <c r="C128" s="54">
        <v>221</v>
      </c>
      <c r="D128" s="54"/>
      <c r="E128" s="21"/>
      <c r="F128" s="34" t="s">
        <v>293</v>
      </c>
      <c r="G128" s="22">
        <v>37</v>
      </c>
      <c r="H128" s="24">
        <v>775</v>
      </c>
      <c r="K128" s="54">
        <v>291</v>
      </c>
      <c r="L128" s="54"/>
      <c r="M128" s="21"/>
      <c r="N128" s="21" t="s">
        <v>294</v>
      </c>
      <c r="O128" s="22">
        <v>11</v>
      </c>
      <c r="P128" s="23">
        <v>143</v>
      </c>
    </row>
    <row r="129" spans="3:16" s="3" customFormat="1" ht="10.5" customHeight="1">
      <c r="C129" s="54">
        <v>222</v>
      </c>
      <c r="D129" s="54"/>
      <c r="E129" s="21"/>
      <c r="F129" s="34" t="s">
        <v>295</v>
      </c>
      <c r="G129" s="22">
        <v>120</v>
      </c>
      <c r="H129" s="24">
        <v>2519</v>
      </c>
      <c r="K129" s="54">
        <v>292</v>
      </c>
      <c r="L129" s="54"/>
      <c r="M129" s="21"/>
      <c r="N129" s="34" t="s">
        <v>296</v>
      </c>
      <c r="O129" s="22">
        <v>34</v>
      </c>
      <c r="P129" s="23">
        <v>318</v>
      </c>
    </row>
    <row r="130" spans="3:16" s="3" customFormat="1" ht="10.5" customHeight="1">
      <c r="C130" s="54">
        <v>223</v>
      </c>
      <c r="D130" s="54"/>
      <c r="E130" s="21"/>
      <c r="F130" s="21" t="s">
        <v>297</v>
      </c>
      <c r="G130" s="22">
        <v>277</v>
      </c>
      <c r="H130" s="24">
        <v>3530</v>
      </c>
      <c r="K130" s="54">
        <v>293</v>
      </c>
      <c r="L130" s="54"/>
      <c r="M130" s="21"/>
      <c r="N130" s="21" t="s">
        <v>298</v>
      </c>
      <c r="O130" s="22">
        <v>69</v>
      </c>
      <c r="P130" s="23">
        <v>1034</v>
      </c>
    </row>
    <row r="131" spans="3:16" s="3" customFormat="1" ht="10.5" customHeight="1">
      <c r="C131" s="54">
        <v>224</v>
      </c>
      <c r="D131" s="54"/>
      <c r="E131" s="21"/>
      <c r="F131" s="26" t="s">
        <v>299</v>
      </c>
      <c r="G131" s="22">
        <v>90</v>
      </c>
      <c r="H131" s="24">
        <v>1658</v>
      </c>
      <c r="K131" s="54">
        <v>294</v>
      </c>
      <c r="L131" s="54"/>
      <c r="M131" s="21"/>
      <c r="N131" s="21" t="s">
        <v>300</v>
      </c>
      <c r="O131" s="22">
        <v>405</v>
      </c>
      <c r="P131" s="23">
        <v>4943</v>
      </c>
    </row>
    <row r="132" spans="3:16" s="3" customFormat="1" ht="10.5" customHeight="1">
      <c r="C132" s="54">
        <v>225</v>
      </c>
      <c r="D132" s="54"/>
      <c r="E132" s="21"/>
      <c r="F132" s="21" t="s">
        <v>301</v>
      </c>
      <c r="G132" s="22">
        <v>65</v>
      </c>
      <c r="H132" s="24">
        <v>740</v>
      </c>
      <c r="K132" s="54">
        <v>295</v>
      </c>
      <c r="L132" s="54"/>
      <c r="M132" s="21"/>
      <c r="N132" s="21" t="s">
        <v>302</v>
      </c>
      <c r="O132" s="22">
        <v>94</v>
      </c>
      <c r="P132" s="23">
        <v>877</v>
      </c>
    </row>
    <row r="133" spans="3:16" s="3" customFormat="1" ht="10.5" customHeight="1">
      <c r="C133" s="54">
        <v>229</v>
      </c>
      <c r="D133" s="54"/>
      <c r="E133" s="21"/>
      <c r="F133" s="33" t="s">
        <v>303</v>
      </c>
      <c r="G133" s="22">
        <v>351</v>
      </c>
      <c r="H133" s="24">
        <v>4749</v>
      </c>
      <c r="K133" s="54">
        <v>296</v>
      </c>
      <c r="L133" s="54"/>
      <c r="M133" s="21"/>
      <c r="N133" s="21" t="s">
        <v>304</v>
      </c>
      <c r="O133" s="22">
        <v>215</v>
      </c>
      <c r="P133" s="23">
        <v>2434</v>
      </c>
    </row>
    <row r="134" spans="5:16" s="3" customFormat="1" ht="10.5" customHeight="1">
      <c r="E134" s="21"/>
      <c r="F134" s="21"/>
      <c r="G134" s="22"/>
      <c r="H134" s="24"/>
      <c r="K134" s="54">
        <v>297</v>
      </c>
      <c r="L134" s="54"/>
      <c r="M134" s="21"/>
      <c r="N134" s="21" t="s">
        <v>305</v>
      </c>
      <c r="O134" s="22">
        <v>320</v>
      </c>
      <c r="P134" s="23">
        <v>7610</v>
      </c>
    </row>
    <row r="135" spans="3:16" s="3" customFormat="1" ht="10.5" customHeight="1">
      <c r="C135" s="40">
        <v>23</v>
      </c>
      <c r="D135" s="40"/>
      <c r="E135" s="15" t="s">
        <v>306</v>
      </c>
      <c r="F135" s="15"/>
      <c r="G135" s="17">
        <f>SUM(G136:G139)</f>
        <v>259</v>
      </c>
      <c r="H135" s="18">
        <f>SUM(H136:H139)</f>
        <v>3053</v>
      </c>
      <c r="K135" s="54">
        <v>298</v>
      </c>
      <c r="L135" s="54"/>
      <c r="M135" s="21"/>
      <c r="N135" s="35" t="s">
        <v>307</v>
      </c>
      <c r="O135" s="22">
        <v>80</v>
      </c>
      <c r="P135" s="23">
        <v>2928</v>
      </c>
    </row>
    <row r="136" spans="3:16" s="3" customFormat="1" ht="10.5" customHeight="1">
      <c r="C136" s="54">
        <v>231</v>
      </c>
      <c r="D136" s="54"/>
      <c r="E136" s="21"/>
      <c r="F136" s="21" t="s">
        <v>308</v>
      </c>
      <c r="G136" s="22">
        <v>8</v>
      </c>
      <c r="H136" s="24">
        <v>408</v>
      </c>
      <c r="K136" s="54">
        <v>299</v>
      </c>
      <c r="L136" s="54"/>
      <c r="M136" s="21"/>
      <c r="N136" s="21" t="s">
        <v>309</v>
      </c>
      <c r="O136" s="22">
        <v>749</v>
      </c>
      <c r="P136" s="23">
        <v>9195</v>
      </c>
    </row>
    <row r="137" spans="3:16" s="3" customFormat="1" ht="10.5" customHeight="1">
      <c r="C137" s="54">
        <v>232</v>
      </c>
      <c r="D137" s="54"/>
      <c r="E137" s="21"/>
      <c r="F137" s="25" t="s">
        <v>310</v>
      </c>
      <c r="G137" s="22">
        <v>7</v>
      </c>
      <c r="H137" s="24">
        <v>80</v>
      </c>
      <c r="M137" s="21"/>
      <c r="N137" s="21"/>
      <c r="O137" s="22"/>
      <c r="P137" s="23"/>
    </row>
    <row r="138" spans="3:16" s="3" customFormat="1" ht="10.5" customHeight="1">
      <c r="C138" s="54">
        <v>233</v>
      </c>
      <c r="D138" s="54"/>
      <c r="E138" s="21"/>
      <c r="F138" s="25" t="s">
        <v>311</v>
      </c>
      <c r="G138" s="22">
        <v>208</v>
      </c>
      <c r="H138" s="24">
        <v>2159</v>
      </c>
      <c r="K138" s="40">
        <v>30</v>
      </c>
      <c r="L138" s="40"/>
      <c r="M138" s="15" t="s">
        <v>312</v>
      </c>
      <c r="N138" s="15"/>
      <c r="O138" s="17">
        <f>SUM(O139,O140,G148,G149,G150,G151,G152,G153,G154)</f>
        <v>656</v>
      </c>
      <c r="P138" s="30">
        <f>SUM(P139,P140,H148,H149,H150,H151,H152,H153,H154)</f>
        <v>28522</v>
      </c>
    </row>
    <row r="139" spans="3:16" s="3" customFormat="1" ht="10.5" customHeight="1">
      <c r="C139" s="54">
        <v>239</v>
      </c>
      <c r="D139" s="54"/>
      <c r="E139" s="21"/>
      <c r="F139" s="21" t="s">
        <v>313</v>
      </c>
      <c r="G139" s="22">
        <v>36</v>
      </c>
      <c r="H139" s="24">
        <v>406</v>
      </c>
      <c r="K139" s="54">
        <v>301</v>
      </c>
      <c r="L139" s="54"/>
      <c r="M139" s="21"/>
      <c r="N139" s="26" t="s">
        <v>314</v>
      </c>
      <c r="O139" s="22">
        <v>296</v>
      </c>
      <c r="P139" s="23">
        <v>6815</v>
      </c>
    </row>
    <row r="140" spans="1:16" s="3" customFormat="1" ht="10.5" customHeight="1">
      <c r="A140" s="3">
        <v>19</v>
      </c>
      <c r="G140" s="59"/>
      <c r="H140" s="60"/>
      <c r="K140" s="54">
        <v>302</v>
      </c>
      <c r="L140" s="54"/>
      <c r="M140" s="21"/>
      <c r="N140" s="21" t="s">
        <v>315</v>
      </c>
      <c r="O140" s="22">
        <v>77</v>
      </c>
      <c r="P140" s="23">
        <v>3619</v>
      </c>
    </row>
    <row r="141" spans="7:15" s="3" customFormat="1" ht="6" customHeight="1" thickBot="1">
      <c r="G141" s="61"/>
      <c r="H141" s="62"/>
      <c r="O141" s="61"/>
    </row>
    <row r="142" spans="1:16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ht="17.25">
      <c r="F143" s="2" t="s">
        <v>206</v>
      </c>
    </row>
    <row r="144" ht="18" customHeight="1" thickBot="1"/>
    <row r="145" spans="1:16" ht="12.75" customHeight="1" thickTop="1">
      <c r="A145" s="4" t="s">
        <v>2</v>
      </c>
      <c r="B145" s="4"/>
      <c r="C145" s="4"/>
      <c r="D145" s="4"/>
      <c r="E145" s="4"/>
      <c r="F145" s="4"/>
      <c r="G145" s="5" t="s">
        <v>3</v>
      </c>
      <c r="H145" s="6" t="s">
        <v>4</v>
      </c>
      <c r="I145" s="4" t="s">
        <v>2</v>
      </c>
      <c r="J145" s="4"/>
      <c r="K145" s="4"/>
      <c r="L145" s="4"/>
      <c r="M145" s="4"/>
      <c r="N145" s="4"/>
      <c r="O145" s="49" t="s">
        <v>3</v>
      </c>
      <c r="P145" s="5" t="s">
        <v>4</v>
      </c>
    </row>
    <row r="146" spans="1:16" ht="12.75" customHeight="1">
      <c r="A146" s="7"/>
      <c r="B146" s="7"/>
      <c r="C146" s="7"/>
      <c r="D146" s="7"/>
      <c r="E146" s="7"/>
      <c r="F146" s="7"/>
      <c r="G146" s="8"/>
      <c r="H146" s="9"/>
      <c r="I146" s="7"/>
      <c r="J146" s="7"/>
      <c r="K146" s="7"/>
      <c r="L146" s="7"/>
      <c r="M146" s="7"/>
      <c r="N146" s="7"/>
      <c r="O146" s="50"/>
      <c r="P146" s="8"/>
    </row>
    <row r="147" spans="7:16" ht="10.5" customHeight="1">
      <c r="G147" s="51"/>
      <c r="H147" s="52" t="s">
        <v>5</v>
      </c>
      <c r="O147" s="51"/>
      <c r="P147" s="53" t="s">
        <v>5</v>
      </c>
    </row>
    <row r="148" spans="2:16" ht="10.5" customHeight="1">
      <c r="B148" s="3"/>
      <c r="C148" s="54">
        <v>303</v>
      </c>
      <c r="D148" s="54"/>
      <c r="E148" s="21"/>
      <c r="F148" s="21" t="s">
        <v>316</v>
      </c>
      <c r="G148" s="22">
        <v>15</v>
      </c>
      <c r="H148" s="24">
        <v>323</v>
      </c>
      <c r="I148" s="3"/>
      <c r="J148" s="3"/>
      <c r="K148" s="3"/>
      <c r="L148" s="3"/>
      <c r="M148" s="3"/>
      <c r="N148" s="3"/>
      <c r="O148" s="59"/>
      <c r="P148" s="3"/>
    </row>
    <row r="149" spans="2:16" ht="10.5" customHeight="1">
      <c r="B149" s="3"/>
      <c r="C149" s="54">
        <v>304</v>
      </c>
      <c r="D149" s="54"/>
      <c r="E149" s="21"/>
      <c r="F149" s="26" t="s">
        <v>317</v>
      </c>
      <c r="G149" s="22">
        <v>25</v>
      </c>
      <c r="H149" s="24">
        <v>2252</v>
      </c>
      <c r="I149" s="3"/>
      <c r="J149" s="40" t="s">
        <v>318</v>
      </c>
      <c r="K149" s="40"/>
      <c r="L149" s="15" t="s">
        <v>796</v>
      </c>
      <c r="M149" s="15"/>
      <c r="N149" s="15"/>
      <c r="O149" s="17">
        <f>SUM(O151,O154,O161,O168,O174,O178,O183,O193,O197)</f>
        <v>2461</v>
      </c>
      <c r="P149" s="30">
        <f>SUM(P151,P154,P161,P168,P174,P178,P183,P193,P197)</f>
        <v>42880</v>
      </c>
    </row>
    <row r="150" spans="2:16" ht="10.5" customHeight="1">
      <c r="B150" s="3"/>
      <c r="C150" s="54">
        <v>305</v>
      </c>
      <c r="D150" s="54"/>
      <c r="E150" s="21"/>
      <c r="F150" s="21" t="s">
        <v>319</v>
      </c>
      <c r="G150" s="22">
        <v>11</v>
      </c>
      <c r="H150" s="24">
        <v>154</v>
      </c>
      <c r="I150" s="3"/>
      <c r="J150" s="3"/>
      <c r="K150" s="3"/>
      <c r="L150" s="3"/>
      <c r="M150" s="3"/>
      <c r="N150" s="3"/>
      <c r="O150" s="22"/>
      <c r="P150" s="23"/>
    </row>
    <row r="151" spans="2:16" ht="10.5" customHeight="1">
      <c r="B151" s="3"/>
      <c r="C151" s="54">
        <v>306</v>
      </c>
      <c r="D151" s="54"/>
      <c r="E151" s="21"/>
      <c r="F151" s="21" t="s">
        <v>320</v>
      </c>
      <c r="G151" s="22">
        <v>14</v>
      </c>
      <c r="H151" s="24">
        <v>2325</v>
      </c>
      <c r="I151" s="3"/>
      <c r="J151" s="3"/>
      <c r="K151" s="40">
        <v>39</v>
      </c>
      <c r="L151" s="40"/>
      <c r="M151" s="15" t="s">
        <v>321</v>
      </c>
      <c r="N151" s="15"/>
      <c r="O151" s="17">
        <f>O152</f>
        <v>113</v>
      </c>
      <c r="P151" s="30">
        <f>P152</f>
        <v>3198</v>
      </c>
    </row>
    <row r="152" spans="2:16" ht="10.5" customHeight="1">
      <c r="B152" s="3"/>
      <c r="C152" s="54">
        <v>307</v>
      </c>
      <c r="D152" s="54"/>
      <c r="E152" s="21"/>
      <c r="F152" s="21" t="s">
        <v>322</v>
      </c>
      <c r="G152" s="22">
        <v>5</v>
      </c>
      <c r="H152" s="24">
        <v>155</v>
      </c>
      <c r="I152" s="3"/>
      <c r="J152" s="3"/>
      <c r="K152" s="54">
        <v>391</v>
      </c>
      <c r="L152" s="54"/>
      <c r="M152" s="21"/>
      <c r="N152" s="21" t="s">
        <v>321</v>
      </c>
      <c r="O152" s="22">
        <v>113</v>
      </c>
      <c r="P152" s="23">
        <v>3198</v>
      </c>
    </row>
    <row r="153" spans="2:16" ht="10.5" customHeight="1">
      <c r="B153" s="3"/>
      <c r="C153" s="54">
        <v>308</v>
      </c>
      <c r="D153" s="54"/>
      <c r="E153" s="21"/>
      <c r="F153" s="21" t="s">
        <v>323</v>
      </c>
      <c r="G153" s="22">
        <v>200</v>
      </c>
      <c r="H153" s="24">
        <v>12515</v>
      </c>
      <c r="I153" s="3"/>
      <c r="J153" s="3"/>
      <c r="K153" s="3"/>
      <c r="L153" s="3"/>
      <c r="M153" s="21"/>
      <c r="N153" s="21"/>
      <c r="O153" s="22"/>
      <c r="P153" s="23"/>
    </row>
    <row r="154" spans="2:16" ht="10.5" customHeight="1">
      <c r="B154" s="3"/>
      <c r="C154" s="54">
        <v>309</v>
      </c>
      <c r="D154" s="54"/>
      <c r="E154" s="21"/>
      <c r="F154" s="21" t="s">
        <v>324</v>
      </c>
      <c r="G154" s="22">
        <v>13</v>
      </c>
      <c r="H154" s="24">
        <v>364</v>
      </c>
      <c r="I154" s="3"/>
      <c r="J154" s="3"/>
      <c r="K154" s="40">
        <v>40</v>
      </c>
      <c r="L154" s="40"/>
      <c r="M154" s="15" t="s">
        <v>325</v>
      </c>
      <c r="N154" s="15"/>
      <c r="O154" s="17">
        <f>SUM(O155:O159)</f>
        <v>321</v>
      </c>
      <c r="P154" s="30">
        <f>SUM(P155:P159)</f>
        <v>7265</v>
      </c>
    </row>
    <row r="155" spans="2:16" ht="10.5" customHeight="1">
      <c r="B155" s="3"/>
      <c r="C155" s="3"/>
      <c r="D155" s="3"/>
      <c r="E155" s="21"/>
      <c r="F155" s="21"/>
      <c r="G155" s="22"/>
      <c r="H155" s="24"/>
      <c r="I155" s="3"/>
      <c r="J155" s="3"/>
      <c r="K155" s="54">
        <v>401</v>
      </c>
      <c r="L155" s="54"/>
      <c r="M155" s="21"/>
      <c r="N155" s="21" t="s">
        <v>326</v>
      </c>
      <c r="O155" s="22">
        <v>36</v>
      </c>
      <c r="P155" s="23">
        <v>1846</v>
      </c>
    </row>
    <row r="156" spans="2:16" ht="10.5" customHeight="1">
      <c r="B156" s="3"/>
      <c r="C156" s="40">
        <v>31</v>
      </c>
      <c r="D156" s="40"/>
      <c r="E156" s="15" t="s">
        <v>327</v>
      </c>
      <c r="F156" s="15"/>
      <c r="G156" s="17">
        <f>SUM(G157:G162)</f>
        <v>853</v>
      </c>
      <c r="H156" s="18">
        <f>SUM(H157:H162)</f>
        <v>28976</v>
      </c>
      <c r="I156" s="3"/>
      <c r="J156" s="3"/>
      <c r="K156" s="54">
        <v>402</v>
      </c>
      <c r="L156" s="54"/>
      <c r="M156" s="21"/>
      <c r="N156" s="21" t="s">
        <v>328</v>
      </c>
      <c r="O156" s="22">
        <v>270</v>
      </c>
      <c r="P156" s="23">
        <v>4361</v>
      </c>
    </row>
    <row r="157" spans="2:16" ht="10.5" customHeight="1">
      <c r="B157" s="3"/>
      <c r="C157" s="54">
        <v>311</v>
      </c>
      <c r="D157" s="54"/>
      <c r="E157" s="21"/>
      <c r="F157" s="21" t="s">
        <v>329</v>
      </c>
      <c r="G157" s="22">
        <v>692</v>
      </c>
      <c r="H157" s="24">
        <v>21335</v>
      </c>
      <c r="I157" s="3"/>
      <c r="J157" s="3"/>
      <c r="K157" s="54">
        <v>403</v>
      </c>
      <c r="L157" s="54"/>
      <c r="M157" s="21"/>
      <c r="N157" s="21" t="s">
        <v>330</v>
      </c>
      <c r="O157" s="22">
        <v>15</v>
      </c>
      <c r="P157" s="23">
        <v>1058</v>
      </c>
    </row>
    <row r="158" spans="2:16" ht="10.5" customHeight="1">
      <c r="B158" s="3"/>
      <c r="C158" s="54">
        <v>312</v>
      </c>
      <c r="D158" s="54"/>
      <c r="E158" s="21"/>
      <c r="F158" s="21" t="s">
        <v>331</v>
      </c>
      <c r="G158" s="22">
        <v>19</v>
      </c>
      <c r="H158" s="24">
        <v>426</v>
      </c>
      <c r="I158" s="3"/>
      <c r="J158" s="3"/>
      <c r="K158" s="54">
        <v>404</v>
      </c>
      <c r="L158" s="54"/>
      <c r="M158" s="21"/>
      <c r="N158" s="21" t="s">
        <v>332</v>
      </c>
      <c r="O158" s="22" t="s">
        <v>90</v>
      </c>
      <c r="P158" s="23" t="s">
        <v>90</v>
      </c>
    </row>
    <row r="159" spans="2:16" ht="10.5" customHeight="1">
      <c r="B159" s="3"/>
      <c r="C159" s="54">
        <v>313</v>
      </c>
      <c r="D159" s="54"/>
      <c r="E159" s="21"/>
      <c r="F159" s="21" t="s">
        <v>333</v>
      </c>
      <c r="G159" s="22">
        <v>35</v>
      </c>
      <c r="H159" s="24">
        <v>451</v>
      </c>
      <c r="I159" s="3"/>
      <c r="J159" s="3"/>
      <c r="K159" s="54">
        <v>409</v>
      </c>
      <c r="L159" s="54"/>
      <c r="M159" s="21"/>
      <c r="N159" s="21" t="s">
        <v>334</v>
      </c>
      <c r="O159" s="22" t="s">
        <v>90</v>
      </c>
      <c r="P159" s="23" t="s">
        <v>90</v>
      </c>
    </row>
    <row r="160" spans="2:16" ht="10.5" customHeight="1">
      <c r="B160" s="3"/>
      <c r="C160" s="54">
        <v>314</v>
      </c>
      <c r="D160" s="54"/>
      <c r="E160" s="21"/>
      <c r="F160" s="26" t="s">
        <v>335</v>
      </c>
      <c r="G160" s="22">
        <v>10</v>
      </c>
      <c r="H160" s="24">
        <v>60</v>
      </c>
      <c r="I160" s="3"/>
      <c r="J160" s="3"/>
      <c r="K160" s="3"/>
      <c r="L160" s="3"/>
      <c r="M160" s="21"/>
      <c r="N160" s="21"/>
      <c r="O160" s="22"/>
      <c r="P160" s="23"/>
    </row>
    <row r="161" spans="2:16" ht="10.5" customHeight="1">
      <c r="B161" s="3"/>
      <c r="C161" s="54">
        <v>315</v>
      </c>
      <c r="D161" s="54"/>
      <c r="E161" s="21"/>
      <c r="F161" s="21" t="s">
        <v>336</v>
      </c>
      <c r="G161" s="22">
        <v>64</v>
      </c>
      <c r="H161" s="24">
        <v>6172</v>
      </c>
      <c r="I161" s="3"/>
      <c r="J161" s="3"/>
      <c r="K161" s="40">
        <v>41</v>
      </c>
      <c r="L161" s="40"/>
      <c r="M161" s="15" t="s">
        <v>337</v>
      </c>
      <c r="N161" s="15"/>
      <c r="O161" s="17">
        <f>SUM(O162:O166)</f>
        <v>1099</v>
      </c>
      <c r="P161" s="30">
        <f>SUM(P162:P166)</f>
        <v>19840</v>
      </c>
    </row>
    <row r="162" spans="2:16" ht="10.5" customHeight="1">
      <c r="B162" s="3"/>
      <c r="C162" s="54">
        <v>319</v>
      </c>
      <c r="D162" s="54"/>
      <c r="E162" s="21"/>
      <c r="F162" s="21" t="s">
        <v>338</v>
      </c>
      <c r="G162" s="22">
        <v>33</v>
      </c>
      <c r="H162" s="24">
        <v>532</v>
      </c>
      <c r="I162" s="3"/>
      <c r="J162" s="3"/>
      <c r="K162" s="54">
        <v>411</v>
      </c>
      <c r="L162" s="54"/>
      <c r="M162" s="21"/>
      <c r="N162" s="21" t="s">
        <v>339</v>
      </c>
      <c r="O162" s="22">
        <v>775</v>
      </c>
      <c r="P162" s="23">
        <v>16469</v>
      </c>
    </row>
    <row r="163" spans="2:16" ht="10.5" customHeight="1">
      <c r="B163" s="3"/>
      <c r="C163" s="3"/>
      <c r="D163" s="3"/>
      <c r="E163" s="21"/>
      <c r="F163" s="21"/>
      <c r="G163" s="22"/>
      <c r="H163" s="24"/>
      <c r="I163" s="3"/>
      <c r="J163" s="3"/>
      <c r="K163" s="54">
        <v>412</v>
      </c>
      <c r="L163" s="54"/>
      <c r="M163" s="21"/>
      <c r="N163" s="21" t="s">
        <v>340</v>
      </c>
      <c r="O163" s="22">
        <v>179</v>
      </c>
      <c r="P163" s="23">
        <v>2219</v>
      </c>
    </row>
    <row r="164" spans="2:16" ht="10.5" customHeight="1">
      <c r="B164" s="3"/>
      <c r="C164" s="40">
        <v>32</v>
      </c>
      <c r="D164" s="40"/>
      <c r="E164" s="15" t="s">
        <v>341</v>
      </c>
      <c r="F164" s="15"/>
      <c r="G164" s="17">
        <f>SUM(G165:G171)</f>
        <v>70</v>
      </c>
      <c r="H164" s="18">
        <f>SUM(H165:H171)</f>
        <v>2070</v>
      </c>
      <c r="I164" s="3"/>
      <c r="J164" s="3"/>
      <c r="K164" s="54">
        <v>413</v>
      </c>
      <c r="L164" s="54"/>
      <c r="M164" s="21"/>
      <c r="N164" s="21" t="s">
        <v>342</v>
      </c>
      <c r="O164" s="22">
        <v>115</v>
      </c>
      <c r="P164" s="23">
        <v>612</v>
      </c>
    </row>
    <row r="165" spans="2:16" ht="10.5" customHeight="1">
      <c r="B165" s="3"/>
      <c r="C165" s="54">
        <v>321</v>
      </c>
      <c r="D165" s="54"/>
      <c r="E165" s="21"/>
      <c r="F165" s="25" t="s">
        <v>343</v>
      </c>
      <c r="G165" s="22">
        <v>36</v>
      </c>
      <c r="H165" s="24">
        <v>331</v>
      </c>
      <c r="I165" s="3"/>
      <c r="J165" s="3"/>
      <c r="K165" s="54">
        <v>414</v>
      </c>
      <c r="L165" s="54"/>
      <c r="M165" s="21"/>
      <c r="N165" s="21" t="s">
        <v>344</v>
      </c>
      <c r="O165" s="22">
        <v>5</v>
      </c>
      <c r="P165" s="23">
        <v>202</v>
      </c>
    </row>
    <row r="166" spans="2:16" ht="10.5" customHeight="1">
      <c r="B166" s="3"/>
      <c r="C166" s="54">
        <v>322</v>
      </c>
      <c r="D166" s="54"/>
      <c r="E166" s="21"/>
      <c r="F166" s="21" t="s">
        <v>345</v>
      </c>
      <c r="G166" s="22">
        <v>2</v>
      </c>
      <c r="H166" s="24">
        <v>6</v>
      </c>
      <c r="I166" s="3"/>
      <c r="J166" s="3"/>
      <c r="K166" s="54">
        <v>419</v>
      </c>
      <c r="L166" s="54"/>
      <c r="M166" s="21"/>
      <c r="N166" s="21" t="s">
        <v>346</v>
      </c>
      <c r="O166" s="22">
        <v>25</v>
      </c>
      <c r="P166" s="23">
        <v>338</v>
      </c>
    </row>
    <row r="167" spans="2:16" ht="10.5" customHeight="1">
      <c r="B167" s="3"/>
      <c r="C167" s="54">
        <v>323</v>
      </c>
      <c r="D167" s="54"/>
      <c r="E167" s="21"/>
      <c r="F167" s="21" t="s">
        <v>347</v>
      </c>
      <c r="G167" s="22">
        <v>17</v>
      </c>
      <c r="H167" s="24">
        <v>500</v>
      </c>
      <c r="I167" s="3"/>
      <c r="J167" s="3"/>
      <c r="K167" s="3"/>
      <c r="L167" s="3"/>
      <c r="M167" s="21"/>
      <c r="N167" s="21"/>
      <c r="O167" s="22"/>
      <c r="P167" s="23"/>
    </row>
    <row r="168" spans="2:16" ht="10.5" customHeight="1">
      <c r="B168" s="3"/>
      <c r="C168" s="54">
        <v>324</v>
      </c>
      <c r="D168" s="54"/>
      <c r="E168" s="21"/>
      <c r="F168" s="21" t="s">
        <v>348</v>
      </c>
      <c r="G168" s="22">
        <v>1</v>
      </c>
      <c r="H168" s="24">
        <v>9</v>
      </c>
      <c r="I168" s="3"/>
      <c r="J168" s="3"/>
      <c r="K168" s="40">
        <v>42</v>
      </c>
      <c r="L168" s="40"/>
      <c r="M168" s="15" t="s">
        <v>349</v>
      </c>
      <c r="N168" s="15"/>
      <c r="O168" s="17">
        <f>SUM(O169:O172)</f>
        <v>3</v>
      </c>
      <c r="P168" s="30">
        <f>SUM(P169:P172)</f>
        <v>278</v>
      </c>
    </row>
    <row r="169" spans="2:16" ht="10.5" customHeight="1">
      <c r="B169" s="3"/>
      <c r="C169" s="54">
        <v>325</v>
      </c>
      <c r="D169" s="54"/>
      <c r="E169" s="21"/>
      <c r="F169" s="21" t="s">
        <v>350</v>
      </c>
      <c r="G169" s="22">
        <v>5</v>
      </c>
      <c r="H169" s="24">
        <v>24</v>
      </c>
      <c r="I169" s="3"/>
      <c r="J169" s="3"/>
      <c r="K169" s="54">
        <v>421</v>
      </c>
      <c r="L169" s="54"/>
      <c r="M169" s="21"/>
      <c r="N169" s="21" t="s">
        <v>351</v>
      </c>
      <c r="O169" s="22" t="s">
        <v>90</v>
      </c>
      <c r="P169" s="23" t="s">
        <v>90</v>
      </c>
    </row>
    <row r="170" spans="2:16" ht="10.5" customHeight="1">
      <c r="B170" s="3"/>
      <c r="C170" s="54">
        <v>326</v>
      </c>
      <c r="D170" s="54"/>
      <c r="E170" s="21"/>
      <c r="F170" s="21" t="s">
        <v>352</v>
      </c>
      <c r="G170" s="22">
        <v>3</v>
      </c>
      <c r="H170" s="24">
        <v>393</v>
      </c>
      <c r="I170" s="3"/>
      <c r="J170" s="3"/>
      <c r="K170" s="54">
        <v>422</v>
      </c>
      <c r="L170" s="54"/>
      <c r="M170" s="21"/>
      <c r="N170" s="21" t="s">
        <v>353</v>
      </c>
      <c r="O170" s="22" t="s">
        <v>90</v>
      </c>
      <c r="P170" s="23" t="s">
        <v>90</v>
      </c>
    </row>
    <row r="171" spans="2:16" ht="10.5" customHeight="1">
      <c r="B171" s="3"/>
      <c r="C171" s="54">
        <v>327</v>
      </c>
      <c r="D171" s="54"/>
      <c r="E171" s="21"/>
      <c r="F171" s="21" t="s">
        <v>354</v>
      </c>
      <c r="G171" s="22">
        <v>6</v>
      </c>
      <c r="H171" s="24">
        <v>807</v>
      </c>
      <c r="I171" s="3"/>
      <c r="J171" s="3"/>
      <c r="K171" s="54">
        <v>423</v>
      </c>
      <c r="L171" s="54"/>
      <c r="M171" s="21"/>
      <c r="N171" s="21" t="s">
        <v>355</v>
      </c>
      <c r="O171" s="22">
        <v>3</v>
      </c>
      <c r="P171" s="23">
        <v>278</v>
      </c>
    </row>
    <row r="172" spans="2:16" ht="10.5" customHeight="1">
      <c r="B172" s="3"/>
      <c r="C172" s="3"/>
      <c r="D172" s="3"/>
      <c r="E172" s="21"/>
      <c r="F172" s="21"/>
      <c r="G172" s="22"/>
      <c r="H172" s="24"/>
      <c r="I172" s="3"/>
      <c r="J172" s="3"/>
      <c r="K172" s="54">
        <v>424</v>
      </c>
      <c r="L172" s="54"/>
      <c r="M172" s="21"/>
      <c r="N172" s="21" t="s">
        <v>356</v>
      </c>
      <c r="O172" s="22" t="s">
        <v>90</v>
      </c>
      <c r="P172" s="23" t="s">
        <v>90</v>
      </c>
    </row>
    <row r="173" spans="2:16" ht="10.5" customHeight="1">
      <c r="B173" s="3"/>
      <c r="C173" s="40">
        <v>33</v>
      </c>
      <c r="D173" s="40"/>
      <c r="E173" s="15" t="s">
        <v>357</v>
      </c>
      <c r="F173" s="15"/>
      <c r="G173" s="17" t="s">
        <v>90</v>
      </c>
      <c r="H173" s="18" t="s">
        <v>90</v>
      </c>
      <c r="I173" s="3"/>
      <c r="J173" s="3"/>
      <c r="K173" s="3"/>
      <c r="L173" s="3"/>
      <c r="M173" s="21"/>
      <c r="N173" s="21"/>
      <c r="O173" s="22"/>
      <c r="P173" s="23"/>
    </row>
    <row r="174" spans="2:16" ht="10.5" customHeight="1">
      <c r="B174" s="3"/>
      <c r="C174" s="54">
        <v>331</v>
      </c>
      <c r="D174" s="54"/>
      <c r="E174" s="21"/>
      <c r="F174" s="21" t="s">
        <v>358</v>
      </c>
      <c r="G174" s="22" t="s">
        <v>90</v>
      </c>
      <c r="H174" s="24" t="s">
        <v>90</v>
      </c>
      <c r="I174" s="3"/>
      <c r="J174" s="3"/>
      <c r="K174" s="40">
        <v>43</v>
      </c>
      <c r="L174" s="40"/>
      <c r="M174" s="15" t="s">
        <v>359</v>
      </c>
      <c r="N174" s="15"/>
      <c r="O174" s="17">
        <f>SUM(O175:O176)</f>
        <v>3</v>
      </c>
      <c r="P174" s="30">
        <f>SUM(P175:P176)</f>
        <v>164</v>
      </c>
    </row>
    <row r="175" spans="2:16" ht="10.5" customHeight="1">
      <c r="B175" s="3"/>
      <c r="C175" s="54">
        <v>332</v>
      </c>
      <c r="D175" s="54"/>
      <c r="E175" s="21"/>
      <c r="F175" s="21" t="s">
        <v>360</v>
      </c>
      <c r="G175" s="22" t="s">
        <v>90</v>
      </c>
      <c r="H175" s="24" t="s">
        <v>90</v>
      </c>
      <c r="I175" s="3"/>
      <c r="J175" s="3"/>
      <c r="K175" s="54">
        <v>431</v>
      </c>
      <c r="L175" s="54"/>
      <c r="M175" s="21"/>
      <c r="N175" s="21" t="s">
        <v>361</v>
      </c>
      <c r="O175" s="22">
        <v>2</v>
      </c>
      <c r="P175" s="23">
        <v>152</v>
      </c>
    </row>
    <row r="176" spans="2:16" ht="10.5" customHeight="1">
      <c r="B176" s="3"/>
      <c r="C176" s="54">
        <v>333</v>
      </c>
      <c r="D176" s="54"/>
      <c r="E176" s="21"/>
      <c r="F176" s="21" t="s">
        <v>362</v>
      </c>
      <c r="G176" s="22" t="s">
        <v>90</v>
      </c>
      <c r="H176" s="24" t="s">
        <v>90</v>
      </c>
      <c r="I176" s="3"/>
      <c r="J176" s="3"/>
      <c r="K176" s="54">
        <v>432</v>
      </c>
      <c r="L176" s="54"/>
      <c r="M176" s="21"/>
      <c r="N176" s="26" t="s">
        <v>363</v>
      </c>
      <c r="O176" s="22">
        <v>1</v>
      </c>
      <c r="P176" s="23">
        <v>12</v>
      </c>
    </row>
    <row r="177" spans="2:16" ht="10.5" customHeight="1">
      <c r="B177" s="3"/>
      <c r="C177" s="54">
        <v>334</v>
      </c>
      <c r="D177" s="54"/>
      <c r="E177" s="21"/>
      <c r="F177" s="33" t="s">
        <v>364</v>
      </c>
      <c r="G177" s="22" t="s">
        <v>90</v>
      </c>
      <c r="H177" s="24" t="s">
        <v>90</v>
      </c>
      <c r="I177" s="3"/>
      <c r="J177" s="3"/>
      <c r="K177" s="3"/>
      <c r="L177" s="3"/>
      <c r="M177" s="21"/>
      <c r="N177" s="21"/>
      <c r="O177" s="22"/>
      <c r="P177" s="23"/>
    </row>
    <row r="178" spans="2:16" ht="10.5" customHeight="1">
      <c r="B178" s="3"/>
      <c r="C178" s="54">
        <v>335</v>
      </c>
      <c r="D178" s="54"/>
      <c r="E178" s="21"/>
      <c r="F178" s="63" t="s">
        <v>365</v>
      </c>
      <c r="G178" s="22" t="s">
        <v>90</v>
      </c>
      <c r="H178" s="24" t="s">
        <v>90</v>
      </c>
      <c r="I178" s="3"/>
      <c r="J178" s="3"/>
      <c r="K178" s="40">
        <v>44</v>
      </c>
      <c r="L178" s="40"/>
      <c r="M178" s="15" t="s">
        <v>366</v>
      </c>
      <c r="N178" s="15"/>
      <c r="O178" s="17">
        <f>SUM(O179:O181)</f>
        <v>79</v>
      </c>
      <c r="P178" s="30">
        <f>SUM(P179:P181)</f>
        <v>1124</v>
      </c>
    </row>
    <row r="179" spans="2:16" ht="10.5" customHeight="1">
      <c r="B179" s="3"/>
      <c r="C179" s="54">
        <v>336</v>
      </c>
      <c r="D179" s="54"/>
      <c r="E179" s="21"/>
      <c r="F179" s="34" t="s">
        <v>367</v>
      </c>
      <c r="G179" s="22" t="s">
        <v>90</v>
      </c>
      <c r="H179" s="24" t="s">
        <v>90</v>
      </c>
      <c r="I179" s="3"/>
      <c r="J179" s="3"/>
      <c r="K179" s="54">
        <v>441</v>
      </c>
      <c r="L179" s="54"/>
      <c r="M179" s="21"/>
      <c r="N179" s="21" t="s">
        <v>368</v>
      </c>
      <c r="O179" s="22">
        <v>71</v>
      </c>
      <c r="P179" s="23">
        <v>977</v>
      </c>
    </row>
    <row r="180" spans="2:16" ht="10.5" customHeight="1">
      <c r="B180" s="3"/>
      <c r="C180" s="54">
        <v>337</v>
      </c>
      <c r="D180" s="54"/>
      <c r="E180" s="21"/>
      <c r="F180" s="21" t="s">
        <v>369</v>
      </c>
      <c r="G180" s="22" t="s">
        <v>90</v>
      </c>
      <c r="H180" s="24" t="s">
        <v>90</v>
      </c>
      <c r="I180" s="3"/>
      <c r="J180" s="3"/>
      <c r="K180" s="54">
        <v>442</v>
      </c>
      <c r="L180" s="54"/>
      <c r="M180" s="21"/>
      <c r="N180" s="21" t="s">
        <v>370</v>
      </c>
      <c r="O180" s="22">
        <v>8</v>
      </c>
      <c r="P180" s="23">
        <v>147</v>
      </c>
    </row>
    <row r="181" spans="2:16" ht="10.5" customHeight="1">
      <c r="B181" s="3"/>
      <c r="C181" s="54">
        <v>339</v>
      </c>
      <c r="D181" s="54"/>
      <c r="E181" s="21"/>
      <c r="F181" s="21" t="s">
        <v>371</v>
      </c>
      <c r="G181" s="22" t="s">
        <v>90</v>
      </c>
      <c r="H181" s="24" t="s">
        <v>90</v>
      </c>
      <c r="I181" s="3"/>
      <c r="J181" s="3"/>
      <c r="K181" s="54">
        <v>443</v>
      </c>
      <c r="L181" s="54"/>
      <c r="M181" s="21"/>
      <c r="N181" s="21" t="s">
        <v>372</v>
      </c>
      <c r="O181" s="22" t="s">
        <v>90</v>
      </c>
      <c r="P181" s="23" t="s">
        <v>90</v>
      </c>
    </row>
    <row r="182" spans="2:16" ht="10.5" customHeight="1">
      <c r="B182" s="3"/>
      <c r="C182" s="54"/>
      <c r="D182" s="54"/>
      <c r="E182" s="21"/>
      <c r="F182" s="21"/>
      <c r="G182" s="22"/>
      <c r="H182" s="24"/>
      <c r="I182" s="3"/>
      <c r="J182" s="3"/>
      <c r="K182" s="3"/>
      <c r="L182" s="3"/>
      <c r="M182" s="21"/>
      <c r="N182" s="21"/>
      <c r="O182" s="22"/>
      <c r="P182" s="23"/>
    </row>
    <row r="183" spans="2:16" ht="10.5" customHeight="1">
      <c r="B183" s="3"/>
      <c r="C183" s="40">
        <v>34</v>
      </c>
      <c r="D183" s="40"/>
      <c r="E183" s="15" t="s">
        <v>373</v>
      </c>
      <c r="F183" s="15"/>
      <c r="G183" s="17">
        <f>SUM(G184,G185,G186,G189,G190,G191,G192,G193)</f>
        <v>744</v>
      </c>
      <c r="H183" s="18">
        <f>SUM(H184,H185,H186,H189,H190,H191,H192,H193)</f>
        <v>5234</v>
      </c>
      <c r="I183" s="3"/>
      <c r="J183" s="3"/>
      <c r="K183" s="40">
        <v>45</v>
      </c>
      <c r="L183" s="40"/>
      <c r="M183" s="15" t="s">
        <v>374</v>
      </c>
      <c r="N183" s="15"/>
      <c r="O183" s="17">
        <f>SUM(O184:O191)</f>
        <v>334</v>
      </c>
      <c r="P183" s="30">
        <f>SUM(P184:P191)</f>
        <v>3353</v>
      </c>
    </row>
    <row r="184" spans="2:16" ht="10.5" customHeight="1">
      <c r="B184" s="3"/>
      <c r="C184" s="54">
        <v>341</v>
      </c>
      <c r="D184" s="54"/>
      <c r="E184" s="21"/>
      <c r="F184" s="26" t="s">
        <v>375</v>
      </c>
      <c r="G184" s="22">
        <v>16</v>
      </c>
      <c r="H184" s="24">
        <v>73</v>
      </c>
      <c r="I184" s="3"/>
      <c r="J184" s="3"/>
      <c r="K184" s="54">
        <v>451</v>
      </c>
      <c r="L184" s="54"/>
      <c r="M184" s="21"/>
      <c r="N184" s="21" t="s">
        <v>376</v>
      </c>
      <c r="O184" s="22">
        <v>196</v>
      </c>
      <c r="P184" s="23">
        <v>1455</v>
      </c>
    </row>
    <row r="185" spans="2:16" ht="10.5" customHeight="1">
      <c r="B185" s="3"/>
      <c r="C185" s="54">
        <v>342</v>
      </c>
      <c r="D185" s="54"/>
      <c r="E185" s="21"/>
      <c r="F185" s="21" t="s">
        <v>377</v>
      </c>
      <c r="G185" s="22">
        <v>27</v>
      </c>
      <c r="H185" s="24">
        <v>327</v>
      </c>
      <c r="I185" s="3"/>
      <c r="J185" s="3"/>
      <c r="K185" s="54">
        <v>452</v>
      </c>
      <c r="L185" s="54"/>
      <c r="M185" s="21"/>
      <c r="N185" s="21" t="s">
        <v>378</v>
      </c>
      <c r="O185" s="22" t="s">
        <v>90</v>
      </c>
      <c r="P185" s="23" t="s">
        <v>90</v>
      </c>
    </row>
    <row r="186" spans="2:16" ht="10.5" customHeight="1">
      <c r="B186" s="3"/>
      <c r="C186" s="54">
        <v>343</v>
      </c>
      <c r="D186" s="54"/>
      <c r="E186" s="21"/>
      <c r="F186" s="21" t="s">
        <v>379</v>
      </c>
      <c r="G186" s="22">
        <v>76</v>
      </c>
      <c r="H186" s="24">
        <f>SUM(H187:H188)</f>
        <v>1291</v>
      </c>
      <c r="I186" s="3"/>
      <c r="J186" s="3"/>
      <c r="K186" s="54">
        <v>453</v>
      </c>
      <c r="L186" s="54"/>
      <c r="M186" s="21"/>
      <c r="N186" s="25" t="s">
        <v>380</v>
      </c>
      <c r="O186" s="22">
        <v>16</v>
      </c>
      <c r="P186" s="23">
        <v>185</v>
      </c>
    </row>
    <row r="187" spans="2:16" ht="10.5" customHeight="1">
      <c r="B187" s="3"/>
      <c r="C187" s="3"/>
      <c r="D187" s="54" t="s">
        <v>381</v>
      </c>
      <c r="E187" s="54"/>
      <c r="F187" s="21" t="s">
        <v>382</v>
      </c>
      <c r="G187" s="22">
        <v>31</v>
      </c>
      <c r="H187" s="24">
        <v>1029</v>
      </c>
      <c r="I187" s="3"/>
      <c r="J187" s="3"/>
      <c r="K187" s="54">
        <v>454</v>
      </c>
      <c r="L187" s="54"/>
      <c r="M187" s="21"/>
      <c r="N187" s="21" t="s">
        <v>383</v>
      </c>
      <c r="O187" s="22">
        <v>5</v>
      </c>
      <c r="P187" s="23">
        <v>13</v>
      </c>
    </row>
    <row r="188" spans="2:16" ht="10.5" customHeight="1">
      <c r="B188" s="3"/>
      <c r="C188" s="3"/>
      <c r="D188" s="54" t="s">
        <v>384</v>
      </c>
      <c r="E188" s="54"/>
      <c r="F188" s="21" t="s">
        <v>385</v>
      </c>
      <c r="G188" s="22">
        <v>45</v>
      </c>
      <c r="H188" s="24">
        <v>262</v>
      </c>
      <c r="I188" s="3"/>
      <c r="J188" s="3"/>
      <c r="K188" s="54">
        <v>456</v>
      </c>
      <c r="L188" s="54"/>
      <c r="M188" s="21"/>
      <c r="N188" s="21" t="s">
        <v>386</v>
      </c>
      <c r="O188" s="22">
        <v>1</v>
      </c>
      <c r="P188" s="23">
        <v>6</v>
      </c>
    </row>
    <row r="189" spans="2:16" ht="10.5" customHeight="1">
      <c r="B189" s="3"/>
      <c r="C189" s="54">
        <v>344</v>
      </c>
      <c r="D189" s="54"/>
      <c r="E189" s="3"/>
      <c r="F189" s="63" t="s">
        <v>387</v>
      </c>
      <c r="G189" s="22">
        <v>26</v>
      </c>
      <c r="H189" s="24">
        <v>221</v>
      </c>
      <c r="I189" s="3"/>
      <c r="J189" s="3"/>
      <c r="K189" s="54">
        <v>457</v>
      </c>
      <c r="L189" s="54"/>
      <c r="M189" s="21"/>
      <c r="N189" s="21" t="s">
        <v>388</v>
      </c>
      <c r="O189" s="22">
        <v>69</v>
      </c>
      <c r="P189" s="23">
        <v>1287</v>
      </c>
    </row>
    <row r="190" spans="2:16" ht="10.5" customHeight="1">
      <c r="B190" s="3"/>
      <c r="C190" s="54">
        <v>345</v>
      </c>
      <c r="D190" s="54"/>
      <c r="E190" s="3"/>
      <c r="F190" s="25" t="s">
        <v>389</v>
      </c>
      <c r="G190" s="22">
        <v>48</v>
      </c>
      <c r="H190" s="24">
        <v>235</v>
      </c>
      <c r="I190" s="3"/>
      <c r="J190" s="3"/>
      <c r="K190" s="54">
        <v>458</v>
      </c>
      <c r="L190" s="54"/>
      <c r="M190" s="21"/>
      <c r="N190" s="21" t="s">
        <v>390</v>
      </c>
      <c r="O190" s="22">
        <v>10</v>
      </c>
      <c r="P190" s="23">
        <v>133</v>
      </c>
    </row>
    <row r="191" spans="2:16" ht="10.5" customHeight="1">
      <c r="B191" s="3"/>
      <c r="C191" s="54">
        <v>346</v>
      </c>
      <c r="D191" s="54"/>
      <c r="E191" s="3"/>
      <c r="F191" s="21" t="s">
        <v>391</v>
      </c>
      <c r="G191" s="22">
        <v>67</v>
      </c>
      <c r="H191" s="24">
        <v>205</v>
      </c>
      <c r="I191" s="3"/>
      <c r="J191" s="3"/>
      <c r="K191" s="54">
        <v>459</v>
      </c>
      <c r="L191" s="54"/>
      <c r="M191" s="21"/>
      <c r="N191" s="26" t="s">
        <v>392</v>
      </c>
      <c r="O191" s="22">
        <v>37</v>
      </c>
      <c r="P191" s="23">
        <v>274</v>
      </c>
    </row>
    <row r="192" spans="2:16" ht="10.5" customHeight="1">
      <c r="B192" s="3"/>
      <c r="C192" s="54">
        <v>347</v>
      </c>
      <c r="D192" s="54"/>
      <c r="E192" s="3"/>
      <c r="F192" s="21" t="s">
        <v>393</v>
      </c>
      <c r="G192" s="22">
        <v>208</v>
      </c>
      <c r="H192" s="24">
        <v>801</v>
      </c>
      <c r="I192" s="3"/>
      <c r="J192" s="3"/>
      <c r="K192" s="3"/>
      <c r="L192" s="3"/>
      <c r="M192" s="21"/>
      <c r="N192" s="21"/>
      <c r="O192" s="22"/>
      <c r="P192" s="23"/>
    </row>
    <row r="193" spans="2:16" ht="10.5" customHeight="1">
      <c r="B193" s="3"/>
      <c r="C193" s="54">
        <v>349</v>
      </c>
      <c r="D193" s="54"/>
      <c r="E193" s="3"/>
      <c r="F193" s="21" t="s">
        <v>394</v>
      </c>
      <c r="G193" s="22">
        <v>276</v>
      </c>
      <c r="H193" s="24">
        <f>SUM(H194:H195)</f>
        <v>2081</v>
      </c>
      <c r="I193" s="3"/>
      <c r="J193" s="3"/>
      <c r="K193" s="40">
        <v>46</v>
      </c>
      <c r="L193" s="40"/>
      <c r="M193" s="15" t="s">
        <v>395</v>
      </c>
      <c r="N193" s="15"/>
      <c r="O193" s="17">
        <f>SUM(O194:O195)</f>
        <v>447</v>
      </c>
      <c r="P193" s="30">
        <f>SUM(P194:P195)</f>
        <v>5822</v>
      </c>
    </row>
    <row r="194" spans="2:16" ht="10.5" customHeight="1">
      <c r="B194" s="3"/>
      <c r="C194" s="3"/>
      <c r="D194" s="54" t="s">
        <v>396</v>
      </c>
      <c r="E194" s="54"/>
      <c r="F194" s="25" t="s">
        <v>397</v>
      </c>
      <c r="G194" s="22">
        <v>4</v>
      </c>
      <c r="H194" s="24">
        <v>157</v>
      </c>
      <c r="I194" s="3"/>
      <c r="J194" s="3"/>
      <c r="K194" s="54">
        <v>461</v>
      </c>
      <c r="L194" s="54"/>
      <c r="M194" s="21"/>
      <c r="N194" s="21" t="s">
        <v>395</v>
      </c>
      <c r="O194" s="22">
        <v>354</v>
      </c>
      <c r="P194" s="23">
        <v>5618</v>
      </c>
    </row>
    <row r="195" spans="2:16" ht="10.5" customHeight="1">
      <c r="B195" s="3"/>
      <c r="C195" s="3"/>
      <c r="D195" s="54" t="s">
        <v>398</v>
      </c>
      <c r="E195" s="54"/>
      <c r="F195" s="21" t="s">
        <v>394</v>
      </c>
      <c r="G195" s="22">
        <v>272</v>
      </c>
      <c r="H195" s="24">
        <v>1924</v>
      </c>
      <c r="I195" s="3"/>
      <c r="J195" s="3"/>
      <c r="K195" s="54">
        <v>462</v>
      </c>
      <c r="L195" s="54"/>
      <c r="M195" s="21"/>
      <c r="N195" s="21" t="s">
        <v>399</v>
      </c>
      <c r="O195" s="22">
        <v>93</v>
      </c>
      <c r="P195" s="23">
        <v>204</v>
      </c>
    </row>
    <row r="196" spans="2:16" ht="10.5" customHeight="1">
      <c r="B196" s="3"/>
      <c r="C196" s="3"/>
      <c r="D196" s="3"/>
      <c r="E196" s="3"/>
      <c r="F196" s="3"/>
      <c r="G196" s="22"/>
      <c r="H196" s="24"/>
      <c r="I196" s="3"/>
      <c r="J196" s="3"/>
      <c r="K196" s="3"/>
      <c r="L196" s="3"/>
      <c r="M196" s="21"/>
      <c r="N196" s="21"/>
      <c r="O196" s="22"/>
      <c r="P196" s="23"/>
    </row>
    <row r="197" spans="2:16" ht="10.5" customHeight="1">
      <c r="B197" s="40" t="s">
        <v>400</v>
      </c>
      <c r="C197" s="3"/>
      <c r="D197" s="15" t="s">
        <v>797</v>
      </c>
      <c r="E197" s="41"/>
      <c r="F197" s="42"/>
      <c r="G197" s="17">
        <f>SUM(G199,G202,G205,G208)</f>
        <v>197</v>
      </c>
      <c r="H197" s="18">
        <f>SUM(H199,H202,H205,H208)</f>
        <v>4471</v>
      </c>
      <c r="I197" s="3"/>
      <c r="J197" s="3"/>
      <c r="K197" s="40">
        <v>47</v>
      </c>
      <c r="L197" s="40"/>
      <c r="M197" s="15" t="s">
        <v>401</v>
      </c>
      <c r="N197" s="15"/>
      <c r="O197" s="17">
        <f>SUM(O198:O201)</f>
        <v>62</v>
      </c>
      <c r="P197" s="30">
        <f>SUM(P198:P201)</f>
        <v>1836</v>
      </c>
    </row>
    <row r="198" spans="2:16" ht="10.5" customHeight="1">
      <c r="B198" s="3"/>
      <c r="C198" s="3"/>
      <c r="D198" s="3"/>
      <c r="E198" s="3"/>
      <c r="F198" s="3"/>
      <c r="G198" s="22"/>
      <c r="H198" s="24"/>
      <c r="I198" s="3"/>
      <c r="J198" s="3"/>
      <c r="K198" s="54">
        <v>471</v>
      </c>
      <c r="L198" s="54"/>
      <c r="M198" s="21"/>
      <c r="N198" s="25" t="s">
        <v>402</v>
      </c>
      <c r="O198" s="22">
        <v>37</v>
      </c>
      <c r="P198" s="23">
        <v>1682</v>
      </c>
    </row>
    <row r="199" spans="2:16" ht="10.5" customHeight="1">
      <c r="B199" s="3"/>
      <c r="C199" s="40">
        <v>35</v>
      </c>
      <c r="D199" s="40"/>
      <c r="E199" s="15" t="s">
        <v>403</v>
      </c>
      <c r="F199" s="15"/>
      <c r="G199" s="17">
        <f>G200</f>
        <v>57</v>
      </c>
      <c r="H199" s="18">
        <f>H200</f>
        <v>2657</v>
      </c>
      <c r="I199" s="3"/>
      <c r="J199" s="3"/>
      <c r="K199" s="54">
        <v>472</v>
      </c>
      <c r="L199" s="54"/>
      <c r="M199" s="21"/>
      <c r="N199" s="21" t="s">
        <v>404</v>
      </c>
      <c r="O199" s="22" t="s">
        <v>90</v>
      </c>
      <c r="P199" s="23" t="s">
        <v>90</v>
      </c>
    </row>
    <row r="200" spans="2:16" ht="10.5" customHeight="1">
      <c r="B200" s="3"/>
      <c r="C200" s="54">
        <v>351</v>
      </c>
      <c r="D200" s="54"/>
      <c r="E200" s="21"/>
      <c r="F200" s="21" t="s">
        <v>403</v>
      </c>
      <c r="G200" s="22">
        <v>57</v>
      </c>
      <c r="H200" s="24">
        <v>2657</v>
      </c>
      <c r="I200" s="3"/>
      <c r="J200" s="3"/>
      <c r="K200" s="54">
        <v>473</v>
      </c>
      <c r="L200" s="54"/>
      <c r="M200" s="21"/>
      <c r="N200" s="21" t="s">
        <v>405</v>
      </c>
      <c r="O200" s="22">
        <v>8</v>
      </c>
      <c r="P200" s="23">
        <v>77</v>
      </c>
    </row>
    <row r="201" spans="2:16" ht="10.5" customHeight="1">
      <c r="B201" s="3"/>
      <c r="C201" s="3"/>
      <c r="D201" s="3"/>
      <c r="E201" s="21"/>
      <c r="F201" s="21"/>
      <c r="G201" s="22"/>
      <c r="H201" s="24"/>
      <c r="I201" s="3"/>
      <c r="J201" s="3"/>
      <c r="K201" s="54">
        <v>474</v>
      </c>
      <c r="L201" s="54"/>
      <c r="M201" s="21"/>
      <c r="N201" s="21" t="s">
        <v>406</v>
      </c>
      <c r="O201" s="22">
        <v>17</v>
      </c>
      <c r="P201" s="23">
        <v>77</v>
      </c>
    </row>
    <row r="202" spans="2:16" ht="10.5" customHeight="1">
      <c r="B202" s="3"/>
      <c r="C202" s="40">
        <v>36</v>
      </c>
      <c r="D202" s="40"/>
      <c r="E202" s="15" t="s">
        <v>407</v>
      </c>
      <c r="F202" s="15"/>
      <c r="G202" s="17">
        <f>G203</f>
        <v>5</v>
      </c>
      <c r="H202" s="18">
        <f>H203</f>
        <v>292</v>
      </c>
      <c r="I202" s="3"/>
      <c r="J202" s="3"/>
      <c r="K202" s="3"/>
      <c r="L202" s="3"/>
      <c r="M202" s="3"/>
      <c r="N202" s="3"/>
      <c r="O202" s="22"/>
      <c r="P202" s="23"/>
    </row>
    <row r="203" spans="2:16" ht="10.5" customHeight="1">
      <c r="B203" s="3"/>
      <c r="C203" s="54">
        <v>361</v>
      </c>
      <c r="D203" s="54"/>
      <c r="E203" s="21"/>
      <c r="F203" s="21" t="s">
        <v>407</v>
      </c>
      <c r="G203" s="22">
        <v>5</v>
      </c>
      <c r="H203" s="24">
        <v>292</v>
      </c>
      <c r="I203" s="3"/>
      <c r="J203" s="40" t="s">
        <v>408</v>
      </c>
      <c r="K203" s="40"/>
      <c r="L203" s="15" t="s">
        <v>798</v>
      </c>
      <c r="M203" s="41"/>
      <c r="N203" s="41"/>
      <c r="O203" s="17">
        <f>SUM(O205,G250,O239)</f>
        <v>49898</v>
      </c>
      <c r="P203" s="30">
        <f>SUM(P205,H250,P239)</f>
        <v>276214</v>
      </c>
    </row>
    <row r="204" spans="2:16" ht="10.5" customHeight="1">
      <c r="B204" s="3"/>
      <c r="C204" s="3"/>
      <c r="D204" s="3"/>
      <c r="E204" s="21"/>
      <c r="F204" s="21"/>
      <c r="G204" s="22"/>
      <c r="H204" s="24"/>
      <c r="I204" s="3"/>
      <c r="J204" s="3"/>
      <c r="K204" s="3"/>
      <c r="L204" s="3"/>
      <c r="M204" s="3"/>
      <c r="N204" s="3"/>
      <c r="O204" s="22"/>
      <c r="P204" s="23"/>
    </row>
    <row r="205" spans="2:16" ht="10.5" customHeight="1">
      <c r="B205" s="3"/>
      <c r="C205" s="40">
        <v>37</v>
      </c>
      <c r="D205" s="40"/>
      <c r="E205" s="15" t="s">
        <v>409</v>
      </c>
      <c r="F205" s="15"/>
      <c r="G205" s="17" t="s">
        <v>90</v>
      </c>
      <c r="H205" s="18" t="str">
        <f>H206</f>
        <v>-</v>
      </c>
      <c r="I205" s="3"/>
      <c r="J205" s="3"/>
      <c r="K205" s="64" t="s">
        <v>410</v>
      </c>
      <c r="L205" s="64"/>
      <c r="M205" s="64"/>
      <c r="N205" s="16" t="s">
        <v>411</v>
      </c>
      <c r="O205" s="17">
        <f>SUM(O207,G219,G223,G232,G238,G244)</f>
        <v>8118</v>
      </c>
      <c r="P205" s="30">
        <f>SUM(P207,H219,H223,H232,H238,H244)</f>
        <v>68336</v>
      </c>
    </row>
    <row r="206" spans="2:16" ht="10.5" customHeight="1">
      <c r="B206" s="3"/>
      <c r="C206" s="54">
        <v>371</v>
      </c>
      <c r="D206" s="54"/>
      <c r="E206" s="21"/>
      <c r="F206" s="21" t="s">
        <v>409</v>
      </c>
      <c r="G206" s="22" t="s">
        <v>90</v>
      </c>
      <c r="H206" s="24" t="s">
        <v>90</v>
      </c>
      <c r="I206" s="3"/>
      <c r="J206" s="3"/>
      <c r="K206" s="3"/>
      <c r="L206" s="3"/>
      <c r="M206" s="3"/>
      <c r="N206" s="3"/>
      <c r="O206" s="22"/>
      <c r="P206" s="23"/>
    </row>
    <row r="207" spans="2:16" ht="10.5" customHeight="1">
      <c r="B207" s="3"/>
      <c r="C207" s="3"/>
      <c r="D207" s="3"/>
      <c r="E207" s="21"/>
      <c r="F207" s="21"/>
      <c r="G207" s="22"/>
      <c r="H207" s="24"/>
      <c r="I207" s="3"/>
      <c r="J207" s="3"/>
      <c r="K207" s="40">
        <v>48</v>
      </c>
      <c r="L207" s="40"/>
      <c r="M207" s="15" t="s">
        <v>412</v>
      </c>
      <c r="N207" s="15"/>
      <c r="O207" s="17">
        <f>O208</f>
        <v>11</v>
      </c>
      <c r="P207" s="30">
        <f>P208</f>
        <v>228</v>
      </c>
    </row>
    <row r="208" spans="2:16" ht="10.5" customHeight="1">
      <c r="B208" s="3"/>
      <c r="C208" s="40">
        <v>38</v>
      </c>
      <c r="D208" s="40"/>
      <c r="E208" s="15" t="s">
        <v>413</v>
      </c>
      <c r="F208" s="15"/>
      <c r="G208" s="17">
        <f>SUM(G209:G211)</f>
        <v>135</v>
      </c>
      <c r="H208" s="18">
        <f>SUM(H209:H211)</f>
        <v>1522</v>
      </c>
      <c r="I208" s="3"/>
      <c r="J208" s="3"/>
      <c r="K208" s="54">
        <v>481</v>
      </c>
      <c r="L208" s="54"/>
      <c r="M208" s="3"/>
      <c r="N208" s="21" t="s">
        <v>412</v>
      </c>
      <c r="O208" s="22">
        <f>SUM(O209:O210)</f>
        <v>11</v>
      </c>
      <c r="P208" s="23">
        <f>SUM(P209:P210)</f>
        <v>228</v>
      </c>
    </row>
    <row r="209" spans="2:16" ht="10.5" customHeight="1">
      <c r="B209" s="3"/>
      <c r="C209" s="54">
        <v>381</v>
      </c>
      <c r="D209" s="54"/>
      <c r="E209" s="21"/>
      <c r="F209" s="21" t="s">
        <v>414</v>
      </c>
      <c r="G209" s="22">
        <v>100</v>
      </c>
      <c r="H209" s="24">
        <v>1127</v>
      </c>
      <c r="I209" s="3"/>
      <c r="J209" s="3"/>
      <c r="K209" s="3"/>
      <c r="L209" s="54" t="s">
        <v>415</v>
      </c>
      <c r="M209" s="54"/>
      <c r="N209" s="26" t="s">
        <v>416</v>
      </c>
      <c r="O209" s="22">
        <v>1</v>
      </c>
      <c r="P209" s="23">
        <v>107</v>
      </c>
    </row>
    <row r="210" spans="2:16" ht="10.5" customHeight="1">
      <c r="B210" s="3"/>
      <c r="C210" s="54">
        <v>382</v>
      </c>
      <c r="D210" s="54"/>
      <c r="E210" s="21"/>
      <c r="F210" s="21" t="s">
        <v>417</v>
      </c>
      <c r="G210" s="22" t="s">
        <v>90</v>
      </c>
      <c r="H210" s="24" t="s">
        <v>90</v>
      </c>
      <c r="I210" s="3"/>
      <c r="J210" s="3"/>
      <c r="K210" s="3"/>
      <c r="L210" s="54" t="s">
        <v>418</v>
      </c>
      <c r="M210" s="54"/>
      <c r="N210" s="21" t="s">
        <v>419</v>
      </c>
      <c r="O210" s="22">
        <v>10</v>
      </c>
      <c r="P210" s="23">
        <v>121</v>
      </c>
    </row>
    <row r="211" spans="2:16" ht="10.5" customHeight="1">
      <c r="B211" s="3"/>
      <c r="C211" s="54">
        <v>383</v>
      </c>
      <c r="D211" s="54"/>
      <c r="E211" s="21"/>
      <c r="F211" s="21" t="s">
        <v>420</v>
      </c>
      <c r="G211" s="22">
        <v>35</v>
      </c>
      <c r="H211" s="24">
        <v>395</v>
      </c>
      <c r="I211" s="3"/>
      <c r="J211" s="3"/>
      <c r="K211" s="3"/>
      <c r="L211" s="3"/>
      <c r="M211" s="3"/>
      <c r="N211" s="3"/>
      <c r="O211" s="59"/>
      <c r="P211" s="3"/>
    </row>
    <row r="212" spans="2:16" ht="5.25" customHeight="1" thickBot="1">
      <c r="B212" s="3"/>
      <c r="C212" s="20"/>
      <c r="D212" s="20"/>
      <c r="E212" s="3"/>
      <c r="F212" s="3"/>
      <c r="G212" s="59"/>
      <c r="H212" s="62"/>
      <c r="I212" s="3"/>
      <c r="J212" s="3"/>
      <c r="K212" s="3"/>
      <c r="L212" s="3"/>
      <c r="M212" s="3"/>
      <c r="N212" s="3"/>
      <c r="O212" s="61"/>
      <c r="P212" s="3"/>
    </row>
    <row r="213" spans="1:16" ht="11.2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ht="17.25">
      <c r="F214" s="2" t="s">
        <v>206</v>
      </c>
    </row>
    <row r="215" ht="18" customHeight="1" thickBot="1"/>
    <row r="216" spans="1:16" ht="12.75" customHeight="1" thickTop="1">
      <c r="A216" s="4" t="s">
        <v>2</v>
      </c>
      <c r="B216" s="4"/>
      <c r="C216" s="4"/>
      <c r="D216" s="4"/>
      <c r="E216" s="4"/>
      <c r="F216" s="4"/>
      <c r="G216" s="5" t="s">
        <v>3</v>
      </c>
      <c r="H216" s="6" t="s">
        <v>4</v>
      </c>
      <c r="I216" s="4" t="s">
        <v>2</v>
      </c>
      <c r="J216" s="4"/>
      <c r="K216" s="4"/>
      <c r="L216" s="4"/>
      <c r="M216" s="4"/>
      <c r="N216" s="4"/>
      <c r="O216" s="49" t="s">
        <v>3</v>
      </c>
      <c r="P216" s="5" t="s">
        <v>4</v>
      </c>
    </row>
    <row r="217" spans="1:16" ht="12.75" customHeight="1">
      <c r="A217" s="7"/>
      <c r="B217" s="7"/>
      <c r="C217" s="7"/>
      <c r="D217" s="7"/>
      <c r="E217" s="7"/>
      <c r="F217" s="7"/>
      <c r="G217" s="8"/>
      <c r="H217" s="9"/>
      <c r="I217" s="7"/>
      <c r="J217" s="7"/>
      <c r="K217" s="7"/>
      <c r="L217" s="7"/>
      <c r="M217" s="7"/>
      <c r="N217" s="7"/>
      <c r="O217" s="50"/>
      <c r="P217" s="8"/>
    </row>
    <row r="218" spans="7:16" ht="10.5" customHeight="1">
      <c r="G218" s="51"/>
      <c r="H218" s="52" t="s">
        <v>5</v>
      </c>
      <c r="O218" s="51"/>
      <c r="P218" s="53" t="s">
        <v>5</v>
      </c>
    </row>
    <row r="219" spans="2:16" ht="10.5" customHeight="1">
      <c r="B219" s="3"/>
      <c r="C219" s="40">
        <v>49</v>
      </c>
      <c r="D219" s="40"/>
      <c r="E219" s="15" t="s">
        <v>799</v>
      </c>
      <c r="F219" s="15"/>
      <c r="G219" s="17">
        <f>SUM(G220:G221)</f>
        <v>1741</v>
      </c>
      <c r="H219" s="18">
        <f>SUM(H220:H221)</f>
        <v>13130</v>
      </c>
      <c r="I219" s="3"/>
      <c r="J219" s="3"/>
      <c r="K219" s="54">
        <v>583</v>
      </c>
      <c r="L219" s="54"/>
      <c r="M219" s="3"/>
      <c r="N219" s="21" t="s">
        <v>421</v>
      </c>
      <c r="O219" s="22">
        <v>194</v>
      </c>
      <c r="P219" s="23">
        <v>500</v>
      </c>
    </row>
    <row r="220" spans="2:16" ht="10.5" customHeight="1">
      <c r="B220" s="3"/>
      <c r="C220" s="54">
        <v>491</v>
      </c>
      <c r="D220" s="54"/>
      <c r="E220" s="21"/>
      <c r="F220" s="34" t="s">
        <v>422</v>
      </c>
      <c r="G220" s="22">
        <v>240</v>
      </c>
      <c r="H220" s="24">
        <v>2302</v>
      </c>
      <c r="I220" s="3"/>
      <c r="J220" s="3"/>
      <c r="K220" s="54">
        <v>584</v>
      </c>
      <c r="L220" s="54"/>
      <c r="M220" s="3"/>
      <c r="N220" s="21" t="s">
        <v>423</v>
      </c>
      <c r="O220" s="22">
        <v>1359</v>
      </c>
      <c r="P220" s="23">
        <v>5344</v>
      </c>
    </row>
    <row r="221" spans="2:16" ht="10.5" customHeight="1">
      <c r="B221" s="3"/>
      <c r="C221" s="54">
        <v>492</v>
      </c>
      <c r="D221" s="54"/>
      <c r="E221" s="21"/>
      <c r="F221" s="21" t="s">
        <v>424</v>
      </c>
      <c r="G221" s="22">
        <v>1501</v>
      </c>
      <c r="H221" s="24">
        <v>10828</v>
      </c>
      <c r="I221" s="3"/>
      <c r="J221" s="3"/>
      <c r="K221" s="54">
        <v>589</v>
      </c>
      <c r="L221" s="54"/>
      <c r="M221" s="3"/>
      <c r="N221" s="21" t="s">
        <v>425</v>
      </c>
      <c r="O221" s="22">
        <v>24</v>
      </c>
      <c r="P221" s="23">
        <v>87</v>
      </c>
    </row>
    <row r="222" spans="2:16" ht="10.5" customHeight="1">
      <c r="B222" s="3"/>
      <c r="C222" s="3"/>
      <c r="D222" s="3"/>
      <c r="E222" s="21"/>
      <c r="F222" s="21"/>
      <c r="G222" s="22"/>
      <c r="H222" s="24"/>
      <c r="I222" s="3"/>
      <c r="J222" s="3"/>
      <c r="K222" s="3"/>
      <c r="L222" s="3"/>
      <c r="M222" s="3"/>
      <c r="N222" s="3"/>
      <c r="O222" s="22"/>
      <c r="P222" s="23"/>
    </row>
    <row r="223" spans="2:16" ht="10.5" customHeight="1">
      <c r="B223" s="3"/>
      <c r="C223" s="40">
        <v>50</v>
      </c>
      <c r="D223" s="40"/>
      <c r="E223" s="15" t="s">
        <v>426</v>
      </c>
      <c r="F223" s="15"/>
      <c r="G223" s="17">
        <f>SUM(G224,G230)</f>
        <v>1270</v>
      </c>
      <c r="H223" s="18">
        <f>SUM(H224,H230)</f>
        <v>13716</v>
      </c>
      <c r="I223" s="3"/>
      <c r="J223" s="3"/>
      <c r="K223" s="40">
        <v>59</v>
      </c>
      <c r="L223" s="40"/>
      <c r="M223" s="15" t="s">
        <v>427</v>
      </c>
      <c r="N223" s="29"/>
      <c r="O223" s="17">
        <f>SUM(O224,O225,O226,O227,O228,O232,O233,O234,O235)</f>
        <v>8701</v>
      </c>
      <c r="P223" s="30">
        <f>SUM(P224,P225,P226,P227,P228,P232,P233,P234,P235)</f>
        <v>46060</v>
      </c>
    </row>
    <row r="224" spans="2:16" ht="10.5" customHeight="1">
      <c r="B224" s="3"/>
      <c r="C224" s="54">
        <v>501</v>
      </c>
      <c r="D224" s="54"/>
      <c r="E224" s="21"/>
      <c r="F224" s="21" t="s">
        <v>428</v>
      </c>
      <c r="G224" s="22">
        <f>SUM(G225:G229)</f>
        <v>494</v>
      </c>
      <c r="H224" s="24">
        <f>SUM(H225:H229)</f>
        <v>5642</v>
      </c>
      <c r="I224" s="3"/>
      <c r="J224" s="3"/>
      <c r="K224" s="54">
        <v>591</v>
      </c>
      <c r="L224" s="54"/>
      <c r="M224" s="3"/>
      <c r="N224" s="21" t="s">
        <v>429</v>
      </c>
      <c r="O224" s="22">
        <v>1533</v>
      </c>
      <c r="P224" s="23">
        <v>5568</v>
      </c>
    </row>
    <row r="225" spans="2:16" ht="10.5" customHeight="1">
      <c r="B225" s="3"/>
      <c r="C225" s="3"/>
      <c r="D225" s="54" t="s">
        <v>430</v>
      </c>
      <c r="E225" s="54"/>
      <c r="F225" s="21" t="s">
        <v>431</v>
      </c>
      <c r="G225" s="22">
        <v>41</v>
      </c>
      <c r="H225" s="24">
        <v>336</v>
      </c>
      <c r="I225" s="3"/>
      <c r="J225" s="3"/>
      <c r="K225" s="54">
        <v>592</v>
      </c>
      <c r="L225" s="54"/>
      <c r="M225" s="3"/>
      <c r="N225" s="21" t="s">
        <v>432</v>
      </c>
      <c r="O225" s="22">
        <v>289</v>
      </c>
      <c r="P225" s="23">
        <v>1136</v>
      </c>
    </row>
    <row r="226" spans="2:16" ht="10.5" customHeight="1">
      <c r="B226" s="3"/>
      <c r="C226" s="3"/>
      <c r="D226" s="54" t="s">
        <v>433</v>
      </c>
      <c r="E226" s="54"/>
      <c r="F226" s="21" t="s">
        <v>434</v>
      </c>
      <c r="G226" s="22">
        <v>141</v>
      </c>
      <c r="H226" s="24">
        <v>2089</v>
      </c>
      <c r="I226" s="3"/>
      <c r="J226" s="3"/>
      <c r="K226" s="54">
        <v>593</v>
      </c>
      <c r="L226" s="54"/>
      <c r="M226" s="3"/>
      <c r="N226" s="21" t="s">
        <v>435</v>
      </c>
      <c r="O226" s="22">
        <v>1592</v>
      </c>
      <c r="P226" s="23">
        <v>11521</v>
      </c>
    </row>
    <row r="227" spans="2:16" ht="10.5" customHeight="1">
      <c r="B227" s="3"/>
      <c r="C227" s="3"/>
      <c r="D227" s="54" t="s">
        <v>436</v>
      </c>
      <c r="E227" s="54"/>
      <c r="F227" s="21" t="s">
        <v>437</v>
      </c>
      <c r="G227" s="22">
        <v>136</v>
      </c>
      <c r="H227" s="24">
        <v>1085</v>
      </c>
      <c r="I227" s="3"/>
      <c r="J227" s="3"/>
      <c r="K227" s="54">
        <v>594</v>
      </c>
      <c r="L227" s="54"/>
      <c r="M227" s="3"/>
      <c r="N227" s="21" t="s">
        <v>438</v>
      </c>
      <c r="O227" s="22">
        <v>1160</v>
      </c>
      <c r="P227" s="23">
        <v>13587</v>
      </c>
    </row>
    <row r="228" spans="2:16" ht="10.5" customHeight="1">
      <c r="B228" s="3"/>
      <c r="C228" s="3"/>
      <c r="D228" s="54" t="s">
        <v>439</v>
      </c>
      <c r="E228" s="54"/>
      <c r="F228" s="21" t="s">
        <v>440</v>
      </c>
      <c r="G228" s="22">
        <v>104</v>
      </c>
      <c r="H228" s="24">
        <v>1473</v>
      </c>
      <c r="I228" s="3"/>
      <c r="J228" s="3"/>
      <c r="K228" s="54">
        <v>595</v>
      </c>
      <c r="L228" s="54"/>
      <c r="M228" s="3"/>
      <c r="N228" s="25" t="s">
        <v>441</v>
      </c>
      <c r="O228" s="22">
        <f>SUM(O229:O231)</f>
        <v>811</v>
      </c>
      <c r="P228" s="23">
        <f>SUM(P229:P231)</f>
        <v>3175</v>
      </c>
    </row>
    <row r="229" spans="2:16" ht="10.5" customHeight="1">
      <c r="B229" s="3"/>
      <c r="C229" s="3"/>
      <c r="D229" s="54" t="s">
        <v>442</v>
      </c>
      <c r="E229" s="54"/>
      <c r="F229" s="21" t="s">
        <v>443</v>
      </c>
      <c r="G229" s="22">
        <v>72</v>
      </c>
      <c r="H229" s="24">
        <v>659</v>
      </c>
      <c r="I229" s="3"/>
      <c r="J229" s="3"/>
      <c r="K229" s="3"/>
      <c r="L229" s="54" t="s">
        <v>444</v>
      </c>
      <c r="M229" s="54"/>
      <c r="N229" s="21" t="s">
        <v>445</v>
      </c>
      <c r="O229" s="22">
        <v>411</v>
      </c>
      <c r="P229" s="23">
        <v>1431</v>
      </c>
    </row>
    <row r="230" spans="2:16" ht="10.5" customHeight="1">
      <c r="B230" s="3"/>
      <c r="C230" s="54">
        <v>502</v>
      </c>
      <c r="D230" s="54"/>
      <c r="E230" s="3"/>
      <c r="F230" s="21" t="s">
        <v>446</v>
      </c>
      <c r="G230" s="22">
        <v>776</v>
      </c>
      <c r="H230" s="24">
        <v>8074</v>
      </c>
      <c r="I230" s="3"/>
      <c r="J230" s="3"/>
      <c r="K230" s="3"/>
      <c r="L230" s="54" t="s">
        <v>447</v>
      </c>
      <c r="M230" s="54"/>
      <c r="N230" s="21" t="s">
        <v>448</v>
      </c>
      <c r="O230" s="22">
        <v>272</v>
      </c>
      <c r="P230" s="23">
        <v>944</v>
      </c>
    </row>
    <row r="231" spans="2:16" ht="10.5" customHeight="1">
      <c r="B231" s="3"/>
      <c r="C231" s="3"/>
      <c r="D231" s="3"/>
      <c r="E231" s="3"/>
      <c r="F231" s="3"/>
      <c r="G231" s="22"/>
      <c r="H231" s="24"/>
      <c r="I231" s="3"/>
      <c r="J231" s="3"/>
      <c r="K231" s="3"/>
      <c r="L231" s="54" t="s">
        <v>449</v>
      </c>
      <c r="M231" s="54"/>
      <c r="N231" s="21" t="s">
        <v>450</v>
      </c>
      <c r="O231" s="22">
        <v>128</v>
      </c>
      <c r="P231" s="23">
        <v>800</v>
      </c>
    </row>
    <row r="232" spans="2:16" ht="10.5" customHeight="1">
      <c r="B232" s="3"/>
      <c r="C232" s="40">
        <v>51</v>
      </c>
      <c r="D232" s="40"/>
      <c r="E232" s="15" t="s">
        <v>800</v>
      </c>
      <c r="F232" s="15"/>
      <c r="G232" s="17">
        <f>SUM(G233:G236)</f>
        <v>1533</v>
      </c>
      <c r="H232" s="18">
        <f>SUM(H233:H236)</f>
        <v>11892</v>
      </c>
      <c r="I232" s="3"/>
      <c r="J232" s="3"/>
      <c r="K232" s="54">
        <v>596</v>
      </c>
      <c r="L232" s="54"/>
      <c r="M232" s="3"/>
      <c r="N232" s="21" t="s">
        <v>451</v>
      </c>
      <c r="O232" s="22">
        <v>168</v>
      </c>
      <c r="P232" s="23">
        <v>526</v>
      </c>
    </row>
    <row r="233" spans="2:16" ht="10.5" customHeight="1">
      <c r="B233" s="3"/>
      <c r="C233" s="54">
        <v>511</v>
      </c>
      <c r="D233" s="54"/>
      <c r="E233" s="21"/>
      <c r="F233" s="21" t="s">
        <v>452</v>
      </c>
      <c r="G233" s="22">
        <v>926</v>
      </c>
      <c r="H233" s="24">
        <v>7187</v>
      </c>
      <c r="I233" s="3"/>
      <c r="J233" s="3"/>
      <c r="K233" s="54">
        <v>597</v>
      </c>
      <c r="L233" s="54"/>
      <c r="M233" s="3"/>
      <c r="N233" s="21" t="s">
        <v>453</v>
      </c>
      <c r="O233" s="22">
        <v>344</v>
      </c>
      <c r="P233" s="23">
        <v>1144</v>
      </c>
    </row>
    <row r="234" spans="2:16" ht="10.5" customHeight="1">
      <c r="B234" s="3"/>
      <c r="C234" s="54">
        <v>512</v>
      </c>
      <c r="D234" s="54"/>
      <c r="E234" s="21"/>
      <c r="F234" s="21" t="s">
        <v>454</v>
      </c>
      <c r="G234" s="22">
        <v>137</v>
      </c>
      <c r="H234" s="24">
        <v>1147</v>
      </c>
      <c r="I234" s="3"/>
      <c r="J234" s="3"/>
      <c r="K234" s="54">
        <v>598</v>
      </c>
      <c r="L234" s="54"/>
      <c r="M234" s="3"/>
      <c r="N234" s="34" t="s">
        <v>455</v>
      </c>
      <c r="O234" s="22">
        <v>179</v>
      </c>
      <c r="P234" s="23">
        <v>389</v>
      </c>
    </row>
    <row r="235" spans="2:16" ht="10.5" customHeight="1">
      <c r="B235" s="3"/>
      <c r="C235" s="54">
        <v>513</v>
      </c>
      <c r="D235" s="54"/>
      <c r="E235" s="21"/>
      <c r="F235" s="21" t="s">
        <v>456</v>
      </c>
      <c r="G235" s="22">
        <v>217</v>
      </c>
      <c r="H235" s="24">
        <v>2360</v>
      </c>
      <c r="I235" s="3"/>
      <c r="J235" s="3"/>
      <c r="K235" s="54">
        <v>599</v>
      </c>
      <c r="L235" s="54"/>
      <c r="M235" s="3"/>
      <c r="N235" s="21" t="s">
        <v>457</v>
      </c>
      <c r="O235" s="22">
        <f>SUM(O236:O237)</f>
        <v>2625</v>
      </c>
      <c r="P235" s="23">
        <f>SUM(P236:P237)</f>
        <v>9014</v>
      </c>
    </row>
    <row r="236" spans="2:16" ht="10.5" customHeight="1">
      <c r="B236" s="3"/>
      <c r="C236" s="54">
        <v>514</v>
      </c>
      <c r="D236" s="54"/>
      <c r="E236" s="21"/>
      <c r="F236" s="21" t="s">
        <v>458</v>
      </c>
      <c r="G236" s="22">
        <v>253</v>
      </c>
      <c r="H236" s="24">
        <v>1198</v>
      </c>
      <c r="I236" s="3"/>
      <c r="J236" s="3"/>
      <c r="K236" s="3"/>
      <c r="L236" s="54" t="s">
        <v>459</v>
      </c>
      <c r="M236" s="54"/>
      <c r="N236" s="21" t="s">
        <v>460</v>
      </c>
      <c r="O236" s="22">
        <v>551</v>
      </c>
      <c r="P236" s="23">
        <v>2144</v>
      </c>
    </row>
    <row r="237" spans="2:16" ht="10.5" customHeight="1">
      <c r="B237" s="3"/>
      <c r="C237" s="3"/>
      <c r="D237" s="3"/>
      <c r="E237" s="21"/>
      <c r="F237" s="21"/>
      <c r="G237" s="22"/>
      <c r="H237" s="24"/>
      <c r="I237" s="3"/>
      <c r="J237" s="3"/>
      <c r="K237" s="3"/>
      <c r="L237" s="54" t="s">
        <v>461</v>
      </c>
      <c r="M237" s="54"/>
      <c r="N237" s="21" t="s">
        <v>457</v>
      </c>
      <c r="O237" s="22">
        <v>2074</v>
      </c>
      <c r="P237" s="23">
        <v>6870</v>
      </c>
    </row>
    <row r="238" spans="2:16" ht="10.5" customHeight="1">
      <c r="B238" s="3"/>
      <c r="C238" s="40">
        <v>52</v>
      </c>
      <c r="D238" s="40"/>
      <c r="E238" s="15" t="s">
        <v>462</v>
      </c>
      <c r="F238" s="15"/>
      <c r="G238" s="17">
        <f>SUM(G239:G242)</f>
        <v>1196</v>
      </c>
      <c r="H238" s="18">
        <f>SUM(H239:H242)</f>
        <v>11422</v>
      </c>
      <c r="I238" s="3"/>
      <c r="J238" s="3"/>
      <c r="K238" s="3"/>
      <c r="L238" s="3"/>
      <c r="M238" s="3"/>
      <c r="N238" s="3"/>
      <c r="O238" s="22"/>
      <c r="P238" s="23"/>
    </row>
    <row r="239" spans="2:16" ht="10.5" customHeight="1">
      <c r="B239" s="3"/>
      <c r="C239" s="54">
        <v>521</v>
      </c>
      <c r="D239" s="54"/>
      <c r="E239" s="21"/>
      <c r="F239" s="21" t="s">
        <v>463</v>
      </c>
      <c r="G239" s="22">
        <v>554</v>
      </c>
      <c r="H239" s="24">
        <v>4535</v>
      </c>
      <c r="I239" s="3"/>
      <c r="J239" s="3"/>
      <c r="K239" s="64" t="s">
        <v>464</v>
      </c>
      <c r="L239" s="65"/>
      <c r="M239" s="65"/>
      <c r="N239" s="16" t="s">
        <v>465</v>
      </c>
      <c r="O239" s="17">
        <f>SUM(O241,O257)</f>
        <v>14154</v>
      </c>
      <c r="P239" s="30">
        <f>SUM(P241,P257)</f>
        <v>63099</v>
      </c>
    </row>
    <row r="240" spans="2:16" ht="10.5" customHeight="1">
      <c r="B240" s="3"/>
      <c r="C240" s="54">
        <v>522</v>
      </c>
      <c r="D240" s="54"/>
      <c r="E240" s="21"/>
      <c r="F240" s="21" t="s">
        <v>466</v>
      </c>
      <c r="G240" s="22">
        <v>260</v>
      </c>
      <c r="H240" s="24">
        <v>2899</v>
      </c>
      <c r="I240" s="3"/>
      <c r="J240" s="3"/>
      <c r="K240" s="3"/>
      <c r="L240" s="3"/>
      <c r="M240" s="3"/>
      <c r="N240" s="3"/>
      <c r="O240" s="22"/>
      <c r="P240" s="23"/>
    </row>
    <row r="241" spans="2:16" ht="10.5" customHeight="1">
      <c r="B241" s="3"/>
      <c r="C241" s="54">
        <v>523</v>
      </c>
      <c r="D241" s="54"/>
      <c r="E241" s="21"/>
      <c r="F241" s="21" t="s">
        <v>467</v>
      </c>
      <c r="G241" s="22">
        <v>240</v>
      </c>
      <c r="H241" s="24">
        <v>2621</v>
      </c>
      <c r="I241" s="3"/>
      <c r="J241" s="3"/>
      <c r="K241" s="40">
        <v>60</v>
      </c>
      <c r="L241" s="40"/>
      <c r="M241" s="15" t="s">
        <v>468</v>
      </c>
      <c r="N241" s="29"/>
      <c r="O241" s="17">
        <f>SUM(O242,O249,O250,O251,O252)</f>
        <v>9385</v>
      </c>
      <c r="P241" s="30">
        <f>SUM(P242,P249,P250,P251,P252)</f>
        <v>47520</v>
      </c>
    </row>
    <row r="242" spans="2:16" ht="10.5" customHeight="1">
      <c r="B242" s="3"/>
      <c r="C242" s="54">
        <v>529</v>
      </c>
      <c r="D242" s="54"/>
      <c r="E242" s="21"/>
      <c r="F242" s="21" t="s">
        <v>469</v>
      </c>
      <c r="G242" s="22">
        <v>142</v>
      </c>
      <c r="H242" s="24">
        <v>1367</v>
      </c>
      <c r="I242" s="3"/>
      <c r="J242" s="3"/>
      <c r="K242" s="54">
        <v>601</v>
      </c>
      <c r="L242" s="54"/>
      <c r="M242" s="3"/>
      <c r="N242" s="21" t="s">
        <v>470</v>
      </c>
      <c r="O242" s="22">
        <f>SUM(O243:O248)</f>
        <v>3998</v>
      </c>
      <c r="P242" s="23">
        <f>SUM(P243:P248)</f>
        <v>25649</v>
      </c>
    </row>
    <row r="243" spans="2:16" ht="10.5" customHeight="1">
      <c r="B243" s="3"/>
      <c r="C243" s="3"/>
      <c r="D243" s="3"/>
      <c r="E243" s="21"/>
      <c r="F243" s="21"/>
      <c r="G243" s="22"/>
      <c r="H243" s="24"/>
      <c r="I243" s="3"/>
      <c r="J243" s="3"/>
      <c r="K243" s="3"/>
      <c r="L243" s="54" t="s">
        <v>471</v>
      </c>
      <c r="M243" s="54"/>
      <c r="N243" s="21" t="s">
        <v>472</v>
      </c>
      <c r="O243" s="22">
        <v>1362</v>
      </c>
      <c r="P243" s="23">
        <v>7210</v>
      </c>
    </row>
    <row r="244" spans="2:16" ht="10.5" customHeight="1">
      <c r="B244" s="3"/>
      <c r="C244" s="40">
        <v>53</v>
      </c>
      <c r="D244" s="40"/>
      <c r="E244" s="15" t="s">
        <v>473</v>
      </c>
      <c r="F244" s="15"/>
      <c r="G244" s="17">
        <f>SUM(G245:G248)</f>
        <v>2367</v>
      </c>
      <c r="H244" s="18">
        <f>SUM(H245:H248)</f>
        <v>17948</v>
      </c>
      <c r="I244" s="3"/>
      <c r="J244" s="3"/>
      <c r="K244" s="3"/>
      <c r="L244" s="54" t="s">
        <v>474</v>
      </c>
      <c r="M244" s="54"/>
      <c r="N244" s="21" t="s">
        <v>475</v>
      </c>
      <c r="O244" s="22">
        <v>862</v>
      </c>
      <c r="P244" s="23">
        <v>6927</v>
      </c>
    </row>
    <row r="245" spans="2:16" ht="10.5" customHeight="1">
      <c r="B245" s="3"/>
      <c r="C245" s="54">
        <v>531</v>
      </c>
      <c r="D245" s="54"/>
      <c r="E245" s="21"/>
      <c r="F245" s="21" t="s">
        <v>476</v>
      </c>
      <c r="G245" s="22">
        <v>1117</v>
      </c>
      <c r="H245" s="24">
        <v>7334</v>
      </c>
      <c r="I245" s="3"/>
      <c r="J245" s="3"/>
      <c r="K245" s="3"/>
      <c r="L245" s="54" t="s">
        <v>477</v>
      </c>
      <c r="M245" s="54"/>
      <c r="N245" s="21" t="s">
        <v>478</v>
      </c>
      <c r="O245" s="22">
        <v>392</v>
      </c>
      <c r="P245" s="23">
        <v>4600</v>
      </c>
    </row>
    <row r="246" spans="2:16" ht="10.5" customHeight="1">
      <c r="B246" s="3"/>
      <c r="C246" s="54">
        <v>532</v>
      </c>
      <c r="D246" s="54"/>
      <c r="E246" s="21"/>
      <c r="F246" s="21" t="s">
        <v>479</v>
      </c>
      <c r="G246" s="22">
        <v>369</v>
      </c>
      <c r="H246" s="24">
        <v>3895</v>
      </c>
      <c r="I246" s="3"/>
      <c r="J246" s="3"/>
      <c r="K246" s="3"/>
      <c r="L246" s="54" t="s">
        <v>480</v>
      </c>
      <c r="M246" s="54"/>
      <c r="N246" s="21" t="s">
        <v>481</v>
      </c>
      <c r="O246" s="22">
        <v>857</v>
      </c>
      <c r="P246" s="23">
        <v>4353</v>
      </c>
    </row>
    <row r="247" spans="2:16" ht="10.5" customHeight="1">
      <c r="B247" s="3"/>
      <c r="C247" s="54">
        <v>533</v>
      </c>
      <c r="D247" s="54"/>
      <c r="E247" s="21"/>
      <c r="F247" s="21" t="s">
        <v>482</v>
      </c>
      <c r="G247" s="22">
        <v>24</v>
      </c>
      <c r="H247" s="24">
        <v>152</v>
      </c>
      <c r="I247" s="3"/>
      <c r="J247" s="3"/>
      <c r="K247" s="3"/>
      <c r="L247" s="54" t="s">
        <v>483</v>
      </c>
      <c r="M247" s="54"/>
      <c r="N247" s="21" t="s">
        <v>484</v>
      </c>
      <c r="O247" s="22">
        <v>470</v>
      </c>
      <c r="P247" s="23">
        <v>2041</v>
      </c>
    </row>
    <row r="248" spans="2:16" ht="10.5" customHeight="1">
      <c r="B248" s="3"/>
      <c r="C248" s="54">
        <v>539</v>
      </c>
      <c r="D248" s="54"/>
      <c r="E248" s="21"/>
      <c r="F248" s="21" t="s">
        <v>485</v>
      </c>
      <c r="G248" s="22">
        <v>857</v>
      </c>
      <c r="H248" s="24">
        <v>6567</v>
      </c>
      <c r="I248" s="3"/>
      <c r="J248" s="3"/>
      <c r="K248" s="3"/>
      <c r="L248" s="54" t="s">
        <v>486</v>
      </c>
      <c r="M248" s="54"/>
      <c r="N248" s="34" t="s">
        <v>487</v>
      </c>
      <c r="O248" s="22">
        <v>55</v>
      </c>
      <c r="P248" s="23">
        <v>518</v>
      </c>
    </row>
    <row r="249" spans="2:16" ht="10.5" customHeight="1">
      <c r="B249" s="3"/>
      <c r="C249" s="3"/>
      <c r="D249" s="3"/>
      <c r="E249" s="3"/>
      <c r="F249" s="3"/>
      <c r="G249" s="22"/>
      <c r="H249" s="24"/>
      <c r="I249" s="3"/>
      <c r="J249" s="3"/>
      <c r="K249" s="54">
        <v>602</v>
      </c>
      <c r="L249" s="54"/>
      <c r="M249" s="3"/>
      <c r="N249" s="21" t="s">
        <v>488</v>
      </c>
      <c r="O249" s="22">
        <v>412</v>
      </c>
      <c r="P249" s="23">
        <v>2968</v>
      </c>
    </row>
    <row r="250" spans="2:16" ht="10.5" customHeight="1">
      <c r="B250" s="3"/>
      <c r="C250" s="64" t="s">
        <v>489</v>
      </c>
      <c r="D250" s="64"/>
      <c r="E250" s="65"/>
      <c r="F250" s="16" t="s">
        <v>490</v>
      </c>
      <c r="G250" s="17">
        <f>SUM(G252,G256,G263,G276,G280,O223)</f>
        <v>27626</v>
      </c>
      <c r="H250" s="18">
        <f>SUM(H252,H256,H263,H276,H280,P223)</f>
        <v>144779</v>
      </c>
      <c r="I250" s="3"/>
      <c r="J250" s="3"/>
      <c r="K250" s="54">
        <v>603</v>
      </c>
      <c r="L250" s="54"/>
      <c r="M250" s="3"/>
      <c r="N250" s="21" t="s">
        <v>491</v>
      </c>
      <c r="O250" s="22">
        <v>751</v>
      </c>
      <c r="P250" s="23">
        <v>3274</v>
      </c>
    </row>
    <row r="251" spans="2:16" ht="10.5" customHeight="1">
      <c r="B251" s="3"/>
      <c r="C251" s="3"/>
      <c r="D251" s="3"/>
      <c r="E251" s="3"/>
      <c r="F251" s="3"/>
      <c r="G251" s="22"/>
      <c r="H251" s="24"/>
      <c r="I251" s="3"/>
      <c r="J251" s="3"/>
      <c r="K251" s="54">
        <v>604</v>
      </c>
      <c r="L251" s="54"/>
      <c r="M251" s="3"/>
      <c r="N251" s="21" t="s">
        <v>492</v>
      </c>
      <c r="O251" s="22">
        <v>3710</v>
      </c>
      <c r="P251" s="23">
        <v>11976</v>
      </c>
    </row>
    <row r="252" spans="2:16" ht="10.5" customHeight="1">
      <c r="B252" s="3"/>
      <c r="C252" s="40">
        <v>54</v>
      </c>
      <c r="D252" s="40"/>
      <c r="E252" s="15" t="s">
        <v>493</v>
      </c>
      <c r="F252" s="15"/>
      <c r="G252" s="17">
        <f>SUM(G253:G254)</f>
        <v>147</v>
      </c>
      <c r="H252" s="18">
        <f>SUM(H253:H254)</f>
        <v>9597</v>
      </c>
      <c r="I252" s="3"/>
      <c r="J252" s="3"/>
      <c r="K252" s="54">
        <v>609</v>
      </c>
      <c r="L252" s="54"/>
      <c r="M252" s="3"/>
      <c r="N252" s="21" t="s">
        <v>494</v>
      </c>
      <c r="O252" s="22">
        <f>SUM(O253:O255)</f>
        <v>514</v>
      </c>
      <c r="P252" s="23">
        <f>SUM(P253:P255)</f>
        <v>3653</v>
      </c>
    </row>
    <row r="253" spans="2:16" ht="10.5" customHeight="1">
      <c r="B253" s="3"/>
      <c r="C253" s="54">
        <v>541</v>
      </c>
      <c r="D253" s="54"/>
      <c r="E253" s="21"/>
      <c r="F253" s="21" t="s">
        <v>495</v>
      </c>
      <c r="G253" s="22">
        <v>48</v>
      </c>
      <c r="H253" s="24">
        <v>8333</v>
      </c>
      <c r="I253" s="3"/>
      <c r="J253" s="3"/>
      <c r="K253" s="3"/>
      <c r="L253" s="54" t="s">
        <v>496</v>
      </c>
      <c r="M253" s="54"/>
      <c r="N253" s="21" t="s">
        <v>497</v>
      </c>
      <c r="O253" s="22">
        <v>69</v>
      </c>
      <c r="P253" s="23">
        <v>1918</v>
      </c>
    </row>
    <row r="254" spans="2:16" ht="10.5" customHeight="1">
      <c r="B254" s="3"/>
      <c r="C254" s="54">
        <v>549</v>
      </c>
      <c r="D254" s="54"/>
      <c r="E254" s="21"/>
      <c r="F254" s="35" t="s">
        <v>498</v>
      </c>
      <c r="G254" s="22">
        <v>99</v>
      </c>
      <c r="H254" s="24">
        <v>1264</v>
      </c>
      <c r="I254" s="3"/>
      <c r="J254" s="3"/>
      <c r="K254" s="3"/>
      <c r="L254" s="54" t="s">
        <v>499</v>
      </c>
      <c r="M254" s="54"/>
      <c r="N254" s="21" t="s">
        <v>500</v>
      </c>
      <c r="O254" s="22">
        <v>327</v>
      </c>
      <c r="P254" s="23">
        <v>860</v>
      </c>
    </row>
    <row r="255" spans="2:16" ht="10.5" customHeight="1">
      <c r="B255" s="3"/>
      <c r="C255" s="3"/>
      <c r="D255" s="3"/>
      <c r="E255" s="21"/>
      <c r="F255" s="21"/>
      <c r="G255" s="22"/>
      <c r="H255" s="24"/>
      <c r="I255" s="3"/>
      <c r="J255" s="3"/>
      <c r="K255" s="3"/>
      <c r="L255" s="54" t="s">
        <v>501</v>
      </c>
      <c r="M255" s="54"/>
      <c r="N255" s="21" t="s">
        <v>494</v>
      </c>
      <c r="O255" s="22">
        <v>118</v>
      </c>
      <c r="P255" s="23">
        <v>875</v>
      </c>
    </row>
    <row r="256" spans="2:16" ht="10.5" customHeight="1">
      <c r="B256" s="3"/>
      <c r="C256" s="40">
        <v>55</v>
      </c>
      <c r="D256" s="40"/>
      <c r="E256" s="15" t="s">
        <v>801</v>
      </c>
      <c r="F256" s="15"/>
      <c r="G256" s="17">
        <f>SUM(G257:G261)</f>
        <v>4363</v>
      </c>
      <c r="H256" s="18">
        <f>SUM(H257:H261)</f>
        <v>14849</v>
      </c>
      <c r="I256" s="3"/>
      <c r="J256" s="3"/>
      <c r="K256" s="3"/>
      <c r="L256" s="3"/>
      <c r="M256" s="3"/>
      <c r="N256" s="3"/>
      <c r="O256" s="22"/>
      <c r="P256" s="23"/>
    </row>
    <row r="257" spans="2:16" ht="10.5" customHeight="1">
      <c r="B257" s="3"/>
      <c r="C257" s="54">
        <v>551</v>
      </c>
      <c r="D257" s="54"/>
      <c r="E257" s="21"/>
      <c r="F257" s="21" t="s">
        <v>502</v>
      </c>
      <c r="G257" s="22">
        <v>932</v>
      </c>
      <c r="H257" s="24">
        <v>3104</v>
      </c>
      <c r="I257" s="3"/>
      <c r="J257" s="3"/>
      <c r="K257" s="40">
        <v>61</v>
      </c>
      <c r="L257" s="40"/>
      <c r="M257" s="15" t="s">
        <v>503</v>
      </c>
      <c r="N257" s="15"/>
      <c r="O257" s="17">
        <f>SUM(O258:O260)</f>
        <v>4769</v>
      </c>
      <c r="P257" s="30">
        <f>SUM(P258:P260)</f>
        <v>15579</v>
      </c>
    </row>
    <row r="258" spans="2:16" ht="10.5" customHeight="1">
      <c r="B258" s="3"/>
      <c r="C258" s="54">
        <v>552</v>
      </c>
      <c r="D258" s="54"/>
      <c r="E258" s="21"/>
      <c r="F258" s="21" t="s">
        <v>504</v>
      </c>
      <c r="G258" s="22">
        <v>622</v>
      </c>
      <c r="H258" s="24">
        <v>2089</v>
      </c>
      <c r="I258" s="3"/>
      <c r="J258" s="3"/>
      <c r="K258" s="54">
        <v>611</v>
      </c>
      <c r="L258" s="54"/>
      <c r="M258" s="21"/>
      <c r="N258" s="21" t="s">
        <v>505</v>
      </c>
      <c r="O258" s="22">
        <v>212</v>
      </c>
      <c r="P258" s="23">
        <v>1393</v>
      </c>
    </row>
    <row r="259" spans="2:16" ht="10.5" customHeight="1">
      <c r="B259" s="3"/>
      <c r="C259" s="54">
        <v>553</v>
      </c>
      <c r="D259" s="54"/>
      <c r="E259" s="21"/>
      <c r="F259" s="21" t="s">
        <v>506</v>
      </c>
      <c r="G259" s="22">
        <v>1728</v>
      </c>
      <c r="H259" s="24">
        <v>6206</v>
      </c>
      <c r="I259" s="3"/>
      <c r="J259" s="3"/>
      <c r="K259" s="54">
        <v>612</v>
      </c>
      <c r="L259" s="54"/>
      <c r="M259" s="21"/>
      <c r="N259" s="21" t="s">
        <v>507</v>
      </c>
      <c r="O259" s="22">
        <v>2730</v>
      </c>
      <c r="P259" s="23">
        <v>8482</v>
      </c>
    </row>
    <row r="260" spans="2:16" ht="10.5" customHeight="1">
      <c r="B260" s="3"/>
      <c r="C260" s="54">
        <v>554</v>
      </c>
      <c r="D260" s="54"/>
      <c r="E260" s="21"/>
      <c r="F260" s="21" t="s">
        <v>508</v>
      </c>
      <c r="G260" s="22">
        <v>387</v>
      </c>
      <c r="H260" s="24">
        <v>1178</v>
      </c>
      <c r="I260" s="3"/>
      <c r="J260" s="3"/>
      <c r="K260" s="54">
        <v>613</v>
      </c>
      <c r="L260" s="54"/>
      <c r="M260" s="21"/>
      <c r="N260" s="21" t="s">
        <v>509</v>
      </c>
      <c r="O260" s="22">
        <v>1827</v>
      </c>
      <c r="P260" s="23">
        <v>5704</v>
      </c>
    </row>
    <row r="261" spans="2:16" ht="10.5" customHeight="1">
      <c r="B261" s="3"/>
      <c r="C261" s="54">
        <v>559</v>
      </c>
      <c r="D261" s="54"/>
      <c r="E261" s="21"/>
      <c r="F261" s="34" t="s">
        <v>510</v>
      </c>
      <c r="G261" s="22">
        <v>694</v>
      </c>
      <c r="H261" s="24">
        <v>2272</v>
      </c>
      <c r="I261" s="3"/>
      <c r="J261" s="3"/>
      <c r="K261" s="3"/>
      <c r="L261" s="3"/>
      <c r="M261" s="3"/>
      <c r="N261" s="3"/>
      <c r="O261" s="22"/>
      <c r="P261" s="23"/>
    </row>
    <row r="262" spans="2:16" ht="10.5" customHeight="1">
      <c r="B262" s="3"/>
      <c r="C262" s="3"/>
      <c r="D262" s="3"/>
      <c r="E262" s="21"/>
      <c r="F262" s="21"/>
      <c r="G262" s="22"/>
      <c r="H262" s="24"/>
      <c r="I262" s="3"/>
      <c r="J262" s="40" t="s">
        <v>511</v>
      </c>
      <c r="K262" s="40"/>
      <c r="L262" s="15" t="s">
        <v>802</v>
      </c>
      <c r="M262" s="15"/>
      <c r="N262" s="29"/>
      <c r="O262" s="17">
        <f>SUM(O264,O269,O273,O278,G293,G300,G303,G309)</f>
        <v>1687</v>
      </c>
      <c r="P262" s="30">
        <f>SUM(P264,P269,P273,P278,H293,H300,H303,H309)</f>
        <v>27774</v>
      </c>
    </row>
    <row r="263" spans="2:16" ht="10.5" customHeight="1">
      <c r="B263" s="3"/>
      <c r="C263" s="40">
        <v>56</v>
      </c>
      <c r="D263" s="40"/>
      <c r="E263" s="15" t="s">
        <v>512</v>
      </c>
      <c r="F263" s="15"/>
      <c r="G263" s="17">
        <f>SUM(G264:G272)</f>
        <v>8933</v>
      </c>
      <c r="H263" s="18">
        <f>SUM(H264:H272)</f>
        <v>47964</v>
      </c>
      <c r="I263" s="3"/>
      <c r="J263" s="3"/>
      <c r="O263" s="22"/>
      <c r="P263" s="23"/>
    </row>
    <row r="264" spans="2:16" ht="10.5" customHeight="1">
      <c r="B264" s="3"/>
      <c r="C264" s="54">
        <v>561</v>
      </c>
      <c r="D264" s="54"/>
      <c r="E264" s="21"/>
      <c r="F264" s="21" t="s">
        <v>513</v>
      </c>
      <c r="G264" s="22">
        <v>2146</v>
      </c>
      <c r="H264" s="24">
        <v>19979</v>
      </c>
      <c r="I264" s="3"/>
      <c r="J264" s="3"/>
      <c r="K264" s="40">
        <v>62</v>
      </c>
      <c r="L264" s="40"/>
      <c r="M264" s="15" t="s">
        <v>803</v>
      </c>
      <c r="N264" s="15"/>
      <c r="O264" s="17">
        <f>SUM(O265:O267)</f>
        <v>307</v>
      </c>
      <c r="P264" s="30">
        <f>SUM(P265:P267)</f>
        <v>7668</v>
      </c>
    </row>
    <row r="265" spans="2:16" ht="10.5" customHeight="1">
      <c r="B265" s="3"/>
      <c r="C265" s="54">
        <v>562</v>
      </c>
      <c r="D265" s="54"/>
      <c r="E265" s="21"/>
      <c r="F265" s="21" t="s">
        <v>514</v>
      </c>
      <c r="G265" s="22">
        <v>1405</v>
      </c>
      <c r="H265" s="24">
        <v>4676</v>
      </c>
      <c r="I265" s="3"/>
      <c r="J265" s="3"/>
      <c r="K265" s="54">
        <v>621</v>
      </c>
      <c r="L265" s="54"/>
      <c r="M265" s="21"/>
      <c r="N265" s="21" t="s">
        <v>515</v>
      </c>
      <c r="O265" s="22" t="s">
        <v>90</v>
      </c>
      <c r="P265" s="23" t="s">
        <v>90</v>
      </c>
    </row>
    <row r="266" spans="2:16" ht="10.5" customHeight="1">
      <c r="B266" s="3"/>
      <c r="C266" s="54">
        <v>563</v>
      </c>
      <c r="D266" s="54"/>
      <c r="E266" s="21"/>
      <c r="F266" s="21" t="s">
        <v>516</v>
      </c>
      <c r="G266" s="22">
        <v>305</v>
      </c>
      <c r="H266" s="24">
        <v>1306</v>
      </c>
      <c r="I266" s="3"/>
      <c r="J266" s="3"/>
      <c r="K266" s="54">
        <v>622</v>
      </c>
      <c r="L266" s="54"/>
      <c r="M266" s="21"/>
      <c r="N266" s="21" t="s">
        <v>517</v>
      </c>
      <c r="O266" s="22">
        <v>307</v>
      </c>
      <c r="P266" s="23">
        <v>7668</v>
      </c>
    </row>
    <row r="267" spans="2:16" ht="10.5" customHeight="1">
      <c r="B267" s="3"/>
      <c r="C267" s="54">
        <v>564</v>
      </c>
      <c r="D267" s="54"/>
      <c r="E267" s="21"/>
      <c r="F267" s="21" t="s">
        <v>518</v>
      </c>
      <c r="G267" s="22">
        <v>129</v>
      </c>
      <c r="H267" s="24">
        <v>487</v>
      </c>
      <c r="I267" s="3"/>
      <c r="J267" s="3"/>
      <c r="K267" s="54">
        <v>623</v>
      </c>
      <c r="L267" s="54"/>
      <c r="M267" s="21"/>
      <c r="N267" s="21" t="s">
        <v>519</v>
      </c>
      <c r="O267" s="22" t="s">
        <v>90</v>
      </c>
      <c r="P267" s="23" t="s">
        <v>90</v>
      </c>
    </row>
    <row r="268" spans="2:16" ht="10.5" customHeight="1">
      <c r="B268" s="3"/>
      <c r="C268" s="54">
        <v>565</v>
      </c>
      <c r="D268" s="54"/>
      <c r="E268" s="21"/>
      <c r="F268" s="21" t="s">
        <v>520</v>
      </c>
      <c r="G268" s="22">
        <v>36</v>
      </c>
      <c r="H268" s="24">
        <v>116</v>
      </c>
      <c r="I268" s="3"/>
      <c r="J268" s="3"/>
      <c r="K268" s="3"/>
      <c r="L268" s="3"/>
      <c r="M268" s="21"/>
      <c r="N268" s="21"/>
      <c r="O268" s="22"/>
      <c r="P268" s="23"/>
    </row>
    <row r="269" spans="2:16" ht="10.5" customHeight="1">
      <c r="B269" s="3"/>
      <c r="C269" s="54">
        <v>566</v>
      </c>
      <c r="D269" s="54"/>
      <c r="E269" s="21"/>
      <c r="F269" s="21" t="s">
        <v>521</v>
      </c>
      <c r="G269" s="22">
        <v>320</v>
      </c>
      <c r="H269" s="24">
        <v>1075</v>
      </c>
      <c r="I269" s="3"/>
      <c r="J269" s="3"/>
      <c r="K269" s="40">
        <v>63</v>
      </c>
      <c r="L269" s="40"/>
      <c r="M269" s="66" t="s">
        <v>522</v>
      </c>
      <c r="N269" s="66"/>
      <c r="O269" s="17">
        <f>SUM(O270:O271)</f>
        <v>289</v>
      </c>
      <c r="P269" s="67">
        <f>SUM(P270:P271)</f>
        <v>6325</v>
      </c>
    </row>
    <row r="270" spans="2:16" ht="10.5" customHeight="1">
      <c r="B270" s="3"/>
      <c r="C270" s="54">
        <v>567</v>
      </c>
      <c r="D270" s="54"/>
      <c r="E270" s="21"/>
      <c r="F270" s="21" t="s">
        <v>523</v>
      </c>
      <c r="G270" s="22">
        <v>2038</v>
      </c>
      <c r="H270" s="24">
        <v>7624</v>
      </c>
      <c r="I270" s="3"/>
      <c r="J270" s="3"/>
      <c r="K270" s="54">
        <v>631</v>
      </c>
      <c r="L270" s="54"/>
      <c r="M270" s="21"/>
      <c r="N270" s="21" t="s">
        <v>524</v>
      </c>
      <c r="O270" s="22">
        <v>280</v>
      </c>
      <c r="P270" s="23">
        <v>6171</v>
      </c>
    </row>
    <row r="271" spans="2:16" ht="10.5" customHeight="1">
      <c r="B271" s="3"/>
      <c r="C271" s="54">
        <v>568</v>
      </c>
      <c r="D271" s="54"/>
      <c r="E271" s="21"/>
      <c r="F271" s="21" t="s">
        <v>525</v>
      </c>
      <c r="G271" s="22">
        <v>538</v>
      </c>
      <c r="H271" s="24">
        <v>1620</v>
      </c>
      <c r="I271" s="3"/>
      <c r="J271" s="3"/>
      <c r="K271" s="54">
        <v>639</v>
      </c>
      <c r="L271" s="54"/>
      <c r="M271" s="21"/>
      <c r="N271" s="21" t="s">
        <v>526</v>
      </c>
      <c r="O271" s="22">
        <v>9</v>
      </c>
      <c r="P271" s="23">
        <v>154</v>
      </c>
    </row>
    <row r="272" spans="2:16" ht="10.5" customHeight="1">
      <c r="B272" s="3"/>
      <c r="C272" s="54">
        <v>569</v>
      </c>
      <c r="D272" s="54"/>
      <c r="E272" s="21"/>
      <c r="F272" s="21" t="s">
        <v>527</v>
      </c>
      <c r="G272" s="22">
        <v>2016</v>
      </c>
      <c r="H272" s="24">
        <f>SUM(H273:H274)</f>
        <v>11081</v>
      </c>
      <c r="I272" s="3"/>
      <c r="J272" s="3"/>
      <c r="K272" s="3"/>
      <c r="L272" s="3"/>
      <c r="M272" s="21"/>
      <c r="N272" s="21"/>
      <c r="O272" s="22"/>
      <c r="P272" s="23"/>
    </row>
    <row r="273" spans="2:16" ht="10.5" customHeight="1">
      <c r="B273" s="3"/>
      <c r="C273" s="3"/>
      <c r="D273" s="54" t="s">
        <v>528</v>
      </c>
      <c r="E273" s="54"/>
      <c r="F273" s="21" t="s">
        <v>529</v>
      </c>
      <c r="G273" s="22">
        <v>1044</v>
      </c>
      <c r="H273" s="24">
        <v>8265</v>
      </c>
      <c r="I273" s="3"/>
      <c r="J273" s="3"/>
      <c r="K273" s="40">
        <v>64</v>
      </c>
      <c r="L273" s="40"/>
      <c r="M273" s="44" t="s">
        <v>530</v>
      </c>
      <c r="N273" s="44"/>
      <c r="O273" s="17">
        <f>SUM(O274:O276)</f>
        <v>21</v>
      </c>
      <c r="P273" s="30">
        <f>SUM(P274:P276)</f>
        <v>275</v>
      </c>
    </row>
    <row r="274" spans="2:16" ht="10.5" customHeight="1">
      <c r="B274" s="3"/>
      <c r="C274" s="3"/>
      <c r="D274" s="54" t="s">
        <v>531</v>
      </c>
      <c r="E274" s="54"/>
      <c r="F274" s="21" t="s">
        <v>532</v>
      </c>
      <c r="G274" s="22">
        <v>972</v>
      </c>
      <c r="H274" s="24">
        <v>2816</v>
      </c>
      <c r="I274" s="3"/>
      <c r="J274" s="3"/>
      <c r="K274" s="54">
        <v>641</v>
      </c>
      <c r="L274" s="54"/>
      <c r="M274" s="21"/>
      <c r="N274" s="21" t="s">
        <v>533</v>
      </c>
      <c r="O274" s="22" t="s">
        <v>90</v>
      </c>
      <c r="P274" s="23" t="s">
        <v>90</v>
      </c>
    </row>
    <row r="275" spans="2:16" ht="10.5" customHeight="1">
      <c r="B275" s="3"/>
      <c r="C275" s="3"/>
      <c r="D275" s="3"/>
      <c r="E275" s="3"/>
      <c r="F275" s="3"/>
      <c r="G275" s="22"/>
      <c r="H275" s="24"/>
      <c r="I275" s="3"/>
      <c r="J275" s="3"/>
      <c r="K275" s="54">
        <v>642</v>
      </c>
      <c r="L275" s="54"/>
      <c r="M275" s="21"/>
      <c r="N275" s="35" t="s">
        <v>534</v>
      </c>
      <c r="O275" s="22">
        <v>3</v>
      </c>
      <c r="P275" s="23">
        <v>216</v>
      </c>
    </row>
    <row r="276" spans="2:16" ht="10.5" customHeight="1">
      <c r="B276" s="3"/>
      <c r="C276" s="40">
        <v>57</v>
      </c>
      <c r="D276" s="40"/>
      <c r="E276" s="15" t="s">
        <v>804</v>
      </c>
      <c r="F276" s="15"/>
      <c r="G276" s="17">
        <f>SUM(G277:G278)</f>
        <v>2409</v>
      </c>
      <c r="H276" s="18">
        <f>SUM(H277:H278)</f>
        <v>14796</v>
      </c>
      <c r="I276" s="3"/>
      <c r="J276" s="3"/>
      <c r="K276" s="54">
        <v>643</v>
      </c>
      <c r="L276" s="54"/>
      <c r="M276" s="21"/>
      <c r="N276" s="26" t="s">
        <v>535</v>
      </c>
      <c r="O276" s="22">
        <v>18</v>
      </c>
      <c r="P276" s="23">
        <v>59</v>
      </c>
    </row>
    <row r="277" spans="2:16" ht="10.5" customHeight="1">
      <c r="B277" s="3"/>
      <c r="C277" s="54">
        <v>571</v>
      </c>
      <c r="D277" s="54"/>
      <c r="E277" s="21"/>
      <c r="F277" s="21" t="s">
        <v>536</v>
      </c>
      <c r="G277" s="22">
        <v>1995</v>
      </c>
      <c r="H277" s="24">
        <v>14013</v>
      </c>
      <c r="I277" s="3"/>
      <c r="J277" s="3"/>
      <c r="K277" s="3"/>
      <c r="L277" s="3"/>
      <c r="M277" s="21"/>
      <c r="N277" s="21"/>
      <c r="O277" s="22"/>
      <c r="P277" s="23"/>
    </row>
    <row r="278" spans="2:16" ht="10.5" customHeight="1">
      <c r="B278" s="3"/>
      <c r="C278" s="54">
        <v>572</v>
      </c>
      <c r="D278" s="54"/>
      <c r="E278" s="21"/>
      <c r="F278" s="21" t="s">
        <v>537</v>
      </c>
      <c r="G278" s="22">
        <v>414</v>
      </c>
      <c r="H278" s="24">
        <v>783</v>
      </c>
      <c r="I278" s="3"/>
      <c r="J278" s="3"/>
      <c r="K278" s="40">
        <v>65</v>
      </c>
      <c r="L278" s="40"/>
      <c r="M278" s="15" t="s">
        <v>538</v>
      </c>
      <c r="N278" s="15"/>
      <c r="O278" s="17">
        <f>SUM(O279,O280,O281,O282)</f>
        <v>3</v>
      </c>
      <c r="P278" s="30">
        <f>SUM(P279,P280,P281,P282)</f>
        <v>72</v>
      </c>
    </row>
    <row r="279" spans="2:16" ht="10.5" customHeight="1">
      <c r="B279" s="3"/>
      <c r="C279" s="3"/>
      <c r="D279" s="3"/>
      <c r="E279" s="21"/>
      <c r="F279" s="21"/>
      <c r="G279" s="22"/>
      <c r="H279" s="24"/>
      <c r="I279" s="3"/>
      <c r="J279" s="3"/>
      <c r="K279" s="54">
        <v>651</v>
      </c>
      <c r="L279" s="54"/>
      <c r="M279" s="21"/>
      <c r="N279" s="33" t="s">
        <v>539</v>
      </c>
      <c r="O279" s="22" t="s">
        <v>90</v>
      </c>
      <c r="P279" s="23" t="s">
        <v>90</v>
      </c>
    </row>
    <row r="280" spans="2:16" ht="10.5" customHeight="1">
      <c r="B280" s="3"/>
      <c r="C280" s="40">
        <v>58</v>
      </c>
      <c r="D280" s="40"/>
      <c r="E280" s="58" t="s">
        <v>805</v>
      </c>
      <c r="F280" s="58"/>
      <c r="G280" s="17">
        <f>SUM(G281,G282,O219,O220,O221)</f>
        <v>3073</v>
      </c>
      <c r="H280" s="18">
        <f>SUM(H281,H282,P219,P220,P221)</f>
        <v>11513</v>
      </c>
      <c r="I280" s="3"/>
      <c r="J280" s="3"/>
      <c r="K280" s="54">
        <v>652</v>
      </c>
      <c r="L280" s="54"/>
      <c r="M280" s="21"/>
      <c r="N280" s="25" t="s">
        <v>540</v>
      </c>
      <c r="O280" s="22" t="s">
        <v>90</v>
      </c>
      <c r="P280" s="23" t="s">
        <v>90</v>
      </c>
    </row>
    <row r="281" spans="2:16" ht="10.5" customHeight="1">
      <c r="B281" s="3"/>
      <c r="C281" s="54">
        <v>581</v>
      </c>
      <c r="D281" s="54"/>
      <c r="E281" s="21"/>
      <c r="F281" s="21" t="s">
        <v>541</v>
      </c>
      <c r="G281" s="22">
        <v>1041</v>
      </c>
      <c r="H281" s="24">
        <v>3418</v>
      </c>
      <c r="I281" s="3"/>
      <c r="J281" s="3"/>
      <c r="K281" s="54">
        <v>653</v>
      </c>
      <c r="L281" s="54"/>
      <c r="M281" s="21"/>
      <c r="N281" s="21" t="s">
        <v>542</v>
      </c>
      <c r="O281" s="22">
        <v>3</v>
      </c>
      <c r="P281" s="23">
        <v>72</v>
      </c>
    </row>
    <row r="282" spans="2:16" ht="10.5" customHeight="1">
      <c r="B282" s="3"/>
      <c r="C282" s="54">
        <v>582</v>
      </c>
      <c r="D282" s="54"/>
      <c r="E282" s="21"/>
      <c r="F282" s="21" t="s">
        <v>543</v>
      </c>
      <c r="G282" s="22">
        <v>455</v>
      </c>
      <c r="H282" s="24">
        <v>2164</v>
      </c>
      <c r="I282" s="3"/>
      <c r="J282" s="3"/>
      <c r="K282" s="54">
        <v>654</v>
      </c>
      <c r="L282" s="54"/>
      <c r="M282" s="21"/>
      <c r="N282" s="21" t="s">
        <v>544</v>
      </c>
      <c r="O282" s="22" t="s">
        <v>90</v>
      </c>
      <c r="P282" s="23" t="s">
        <v>90</v>
      </c>
    </row>
    <row r="283" spans="2:16" ht="5.25" customHeight="1" thickBot="1">
      <c r="B283" s="3"/>
      <c r="C283" s="3"/>
      <c r="D283" s="3"/>
      <c r="E283" s="3"/>
      <c r="F283" s="3"/>
      <c r="G283" s="59"/>
      <c r="H283" s="60"/>
      <c r="I283" s="3"/>
      <c r="J283" s="3"/>
      <c r="K283" s="3"/>
      <c r="L283" s="3"/>
      <c r="M283" s="3"/>
      <c r="N283" s="3"/>
      <c r="O283" s="59"/>
      <c r="P283" s="3"/>
    </row>
    <row r="284" spans="1:16" ht="11.25" customHeigh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ht="17.25">
      <c r="F285" s="2" t="s">
        <v>206</v>
      </c>
    </row>
    <row r="286" ht="18" customHeight="1" thickBot="1"/>
    <row r="287" spans="1:16" ht="12.75" customHeight="1" thickTop="1">
      <c r="A287" s="4" t="s">
        <v>2</v>
      </c>
      <c r="B287" s="4"/>
      <c r="C287" s="4"/>
      <c r="D287" s="4"/>
      <c r="E287" s="4"/>
      <c r="F287" s="4"/>
      <c r="G287" s="5" t="s">
        <v>3</v>
      </c>
      <c r="H287" s="6" t="s">
        <v>4</v>
      </c>
      <c r="I287" s="4" t="s">
        <v>2</v>
      </c>
      <c r="J287" s="4"/>
      <c r="K287" s="4"/>
      <c r="L287" s="4"/>
      <c r="M287" s="4"/>
      <c r="N287" s="4"/>
      <c r="O287" s="49" t="s">
        <v>3</v>
      </c>
      <c r="P287" s="5" t="s">
        <v>4</v>
      </c>
    </row>
    <row r="288" spans="1:16" ht="12.75" customHeight="1">
      <c r="A288" s="7"/>
      <c r="B288" s="7"/>
      <c r="C288" s="7"/>
      <c r="D288" s="7"/>
      <c r="E288" s="7"/>
      <c r="F288" s="7"/>
      <c r="G288" s="8"/>
      <c r="H288" s="9"/>
      <c r="I288" s="7"/>
      <c r="J288" s="7"/>
      <c r="K288" s="7"/>
      <c r="L288" s="7"/>
      <c r="M288" s="7"/>
      <c r="N288" s="7"/>
      <c r="O288" s="50"/>
      <c r="P288" s="8"/>
    </row>
    <row r="289" spans="7:16" ht="10.5" customHeight="1">
      <c r="G289" s="51"/>
      <c r="H289" s="52" t="s">
        <v>5</v>
      </c>
      <c r="O289" s="51"/>
      <c r="P289" s="53" t="s">
        <v>5</v>
      </c>
    </row>
    <row r="290" spans="3:16" ht="10.5" customHeight="1">
      <c r="C290" s="54">
        <v>655</v>
      </c>
      <c r="D290" s="54"/>
      <c r="E290" s="21"/>
      <c r="F290" s="21" t="s">
        <v>545</v>
      </c>
      <c r="G290" s="22" t="s">
        <v>90</v>
      </c>
      <c r="H290" s="24" t="s">
        <v>90</v>
      </c>
      <c r="I290" s="3"/>
      <c r="J290" s="3"/>
      <c r="K290" s="54">
        <v>735</v>
      </c>
      <c r="L290" s="54"/>
      <c r="M290" s="3"/>
      <c r="N290" s="21" t="s">
        <v>546</v>
      </c>
      <c r="O290" s="22">
        <v>40</v>
      </c>
      <c r="P290" s="23">
        <v>93</v>
      </c>
    </row>
    <row r="291" spans="3:16" ht="10.5" customHeight="1">
      <c r="C291" s="54">
        <v>659</v>
      </c>
      <c r="D291" s="54"/>
      <c r="E291" s="21"/>
      <c r="F291" s="21" t="s">
        <v>547</v>
      </c>
      <c r="G291" s="22" t="s">
        <v>90</v>
      </c>
      <c r="H291" s="24" t="s">
        <v>90</v>
      </c>
      <c r="I291" s="3"/>
      <c r="J291" s="3"/>
      <c r="K291" s="54">
        <v>739</v>
      </c>
      <c r="L291" s="54"/>
      <c r="M291" s="3"/>
      <c r="N291" s="21" t="s">
        <v>548</v>
      </c>
      <c r="O291" s="22">
        <v>189</v>
      </c>
      <c r="P291" s="23">
        <v>1140</v>
      </c>
    </row>
    <row r="292" spans="3:16" ht="10.5" customHeight="1">
      <c r="C292" s="3"/>
      <c r="D292" s="3"/>
      <c r="E292" s="21"/>
      <c r="F292" s="21"/>
      <c r="G292" s="22"/>
      <c r="H292" s="24"/>
      <c r="I292" s="3"/>
      <c r="J292" s="3"/>
      <c r="K292" s="3"/>
      <c r="L292" s="54" t="s">
        <v>549</v>
      </c>
      <c r="M292" s="54"/>
      <c r="N292" s="21" t="s">
        <v>550</v>
      </c>
      <c r="O292" s="22">
        <v>102</v>
      </c>
      <c r="P292" s="23">
        <v>574</v>
      </c>
    </row>
    <row r="293" spans="3:16" ht="10.5" customHeight="1">
      <c r="C293" s="40">
        <v>66</v>
      </c>
      <c r="D293" s="40"/>
      <c r="E293" s="68" t="s">
        <v>806</v>
      </c>
      <c r="F293" s="69"/>
      <c r="G293" s="17">
        <f>SUM(G294:G298)</f>
        <v>239</v>
      </c>
      <c r="H293" s="18">
        <f>SUM(H294:H298)</f>
        <v>1507</v>
      </c>
      <c r="I293" s="3"/>
      <c r="J293" s="3"/>
      <c r="K293" s="3"/>
      <c r="L293" s="54" t="s">
        <v>551</v>
      </c>
      <c r="M293" s="54"/>
      <c r="N293" s="21" t="s">
        <v>552</v>
      </c>
      <c r="O293" s="22">
        <v>87</v>
      </c>
      <c r="P293" s="23">
        <v>566</v>
      </c>
    </row>
    <row r="294" spans="3:16" ht="10.5" customHeight="1">
      <c r="C294" s="54">
        <v>661</v>
      </c>
      <c r="D294" s="54"/>
      <c r="E294" s="21"/>
      <c r="F294" s="21" t="s">
        <v>553</v>
      </c>
      <c r="G294" s="22">
        <v>151</v>
      </c>
      <c r="H294" s="24">
        <v>714</v>
      </c>
      <c r="I294" s="3"/>
      <c r="J294" s="3"/>
      <c r="K294" s="3"/>
      <c r="L294" s="3"/>
      <c r="M294" s="3"/>
      <c r="N294" s="3"/>
      <c r="O294" s="22"/>
      <c r="P294" s="23"/>
    </row>
    <row r="295" spans="3:16" ht="10.5" customHeight="1">
      <c r="C295" s="54">
        <v>662</v>
      </c>
      <c r="D295" s="54"/>
      <c r="E295" s="21"/>
      <c r="F295" s="21" t="s">
        <v>554</v>
      </c>
      <c r="G295" s="22">
        <v>41</v>
      </c>
      <c r="H295" s="24">
        <v>84</v>
      </c>
      <c r="I295" s="3"/>
      <c r="J295" s="3"/>
      <c r="K295" s="40">
        <v>76</v>
      </c>
      <c r="L295" s="40"/>
      <c r="M295" s="70" t="s">
        <v>807</v>
      </c>
      <c r="N295" s="71"/>
      <c r="O295" s="17">
        <f>SUM(O296,O297,O298,O299,O300,O301,O309,O310,O314)</f>
        <v>1262</v>
      </c>
      <c r="P295" s="30">
        <f>SUM(P296,P297,P298,P299,P300,P301,P309,P310,P314)</f>
        <v>19652</v>
      </c>
    </row>
    <row r="296" spans="3:16" ht="10.5" customHeight="1">
      <c r="C296" s="54">
        <v>663</v>
      </c>
      <c r="D296" s="54"/>
      <c r="E296" s="21"/>
      <c r="F296" s="21" t="s">
        <v>555</v>
      </c>
      <c r="G296" s="22">
        <v>36</v>
      </c>
      <c r="H296" s="24">
        <v>649</v>
      </c>
      <c r="I296" s="3"/>
      <c r="J296" s="3"/>
      <c r="K296" s="54">
        <v>761</v>
      </c>
      <c r="L296" s="54"/>
      <c r="M296" s="3"/>
      <c r="N296" s="21" t="s">
        <v>556</v>
      </c>
      <c r="O296" s="22">
        <v>17</v>
      </c>
      <c r="P296" s="23">
        <v>218</v>
      </c>
    </row>
    <row r="297" spans="3:16" ht="10.5" customHeight="1">
      <c r="C297" s="54">
        <v>664</v>
      </c>
      <c r="D297" s="54"/>
      <c r="E297" s="21"/>
      <c r="F297" s="21" t="s">
        <v>557</v>
      </c>
      <c r="G297" s="22">
        <v>3</v>
      </c>
      <c r="H297" s="24">
        <v>6</v>
      </c>
      <c r="I297" s="3"/>
      <c r="J297" s="3"/>
      <c r="K297" s="54">
        <v>762</v>
      </c>
      <c r="L297" s="54"/>
      <c r="M297" s="3"/>
      <c r="N297" s="21" t="s">
        <v>558</v>
      </c>
      <c r="O297" s="22">
        <v>4</v>
      </c>
      <c r="P297" s="23">
        <v>37</v>
      </c>
    </row>
    <row r="298" spans="3:16" ht="10.5" customHeight="1">
      <c r="C298" s="54">
        <v>669</v>
      </c>
      <c r="D298" s="54"/>
      <c r="E298" s="21"/>
      <c r="F298" s="35" t="s">
        <v>559</v>
      </c>
      <c r="G298" s="22">
        <v>8</v>
      </c>
      <c r="H298" s="24">
        <v>54</v>
      </c>
      <c r="I298" s="3"/>
      <c r="J298" s="3"/>
      <c r="K298" s="54">
        <v>763</v>
      </c>
      <c r="L298" s="54"/>
      <c r="M298" s="3"/>
      <c r="N298" s="21" t="s">
        <v>560</v>
      </c>
      <c r="O298" s="22">
        <v>9</v>
      </c>
      <c r="P298" s="23">
        <v>41</v>
      </c>
    </row>
    <row r="299" spans="3:16" ht="10.5" customHeight="1">
      <c r="C299" s="3"/>
      <c r="D299" s="3"/>
      <c r="E299" s="3"/>
      <c r="F299" s="3"/>
      <c r="G299" s="22"/>
      <c r="H299" s="24"/>
      <c r="I299" s="3"/>
      <c r="J299" s="3"/>
      <c r="K299" s="54">
        <v>764</v>
      </c>
      <c r="L299" s="54"/>
      <c r="M299" s="3"/>
      <c r="N299" s="21" t="s">
        <v>561</v>
      </c>
      <c r="O299" s="22">
        <v>2</v>
      </c>
      <c r="P299" s="23">
        <v>850</v>
      </c>
    </row>
    <row r="300" spans="3:16" ht="10.5" customHeight="1">
      <c r="C300" s="40">
        <v>67</v>
      </c>
      <c r="D300" s="40"/>
      <c r="E300" s="15" t="s">
        <v>562</v>
      </c>
      <c r="F300" s="15"/>
      <c r="G300" s="17">
        <f>G301</f>
        <v>16</v>
      </c>
      <c r="H300" s="18">
        <f>H301</f>
        <v>265</v>
      </c>
      <c r="I300" s="3"/>
      <c r="J300" s="3"/>
      <c r="K300" s="54">
        <v>765</v>
      </c>
      <c r="L300" s="54"/>
      <c r="M300" s="3"/>
      <c r="N300" s="21" t="s">
        <v>563</v>
      </c>
      <c r="O300" s="22">
        <v>7</v>
      </c>
      <c r="P300" s="23">
        <v>914</v>
      </c>
    </row>
    <row r="301" spans="3:16" ht="10.5" customHeight="1">
      <c r="C301" s="54">
        <v>671</v>
      </c>
      <c r="D301" s="54"/>
      <c r="E301" s="21"/>
      <c r="F301" s="21" t="s">
        <v>562</v>
      </c>
      <c r="G301" s="22">
        <v>16</v>
      </c>
      <c r="H301" s="24">
        <v>265</v>
      </c>
      <c r="I301" s="3"/>
      <c r="J301" s="3"/>
      <c r="K301" s="54">
        <v>766</v>
      </c>
      <c r="L301" s="54"/>
      <c r="M301" s="3"/>
      <c r="N301" s="33" t="s">
        <v>564</v>
      </c>
      <c r="O301" s="22">
        <f>SUM(O302:O308)</f>
        <v>322</v>
      </c>
      <c r="P301" s="23">
        <f>SUM(P302:P308)</f>
        <v>8934</v>
      </c>
    </row>
    <row r="302" spans="3:16" ht="10.5" customHeight="1">
      <c r="C302" s="3"/>
      <c r="D302" s="3"/>
      <c r="E302" s="21"/>
      <c r="F302" s="21"/>
      <c r="G302" s="22"/>
      <c r="H302" s="24"/>
      <c r="I302" s="3"/>
      <c r="J302" s="3"/>
      <c r="K302" s="3"/>
      <c r="L302" s="54" t="s">
        <v>565</v>
      </c>
      <c r="M302" s="54"/>
      <c r="N302" s="33" t="s">
        <v>564</v>
      </c>
      <c r="O302" s="22">
        <v>50</v>
      </c>
      <c r="P302" s="23">
        <v>408</v>
      </c>
    </row>
    <row r="303" spans="3:16" ht="10.5" customHeight="1">
      <c r="C303" s="40">
        <v>68</v>
      </c>
      <c r="D303" s="40"/>
      <c r="E303" s="15" t="s">
        <v>566</v>
      </c>
      <c r="F303" s="15"/>
      <c r="G303" s="17">
        <f>SUM(G304:G307)</f>
        <v>88</v>
      </c>
      <c r="H303" s="18">
        <f>SUM(H304:H307)</f>
        <v>1160</v>
      </c>
      <c r="I303" s="3"/>
      <c r="J303" s="3"/>
      <c r="K303" s="3"/>
      <c r="L303" s="54" t="s">
        <v>567</v>
      </c>
      <c r="M303" s="54"/>
      <c r="N303" s="21" t="s">
        <v>568</v>
      </c>
      <c r="O303" s="22">
        <v>46</v>
      </c>
      <c r="P303" s="23">
        <v>160</v>
      </c>
    </row>
    <row r="304" spans="3:16" ht="10.5" customHeight="1">
      <c r="C304" s="54">
        <v>681</v>
      </c>
      <c r="D304" s="54"/>
      <c r="E304" s="21"/>
      <c r="F304" s="21" t="s">
        <v>569</v>
      </c>
      <c r="G304" s="22">
        <v>43</v>
      </c>
      <c r="H304" s="24">
        <v>909</v>
      </c>
      <c r="I304" s="3"/>
      <c r="J304" s="3"/>
      <c r="K304" s="3"/>
      <c r="L304" s="54" t="s">
        <v>570</v>
      </c>
      <c r="M304" s="54"/>
      <c r="N304" s="21" t="s">
        <v>571</v>
      </c>
      <c r="O304" s="22">
        <v>94</v>
      </c>
      <c r="P304" s="23">
        <v>7237</v>
      </c>
    </row>
    <row r="305" spans="3:16" ht="10.5" customHeight="1">
      <c r="C305" s="54">
        <v>682</v>
      </c>
      <c r="D305" s="54"/>
      <c r="E305" s="21"/>
      <c r="F305" s="21" t="s">
        <v>572</v>
      </c>
      <c r="G305" s="22">
        <v>40</v>
      </c>
      <c r="H305" s="24">
        <v>231</v>
      </c>
      <c r="I305" s="3"/>
      <c r="J305" s="3"/>
      <c r="K305" s="3"/>
      <c r="L305" s="54" t="s">
        <v>573</v>
      </c>
      <c r="M305" s="54"/>
      <c r="N305" s="21" t="s">
        <v>574</v>
      </c>
      <c r="O305" s="22">
        <v>87</v>
      </c>
      <c r="P305" s="23">
        <v>764</v>
      </c>
    </row>
    <row r="306" spans="3:16" ht="10.5" customHeight="1">
      <c r="C306" s="54">
        <v>683</v>
      </c>
      <c r="D306" s="54"/>
      <c r="E306" s="21"/>
      <c r="F306" s="21" t="s">
        <v>575</v>
      </c>
      <c r="G306" s="22">
        <v>5</v>
      </c>
      <c r="H306" s="24">
        <v>20</v>
      </c>
      <c r="I306" s="3"/>
      <c r="J306" s="3"/>
      <c r="K306" s="3"/>
      <c r="L306" s="54" t="s">
        <v>576</v>
      </c>
      <c r="M306" s="54"/>
      <c r="N306" s="21" t="s">
        <v>577</v>
      </c>
      <c r="O306" s="22">
        <v>18</v>
      </c>
      <c r="P306" s="23">
        <v>266</v>
      </c>
    </row>
    <row r="307" spans="3:16" ht="10.5" customHeight="1">
      <c r="C307" s="54">
        <v>684</v>
      </c>
      <c r="D307" s="54"/>
      <c r="E307" s="21"/>
      <c r="F307" s="21" t="s">
        <v>578</v>
      </c>
      <c r="G307" s="22" t="s">
        <v>90</v>
      </c>
      <c r="H307" s="24" t="s">
        <v>90</v>
      </c>
      <c r="I307" s="3"/>
      <c r="J307" s="3"/>
      <c r="K307" s="3"/>
      <c r="L307" s="54" t="s">
        <v>579</v>
      </c>
      <c r="M307" s="54"/>
      <c r="N307" s="21" t="s">
        <v>580</v>
      </c>
      <c r="O307" s="22">
        <v>15</v>
      </c>
      <c r="P307" s="23">
        <v>44</v>
      </c>
    </row>
    <row r="308" spans="3:16" ht="10.5" customHeight="1">
      <c r="C308" s="3"/>
      <c r="D308" s="3"/>
      <c r="E308" s="3"/>
      <c r="F308" s="3"/>
      <c r="G308" s="22"/>
      <c r="H308" s="24"/>
      <c r="I308" s="3"/>
      <c r="J308" s="3"/>
      <c r="K308" s="3"/>
      <c r="L308" s="54" t="s">
        <v>581</v>
      </c>
      <c r="M308" s="54"/>
      <c r="N308" s="21" t="s">
        <v>582</v>
      </c>
      <c r="O308" s="22">
        <v>12</v>
      </c>
      <c r="P308" s="23">
        <v>55</v>
      </c>
    </row>
    <row r="309" spans="3:16" ht="10.5" customHeight="1">
      <c r="C309" s="40">
        <v>69</v>
      </c>
      <c r="D309" s="40"/>
      <c r="E309" s="72" t="s">
        <v>583</v>
      </c>
      <c r="F309" s="72"/>
      <c r="G309" s="17">
        <f>SUM(G310:G314)</f>
        <v>724</v>
      </c>
      <c r="H309" s="18">
        <f>SUM(H310:H314)</f>
        <v>10502</v>
      </c>
      <c r="I309" s="3"/>
      <c r="J309" s="3"/>
      <c r="K309" s="54">
        <v>767</v>
      </c>
      <c r="L309" s="54"/>
      <c r="M309" s="3"/>
      <c r="N309" s="21" t="s">
        <v>584</v>
      </c>
      <c r="O309" s="22">
        <v>47</v>
      </c>
      <c r="P309" s="23">
        <v>481</v>
      </c>
    </row>
    <row r="310" spans="3:16" ht="10.5" customHeight="1">
      <c r="C310" s="54">
        <v>691</v>
      </c>
      <c r="D310" s="54"/>
      <c r="E310" s="21"/>
      <c r="F310" s="21" t="s">
        <v>585</v>
      </c>
      <c r="G310" s="22">
        <v>235</v>
      </c>
      <c r="H310" s="24">
        <v>7547</v>
      </c>
      <c r="I310" s="3"/>
      <c r="J310" s="3"/>
      <c r="K310" s="54">
        <v>768</v>
      </c>
      <c r="L310" s="54"/>
      <c r="M310" s="3"/>
      <c r="N310" s="21" t="s">
        <v>586</v>
      </c>
      <c r="O310" s="22">
        <f>SUM(O311:O313)</f>
        <v>634</v>
      </c>
      <c r="P310" s="23">
        <f>SUM(P311:P313)</f>
        <v>6406</v>
      </c>
    </row>
    <row r="311" spans="3:16" ht="10.5" customHeight="1">
      <c r="C311" s="54">
        <v>692</v>
      </c>
      <c r="D311" s="54"/>
      <c r="E311" s="21"/>
      <c r="F311" s="21" t="s">
        <v>587</v>
      </c>
      <c r="G311" s="22">
        <v>107</v>
      </c>
      <c r="H311" s="24">
        <v>1530</v>
      </c>
      <c r="I311" s="3"/>
      <c r="J311" s="3"/>
      <c r="K311" s="3"/>
      <c r="L311" s="54" t="s">
        <v>588</v>
      </c>
      <c r="M311" s="54"/>
      <c r="N311" s="21" t="s">
        <v>589</v>
      </c>
      <c r="O311" s="22">
        <v>163</v>
      </c>
      <c r="P311" s="23">
        <v>300</v>
      </c>
    </row>
    <row r="312" spans="3:16" ht="10.5" customHeight="1">
      <c r="C312" s="54">
        <v>693</v>
      </c>
      <c r="D312" s="54"/>
      <c r="E312" s="21"/>
      <c r="F312" s="21" t="s">
        <v>590</v>
      </c>
      <c r="G312" s="22">
        <v>36</v>
      </c>
      <c r="H312" s="24">
        <v>511</v>
      </c>
      <c r="I312" s="3"/>
      <c r="J312" s="3"/>
      <c r="K312" s="3"/>
      <c r="L312" s="54" t="s">
        <v>591</v>
      </c>
      <c r="M312" s="54"/>
      <c r="N312" s="21" t="s">
        <v>592</v>
      </c>
      <c r="O312" s="22">
        <v>341</v>
      </c>
      <c r="P312" s="23">
        <v>5418</v>
      </c>
    </row>
    <row r="313" spans="3:16" ht="10.5" customHeight="1">
      <c r="C313" s="54">
        <v>694</v>
      </c>
      <c r="D313" s="54"/>
      <c r="E313" s="21"/>
      <c r="F313" s="21" t="s">
        <v>593</v>
      </c>
      <c r="G313" s="22">
        <v>340</v>
      </c>
      <c r="H313" s="24">
        <v>876</v>
      </c>
      <c r="I313" s="3"/>
      <c r="J313" s="3"/>
      <c r="K313" s="3"/>
      <c r="L313" s="54" t="s">
        <v>594</v>
      </c>
      <c r="M313" s="54"/>
      <c r="N313" s="21" t="s">
        <v>595</v>
      </c>
      <c r="O313" s="22">
        <v>130</v>
      </c>
      <c r="P313" s="23">
        <v>688</v>
      </c>
    </row>
    <row r="314" spans="3:16" ht="10.5" customHeight="1">
      <c r="C314" s="54">
        <v>695</v>
      </c>
      <c r="D314" s="54"/>
      <c r="E314" s="21"/>
      <c r="F314" s="21" t="s">
        <v>596</v>
      </c>
      <c r="G314" s="22">
        <v>6</v>
      </c>
      <c r="H314" s="24">
        <v>38</v>
      </c>
      <c r="I314" s="3"/>
      <c r="J314" s="3"/>
      <c r="K314" s="54">
        <v>769</v>
      </c>
      <c r="L314" s="54"/>
      <c r="M314" s="3"/>
      <c r="N314" s="21" t="s">
        <v>597</v>
      </c>
      <c r="O314" s="22">
        <f>SUM(O315:O317)</f>
        <v>220</v>
      </c>
      <c r="P314" s="23">
        <f>SUM(P315:P317)</f>
        <v>1771</v>
      </c>
    </row>
    <row r="315" spans="3:16" ht="10.5" customHeight="1">
      <c r="C315" s="3"/>
      <c r="D315" s="3"/>
      <c r="E315" s="3"/>
      <c r="F315" s="3"/>
      <c r="G315" s="22"/>
      <c r="H315" s="24"/>
      <c r="I315" s="3"/>
      <c r="J315" s="3"/>
      <c r="K315" s="3"/>
      <c r="L315" s="54" t="s">
        <v>598</v>
      </c>
      <c r="M315" s="54"/>
      <c r="N315" s="21" t="s">
        <v>599</v>
      </c>
      <c r="O315" s="22" t="s">
        <v>90</v>
      </c>
      <c r="P315" s="23" t="s">
        <v>90</v>
      </c>
    </row>
    <row r="316" spans="2:16" ht="10.5" customHeight="1">
      <c r="B316" s="73" t="s">
        <v>600</v>
      </c>
      <c r="C316" s="73"/>
      <c r="D316" s="15" t="s">
        <v>601</v>
      </c>
      <c r="E316" s="41"/>
      <c r="F316" s="42"/>
      <c r="G316" s="17">
        <f>SUM(G318,G322)</f>
        <v>3365</v>
      </c>
      <c r="H316" s="18">
        <f>SUM(H318,H322)</f>
        <v>7800</v>
      </c>
      <c r="I316" s="3"/>
      <c r="J316" s="3"/>
      <c r="K316" s="3"/>
      <c r="L316" s="54" t="s">
        <v>602</v>
      </c>
      <c r="M316" s="54"/>
      <c r="N316" s="21" t="s">
        <v>603</v>
      </c>
      <c r="O316" s="22" t="s">
        <v>90</v>
      </c>
      <c r="P316" s="23" t="s">
        <v>90</v>
      </c>
    </row>
    <row r="317" spans="3:16" ht="10.5" customHeight="1">
      <c r="C317" s="3"/>
      <c r="D317" s="3"/>
      <c r="E317" s="3"/>
      <c r="F317" s="3"/>
      <c r="G317" s="22"/>
      <c r="H317" s="24"/>
      <c r="I317" s="3"/>
      <c r="J317" s="3"/>
      <c r="K317" s="3"/>
      <c r="L317" s="54" t="s">
        <v>604</v>
      </c>
      <c r="M317" s="54"/>
      <c r="N317" s="21" t="s">
        <v>597</v>
      </c>
      <c r="O317" s="22">
        <v>220</v>
      </c>
      <c r="P317" s="23">
        <v>1771</v>
      </c>
    </row>
    <row r="318" spans="3:16" ht="10.5" customHeight="1">
      <c r="C318" s="40">
        <v>70</v>
      </c>
      <c r="D318" s="40"/>
      <c r="E318" s="15" t="s">
        <v>605</v>
      </c>
      <c r="F318" s="15"/>
      <c r="G318" s="17">
        <f>SUM(G319:G320)</f>
        <v>708</v>
      </c>
      <c r="H318" s="18">
        <f>SUM(H319:H320)</f>
        <v>2477</v>
      </c>
      <c r="I318" s="3"/>
      <c r="J318" s="3"/>
      <c r="K318" s="3"/>
      <c r="L318" s="3"/>
      <c r="M318" s="3"/>
      <c r="N318" s="3"/>
      <c r="O318" s="22"/>
      <c r="P318" s="23"/>
    </row>
    <row r="319" spans="3:16" ht="10.5" customHeight="1">
      <c r="C319" s="54">
        <v>701</v>
      </c>
      <c r="D319" s="54"/>
      <c r="E319" s="21"/>
      <c r="F319" s="21" t="s">
        <v>606</v>
      </c>
      <c r="G319" s="22">
        <v>216</v>
      </c>
      <c r="H319" s="24">
        <v>1053</v>
      </c>
      <c r="I319" s="3"/>
      <c r="J319" s="3"/>
      <c r="K319" s="40">
        <v>77</v>
      </c>
      <c r="L319" s="40"/>
      <c r="M319" s="15" t="s">
        <v>607</v>
      </c>
      <c r="N319" s="15"/>
      <c r="O319" s="17">
        <f>O320</f>
        <v>1295</v>
      </c>
      <c r="P319" s="30">
        <f>P320</f>
        <v>5807</v>
      </c>
    </row>
    <row r="320" spans="3:16" ht="10.5" customHeight="1">
      <c r="C320" s="54">
        <v>702</v>
      </c>
      <c r="D320" s="54"/>
      <c r="E320" s="21"/>
      <c r="F320" s="21" t="s">
        <v>608</v>
      </c>
      <c r="G320" s="22">
        <v>492</v>
      </c>
      <c r="H320" s="24">
        <v>1424</v>
      </c>
      <c r="I320" s="3"/>
      <c r="J320" s="3"/>
      <c r="K320" s="54">
        <v>771</v>
      </c>
      <c r="L320" s="54"/>
      <c r="M320" s="21"/>
      <c r="N320" s="21" t="s">
        <v>607</v>
      </c>
      <c r="O320" s="22">
        <v>1295</v>
      </c>
      <c r="P320" s="23">
        <v>5807</v>
      </c>
    </row>
    <row r="321" spans="3:16" ht="10.5" customHeight="1">
      <c r="C321" s="3"/>
      <c r="D321" s="3"/>
      <c r="E321" s="21"/>
      <c r="F321" s="21"/>
      <c r="G321" s="22"/>
      <c r="H321" s="24"/>
      <c r="I321" s="3"/>
      <c r="J321" s="3"/>
      <c r="K321" s="3"/>
      <c r="L321" s="3"/>
      <c r="M321" s="3"/>
      <c r="N321" s="3"/>
      <c r="O321" s="22"/>
      <c r="P321" s="23"/>
    </row>
    <row r="322" spans="3:16" ht="10.5" customHeight="1">
      <c r="C322" s="40">
        <v>71</v>
      </c>
      <c r="D322" s="40"/>
      <c r="E322" s="15" t="s">
        <v>808</v>
      </c>
      <c r="F322" s="15"/>
      <c r="G322" s="17">
        <f>SUM(G323:G325)</f>
        <v>2657</v>
      </c>
      <c r="H322" s="18">
        <f>SUM(H323:H325)</f>
        <v>5323</v>
      </c>
      <c r="I322" s="3"/>
      <c r="J322" s="3"/>
      <c r="K322" s="40">
        <v>78</v>
      </c>
      <c r="L322" s="40"/>
      <c r="M322" s="15" t="s">
        <v>809</v>
      </c>
      <c r="N322" s="15"/>
      <c r="O322" s="17">
        <f>SUM(O323:O327)</f>
        <v>453</v>
      </c>
      <c r="P322" s="30">
        <f>SUM(P323:P327)</f>
        <v>1905</v>
      </c>
    </row>
    <row r="323" spans="3:16" ht="10.5" customHeight="1">
      <c r="C323" s="54">
        <v>711</v>
      </c>
      <c r="D323" s="54"/>
      <c r="E323" s="21"/>
      <c r="F323" s="34" t="s">
        <v>609</v>
      </c>
      <c r="G323" s="22">
        <v>554</v>
      </c>
      <c r="H323" s="24">
        <v>1428</v>
      </c>
      <c r="I323" s="3"/>
      <c r="J323" s="3"/>
      <c r="K323" s="54">
        <v>781</v>
      </c>
      <c r="L323" s="54"/>
      <c r="M323" s="21"/>
      <c r="N323" s="21" t="s">
        <v>610</v>
      </c>
      <c r="O323" s="22">
        <v>246</v>
      </c>
      <c r="P323" s="23">
        <v>1468</v>
      </c>
    </row>
    <row r="324" spans="3:16" ht="10.5" customHeight="1">
      <c r="C324" s="54">
        <v>712</v>
      </c>
      <c r="D324" s="54"/>
      <c r="E324" s="21"/>
      <c r="F324" s="21" t="s">
        <v>611</v>
      </c>
      <c r="G324" s="22">
        <v>1977</v>
      </c>
      <c r="H324" s="24">
        <v>3156</v>
      </c>
      <c r="I324" s="3"/>
      <c r="J324" s="3"/>
      <c r="K324" s="54">
        <v>782</v>
      </c>
      <c r="L324" s="54"/>
      <c r="M324" s="21"/>
      <c r="N324" s="21" t="s">
        <v>612</v>
      </c>
      <c r="O324" s="22">
        <v>22</v>
      </c>
      <c r="P324" s="23">
        <v>47</v>
      </c>
    </row>
    <row r="325" spans="3:16" ht="10.5" customHeight="1">
      <c r="C325" s="54">
        <v>713</v>
      </c>
      <c r="D325" s="54"/>
      <c r="E325" s="21"/>
      <c r="F325" s="21" t="s">
        <v>613</v>
      </c>
      <c r="G325" s="22">
        <v>126</v>
      </c>
      <c r="H325" s="24">
        <v>739</v>
      </c>
      <c r="I325" s="3"/>
      <c r="J325" s="3"/>
      <c r="K325" s="54">
        <v>783</v>
      </c>
      <c r="L325" s="54"/>
      <c r="M325" s="21"/>
      <c r="N325" s="21" t="s">
        <v>614</v>
      </c>
      <c r="O325" s="22">
        <v>10</v>
      </c>
      <c r="P325" s="23">
        <v>14</v>
      </c>
    </row>
    <row r="326" spans="3:16" ht="10.5" customHeight="1">
      <c r="C326" s="3"/>
      <c r="D326" s="3"/>
      <c r="E326" s="3"/>
      <c r="F326" s="3"/>
      <c r="G326" s="22"/>
      <c r="H326" s="24"/>
      <c r="I326" s="3"/>
      <c r="J326" s="3"/>
      <c r="K326" s="54">
        <v>784</v>
      </c>
      <c r="L326" s="54"/>
      <c r="M326" s="21"/>
      <c r="N326" s="21" t="s">
        <v>615</v>
      </c>
      <c r="O326" s="22">
        <v>88</v>
      </c>
      <c r="P326" s="23">
        <v>210</v>
      </c>
    </row>
    <row r="327" spans="2:16" ht="10.5" customHeight="1">
      <c r="B327" s="73" t="s">
        <v>616</v>
      </c>
      <c r="C327" s="40"/>
      <c r="D327" s="15" t="s">
        <v>617</v>
      </c>
      <c r="E327" s="15"/>
      <c r="F327" s="29"/>
      <c r="G327" s="17">
        <f>SUM(G329,G340,G343,G351,O295,O319,O322,O329,O339,O343,O348,G364,G368,G388,G392,G403,G408,G418,G424,O371,O387,O391,O397,O404)</f>
        <v>31459</v>
      </c>
      <c r="H327" s="18">
        <f>SUM(H329,H340,H343,H351,P295,P319,P322,P329,P339,P343,P348,H364,H368,H388,H392,H403,H408,H418,H424,P371,P387,P391,P397,P404)</f>
        <v>230509</v>
      </c>
      <c r="I327" s="3"/>
      <c r="J327" s="3"/>
      <c r="K327" s="54">
        <v>789</v>
      </c>
      <c r="L327" s="54"/>
      <c r="M327" s="21"/>
      <c r="N327" s="21" t="s">
        <v>618</v>
      </c>
      <c r="O327" s="22">
        <v>87</v>
      </c>
      <c r="P327" s="23">
        <v>166</v>
      </c>
    </row>
    <row r="328" spans="3:16" ht="10.5" customHeight="1">
      <c r="C328" s="3"/>
      <c r="D328" s="3"/>
      <c r="E328" s="3"/>
      <c r="F328" s="3"/>
      <c r="G328" s="22"/>
      <c r="H328" s="24"/>
      <c r="I328" s="3"/>
      <c r="J328" s="3"/>
      <c r="K328" s="3"/>
      <c r="L328" s="3"/>
      <c r="M328" s="3"/>
      <c r="N328" s="3"/>
      <c r="O328" s="22"/>
      <c r="P328" s="23"/>
    </row>
    <row r="329" spans="3:16" ht="10.5" customHeight="1">
      <c r="C329" s="40">
        <v>72</v>
      </c>
      <c r="D329" s="40"/>
      <c r="E329" s="15" t="s">
        <v>810</v>
      </c>
      <c r="F329" s="29"/>
      <c r="G329" s="17">
        <f>SUM(G330,G333,G334,G335,G336,G337,G338)</f>
        <v>7656</v>
      </c>
      <c r="H329" s="18">
        <f>SUM(H330,H333,H334,H335,H336,H337,H338)</f>
        <v>20416</v>
      </c>
      <c r="I329" s="3"/>
      <c r="J329" s="3"/>
      <c r="K329" s="40">
        <v>79</v>
      </c>
      <c r="L329" s="40"/>
      <c r="M329" s="15" t="s">
        <v>619</v>
      </c>
      <c r="N329" s="29"/>
      <c r="O329" s="17">
        <f>SUM(O330:O335)</f>
        <v>434</v>
      </c>
      <c r="P329" s="30">
        <f>SUM(P330:P335)</f>
        <v>3453</v>
      </c>
    </row>
    <row r="330" spans="3:16" ht="10.5" customHeight="1">
      <c r="C330" s="54">
        <v>721</v>
      </c>
      <c r="D330" s="54"/>
      <c r="E330" s="3"/>
      <c r="F330" s="21" t="s">
        <v>620</v>
      </c>
      <c r="G330" s="22">
        <f>SUM(G331:G332)</f>
        <v>1903</v>
      </c>
      <c r="H330" s="24">
        <f>SUM(H331:H332)</f>
        <v>6605</v>
      </c>
      <c r="I330" s="3"/>
      <c r="J330" s="3"/>
      <c r="K330" s="54">
        <v>791</v>
      </c>
      <c r="L330" s="54"/>
      <c r="M330" s="3"/>
      <c r="N330" s="21" t="s">
        <v>621</v>
      </c>
      <c r="O330" s="22">
        <v>10</v>
      </c>
      <c r="P330" s="23">
        <v>208</v>
      </c>
    </row>
    <row r="331" spans="3:16" ht="10.5" customHeight="1">
      <c r="C331" s="3"/>
      <c r="D331" s="54" t="s">
        <v>622</v>
      </c>
      <c r="E331" s="54"/>
      <c r="F331" s="21" t="s">
        <v>623</v>
      </c>
      <c r="G331" s="22">
        <v>1818</v>
      </c>
      <c r="H331" s="24">
        <v>4772</v>
      </c>
      <c r="I331" s="3"/>
      <c r="J331" s="3"/>
      <c r="K331" s="54">
        <v>792</v>
      </c>
      <c r="L331" s="54"/>
      <c r="M331" s="3"/>
      <c r="N331" s="21" t="s">
        <v>624</v>
      </c>
      <c r="O331" s="22">
        <v>113</v>
      </c>
      <c r="P331" s="23">
        <v>1101</v>
      </c>
    </row>
    <row r="332" spans="3:16" ht="10.5" customHeight="1">
      <c r="C332" s="3"/>
      <c r="D332" s="54" t="s">
        <v>625</v>
      </c>
      <c r="E332" s="54"/>
      <c r="F332" s="21" t="s">
        <v>626</v>
      </c>
      <c r="G332" s="22">
        <v>85</v>
      </c>
      <c r="H332" s="24">
        <v>1833</v>
      </c>
      <c r="I332" s="3"/>
      <c r="J332" s="3"/>
      <c r="K332" s="54">
        <v>793</v>
      </c>
      <c r="L332" s="54"/>
      <c r="M332" s="3"/>
      <c r="N332" s="21" t="s">
        <v>627</v>
      </c>
      <c r="O332" s="22">
        <v>6</v>
      </c>
      <c r="P332" s="23">
        <v>35</v>
      </c>
    </row>
    <row r="333" spans="3:16" ht="10.5" customHeight="1">
      <c r="C333" s="54">
        <v>722</v>
      </c>
      <c r="D333" s="54"/>
      <c r="E333" s="21"/>
      <c r="F333" s="21" t="s">
        <v>628</v>
      </c>
      <c r="G333" s="22">
        <v>66</v>
      </c>
      <c r="H333" s="24">
        <v>140</v>
      </c>
      <c r="I333" s="3"/>
      <c r="J333" s="3"/>
      <c r="K333" s="54">
        <v>794</v>
      </c>
      <c r="L333" s="54"/>
      <c r="M333" s="3"/>
      <c r="N333" s="21" t="s">
        <v>629</v>
      </c>
      <c r="O333" s="22">
        <v>69</v>
      </c>
      <c r="P333" s="23">
        <v>310</v>
      </c>
    </row>
    <row r="334" spans="3:16" ht="10.5" customHeight="1">
      <c r="C334" s="54">
        <v>723</v>
      </c>
      <c r="D334" s="54"/>
      <c r="E334" s="21"/>
      <c r="F334" s="21" t="s">
        <v>630</v>
      </c>
      <c r="G334" s="22">
        <v>2187</v>
      </c>
      <c r="H334" s="24">
        <v>4840</v>
      </c>
      <c r="I334" s="3"/>
      <c r="J334" s="3"/>
      <c r="K334" s="54">
        <v>795</v>
      </c>
      <c r="L334" s="54"/>
      <c r="M334" s="3"/>
      <c r="N334" s="21" t="s">
        <v>631</v>
      </c>
      <c r="O334" s="22">
        <v>24</v>
      </c>
      <c r="P334" s="23">
        <v>118</v>
      </c>
    </row>
    <row r="335" spans="3:16" ht="10.5" customHeight="1">
      <c r="C335" s="54">
        <v>724</v>
      </c>
      <c r="D335" s="54"/>
      <c r="E335" s="21"/>
      <c r="F335" s="21" t="s">
        <v>632</v>
      </c>
      <c r="G335" s="22">
        <v>3286</v>
      </c>
      <c r="H335" s="24">
        <v>7399</v>
      </c>
      <c r="I335" s="3"/>
      <c r="J335" s="3"/>
      <c r="K335" s="54">
        <v>799</v>
      </c>
      <c r="L335" s="54"/>
      <c r="M335" s="3"/>
      <c r="N335" s="21" t="s">
        <v>633</v>
      </c>
      <c r="O335" s="22">
        <f>SUM(O336:O337)</f>
        <v>212</v>
      </c>
      <c r="P335" s="23">
        <v>1681</v>
      </c>
    </row>
    <row r="336" spans="3:16" ht="10.5" customHeight="1">
      <c r="C336" s="54">
        <v>725</v>
      </c>
      <c r="D336" s="54"/>
      <c r="E336" s="21"/>
      <c r="F336" s="21" t="s">
        <v>634</v>
      </c>
      <c r="G336" s="22">
        <v>105</v>
      </c>
      <c r="H336" s="24">
        <v>473</v>
      </c>
      <c r="I336" s="3"/>
      <c r="J336" s="3"/>
      <c r="K336" s="3"/>
      <c r="L336" s="54" t="s">
        <v>635</v>
      </c>
      <c r="M336" s="54"/>
      <c r="N336" s="34" t="s">
        <v>636</v>
      </c>
      <c r="O336" s="22">
        <v>87</v>
      </c>
      <c r="P336" s="23">
        <v>745</v>
      </c>
    </row>
    <row r="337" spans="3:16" ht="10.5" customHeight="1">
      <c r="C337" s="54">
        <v>726</v>
      </c>
      <c r="D337" s="54"/>
      <c r="E337" s="21"/>
      <c r="F337" s="21" t="s">
        <v>637</v>
      </c>
      <c r="G337" s="22">
        <v>71</v>
      </c>
      <c r="H337" s="24">
        <v>902</v>
      </c>
      <c r="I337" s="3"/>
      <c r="J337" s="3"/>
      <c r="K337" s="3"/>
      <c r="L337" s="54" t="s">
        <v>638</v>
      </c>
      <c r="M337" s="54"/>
      <c r="N337" s="21" t="s">
        <v>633</v>
      </c>
      <c r="O337" s="22">
        <v>125</v>
      </c>
      <c r="P337" s="23">
        <v>936</v>
      </c>
    </row>
    <row r="338" spans="3:16" ht="10.5" customHeight="1">
      <c r="C338" s="54">
        <v>729</v>
      </c>
      <c r="D338" s="54"/>
      <c r="E338" s="21"/>
      <c r="F338" s="21" t="s">
        <v>639</v>
      </c>
      <c r="G338" s="22">
        <v>38</v>
      </c>
      <c r="H338" s="24">
        <v>57</v>
      </c>
      <c r="I338" s="3"/>
      <c r="J338" s="3"/>
      <c r="K338" s="3"/>
      <c r="L338" s="3"/>
      <c r="M338" s="3"/>
      <c r="N338" s="3"/>
      <c r="O338" s="22"/>
      <c r="P338" s="23"/>
    </row>
    <row r="339" spans="3:16" ht="10.5" customHeight="1">
      <c r="C339" s="3"/>
      <c r="D339" s="3"/>
      <c r="E339" s="21"/>
      <c r="F339" s="21"/>
      <c r="G339" s="22"/>
      <c r="H339" s="24"/>
      <c r="I339" s="3"/>
      <c r="J339" s="3"/>
      <c r="K339" s="40">
        <v>80</v>
      </c>
      <c r="L339" s="40"/>
      <c r="M339" s="15" t="s">
        <v>811</v>
      </c>
      <c r="N339" s="15"/>
      <c r="O339" s="17">
        <f>SUM(O340:O341)</f>
        <v>15</v>
      </c>
      <c r="P339" s="30">
        <f>SUM(P340:P341)</f>
        <v>109</v>
      </c>
    </row>
    <row r="340" spans="3:16" ht="10.5" customHeight="1">
      <c r="C340" s="40">
        <v>73</v>
      </c>
      <c r="D340" s="40"/>
      <c r="E340" s="15" t="s">
        <v>640</v>
      </c>
      <c r="F340" s="15"/>
      <c r="G340" s="17">
        <f>G341</f>
        <v>675</v>
      </c>
      <c r="H340" s="18">
        <f>H341</f>
        <v>1214</v>
      </c>
      <c r="I340" s="3"/>
      <c r="J340" s="3"/>
      <c r="K340" s="54">
        <v>801</v>
      </c>
      <c r="L340" s="54"/>
      <c r="M340" s="21"/>
      <c r="N340" s="21" t="s">
        <v>641</v>
      </c>
      <c r="O340" s="22">
        <v>15</v>
      </c>
      <c r="P340" s="23">
        <v>109</v>
      </c>
    </row>
    <row r="341" spans="3:16" ht="10.5" customHeight="1">
      <c r="C341" s="54">
        <v>731</v>
      </c>
      <c r="D341" s="54"/>
      <c r="E341" s="21"/>
      <c r="F341" s="21" t="s">
        <v>640</v>
      </c>
      <c r="G341" s="22">
        <v>675</v>
      </c>
      <c r="H341" s="24">
        <v>1214</v>
      </c>
      <c r="I341" s="3"/>
      <c r="J341" s="3"/>
      <c r="K341" s="54">
        <v>802</v>
      </c>
      <c r="L341" s="54"/>
      <c r="M341" s="21"/>
      <c r="N341" s="21" t="s">
        <v>642</v>
      </c>
      <c r="O341" s="22" t="s">
        <v>90</v>
      </c>
      <c r="P341" s="23" t="s">
        <v>90</v>
      </c>
    </row>
    <row r="342" spans="3:16" ht="10.5" customHeight="1">
      <c r="C342" s="3"/>
      <c r="D342" s="3"/>
      <c r="E342" s="21"/>
      <c r="F342" s="21"/>
      <c r="G342" s="22"/>
      <c r="H342" s="24"/>
      <c r="I342" s="3"/>
      <c r="J342" s="3"/>
      <c r="K342" s="3"/>
      <c r="L342" s="3"/>
      <c r="M342" s="3"/>
      <c r="N342" s="3"/>
      <c r="O342" s="22"/>
      <c r="P342" s="23"/>
    </row>
    <row r="343" spans="3:16" ht="10.5" customHeight="1">
      <c r="C343" s="40">
        <v>74</v>
      </c>
      <c r="D343" s="40"/>
      <c r="E343" s="15" t="s">
        <v>643</v>
      </c>
      <c r="F343" s="15"/>
      <c r="G343" s="17">
        <f>SUM(G344:G349)</f>
        <v>910</v>
      </c>
      <c r="H343" s="18">
        <f>SUM(H344:H349)</f>
        <v>4590</v>
      </c>
      <c r="I343" s="3"/>
      <c r="J343" s="3"/>
      <c r="K343" s="40">
        <v>81</v>
      </c>
      <c r="L343" s="40"/>
      <c r="M343" s="15" t="s">
        <v>644</v>
      </c>
      <c r="N343" s="15"/>
      <c r="O343" s="17">
        <f>SUM(O344:O346)</f>
        <v>25</v>
      </c>
      <c r="P343" s="30">
        <f>SUM(P344:P346)</f>
        <v>428</v>
      </c>
    </row>
    <row r="344" spans="3:16" ht="10.5" customHeight="1">
      <c r="C344" s="54">
        <v>743</v>
      </c>
      <c r="D344" s="54"/>
      <c r="E344" s="21"/>
      <c r="F344" s="21" t="s">
        <v>645</v>
      </c>
      <c r="G344" s="22">
        <v>448</v>
      </c>
      <c r="H344" s="24">
        <v>1679</v>
      </c>
      <c r="I344" s="3"/>
      <c r="J344" s="3"/>
      <c r="K344" s="54">
        <v>811</v>
      </c>
      <c r="L344" s="54"/>
      <c r="M344" s="21"/>
      <c r="N344" s="21" t="s">
        <v>646</v>
      </c>
      <c r="O344" s="22">
        <v>1</v>
      </c>
      <c r="P344" s="23">
        <v>90</v>
      </c>
    </row>
    <row r="345" spans="3:16" ht="10.5" customHeight="1">
      <c r="C345" s="54">
        <v>744</v>
      </c>
      <c r="D345" s="54"/>
      <c r="E345" s="21"/>
      <c r="F345" s="21" t="s">
        <v>647</v>
      </c>
      <c r="G345" s="22">
        <v>116</v>
      </c>
      <c r="H345" s="24">
        <v>283</v>
      </c>
      <c r="I345" s="3"/>
      <c r="J345" s="3"/>
      <c r="K345" s="54">
        <v>812</v>
      </c>
      <c r="L345" s="54"/>
      <c r="M345" s="21"/>
      <c r="N345" s="21" t="s">
        <v>648</v>
      </c>
      <c r="O345" s="22">
        <v>7</v>
      </c>
      <c r="P345" s="23">
        <v>133</v>
      </c>
    </row>
    <row r="346" spans="3:16" ht="10.5" customHeight="1">
      <c r="C346" s="54">
        <v>745</v>
      </c>
      <c r="D346" s="54"/>
      <c r="E346" s="21"/>
      <c r="F346" s="21" t="s">
        <v>649</v>
      </c>
      <c r="G346" s="22">
        <v>58</v>
      </c>
      <c r="H346" s="24">
        <v>99</v>
      </c>
      <c r="I346" s="3"/>
      <c r="J346" s="3"/>
      <c r="K346" s="54">
        <v>813</v>
      </c>
      <c r="L346" s="54"/>
      <c r="M346" s="21"/>
      <c r="N346" s="21" t="s">
        <v>650</v>
      </c>
      <c r="O346" s="22">
        <v>17</v>
      </c>
      <c r="P346" s="23">
        <v>205</v>
      </c>
    </row>
    <row r="347" spans="3:16" ht="10.5" customHeight="1">
      <c r="C347" s="54">
        <v>746</v>
      </c>
      <c r="D347" s="54"/>
      <c r="E347" s="21"/>
      <c r="F347" s="21" t="s">
        <v>651</v>
      </c>
      <c r="G347" s="22">
        <v>27</v>
      </c>
      <c r="H347" s="24">
        <v>64</v>
      </c>
      <c r="I347" s="3"/>
      <c r="J347" s="3"/>
      <c r="K347" s="3"/>
      <c r="L347" s="3"/>
      <c r="M347" s="3"/>
      <c r="N347" s="3"/>
      <c r="O347" s="22"/>
      <c r="P347" s="23"/>
    </row>
    <row r="348" spans="3:16" ht="10.5" customHeight="1">
      <c r="C348" s="54">
        <v>747</v>
      </c>
      <c r="D348" s="54"/>
      <c r="E348" s="21"/>
      <c r="F348" s="21" t="s">
        <v>652</v>
      </c>
      <c r="G348" s="22">
        <v>105</v>
      </c>
      <c r="H348" s="24">
        <v>1921</v>
      </c>
      <c r="I348" s="3"/>
      <c r="J348" s="3"/>
      <c r="K348" s="40">
        <v>82</v>
      </c>
      <c r="L348" s="40"/>
      <c r="M348" s="15" t="s">
        <v>812</v>
      </c>
      <c r="N348" s="29"/>
      <c r="O348" s="17">
        <f>SUM(O349,O350,G361,G362)</f>
        <v>213</v>
      </c>
      <c r="P348" s="30">
        <f>SUM(P349,P350,H361,H362)</f>
        <v>2585</v>
      </c>
    </row>
    <row r="349" spans="3:16" ht="10.5" customHeight="1">
      <c r="C349" s="54">
        <v>749</v>
      </c>
      <c r="D349" s="54"/>
      <c r="E349" s="21"/>
      <c r="F349" s="26" t="s">
        <v>653</v>
      </c>
      <c r="G349" s="22">
        <v>156</v>
      </c>
      <c r="H349" s="24">
        <v>544</v>
      </c>
      <c r="I349" s="3"/>
      <c r="J349" s="3"/>
      <c r="K349" s="54">
        <v>821</v>
      </c>
      <c r="L349" s="54"/>
      <c r="M349" s="3"/>
      <c r="N349" s="21" t="s">
        <v>654</v>
      </c>
      <c r="O349" s="22">
        <v>110</v>
      </c>
      <c r="P349" s="23">
        <v>776</v>
      </c>
    </row>
    <row r="350" spans="3:16" ht="10.5" customHeight="1">
      <c r="C350" s="3"/>
      <c r="D350" s="3"/>
      <c r="E350" s="21"/>
      <c r="F350" s="21"/>
      <c r="G350" s="22"/>
      <c r="H350" s="24"/>
      <c r="I350" s="3"/>
      <c r="J350" s="3"/>
      <c r="K350" s="54">
        <v>822</v>
      </c>
      <c r="L350" s="54"/>
      <c r="M350" s="3"/>
      <c r="N350" s="21" t="s">
        <v>655</v>
      </c>
      <c r="O350" s="22">
        <v>48</v>
      </c>
      <c r="P350" s="23">
        <v>1585</v>
      </c>
    </row>
    <row r="351" spans="3:16" ht="10.5" customHeight="1">
      <c r="C351" s="40">
        <v>75</v>
      </c>
      <c r="D351" s="40"/>
      <c r="E351" s="15" t="s">
        <v>656</v>
      </c>
      <c r="F351" s="15"/>
      <c r="G351" s="17">
        <f>SUM(G352,G353,O290,O291)</f>
        <v>1744</v>
      </c>
      <c r="H351" s="18">
        <f>SUM(H352,H353,P290,P291)</f>
        <v>16073</v>
      </c>
      <c r="I351" s="3"/>
      <c r="J351" s="3"/>
      <c r="K351" s="3"/>
      <c r="L351" s="54" t="s">
        <v>657</v>
      </c>
      <c r="M351" s="54"/>
      <c r="N351" s="21" t="s">
        <v>658</v>
      </c>
      <c r="O351" s="22">
        <v>34</v>
      </c>
      <c r="P351" s="23">
        <v>1524</v>
      </c>
    </row>
    <row r="352" spans="3:16" ht="10.5" customHeight="1">
      <c r="C352" s="54">
        <v>751</v>
      </c>
      <c r="D352" s="54"/>
      <c r="E352" s="21"/>
      <c r="F352" s="21" t="s">
        <v>659</v>
      </c>
      <c r="G352" s="22">
        <v>1487</v>
      </c>
      <c r="H352" s="24">
        <v>14677</v>
      </c>
      <c r="I352" s="3"/>
      <c r="J352" s="3"/>
      <c r="K352" s="3"/>
      <c r="L352" s="54" t="s">
        <v>660</v>
      </c>
      <c r="M352" s="39"/>
      <c r="N352" s="21" t="s">
        <v>661</v>
      </c>
      <c r="O352" s="22">
        <v>12</v>
      </c>
      <c r="P352" s="23">
        <v>36</v>
      </c>
    </row>
    <row r="353" spans="3:16" ht="10.5" customHeight="1">
      <c r="C353" s="54">
        <v>752</v>
      </c>
      <c r="D353" s="54"/>
      <c r="E353" s="21"/>
      <c r="F353" s="21" t="s">
        <v>662</v>
      </c>
      <c r="G353" s="22">
        <v>28</v>
      </c>
      <c r="H353" s="24">
        <v>163</v>
      </c>
      <c r="I353" s="3"/>
      <c r="J353" s="3"/>
      <c r="K353" s="3"/>
      <c r="L353" s="54" t="s">
        <v>663</v>
      </c>
      <c r="M353" s="54"/>
      <c r="N353" s="21" t="s">
        <v>664</v>
      </c>
      <c r="O353" s="22">
        <v>2</v>
      </c>
      <c r="P353" s="23">
        <v>25</v>
      </c>
    </row>
    <row r="354" spans="3:16" ht="5.25" customHeight="1" thickBot="1">
      <c r="C354" s="3"/>
      <c r="D354" s="3"/>
      <c r="E354" s="3"/>
      <c r="F354" s="3"/>
      <c r="G354" s="61"/>
      <c r="H354" s="62"/>
      <c r="I354" s="3"/>
      <c r="J354" s="3"/>
      <c r="K354" s="3"/>
      <c r="L354" s="3"/>
      <c r="M354" s="3"/>
      <c r="N354" s="3"/>
      <c r="O354" s="61"/>
      <c r="P354" s="3"/>
    </row>
    <row r="355" spans="1:16" ht="11.25" customHeight="1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ht="17.25">
      <c r="F356" s="2" t="s">
        <v>206</v>
      </c>
    </row>
    <row r="357" ht="18" customHeight="1" thickBot="1"/>
    <row r="358" spans="1:16" ht="12.75" customHeight="1" thickTop="1">
      <c r="A358" s="4" t="s">
        <v>2</v>
      </c>
      <c r="B358" s="4"/>
      <c r="C358" s="4"/>
      <c r="D358" s="4"/>
      <c r="E358" s="4"/>
      <c r="F358" s="4"/>
      <c r="G358" s="5" t="s">
        <v>3</v>
      </c>
      <c r="H358" s="6" t="s">
        <v>4</v>
      </c>
      <c r="I358" s="4" t="s">
        <v>2</v>
      </c>
      <c r="J358" s="4"/>
      <c r="K358" s="4"/>
      <c r="L358" s="4"/>
      <c r="M358" s="4"/>
      <c r="N358" s="4"/>
      <c r="O358" s="49" t="s">
        <v>3</v>
      </c>
      <c r="P358" s="5" t="s">
        <v>4</v>
      </c>
    </row>
    <row r="359" spans="1:16" ht="12.75" customHeight="1">
      <c r="A359" s="7"/>
      <c r="B359" s="7"/>
      <c r="C359" s="7"/>
      <c r="D359" s="7"/>
      <c r="E359" s="7"/>
      <c r="F359" s="7"/>
      <c r="G359" s="8"/>
      <c r="H359" s="9"/>
      <c r="I359" s="7"/>
      <c r="J359" s="7"/>
      <c r="K359" s="7"/>
      <c r="L359" s="7"/>
      <c r="M359" s="7"/>
      <c r="N359" s="7"/>
      <c r="O359" s="50"/>
      <c r="P359" s="8"/>
    </row>
    <row r="360" spans="7:16" ht="10.5" customHeight="1">
      <c r="G360" s="51"/>
      <c r="H360" s="52" t="s">
        <v>5</v>
      </c>
      <c r="O360" s="51"/>
      <c r="P360" s="53" t="s">
        <v>5</v>
      </c>
    </row>
    <row r="361" spans="2:16" ht="10.5" customHeight="1">
      <c r="B361" s="3"/>
      <c r="C361" s="54">
        <v>823</v>
      </c>
      <c r="D361" s="54"/>
      <c r="E361" s="21"/>
      <c r="F361" s="21" t="s">
        <v>665</v>
      </c>
      <c r="G361" s="22">
        <v>49</v>
      </c>
      <c r="H361" s="24">
        <v>170</v>
      </c>
      <c r="I361" s="3"/>
      <c r="J361" s="3"/>
      <c r="K361" s="54">
        <v>901</v>
      </c>
      <c r="L361" s="54"/>
      <c r="M361" s="3"/>
      <c r="N361" s="21" t="s">
        <v>666</v>
      </c>
      <c r="O361" s="22">
        <v>27</v>
      </c>
      <c r="P361" s="23">
        <v>424</v>
      </c>
    </row>
    <row r="362" spans="2:16" ht="10.5" customHeight="1">
      <c r="B362" s="3"/>
      <c r="C362" s="54">
        <v>824</v>
      </c>
      <c r="D362" s="54"/>
      <c r="E362" s="21"/>
      <c r="F362" s="21" t="s">
        <v>667</v>
      </c>
      <c r="G362" s="22">
        <v>6</v>
      </c>
      <c r="H362" s="24">
        <v>54</v>
      </c>
      <c r="I362" s="3"/>
      <c r="J362" s="3"/>
      <c r="K362" s="54">
        <v>902</v>
      </c>
      <c r="L362" s="54"/>
      <c r="M362" s="3"/>
      <c r="N362" s="21" t="s">
        <v>668</v>
      </c>
      <c r="O362" s="22">
        <v>24</v>
      </c>
      <c r="P362" s="23">
        <v>587</v>
      </c>
    </row>
    <row r="363" spans="2:16" ht="10.5" customHeight="1">
      <c r="B363" s="3"/>
      <c r="C363" s="3"/>
      <c r="D363" s="3"/>
      <c r="E363" s="21"/>
      <c r="F363" s="21"/>
      <c r="G363" s="22"/>
      <c r="H363" s="24"/>
      <c r="I363" s="3"/>
      <c r="J363" s="3"/>
      <c r="K363" s="54">
        <v>903</v>
      </c>
      <c r="L363" s="54"/>
      <c r="M363" s="3"/>
      <c r="N363" s="21" t="s">
        <v>669</v>
      </c>
      <c r="O363" s="22">
        <v>589</v>
      </c>
      <c r="P363" s="23">
        <v>5801</v>
      </c>
    </row>
    <row r="364" spans="2:16" ht="10.5" customHeight="1">
      <c r="B364" s="3"/>
      <c r="C364" s="40">
        <v>83</v>
      </c>
      <c r="D364" s="40"/>
      <c r="E364" s="15" t="s">
        <v>670</v>
      </c>
      <c r="F364" s="15"/>
      <c r="G364" s="17">
        <f>SUM(G365:G366)</f>
        <v>89</v>
      </c>
      <c r="H364" s="18">
        <f>SUM(H365:H366)</f>
        <v>883</v>
      </c>
      <c r="I364" s="3"/>
      <c r="J364" s="3"/>
      <c r="K364" s="3"/>
      <c r="L364" s="54" t="s">
        <v>671</v>
      </c>
      <c r="M364" s="54"/>
      <c r="N364" s="21" t="s">
        <v>672</v>
      </c>
      <c r="O364" s="22">
        <v>496</v>
      </c>
      <c r="P364" s="23">
        <v>5143</v>
      </c>
    </row>
    <row r="365" spans="2:16" ht="10.5" customHeight="1">
      <c r="B365" s="3"/>
      <c r="C365" s="54">
        <v>831</v>
      </c>
      <c r="D365" s="54"/>
      <c r="E365" s="21"/>
      <c r="F365" s="21" t="s">
        <v>673</v>
      </c>
      <c r="G365" s="22">
        <v>69</v>
      </c>
      <c r="H365" s="24">
        <v>713</v>
      </c>
      <c r="I365" s="3"/>
      <c r="J365" s="3"/>
      <c r="K365" s="3"/>
      <c r="L365" s="54" t="s">
        <v>674</v>
      </c>
      <c r="M365" s="54"/>
      <c r="N365" s="21" t="s">
        <v>675</v>
      </c>
      <c r="O365" s="22">
        <v>93</v>
      </c>
      <c r="P365" s="23">
        <v>658</v>
      </c>
    </row>
    <row r="366" spans="2:16" ht="10.5" customHeight="1">
      <c r="B366" s="3"/>
      <c r="C366" s="54">
        <v>839</v>
      </c>
      <c r="D366" s="54"/>
      <c r="E366" s="21"/>
      <c r="F366" s="21" t="s">
        <v>676</v>
      </c>
      <c r="G366" s="22">
        <v>20</v>
      </c>
      <c r="H366" s="24">
        <v>170</v>
      </c>
      <c r="I366" s="3"/>
      <c r="J366" s="3"/>
      <c r="K366" s="54">
        <v>904</v>
      </c>
      <c r="L366" s="39"/>
      <c r="M366" s="20"/>
      <c r="N366" s="21" t="s">
        <v>677</v>
      </c>
      <c r="O366" s="22">
        <v>146</v>
      </c>
      <c r="P366" s="23">
        <v>2584</v>
      </c>
    </row>
    <row r="367" spans="2:16" ht="10.5" customHeight="1">
      <c r="B367" s="3"/>
      <c r="C367" s="3"/>
      <c r="D367" s="3"/>
      <c r="E367" s="21"/>
      <c r="F367" s="21"/>
      <c r="G367" s="22"/>
      <c r="H367" s="24"/>
      <c r="I367" s="3"/>
      <c r="J367" s="3"/>
      <c r="K367" s="54">
        <v>905</v>
      </c>
      <c r="L367" s="54"/>
      <c r="M367" s="3"/>
      <c r="N367" s="21" t="s">
        <v>678</v>
      </c>
      <c r="O367" s="22">
        <v>67</v>
      </c>
      <c r="P367" s="23">
        <v>902</v>
      </c>
    </row>
    <row r="368" spans="2:16" ht="10.5" customHeight="1">
      <c r="B368" s="3"/>
      <c r="C368" s="40">
        <v>84</v>
      </c>
      <c r="D368" s="40"/>
      <c r="E368" s="74" t="s">
        <v>679</v>
      </c>
      <c r="F368" s="74"/>
      <c r="G368" s="17">
        <f>SUM(G369,G370,G371,G372,G373,G374,G375,G376,G386)</f>
        <v>5221</v>
      </c>
      <c r="H368" s="18">
        <f>SUM(H369,H370,H371,H372,H373,H374,H375,H376,H386)</f>
        <v>23355</v>
      </c>
      <c r="I368" s="3"/>
      <c r="J368" s="3"/>
      <c r="K368" s="54">
        <v>906</v>
      </c>
      <c r="L368" s="54"/>
      <c r="M368" s="3"/>
      <c r="N368" s="21" t="s">
        <v>680</v>
      </c>
      <c r="O368" s="22">
        <v>2</v>
      </c>
      <c r="P368" s="23">
        <v>10</v>
      </c>
    </row>
    <row r="369" spans="2:16" ht="10.5" customHeight="1">
      <c r="B369" s="3"/>
      <c r="C369" s="54">
        <v>841</v>
      </c>
      <c r="D369" s="54"/>
      <c r="E369" s="21"/>
      <c r="F369" s="21" t="s">
        <v>681</v>
      </c>
      <c r="G369" s="22">
        <v>67</v>
      </c>
      <c r="H369" s="24">
        <v>237</v>
      </c>
      <c r="I369" s="3"/>
      <c r="J369" s="3"/>
      <c r="K369" s="54">
        <v>909</v>
      </c>
      <c r="L369" s="54"/>
      <c r="M369" s="3"/>
      <c r="N369" s="21" t="s">
        <v>682</v>
      </c>
      <c r="O369" s="22">
        <v>128</v>
      </c>
      <c r="P369" s="23">
        <v>1528</v>
      </c>
    </row>
    <row r="370" spans="2:16" ht="10.5" customHeight="1">
      <c r="B370" s="3"/>
      <c r="C370" s="54">
        <v>842</v>
      </c>
      <c r="D370" s="54"/>
      <c r="E370" s="21"/>
      <c r="F370" s="21" t="s">
        <v>683</v>
      </c>
      <c r="G370" s="22">
        <v>262</v>
      </c>
      <c r="H370" s="24">
        <v>852</v>
      </c>
      <c r="I370" s="3"/>
      <c r="J370" s="3"/>
      <c r="K370" s="3"/>
      <c r="L370" s="3"/>
      <c r="M370" s="3"/>
      <c r="N370" s="3"/>
      <c r="O370" s="22"/>
      <c r="P370" s="23"/>
    </row>
    <row r="371" spans="2:16" ht="10.5" customHeight="1">
      <c r="B371" s="3"/>
      <c r="C371" s="54">
        <v>843</v>
      </c>
      <c r="D371" s="54"/>
      <c r="E371" s="21"/>
      <c r="F371" s="21" t="s">
        <v>684</v>
      </c>
      <c r="G371" s="22">
        <v>534</v>
      </c>
      <c r="H371" s="24">
        <v>2796</v>
      </c>
      <c r="I371" s="3"/>
      <c r="J371" s="3"/>
      <c r="K371" s="40">
        <v>91</v>
      </c>
      <c r="L371" s="40"/>
      <c r="M371" s="15" t="s">
        <v>685</v>
      </c>
      <c r="N371" s="15"/>
      <c r="O371" s="17">
        <f>SUM(O372,O373,O374,O375,O376,O377,O378,O379,O385)</f>
        <v>1489</v>
      </c>
      <c r="P371" s="30">
        <f>SUM(P372,P373,P374,P375,P376,P377,P378,P379,P385)</f>
        <v>34189</v>
      </c>
    </row>
    <row r="372" spans="2:16" ht="10.5" customHeight="1">
      <c r="B372" s="3"/>
      <c r="C372" s="54">
        <v>844</v>
      </c>
      <c r="D372" s="54"/>
      <c r="E372" s="21"/>
      <c r="F372" s="21" t="s">
        <v>686</v>
      </c>
      <c r="G372" s="22">
        <v>94</v>
      </c>
      <c r="H372" s="24">
        <v>315</v>
      </c>
      <c r="I372" s="3"/>
      <c r="J372" s="3"/>
      <c r="K372" s="54">
        <v>911</v>
      </c>
      <c r="L372" s="54"/>
      <c r="M372" s="3"/>
      <c r="N372" s="21" t="s">
        <v>687</v>
      </c>
      <c r="O372" s="22">
        <v>416</v>
      </c>
      <c r="P372" s="23">
        <v>8849</v>
      </c>
    </row>
    <row r="373" spans="2:16" ht="10.5" customHeight="1">
      <c r="B373" s="3"/>
      <c r="C373" s="54">
        <v>845</v>
      </c>
      <c r="D373" s="54"/>
      <c r="E373" s="21"/>
      <c r="F373" s="21" t="s">
        <v>688</v>
      </c>
      <c r="G373" s="22">
        <v>994</v>
      </c>
      <c r="H373" s="24">
        <v>7741</v>
      </c>
      <c r="I373" s="3"/>
      <c r="J373" s="3"/>
      <c r="K373" s="54">
        <v>912</v>
      </c>
      <c r="L373" s="54"/>
      <c r="M373" s="3"/>
      <c r="N373" s="21" t="s">
        <v>689</v>
      </c>
      <c r="O373" s="22">
        <v>207</v>
      </c>
      <c r="P373" s="23">
        <v>5637</v>
      </c>
    </row>
    <row r="374" spans="2:16" ht="10.5" customHeight="1">
      <c r="B374" s="3"/>
      <c r="C374" s="54">
        <v>846</v>
      </c>
      <c r="D374" s="54"/>
      <c r="E374" s="21"/>
      <c r="F374" s="21" t="s">
        <v>690</v>
      </c>
      <c r="G374" s="22">
        <v>132</v>
      </c>
      <c r="H374" s="24">
        <v>448</v>
      </c>
      <c r="I374" s="3"/>
      <c r="J374" s="3"/>
      <c r="K374" s="54">
        <v>913</v>
      </c>
      <c r="L374" s="54"/>
      <c r="M374" s="3"/>
      <c r="N374" s="21" t="s">
        <v>691</v>
      </c>
      <c r="O374" s="22">
        <v>96</v>
      </c>
      <c r="P374" s="23">
        <v>7062</v>
      </c>
    </row>
    <row r="375" spans="2:16" ht="10.5" customHeight="1">
      <c r="B375" s="3"/>
      <c r="C375" s="54">
        <v>847</v>
      </c>
      <c r="D375" s="54"/>
      <c r="E375" s="21"/>
      <c r="F375" s="21" t="s">
        <v>692</v>
      </c>
      <c r="G375" s="22">
        <v>75</v>
      </c>
      <c r="H375" s="24">
        <v>146</v>
      </c>
      <c r="I375" s="3"/>
      <c r="J375" s="3"/>
      <c r="K375" s="54">
        <v>914</v>
      </c>
      <c r="L375" s="54"/>
      <c r="M375" s="3"/>
      <c r="N375" s="21" t="s">
        <v>693</v>
      </c>
      <c r="O375" s="22">
        <v>28</v>
      </c>
      <c r="P375" s="23">
        <v>4391</v>
      </c>
    </row>
    <row r="376" spans="2:16" ht="10.5" customHeight="1">
      <c r="B376" s="3"/>
      <c r="C376" s="54">
        <v>847</v>
      </c>
      <c r="D376" s="54"/>
      <c r="E376" s="21"/>
      <c r="F376" s="21" t="s">
        <v>694</v>
      </c>
      <c r="G376" s="22">
        <f>SUM(G377:G385)</f>
        <v>2511</v>
      </c>
      <c r="H376" s="24">
        <f>SUM(H377:H385)</f>
        <v>7797</v>
      </c>
      <c r="I376" s="3"/>
      <c r="J376" s="3"/>
      <c r="K376" s="54">
        <v>915</v>
      </c>
      <c r="L376" s="54"/>
      <c r="M376" s="3"/>
      <c r="N376" s="21" t="s">
        <v>695</v>
      </c>
      <c r="O376" s="22">
        <v>14</v>
      </c>
      <c r="P376" s="23">
        <v>1004</v>
      </c>
    </row>
    <row r="377" spans="2:16" ht="10.5" customHeight="1">
      <c r="B377" s="3"/>
      <c r="C377" s="3"/>
      <c r="D377" s="54" t="s">
        <v>696</v>
      </c>
      <c r="E377" s="54"/>
      <c r="F377" s="21" t="s">
        <v>697</v>
      </c>
      <c r="G377" s="22">
        <v>949</v>
      </c>
      <c r="H377" s="24">
        <v>3789</v>
      </c>
      <c r="I377" s="3"/>
      <c r="J377" s="3"/>
      <c r="K377" s="54">
        <v>916</v>
      </c>
      <c r="L377" s="54"/>
      <c r="M377" s="3"/>
      <c r="N377" s="21" t="s">
        <v>698</v>
      </c>
      <c r="O377" s="22">
        <v>200</v>
      </c>
      <c r="P377" s="23">
        <v>2148</v>
      </c>
    </row>
    <row r="378" spans="2:16" ht="10.5" customHeight="1">
      <c r="B378" s="3"/>
      <c r="C378" s="3"/>
      <c r="D378" s="54" t="s">
        <v>699</v>
      </c>
      <c r="E378" s="54"/>
      <c r="F378" s="21" t="s">
        <v>700</v>
      </c>
      <c r="G378" s="22">
        <v>7</v>
      </c>
      <c r="H378" s="24">
        <v>118</v>
      </c>
      <c r="I378" s="3"/>
      <c r="J378" s="3"/>
      <c r="K378" s="54">
        <v>917</v>
      </c>
      <c r="L378" s="54"/>
      <c r="M378" s="3"/>
      <c r="N378" s="21" t="s">
        <v>701</v>
      </c>
      <c r="O378" s="22">
        <v>101</v>
      </c>
      <c r="P378" s="23">
        <v>2080</v>
      </c>
    </row>
    <row r="379" spans="2:16" ht="10.5" customHeight="1">
      <c r="B379" s="3"/>
      <c r="C379" s="3"/>
      <c r="D379" s="54" t="s">
        <v>702</v>
      </c>
      <c r="E379" s="54"/>
      <c r="F379" s="34" t="s">
        <v>703</v>
      </c>
      <c r="G379" s="22">
        <v>77</v>
      </c>
      <c r="H379" s="24">
        <v>1050</v>
      </c>
      <c r="I379" s="3"/>
      <c r="J379" s="3"/>
      <c r="K379" s="54">
        <v>918</v>
      </c>
      <c r="L379" s="54"/>
      <c r="M379" s="3"/>
      <c r="N379" s="21" t="s">
        <v>704</v>
      </c>
      <c r="O379" s="22">
        <f>SUM(O380:O384)</f>
        <v>360</v>
      </c>
      <c r="P379" s="23">
        <f>SUM(P380:P384)</f>
        <v>1801</v>
      </c>
    </row>
    <row r="380" spans="2:16" ht="10.5" customHeight="1">
      <c r="B380" s="3"/>
      <c r="C380" s="3"/>
      <c r="D380" s="54" t="s">
        <v>705</v>
      </c>
      <c r="E380" s="54"/>
      <c r="F380" s="21" t="s">
        <v>706</v>
      </c>
      <c r="G380" s="22">
        <v>205</v>
      </c>
      <c r="H380" s="24">
        <v>242</v>
      </c>
      <c r="I380" s="3"/>
      <c r="J380" s="3"/>
      <c r="K380" s="3"/>
      <c r="L380" s="54" t="s">
        <v>707</v>
      </c>
      <c r="M380" s="54"/>
      <c r="N380" s="21" t="s">
        <v>708</v>
      </c>
      <c r="O380" s="22">
        <v>133</v>
      </c>
      <c r="P380" s="23">
        <v>387</v>
      </c>
    </row>
    <row r="381" spans="2:16" ht="10.5" customHeight="1">
      <c r="B381" s="3"/>
      <c r="C381" s="3"/>
      <c r="D381" s="54" t="s">
        <v>709</v>
      </c>
      <c r="E381" s="54"/>
      <c r="F381" s="21" t="s">
        <v>710</v>
      </c>
      <c r="G381" s="22">
        <v>252</v>
      </c>
      <c r="H381" s="24">
        <v>408</v>
      </c>
      <c r="I381" s="3"/>
      <c r="J381" s="3"/>
      <c r="K381" s="3"/>
      <c r="L381" s="54" t="s">
        <v>711</v>
      </c>
      <c r="M381" s="54"/>
      <c r="N381" s="21" t="s">
        <v>712</v>
      </c>
      <c r="O381" s="22">
        <v>49</v>
      </c>
      <c r="P381" s="23">
        <v>387</v>
      </c>
    </row>
    <row r="382" spans="2:16" ht="10.5" customHeight="1">
      <c r="B382" s="3"/>
      <c r="C382" s="3"/>
      <c r="D382" s="54" t="s">
        <v>713</v>
      </c>
      <c r="E382" s="54"/>
      <c r="F382" s="21" t="s">
        <v>714</v>
      </c>
      <c r="G382" s="22">
        <v>333</v>
      </c>
      <c r="H382" s="24">
        <v>733</v>
      </c>
      <c r="I382" s="3"/>
      <c r="J382" s="3"/>
      <c r="K382" s="3"/>
      <c r="L382" s="54" t="s">
        <v>715</v>
      </c>
      <c r="M382" s="39"/>
      <c r="N382" s="21" t="s">
        <v>716</v>
      </c>
      <c r="O382" s="22">
        <v>119</v>
      </c>
      <c r="P382" s="23">
        <v>728</v>
      </c>
    </row>
    <row r="383" spans="2:16" ht="10.5" customHeight="1">
      <c r="B383" s="3"/>
      <c r="C383" s="3"/>
      <c r="D383" s="54" t="s">
        <v>717</v>
      </c>
      <c r="E383" s="54"/>
      <c r="F383" s="21" t="s">
        <v>718</v>
      </c>
      <c r="G383" s="22">
        <v>310</v>
      </c>
      <c r="H383" s="24">
        <v>446</v>
      </c>
      <c r="I383" s="3"/>
      <c r="J383" s="3"/>
      <c r="K383" s="3"/>
      <c r="L383" s="54" t="s">
        <v>719</v>
      </c>
      <c r="M383" s="54"/>
      <c r="N383" s="21" t="s">
        <v>720</v>
      </c>
      <c r="O383" s="22">
        <v>4</v>
      </c>
      <c r="P383" s="23">
        <v>29</v>
      </c>
    </row>
    <row r="384" spans="2:16" ht="10.5" customHeight="1">
      <c r="B384" s="3"/>
      <c r="C384" s="3"/>
      <c r="D384" s="54" t="s">
        <v>721</v>
      </c>
      <c r="E384" s="54"/>
      <c r="F384" s="21" t="s">
        <v>722</v>
      </c>
      <c r="G384" s="22">
        <v>30</v>
      </c>
      <c r="H384" s="24">
        <v>66</v>
      </c>
      <c r="I384" s="3"/>
      <c r="J384" s="3"/>
      <c r="K384" s="3"/>
      <c r="L384" s="54" t="s">
        <v>723</v>
      </c>
      <c r="M384" s="54"/>
      <c r="N384" s="21" t="s">
        <v>724</v>
      </c>
      <c r="O384" s="22">
        <v>55</v>
      </c>
      <c r="P384" s="23">
        <v>270</v>
      </c>
    </row>
    <row r="385" spans="2:16" ht="10.5" customHeight="1">
      <c r="B385" s="3"/>
      <c r="C385" s="3"/>
      <c r="D385" s="54" t="s">
        <v>725</v>
      </c>
      <c r="E385" s="54"/>
      <c r="F385" s="21" t="s">
        <v>726</v>
      </c>
      <c r="G385" s="22">
        <v>348</v>
      </c>
      <c r="H385" s="24">
        <v>945</v>
      </c>
      <c r="I385" s="3"/>
      <c r="J385" s="3"/>
      <c r="K385" s="54">
        <v>919</v>
      </c>
      <c r="L385" s="54"/>
      <c r="M385" s="21"/>
      <c r="N385" s="21" t="s">
        <v>727</v>
      </c>
      <c r="O385" s="22">
        <v>67</v>
      </c>
      <c r="P385" s="23">
        <v>1217</v>
      </c>
    </row>
    <row r="386" spans="2:16" ht="10.5" customHeight="1">
      <c r="B386" s="3"/>
      <c r="C386" s="54">
        <v>849</v>
      </c>
      <c r="D386" s="54"/>
      <c r="E386" s="3"/>
      <c r="F386" s="21" t="s">
        <v>728</v>
      </c>
      <c r="G386" s="22">
        <v>552</v>
      </c>
      <c r="H386" s="24">
        <v>3023</v>
      </c>
      <c r="I386" s="3"/>
      <c r="J386" s="3"/>
      <c r="K386" s="3"/>
      <c r="L386" s="3"/>
      <c r="M386" s="21"/>
      <c r="N386" s="21"/>
      <c r="O386" s="22"/>
      <c r="P386" s="23"/>
    </row>
    <row r="387" spans="2:16" ht="10.5" customHeight="1">
      <c r="B387" s="3"/>
      <c r="C387" s="3"/>
      <c r="D387" s="3"/>
      <c r="E387" s="3"/>
      <c r="F387" s="21"/>
      <c r="G387" s="22"/>
      <c r="H387" s="24"/>
      <c r="I387" s="3"/>
      <c r="J387" s="3"/>
      <c r="K387" s="40">
        <v>92</v>
      </c>
      <c r="L387" s="40"/>
      <c r="M387" s="15" t="s">
        <v>729</v>
      </c>
      <c r="N387" s="15"/>
      <c r="O387" s="17">
        <f>SUM(O388:O389)</f>
        <v>72</v>
      </c>
      <c r="P387" s="30">
        <f>SUM(P388:P389)</f>
        <v>1394</v>
      </c>
    </row>
    <row r="388" spans="2:16" ht="10.5" customHeight="1">
      <c r="B388" s="3"/>
      <c r="C388" s="40">
        <v>85</v>
      </c>
      <c r="D388" s="40"/>
      <c r="E388" s="15" t="s">
        <v>730</v>
      </c>
      <c r="F388" s="15"/>
      <c r="G388" s="17">
        <f>SUM(G389:G390)</f>
        <v>761</v>
      </c>
      <c r="H388" s="18">
        <f>SUM(H389:H390)</f>
        <v>10393</v>
      </c>
      <c r="I388" s="3"/>
      <c r="J388" s="3"/>
      <c r="K388" s="54">
        <v>921</v>
      </c>
      <c r="L388" s="54"/>
      <c r="M388" s="21"/>
      <c r="N388" s="21" t="s">
        <v>731</v>
      </c>
      <c r="O388" s="22">
        <v>58</v>
      </c>
      <c r="P388" s="23">
        <v>1139</v>
      </c>
    </row>
    <row r="389" spans="2:16" ht="10.5" customHeight="1">
      <c r="B389" s="3"/>
      <c r="C389" s="54">
        <v>851</v>
      </c>
      <c r="D389" s="54"/>
      <c r="E389" s="21"/>
      <c r="F389" s="25" t="s">
        <v>732</v>
      </c>
      <c r="G389" s="22">
        <v>576</v>
      </c>
      <c r="H389" s="24">
        <v>9498</v>
      </c>
      <c r="I389" s="3"/>
      <c r="J389" s="3"/>
      <c r="K389" s="54">
        <v>922</v>
      </c>
      <c r="L389" s="54"/>
      <c r="M389" s="21"/>
      <c r="N389" s="21" t="s">
        <v>733</v>
      </c>
      <c r="O389" s="22">
        <v>14</v>
      </c>
      <c r="P389" s="23">
        <v>255</v>
      </c>
    </row>
    <row r="390" spans="2:16" ht="10.5" customHeight="1">
      <c r="B390" s="3"/>
      <c r="C390" s="54">
        <v>852</v>
      </c>
      <c r="D390" s="54"/>
      <c r="E390" s="21"/>
      <c r="F390" s="35" t="s">
        <v>734</v>
      </c>
      <c r="G390" s="22">
        <v>185</v>
      </c>
      <c r="H390" s="24">
        <v>895</v>
      </c>
      <c r="I390" s="3"/>
      <c r="J390" s="3"/>
      <c r="K390" s="3"/>
      <c r="L390" s="3"/>
      <c r="M390" s="21"/>
      <c r="N390" s="21"/>
      <c r="O390" s="22"/>
      <c r="P390" s="23"/>
    </row>
    <row r="391" spans="2:16" ht="10.5" customHeight="1">
      <c r="B391" s="3"/>
      <c r="C391" s="3"/>
      <c r="D391" s="3"/>
      <c r="E391" s="3"/>
      <c r="F391" s="3"/>
      <c r="G391" s="22"/>
      <c r="H391" s="24"/>
      <c r="I391" s="3"/>
      <c r="J391" s="3"/>
      <c r="K391" s="40">
        <v>93</v>
      </c>
      <c r="L391" s="40"/>
      <c r="M391" s="15" t="s">
        <v>735</v>
      </c>
      <c r="N391" s="15"/>
      <c r="O391" s="17">
        <f>SUM(O392:O395)</f>
        <v>2418</v>
      </c>
      <c r="P391" s="30">
        <f>SUM(P392:P395)</f>
        <v>5647</v>
      </c>
    </row>
    <row r="392" spans="2:16" ht="10.5" customHeight="1">
      <c r="B392" s="3"/>
      <c r="C392" s="40">
        <v>86</v>
      </c>
      <c r="D392" s="40"/>
      <c r="E392" s="15" t="s">
        <v>736</v>
      </c>
      <c r="F392" s="15"/>
      <c r="G392" s="17">
        <f>SUM(G393:G399)</f>
        <v>1292</v>
      </c>
      <c r="H392" s="18">
        <f>SUM(H393:H399)</f>
        <v>17380</v>
      </c>
      <c r="I392" s="3"/>
      <c r="J392" s="3"/>
      <c r="K392" s="54">
        <v>931</v>
      </c>
      <c r="L392" s="54"/>
      <c r="M392" s="21"/>
      <c r="N392" s="21" t="s">
        <v>737</v>
      </c>
      <c r="O392" s="22">
        <v>129</v>
      </c>
      <c r="P392" s="23">
        <v>431</v>
      </c>
    </row>
    <row r="393" spans="2:16" ht="10.5" customHeight="1">
      <c r="B393" s="3"/>
      <c r="C393" s="54">
        <v>861</v>
      </c>
      <c r="D393" s="54"/>
      <c r="E393" s="21"/>
      <c r="F393" s="21" t="s">
        <v>738</v>
      </c>
      <c r="G393" s="22">
        <v>33</v>
      </c>
      <c r="H393" s="24">
        <v>153</v>
      </c>
      <c r="I393" s="3"/>
      <c r="J393" s="3"/>
      <c r="K393" s="54">
        <v>932</v>
      </c>
      <c r="L393" s="54"/>
      <c r="M393" s="21"/>
      <c r="N393" s="21" t="s">
        <v>739</v>
      </c>
      <c r="O393" s="22">
        <v>1955</v>
      </c>
      <c r="P393" s="23">
        <v>4048</v>
      </c>
    </row>
    <row r="394" spans="2:16" ht="10.5" customHeight="1">
      <c r="B394" s="3"/>
      <c r="C394" s="54">
        <v>862</v>
      </c>
      <c r="D394" s="54"/>
      <c r="E394" s="21"/>
      <c r="F394" s="21" t="s">
        <v>740</v>
      </c>
      <c r="G394" s="22">
        <v>68</v>
      </c>
      <c r="H394" s="24">
        <v>1087</v>
      </c>
      <c r="I394" s="3"/>
      <c r="J394" s="3"/>
      <c r="K394" s="54">
        <v>933</v>
      </c>
      <c r="L394" s="54"/>
      <c r="M394" s="21"/>
      <c r="N394" s="21" t="s">
        <v>741</v>
      </c>
      <c r="O394" s="22">
        <v>56</v>
      </c>
      <c r="P394" s="23">
        <v>111</v>
      </c>
    </row>
    <row r="395" spans="2:16" ht="10.5" customHeight="1">
      <c r="B395" s="3"/>
      <c r="C395" s="54">
        <v>863</v>
      </c>
      <c r="D395" s="54"/>
      <c r="E395" s="21"/>
      <c r="F395" s="21" t="s">
        <v>742</v>
      </c>
      <c r="G395" s="22">
        <v>9</v>
      </c>
      <c r="H395" s="24">
        <v>95</v>
      </c>
      <c r="I395" s="3"/>
      <c r="J395" s="3"/>
      <c r="K395" s="54">
        <v>939</v>
      </c>
      <c r="L395" s="54"/>
      <c r="M395" s="21"/>
      <c r="N395" s="21" t="s">
        <v>743</v>
      </c>
      <c r="O395" s="22">
        <v>278</v>
      </c>
      <c r="P395" s="23">
        <v>1057</v>
      </c>
    </row>
    <row r="396" spans="2:16" ht="10.5" customHeight="1">
      <c r="B396" s="3"/>
      <c r="C396" s="54">
        <v>864</v>
      </c>
      <c r="D396" s="54"/>
      <c r="E396" s="21"/>
      <c r="F396" s="21" t="s">
        <v>744</v>
      </c>
      <c r="G396" s="22">
        <v>193</v>
      </c>
      <c r="H396" s="24">
        <v>6262</v>
      </c>
      <c r="I396" s="3"/>
      <c r="J396" s="3"/>
      <c r="K396" s="3"/>
      <c r="L396" s="3"/>
      <c r="M396" s="21"/>
      <c r="N396" s="21"/>
      <c r="O396" s="22"/>
      <c r="P396" s="23"/>
    </row>
    <row r="397" spans="2:16" ht="10.5" customHeight="1">
      <c r="B397" s="3"/>
      <c r="C397" s="54">
        <v>865</v>
      </c>
      <c r="D397" s="54"/>
      <c r="E397" s="21"/>
      <c r="F397" s="21" t="s">
        <v>745</v>
      </c>
      <c r="G397" s="22">
        <v>55</v>
      </c>
      <c r="H397" s="24">
        <v>444</v>
      </c>
      <c r="I397" s="3"/>
      <c r="J397" s="3"/>
      <c r="K397" s="40">
        <v>94</v>
      </c>
      <c r="L397" s="40"/>
      <c r="M397" s="15" t="s">
        <v>813</v>
      </c>
      <c r="N397" s="15"/>
      <c r="O397" s="17">
        <f>SUM(O398:O402)</f>
        <v>585</v>
      </c>
      <c r="P397" s="30">
        <f>SUM(P398:P402)</f>
        <v>2852</v>
      </c>
    </row>
    <row r="398" spans="2:16" ht="10.5" customHeight="1">
      <c r="B398" s="3"/>
      <c r="C398" s="54">
        <v>866</v>
      </c>
      <c r="D398" s="54"/>
      <c r="E398" s="21"/>
      <c r="F398" s="21" t="s">
        <v>746</v>
      </c>
      <c r="G398" s="22">
        <v>74</v>
      </c>
      <c r="H398" s="24">
        <v>2617</v>
      </c>
      <c r="I398" s="3"/>
      <c r="J398" s="3"/>
      <c r="K398" s="54">
        <v>941</v>
      </c>
      <c r="L398" s="54"/>
      <c r="M398" s="21"/>
      <c r="N398" s="21" t="s">
        <v>747</v>
      </c>
      <c r="O398" s="22">
        <v>243</v>
      </c>
      <c r="P398" s="23">
        <v>1406</v>
      </c>
    </row>
    <row r="399" spans="2:16" ht="10.5" customHeight="1">
      <c r="B399" s="3"/>
      <c r="C399" s="54">
        <v>869</v>
      </c>
      <c r="D399" s="54"/>
      <c r="E399" s="21"/>
      <c r="F399" s="21" t="s">
        <v>748</v>
      </c>
      <c r="G399" s="22">
        <v>860</v>
      </c>
      <c r="H399" s="24">
        <v>6722</v>
      </c>
      <c r="I399" s="3"/>
      <c r="J399" s="3"/>
      <c r="K399" s="54">
        <v>942</v>
      </c>
      <c r="L399" s="54"/>
      <c r="M399" s="21"/>
      <c r="N399" s="21" t="s">
        <v>749</v>
      </c>
      <c r="O399" s="22">
        <v>64</v>
      </c>
      <c r="P399" s="23">
        <v>187</v>
      </c>
    </row>
    <row r="400" spans="2:16" ht="10.5" customHeight="1">
      <c r="B400" s="3"/>
      <c r="C400" s="20"/>
      <c r="D400" s="54" t="s">
        <v>750</v>
      </c>
      <c r="E400" s="39"/>
      <c r="F400" s="21" t="s">
        <v>751</v>
      </c>
      <c r="G400" s="22">
        <v>8</v>
      </c>
      <c r="H400" s="24">
        <v>491</v>
      </c>
      <c r="I400" s="3"/>
      <c r="J400" s="3"/>
      <c r="K400" s="54">
        <v>943</v>
      </c>
      <c r="L400" s="54"/>
      <c r="M400" s="21"/>
      <c r="N400" s="21" t="s">
        <v>752</v>
      </c>
      <c r="O400" s="22">
        <v>6</v>
      </c>
      <c r="P400" s="23">
        <v>50</v>
      </c>
    </row>
    <row r="401" spans="2:16" ht="10.5" customHeight="1">
      <c r="B401" s="3"/>
      <c r="C401" s="3"/>
      <c r="D401" s="54" t="s">
        <v>753</v>
      </c>
      <c r="E401" s="54"/>
      <c r="F401" s="21" t="s">
        <v>748</v>
      </c>
      <c r="G401" s="22">
        <v>852</v>
      </c>
      <c r="H401" s="24">
        <v>6231</v>
      </c>
      <c r="I401" s="3"/>
      <c r="J401" s="3"/>
      <c r="K401" s="54">
        <v>944</v>
      </c>
      <c r="L401" s="54"/>
      <c r="M401" s="21"/>
      <c r="N401" s="21" t="s">
        <v>754</v>
      </c>
      <c r="O401" s="22">
        <v>10</v>
      </c>
      <c r="P401" s="23">
        <v>41</v>
      </c>
    </row>
    <row r="402" spans="2:16" ht="10.5" customHeight="1">
      <c r="B402" s="3"/>
      <c r="C402" s="3"/>
      <c r="D402" s="3"/>
      <c r="E402" s="3"/>
      <c r="F402" s="3"/>
      <c r="G402" s="22"/>
      <c r="H402" s="24"/>
      <c r="I402" s="3"/>
      <c r="J402" s="3"/>
      <c r="K402" s="54">
        <v>949</v>
      </c>
      <c r="L402" s="54"/>
      <c r="M402" s="21"/>
      <c r="N402" s="21" t="s">
        <v>755</v>
      </c>
      <c r="O402" s="22">
        <v>262</v>
      </c>
      <c r="P402" s="23">
        <v>1168</v>
      </c>
    </row>
    <row r="403" spans="2:16" ht="10.5" customHeight="1">
      <c r="B403" s="3"/>
      <c r="C403" s="40">
        <v>87</v>
      </c>
      <c r="D403" s="40"/>
      <c r="E403" s="15" t="s">
        <v>756</v>
      </c>
      <c r="F403" s="15"/>
      <c r="G403" s="17">
        <f>SUM(G404:G406)</f>
        <v>230</v>
      </c>
      <c r="H403" s="18">
        <f>SUM(H404:H406)</f>
        <v>3360</v>
      </c>
      <c r="I403" s="3"/>
      <c r="J403" s="3"/>
      <c r="K403" s="3"/>
      <c r="L403" s="3"/>
      <c r="M403" s="21"/>
      <c r="N403" s="21"/>
      <c r="O403" s="22"/>
      <c r="P403" s="23"/>
    </row>
    <row r="404" spans="2:16" ht="10.5" customHeight="1">
      <c r="B404" s="3"/>
      <c r="C404" s="54">
        <v>871</v>
      </c>
      <c r="D404" s="54"/>
      <c r="E404" s="21"/>
      <c r="F404" s="21" t="s">
        <v>757</v>
      </c>
      <c r="G404" s="22">
        <v>188</v>
      </c>
      <c r="H404" s="24">
        <v>2957</v>
      </c>
      <c r="I404" s="3"/>
      <c r="J404" s="3"/>
      <c r="K404" s="40">
        <v>95</v>
      </c>
      <c r="L404" s="40"/>
      <c r="M404" s="15" t="s">
        <v>758</v>
      </c>
      <c r="N404" s="15"/>
      <c r="O404" s="17">
        <f>SUM(O405:O407)</f>
        <v>111</v>
      </c>
      <c r="P404" s="30">
        <f>SUM(P405:P407)</f>
        <v>574</v>
      </c>
    </row>
    <row r="405" spans="2:16" ht="10.5" customHeight="1">
      <c r="B405" s="3"/>
      <c r="C405" s="54">
        <v>872</v>
      </c>
      <c r="D405" s="54"/>
      <c r="E405" s="21"/>
      <c r="F405" s="21" t="s">
        <v>759</v>
      </c>
      <c r="G405" s="22">
        <v>41</v>
      </c>
      <c r="H405" s="24">
        <v>397</v>
      </c>
      <c r="I405" s="3"/>
      <c r="J405" s="3"/>
      <c r="K405" s="54">
        <v>951</v>
      </c>
      <c r="L405" s="54"/>
      <c r="M405" s="21"/>
      <c r="N405" s="21" t="s">
        <v>760</v>
      </c>
      <c r="O405" s="22">
        <v>90</v>
      </c>
      <c r="P405" s="23">
        <v>342</v>
      </c>
    </row>
    <row r="406" spans="2:16" ht="10.5" customHeight="1">
      <c r="B406" s="3"/>
      <c r="C406" s="54">
        <v>879</v>
      </c>
      <c r="D406" s="54"/>
      <c r="E406" s="21"/>
      <c r="F406" s="21" t="s">
        <v>761</v>
      </c>
      <c r="G406" s="22">
        <v>1</v>
      </c>
      <c r="H406" s="24">
        <v>6</v>
      </c>
      <c r="I406" s="3"/>
      <c r="J406" s="3"/>
      <c r="K406" s="54">
        <v>952</v>
      </c>
      <c r="L406" s="54"/>
      <c r="M406" s="21"/>
      <c r="N406" s="21" t="s">
        <v>762</v>
      </c>
      <c r="O406" s="22">
        <v>3</v>
      </c>
      <c r="P406" s="23">
        <v>16</v>
      </c>
    </row>
    <row r="407" spans="2:16" ht="10.5" customHeight="1">
      <c r="B407" s="3"/>
      <c r="C407" s="3"/>
      <c r="D407" s="3"/>
      <c r="E407" s="21"/>
      <c r="F407" s="21"/>
      <c r="G407" s="22"/>
      <c r="H407" s="24"/>
      <c r="I407" s="3"/>
      <c r="J407" s="3"/>
      <c r="K407" s="54">
        <v>959</v>
      </c>
      <c r="L407" s="54"/>
      <c r="M407" s="21"/>
      <c r="N407" s="21" t="s">
        <v>763</v>
      </c>
      <c r="O407" s="22">
        <v>18</v>
      </c>
      <c r="P407" s="23">
        <v>216</v>
      </c>
    </row>
    <row r="408" spans="2:16" ht="10.5" customHeight="1">
      <c r="B408" s="3"/>
      <c r="C408" s="40">
        <v>88</v>
      </c>
      <c r="D408" s="40"/>
      <c r="E408" s="15" t="s">
        <v>764</v>
      </c>
      <c r="F408" s="15"/>
      <c r="G408" s="17">
        <f>SUM(G409:G416)</f>
        <v>3447</v>
      </c>
      <c r="H408" s="18">
        <f>SUM(H409:H416)</f>
        <v>41176</v>
      </c>
      <c r="I408" s="3"/>
      <c r="J408" s="3"/>
      <c r="K408" s="3"/>
      <c r="L408" s="3"/>
      <c r="M408" s="3"/>
      <c r="N408" s="3"/>
      <c r="O408" s="22"/>
      <c r="P408" s="23"/>
    </row>
    <row r="409" spans="2:16" ht="10.5" customHeight="1">
      <c r="B409" s="3"/>
      <c r="C409" s="54">
        <v>881</v>
      </c>
      <c r="D409" s="54"/>
      <c r="E409" s="21"/>
      <c r="F409" s="21" t="s">
        <v>765</v>
      </c>
      <c r="G409" s="22">
        <v>130</v>
      </c>
      <c r="H409" s="24">
        <v>21631</v>
      </c>
      <c r="I409" s="3"/>
      <c r="J409" s="40" t="s">
        <v>766</v>
      </c>
      <c r="K409" s="40"/>
      <c r="L409" s="15" t="s">
        <v>767</v>
      </c>
      <c r="M409" s="15"/>
      <c r="N409" s="15"/>
      <c r="O409" s="17">
        <f>SUM(O411,O416)</f>
        <v>981</v>
      </c>
      <c r="P409" s="30">
        <f>SUM(P411,P416)</f>
        <v>27088</v>
      </c>
    </row>
    <row r="410" spans="2:16" ht="10.5" customHeight="1">
      <c r="B410" s="3"/>
      <c r="C410" s="54">
        <v>882</v>
      </c>
      <c r="D410" s="54"/>
      <c r="E410" s="21"/>
      <c r="F410" s="21" t="s">
        <v>768</v>
      </c>
      <c r="G410" s="22">
        <v>1004</v>
      </c>
      <c r="H410" s="24">
        <v>9808</v>
      </c>
      <c r="I410" s="3"/>
      <c r="J410" s="3"/>
      <c r="K410" s="3"/>
      <c r="L410" s="3"/>
      <c r="M410" s="3"/>
      <c r="N410" s="3"/>
      <c r="O410" s="22"/>
      <c r="P410" s="23"/>
    </row>
    <row r="411" spans="2:16" ht="10.5" customHeight="1">
      <c r="B411" s="3"/>
      <c r="C411" s="54">
        <v>883</v>
      </c>
      <c r="D411" s="54"/>
      <c r="E411" s="21"/>
      <c r="F411" s="21" t="s">
        <v>769</v>
      </c>
      <c r="G411" s="22">
        <v>806</v>
      </c>
      <c r="H411" s="24">
        <v>5005</v>
      </c>
      <c r="I411" s="3"/>
      <c r="J411" s="3"/>
      <c r="K411" s="40">
        <v>97</v>
      </c>
      <c r="L411" s="40"/>
      <c r="M411" s="15" t="s">
        <v>770</v>
      </c>
      <c r="N411" s="15"/>
      <c r="O411" s="17">
        <f>SUM(O412:O414)</f>
        <v>109</v>
      </c>
      <c r="P411" s="30">
        <f>SUM(P412:P414)</f>
        <v>5102</v>
      </c>
    </row>
    <row r="412" spans="2:16" ht="10.5" customHeight="1">
      <c r="B412" s="3"/>
      <c r="C412" s="54">
        <v>884</v>
      </c>
      <c r="D412" s="54"/>
      <c r="E412" s="21"/>
      <c r="F412" s="21" t="s">
        <v>771</v>
      </c>
      <c r="G412" s="22">
        <v>24</v>
      </c>
      <c r="H412" s="24">
        <v>44</v>
      </c>
      <c r="I412" s="3"/>
      <c r="J412" s="3"/>
      <c r="K412" s="54">
        <v>971</v>
      </c>
      <c r="L412" s="54"/>
      <c r="M412" s="21"/>
      <c r="N412" s="21" t="s">
        <v>772</v>
      </c>
      <c r="O412" s="22" t="s">
        <v>90</v>
      </c>
      <c r="P412" s="23" t="s">
        <v>90</v>
      </c>
    </row>
    <row r="413" spans="2:16" ht="10.5" customHeight="1">
      <c r="B413" s="3"/>
      <c r="C413" s="54">
        <v>885</v>
      </c>
      <c r="D413" s="54"/>
      <c r="E413" s="21"/>
      <c r="F413" s="21" t="s">
        <v>773</v>
      </c>
      <c r="G413" s="22">
        <v>1338</v>
      </c>
      <c r="H413" s="24">
        <v>3025</v>
      </c>
      <c r="I413" s="3"/>
      <c r="J413" s="3"/>
      <c r="K413" s="54">
        <v>972</v>
      </c>
      <c r="L413" s="54"/>
      <c r="M413" s="21"/>
      <c r="N413" s="21" t="s">
        <v>774</v>
      </c>
      <c r="O413" s="22">
        <v>9</v>
      </c>
      <c r="P413" s="23">
        <v>268</v>
      </c>
    </row>
    <row r="414" spans="2:16" ht="10.5" customHeight="1">
      <c r="B414" s="3"/>
      <c r="C414" s="54">
        <v>886</v>
      </c>
      <c r="D414" s="54"/>
      <c r="E414" s="21"/>
      <c r="F414" s="21" t="s">
        <v>775</v>
      </c>
      <c r="G414" s="22">
        <v>100</v>
      </c>
      <c r="H414" s="24">
        <v>278</v>
      </c>
      <c r="I414" s="3"/>
      <c r="J414" s="3"/>
      <c r="K414" s="54">
        <v>973</v>
      </c>
      <c r="L414" s="54"/>
      <c r="M414" s="21"/>
      <c r="N414" s="21" t="s">
        <v>776</v>
      </c>
      <c r="O414" s="22">
        <v>100</v>
      </c>
      <c r="P414" s="23">
        <v>4834</v>
      </c>
    </row>
    <row r="415" spans="2:16" ht="10.5" customHeight="1">
      <c r="B415" s="3"/>
      <c r="C415" s="54">
        <v>887</v>
      </c>
      <c r="D415" s="54"/>
      <c r="E415" s="21"/>
      <c r="F415" s="34" t="s">
        <v>777</v>
      </c>
      <c r="G415" s="22">
        <v>16</v>
      </c>
      <c r="H415" s="24">
        <v>396</v>
      </c>
      <c r="I415" s="3"/>
      <c r="J415" s="3"/>
      <c r="K415" s="3"/>
      <c r="L415" s="3"/>
      <c r="M415" s="21"/>
      <c r="N415" s="21"/>
      <c r="O415" s="22"/>
      <c r="P415" s="23"/>
    </row>
    <row r="416" spans="2:16" ht="10.5" customHeight="1">
      <c r="B416" s="3"/>
      <c r="C416" s="54">
        <v>889</v>
      </c>
      <c r="D416" s="54"/>
      <c r="E416" s="21"/>
      <c r="F416" s="21" t="s">
        <v>778</v>
      </c>
      <c r="G416" s="22">
        <v>29</v>
      </c>
      <c r="H416" s="24">
        <v>989</v>
      </c>
      <c r="I416" s="3"/>
      <c r="J416" s="3"/>
      <c r="K416" s="40">
        <v>98</v>
      </c>
      <c r="L416" s="40"/>
      <c r="M416" s="15" t="s">
        <v>779</v>
      </c>
      <c r="N416" s="15"/>
      <c r="O416" s="17">
        <f>SUM(O417:O418)</f>
        <v>872</v>
      </c>
      <c r="P416" s="30">
        <f>SUM(P417:P418)</f>
        <v>21986</v>
      </c>
    </row>
    <row r="417" spans="2:16" ht="10.5" customHeight="1">
      <c r="B417" s="3"/>
      <c r="C417" s="3"/>
      <c r="D417" s="3"/>
      <c r="E417" s="21"/>
      <c r="F417" s="21"/>
      <c r="G417" s="22"/>
      <c r="H417" s="24"/>
      <c r="I417" s="3"/>
      <c r="J417" s="3"/>
      <c r="K417" s="54">
        <v>981</v>
      </c>
      <c r="L417" s="54"/>
      <c r="M417" s="21"/>
      <c r="N417" s="21" t="s">
        <v>780</v>
      </c>
      <c r="O417" s="22">
        <v>282</v>
      </c>
      <c r="P417" s="23">
        <v>7033</v>
      </c>
    </row>
    <row r="418" spans="2:16" ht="10.5" customHeight="1">
      <c r="B418" s="3"/>
      <c r="C418" s="40">
        <v>89</v>
      </c>
      <c r="D418" s="40"/>
      <c r="E418" s="15" t="s">
        <v>781</v>
      </c>
      <c r="F418" s="15"/>
      <c r="G418" s="17">
        <f>SUM(G419:G422)</f>
        <v>79</v>
      </c>
      <c r="H418" s="18">
        <f>SUM(H419:H422)</f>
        <v>1238</v>
      </c>
      <c r="I418" s="3"/>
      <c r="J418" s="3"/>
      <c r="K418" s="54">
        <v>982</v>
      </c>
      <c r="L418" s="54"/>
      <c r="M418" s="21"/>
      <c r="N418" s="21" t="s">
        <v>782</v>
      </c>
      <c r="O418" s="22">
        <v>590</v>
      </c>
      <c r="P418" s="23">
        <v>14953</v>
      </c>
    </row>
    <row r="419" spans="2:16" ht="10.5" customHeight="1">
      <c r="B419" s="3"/>
      <c r="C419" s="54">
        <v>891</v>
      </c>
      <c r="D419" s="54"/>
      <c r="E419" s="21"/>
      <c r="F419" s="21" t="s">
        <v>783</v>
      </c>
      <c r="G419" s="22">
        <v>14</v>
      </c>
      <c r="H419" s="24">
        <v>500</v>
      </c>
      <c r="I419" s="3"/>
      <c r="J419" s="3"/>
      <c r="K419" s="3"/>
      <c r="L419" s="3"/>
      <c r="M419" s="3"/>
      <c r="N419" s="3"/>
      <c r="O419" s="59"/>
      <c r="P419" s="3"/>
    </row>
    <row r="420" spans="2:16" ht="10.5" customHeight="1">
      <c r="B420" s="3"/>
      <c r="C420" s="54">
        <v>892</v>
      </c>
      <c r="D420" s="54"/>
      <c r="E420" s="21"/>
      <c r="F420" s="21" t="s">
        <v>784</v>
      </c>
      <c r="G420" s="22">
        <v>52</v>
      </c>
      <c r="H420" s="24">
        <v>562</v>
      </c>
      <c r="I420" s="3"/>
      <c r="J420" s="3"/>
      <c r="K420" s="3"/>
      <c r="L420" s="3"/>
      <c r="M420" s="3"/>
      <c r="N420" s="3"/>
      <c r="O420" s="59"/>
      <c r="P420" s="3"/>
    </row>
    <row r="421" spans="2:16" ht="10.5" customHeight="1">
      <c r="B421" s="3"/>
      <c r="C421" s="54">
        <v>893</v>
      </c>
      <c r="D421" s="54"/>
      <c r="E421" s="21"/>
      <c r="F421" s="34" t="s">
        <v>785</v>
      </c>
      <c r="G421" s="22" t="s">
        <v>90</v>
      </c>
      <c r="H421" s="24" t="s">
        <v>90</v>
      </c>
      <c r="I421" s="3"/>
      <c r="J421" s="3"/>
      <c r="K421" s="3"/>
      <c r="L421" s="3"/>
      <c r="M421" s="3"/>
      <c r="N421" s="3"/>
      <c r="O421" s="59"/>
      <c r="P421" s="3"/>
    </row>
    <row r="422" spans="2:16" ht="10.5" customHeight="1">
      <c r="B422" s="3"/>
      <c r="C422" s="54">
        <v>899</v>
      </c>
      <c r="D422" s="54"/>
      <c r="E422" s="21"/>
      <c r="F422" s="21" t="s">
        <v>786</v>
      </c>
      <c r="G422" s="22">
        <v>13</v>
      </c>
      <c r="H422" s="24">
        <v>176</v>
      </c>
      <c r="I422" s="3"/>
      <c r="J422" s="3"/>
      <c r="K422" s="3"/>
      <c r="L422" s="3"/>
      <c r="M422" s="3"/>
      <c r="N422" s="3"/>
      <c r="O422" s="59"/>
      <c r="P422" s="3"/>
    </row>
    <row r="423" spans="2:16" ht="10.5" customHeight="1">
      <c r="B423" s="3"/>
      <c r="C423" s="3"/>
      <c r="D423" s="3"/>
      <c r="E423" s="21"/>
      <c r="F423" s="21"/>
      <c r="G423" s="22"/>
      <c r="H423" s="24"/>
      <c r="I423" s="3"/>
      <c r="J423" s="3"/>
      <c r="K423" s="3"/>
      <c r="L423" s="3"/>
      <c r="M423" s="3"/>
      <c r="N423" s="3"/>
      <c r="O423" s="59"/>
      <c r="P423" s="3"/>
    </row>
    <row r="424" spans="2:16" ht="10.5" customHeight="1">
      <c r="B424" s="3"/>
      <c r="C424" s="40">
        <v>90</v>
      </c>
      <c r="D424" s="40"/>
      <c r="E424" s="15" t="s">
        <v>787</v>
      </c>
      <c r="F424" s="15"/>
      <c r="G424" s="17">
        <f>SUM(O361,O362,O363,O366,O367,O368,O369)</f>
        <v>983</v>
      </c>
      <c r="H424" s="18">
        <f>SUM(P361,P362,P363,P366,P367,P368,P369)</f>
        <v>11836</v>
      </c>
      <c r="I424" s="3"/>
      <c r="J424" s="3"/>
      <c r="K424" s="3"/>
      <c r="L424" s="3"/>
      <c r="M424" s="3"/>
      <c r="N424" s="3"/>
      <c r="O424" s="59"/>
      <c r="P424" s="3"/>
    </row>
    <row r="425" spans="2:16" ht="5.25" customHeight="1" thickBot="1">
      <c r="B425" s="3"/>
      <c r="C425" s="3"/>
      <c r="D425" s="3"/>
      <c r="E425" s="3"/>
      <c r="F425" s="3"/>
      <c r="G425" s="61"/>
      <c r="H425" s="62"/>
      <c r="I425" s="3"/>
      <c r="J425" s="3"/>
      <c r="K425" s="3"/>
      <c r="L425" s="3"/>
      <c r="M425" s="3"/>
      <c r="N425" s="3"/>
      <c r="O425" s="61"/>
      <c r="P425" s="3"/>
    </row>
    <row r="426" spans="1:16" ht="11.25" customHeight="1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</sheetData>
  <mergeCells count="682">
    <mergeCell ref="K281:L281"/>
    <mergeCell ref="K282:L282"/>
    <mergeCell ref="L262:N262"/>
    <mergeCell ref="M241:N241"/>
    <mergeCell ref="K276:L276"/>
    <mergeCell ref="M278:N278"/>
    <mergeCell ref="K279:L279"/>
    <mergeCell ref="K280:L280"/>
    <mergeCell ref="K271:L271"/>
    <mergeCell ref="M273:N273"/>
    <mergeCell ref="K274:L274"/>
    <mergeCell ref="K275:L275"/>
    <mergeCell ref="K266:L266"/>
    <mergeCell ref="K267:L267"/>
    <mergeCell ref="M269:N269"/>
    <mergeCell ref="K270:L270"/>
    <mergeCell ref="K260:L260"/>
    <mergeCell ref="M264:N264"/>
    <mergeCell ref="K265:L265"/>
    <mergeCell ref="L255:M255"/>
    <mergeCell ref="M257:N257"/>
    <mergeCell ref="K258:L258"/>
    <mergeCell ref="K259:L259"/>
    <mergeCell ref="K251:L251"/>
    <mergeCell ref="K252:L252"/>
    <mergeCell ref="L253:M253"/>
    <mergeCell ref="L254:M254"/>
    <mergeCell ref="L247:M247"/>
    <mergeCell ref="L248:M248"/>
    <mergeCell ref="K249:L249"/>
    <mergeCell ref="K250:L250"/>
    <mergeCell ref="L243:M243"/>
    <mergeCell ref="L244:M244"/>
    <mergeCell ref="L245:M245"/>
    <mergeCell ref="L246:M246"/>
    <mergeCell ref="L237:M237"/>
    <mergeCell ref="K239:M239"/>
    <mergeCell ref="K242:L242"/>
    <mergeCell ref="K233:L233"/>
    <mergeCell ref="K234:L234"/>
    <mergeCell ref="K235:L235"/>
    <mergeCell ref="L236:M236"/>
    <mergeCell ref="M223:N223"/>
    <mergeCell ref="K224:L224"/>
    <mergeCell ref="K225:L225"/>
    <mergeCell ref="K226:L226"/>
    <mergeCell ref="C282:D282"/>
    <mergeCell ref="K219:L219"/>
    <mergeCell ref="K220:L220"/>
    <mergeCell ref="K221:L221"/>
    <mergeCell ref="K227:L227"/>
    <mergeCell ref="K228:L228"/>
    <mergeCell ref="L229:M229"/>
    <mergeCell ref="L230:M230"/>
    <mergeCell ref="L231:M231"/>
    <mergeCell ref="K232:L232"/>
    <mergeCell ref="C277:D277"/>
    <mergeCell ref="C278:D278"/>
    <mergeCell ref="E280:F280"/>
    <mergeCell ref="C281:D281"/>
    <mergeCell ref="C272:D272"/>
    <mergeCell ref="D273:E273"/>
    <mergeCell ref="D274:E274"/>
    <mergeCell ref="E276:F276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59:D259"/>
    <mergeCell ref="C260:D260"/>
    <mergeCell ref="C261:D261"/>
    <mergeCell ref="E263:F263"/>
    <mergeCell ref="C248:D248"/>
    <mergeCell ref="C250:E250"/>
    <mergeCell ref="C257:D257"/>
    <mergeCell ref="C258:D258"/>
    <mergeCell ref="E252:F252"/>
    <mergeCell ref="C253:D253"/>
    <mergeCell ref="C254:D254"/>
    <mergeCell ref="E256:F256"/>
    <mergeCell ref="E244:F244"/>
    <mergeCell ref="C245:D245"/>
    <mergeCell ref="C246:D246"/>
    <mergeCell ref="C247:D247"/>
    <mergeCell ref="C133:D133"/>
    <mergeCell ref="E127:F127"/>
    <mergeCell ref="C128:D128"/>
    <mergeCell ref="C129:D129"/>
    <mergeCell ref="C130:D130"/>
    <mergeCell ref="C124:D124"/>
    <mergeCell ref="C125:D125"/>
    <mergeCell ref="C131:D131"/>
    <mergeCell ref="C132:D132"/>
    <mergeCell ref="C120:D120"/>
    <mergeCell ref="C121:D121"/>
    <mergeCell ref="C122:D122"/>
    <mergeCell ref="C123:D123"/>
    <mergeCell ref="C115:D115"/>
    <mergeCell ref="C116:D116"/>
    <mergeCell ref="C117:D117"/>
    <mergeCell ref="E119:F119"/>
    <mergeCell ref="C111:D111"/>
    <mergeCell ref="C112:D112"/>
    <mergeCell ref="C113:D113"/>
    <mergeCell ref="C114:D114"/>
    <mergeCell ref="C106:D106"/>
    <mergeCell ref="C107:D107"/>
    <mergeCell ref="E109:F109"/>
    <mergeCell ref="C110:D110"/>
    <mergeCell ref="C102:D102"/>
    <mergeCell ref="C103:D103"/>
    <mergeCell ref="C104:D104"/>
    <mergeCell ref="C105:D105"/>
    <mergeCell ref="C97:D97"/>
    <mergeCell ref="C98:D98"/>
    <mergeCell ref="C99:D99"/>
    <mergeCell ref="E101:F101"/>
    <mergeCell ref="C91:D91"/>
    <mergeCell ref="E93:F93"/>
    <mergeCell ref="C94:D94"/>
    <mergeCell ref="C96:D96"/>
    <mergeCell ref="C95:D95"/>
    <mergeCell ref="C79:D79"/>
    <mergeCell ref="C82:D82"/>
    <mergeCell ref="C83:D83"/>
    <mergeCell ref="C84:D84"/>
    <mergeCell ref="O74:O75"/>
    <mergeCell ref="P74:P75"/>
    <mergeCell ref="C77:D77"/>
    <mergeCell ref="C78:D78"/>
    <mergeCell ref="A74:F75"/>
    <mergeCell ref="G74:G75"/>
    <mergeCell ref="H74:H75"/>
    <mergeCell ref="I74:N75"/>
    <mergeCell ref="K62:L62"/>
    <mergeCell ref="K63:L63"/>
    <mergeCell ref="M65:N65"/>
    <mergeCell ref="K66:L66"/>
    <mergeCell ref="K58:L58"/>
    <mergeCell ref="K59:L59"/>
    <mergeCell ref="K60:L60"/>
    <mergeCell ref="K61:L61"/>
    <mergeCell ref="M54:N54"/>
    <mergeCell ref="K55:L55"/>
    <mergeCell ref="K56:L56"/>
    <mergeCell ref="K57:L57"/>
    <mergeCell ref="K50:L50"/>
    <mergeCell ref="K51:L51"/>
    <mergeCell ref="K52:L52"/>
    <mergeCell ref="M46:N46"/>
    <mergeCell ref="K44:L44"/>
    <mergeCell ref="K47:L47"/>
    <mergeCell ref="K48:L48"/>
    <mergeCell ref="K49:L49"/>
    <mergeCell ref="K40:L40"/>
    <mergeCell ref="K41:L41"/>
    <mergeCell ref="K42:L42"/>
    <mergeCell ref="K43:L43"/>
    <mergeCell ref="K36:L36"/>
    <mergeCell ref="K37:L37"/>
    <mergeCell ref="K38:L38"/>
    <mergeCell ref="K39:L39"/>
    <mergeCell ref="M35:N35"/>
    <mergeCell ref="K27:L27"/>
    <mergeCell ref="K28:L28"/>
    <mergeCell ref="K29:L29"/>
    <mergeCell ref="K30:L30"/>
    <mergeCell ref="L33:N33"/>
    <mergeCell ref="L23:M23"/>
    <mergeCell ref="L24:M24"/>
    <mergeCell ref="K31:L31"/>
    <mergeCell ref="M26:N26"/>
    <mergeCell ref="K14:L14"/>
    <mergeCell ref="K15:L15"/>
    <mergeCell ref="K16:L16"/>
    <mergeCell ref="C224:D224"/>
    <mergeCell ref="K17:L17"/>
    <mergeCell ref="K18:L18"/>
    <mergeCell ref="K19:L19"/>
    <mergeCell ref="K20:L20"/>
    <mergeCell ref="K21:L21"/>
    <mergeCell ref="K22:L22"/>
    <mergeCell ref="K11:L11"/>
    <mergeCell ref="K7:L7"/>
    <mergeCell ref="K8:L8"/>
    <mergeCell ref="K9:L9"/>
    <mergeCell ref="K10:L10"/>
    <mergeCell ref="E61:F61"/>
    <mergeCell ref="C62:D62"/>
    <mergeCell ref="C63:D63"/>
    <mergeCell ref="C64:D64"/>
    <mergeCell ref="C55:D55"/>
    <mergeCell ref="E57:F57"/>
    <mergeCell ref="C58:D58"/>
    <mergeCell ref="C59:D59"/>
    <mergeCell ref="C51:D51"/>
    <mergeCell ref="E47:F47"/>
    <mergeCell ref="E53:F53"/>
    <mergeCell ref="C54:D54"/>
    <mergeCell ref="D45:F45"/>
    <mergeCell ref="C48:D48"/>
    <mergeCell ref="C49:D49"/>
    <mergeCell ref="C50:D50"/>
    <mergeCell ref="E37:F37"/>
    <mergeCell ref="B41:D41"/>
    <mergeCell ref="B43:D43"/>
    <mergeCell ref="E14:F14"/>
    <mergeCell ref="C35:D35"/>
    <mergeCell ref="C38:D38"/>
    <mergeCell ref="C39:D39"/>
    <mergeCell ref="C24:D24"/>
    <mergeCell ref="C26:D26"/>
    <mergeCell ref="C17:D17"/>
    <mergeCell ref="D21:F21"/>
    <mergeCell ref="E23:F23"/>
    <mergeCell ref="C34:D34"/>
    <mergeCell ref="C27:D27"/>
    <mergeCell ref="C28:D28"/>
    <mergeCell ref="C33:D33"/>
    <mergeCell ref="D30:F30"/>
    <mergeCell ref="E32:F32"/>
    <mergeCell ref="C25:D25"/>
    <mergeCell ref="C18:D18"/>
    <mergeCell ref="C19:D19"/>
    <mergeCell ref="B8:D8"/>
    <mergeCell ref="B10:D10"/>
    <mergeCell ref="C15:D15"/>
    <mergeCell ref="C16:D16"/>
    <mergeCell ref="D12:F12"/>
    <mergeCell ref="O3:O4"/>
    <mergeCell ref="P3:P4"/>
    <mergeCell ref="B6:D6"/>
    <mergeCell ref="A3:F4"/>
    <mergeCell ref="I3:N4"/>
    <mergeCell ref="K6:L6"/>
    <mergeCell ref="G3:G4"/>
    <mergeCell ref="H3:H4"/>
    <mergeCell ref="K84:L84"/>
    <mergeCell ref="E135:F135"/>
    <mergeCell ref="C136:D136"/>
    <mergeCell ref="C137:D137"/>
    <mergeCell ref="K122:L122"/>
    <mergeCell ref="C85:D85"/>
    <mergeCell ref="E87:F87"/>
    <mergeCell ref="C88:D88"/>
    <mergeCell ref="C89:D89"/>
    <mergeCell ref="C90:D90"/>
    <mergeCell ref="K80:L80"/>
    <mergeCell ref="K81:L81"/>
    <mergeCell ref="K82:L82"/>
    <mergeCell ref="K83:L83"/>
    <mergeCell ref="C65:D65"/>
    <mergeCell ref="M77:N77"/>
    <mergeCell ref="K78:L78"/>
    <mergeCell ref="K79:L79"/>
    <mergeCell ref="D67:F67"/>
    <mergeCell ref="E69:F69"/>
    <mergeCell ref="A71:H71"/>
    <mergeCell ref="K67:L67"/>
    <mergeCell ref="K68:L68"/>
    <mergeCell ref="K69:L69"/>
    <mergeCell ref="K85:L85"/>
    <mergeCell ref="K86:L86"/>
    <mergeCell ref="M88:N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M99:N99"/>
    <mergeCell ref="K100:L100"/>
    <mergeCell ref="K101:L101"/>
    <mergeCell ref="K102:L102"/>
    <mergeCell ref="K103:L103"/>
    <mergeCell ref="K104:L104"/>
    <mergeCell ref="K105:L105"/>
    <mergeCell ref="K106:L106"/>
    <mergeCell ref="M108:N108"/>
    <mergeCell ref="K109:L109"/>
    <mergeCell ref="K110:L110"/>
    <mergeCell ref="K111:L111"/>
    <mergeCell ref="K112:L112"/>
    <mergeCell ref="K113:L113"/>
    <mergeCell ref="K114:L114"/>
    <mergeCell ref="K121:L121"/>
    <mergeCell ref="K123:L123"/>
    <mergeCell ref="K124:L124"/>
    <mergeCell ref="K125:L125"/>
    <mergeCell ref="M116:N116"/>
    <mergeCell ref="K117:L117"/>
    <mergeCell ref="K118:L118"/>
    <mergeCell ref="K119:L119"/>
    <mergeCell ref="K120:L120"/>
    <mergeCell ref="M127:N127"/>
    <mergeCell ref="K128:L128"/>
    <mergeCell ref="K130:L130"/>
    <mergeCell ref="K129:L129"/>
    <mergeCell ref="K131:L131"/>
    <mergeCell ref="K132:L132"/>
    <mergeCell ref="K133:L133"/>
    <mergeCell ref="K134:L134"/>
    <mergeCell ref="K135:L135"/>
    <mergeCell ref="K136:L136"/>
    <mergeCell ref="K139:L139"/>
    <mergeCell ref="K140:L140"/>
    <mergeCell ref="M138:N138"/>
    <mergeCell ref="A145:F146"/>
    <mergeCell ref="G145:G146"/>
    <mergeCell ref="H145:H146"/>
    <mergeCell ref="I145:N146"/>
    <mergeCell ref="C139:D139"/>
    <mergeCell ref="C138:D138"/>
    <mergeCell ref="O145:O146"/>
    <mergeCell ref="P145:P146"/>
    <mergeCell ref="C148:D148"/>
    <mergeCell ref="C149:D149"/>
    <mergeCell ref="C150:D150"/>
    <mergeCell ref="C151:D151"/>
    <mergeCell ref="C152:D152"/>
    <mergeCell ref="C153:D153"/>
    <mergeCell ref="C154:D154"/>
    <mergeCell ref="E156:F156"/>
    <mergeCell ref="C157:D157"/>
    <mergeCell ref="C158:D158"/>
    <mergeCell ref="C159:D159"/>
    <mergeCell ref="C160:D160"/>
    <mergeCell ref="C161:D161"/>
    <mergeCell ref="C162:D162"/>
    <mergeCell ref="E164:F164"/>
    <mergeCell ref="C165:D165"/>
    <mergeCell ref="C166:D166"/>
    <mergeCell ref="C167:D167"/>
    <mergeCell ref="C168:D168"/>
    <mergeCell ref="C169:D169"/>
    <mergeCell ref="C170:D170"/>
    <mergeCell ref="C171:D171"/>
    <mergeCell ref="E173:F173"/>
    <mergeCell ref="C174:D174"/>
    <mergeCell ref="C175:D175"/>
    <mergeCell ref="C176:D176"/>
    <mergeCell ref="C177:D177"/>
    <mergeCell ref="C178:D178"/>
    <mergeCell ref="C179:D179"/>
    <mergeCell ref="C180:D180"/>
    <mergeCell ref="E223:F223"/>
    <mergeCell ref="C181:D181"/>
    <mergeCell ref="C182:D182"/>
    <mergeCell ref="E183:F183"/>
    <mergeCell ref="C184:D184"/>
    <mergeCell ref="C189:D189"/>
    <mergeCell ref="C190:D190"/>
    <mergeCell ref="C191:D191"/>
    <mergeCell ref="C185:D185"/>
    <mergeCell ref="C186:D186"/>
    <mergeCell ref="D187:E187"/>
    <mergeCell ref="C200:D200"/>
    <mergeCell ref="C220:D220"/>
    <mergeCell ref="C221:D221"/>
    <mergeCell ref="C192:D192"/>
    <mergeCell ref="C193:D193"/>
    <mergeCell ref="D194:E194"/>
    <mergeCell ref="D195:E195"/>
    <mergeCell ref="C209:D209"/>
    <mergeCell ref="C210:D210"/>
    <mergeCell ref="C211:D211"/>
    <mergeCell ref="E202:F202"/>
    <mergeCell ref="C203:D203"/>
    <mergeCell ref="E205:F205"/>
    <mergeCell ref="C206:D206"/>
    <mergeCell ref="M13:N13"/>
    <mergeCell ref="D197:F197"/>
    <mergeCell ref="L149:N149"/>
    <mergeCell ref="M151:N151"/>
    <mergeCell ref="K152:L152"/>
    <mergeCell ref="M154:N154"/>
    <mergeCell ref="K155:L155"/>
    <mergeCell ref="K156:L156"/>
    <mergeCell ref="D188:E188"/>
    <mergeCell ref="K157:L157"/>
    <mergeCell ref="K158:L158"/>
    <mergeCell ref="K159:L159"/>
    <mergeCell ref="M161:N161"/>
    <mergeCell ref="K162:L162"/>
    <mergeCell ref="K163:L163"/>
    <mergeCell ref="K164:L164"/>
    <mergeCell ref="K165:L165"/>
    <mergeCell ref="K166:L166"/>
    <mergeCell ref="M168:N168"/>
    <mergeCell ref="K169:L169"/>
    <mergeCell ref="K170:L170"/>
    <mergeCell ref="K171:L171"/>
    <mergeCell ref="K172:L172"/>
    <mergeCell ref="M174:N174"/>
    <mergeCell ref="K175:L175"/>
    <mergeCell ref="K176:L176"/>
    <mergeCell ref="M178:N178"/>
    <mergeCell ref="K179:L179"/>
    <mergeCell ref="K180:L180"/>
    <mergeCell ref="K181:L181"/>
    <mergeCell ref="M183:N183"/>
    <mergeCell ref="K184:L184"/>
    <mergeCell ref="K185:L185"/>
    <mergeCell ref="K186:L186"/>
    <mergeCell ref="K187:L187"/>
    <mergeCell ref="K188:L188"/>
    <mergeCell ref="K189:L189"/>
    <mergeCell ref="K190:L190"/>
    <mergeCell ref="K191:L191"/>
    <mergeCell ref="M193:N193"/>
    <mergeCell ref="K194:L194"/>
    <mergeCell ref="E219:F219"/>
    <mergeCell ref="K195:L195"/>
    <mergeCell ref="M197:N197"/>
    <mergeCell ref="K198:L198"/>
    <mergeCell ref="K199:L199"/>
    <mergeCell ref="E208:F208"/>
    <mergeCell ref="E199:F199"/>
    <mergeCell ref="O216:O217"/>
    <mergeCell ref="K200:L200"/>
    <mergeCell ref="K201:L201"/>
    <mergeCell ref="P216:P217"/>
    <mergeCell ref="L209:M209"/>
    <mergeCell ref="L210:M210"/>
    <mergeCell ref="M207:N207"/>
    <mergeCell ref="L203:N203"/>
    <mergeCell ref="K205:M205"/>
    <mergeCell ref="K208:L208"/>
    <mergeCell ref="A216:F217"/>
    <mergeCell ref="G216:G217"/>
    <mergeCell ref="H216:H217"/>
    <mergeCell ref="I216:N217"/>
    <mergeCell ref="D225:E225"/>
    <mergeCell ref="D226:E226"/>
    <mergeCell ref="D227:E227"/>
    <mergeCell ref="D228:E228"/>
    <mergeCell ref="D229:E229"/>
    <mergeCell ref="C230:D230"/>
    <mergeCell ref="E232:F232"/>
    <mergeCell ref="C233:D233"/>
    <mergeCell ref="C234:D234"/>
    <mergeCell ref="C235:D235"/>
    <mergeCell ref="C236:D236"/>
    <mergeCell ref="E238:F238"/>
    <mergeCell ref="C239:D239"/>
    <mergeCell ref="C240:D240"/>
    <mergeCell ref="C241:D241"/>
    <mergeCell ref="C242:D242"/>
    <mergeCell ref="O287:O288"/>
    <mergeCell ref="P287:P288"/>
    <mergeCell ref="C290:D290"/>
    <mergeCell ref="C291:D291"/>
    <mergeCell ref="A287:F288"/>
    <mergeCell ref="G287:G288"/>
    <mergeCell ref="H287:H288"/>
    <mergeCell ref="I287:N288"/>
    <mergeCell ref="E293:F293"/>
    <mergeCell ref="C294:D294"/>
    <mergeCell ref="C295:D295"/>
    <mergeCell ref="C296:D296"/>
    <mergeCell ref="C297:D297"/>
    <mergeCell ref="C298:D298"/>
    <mergeCell ref="E300:F300"/>
    <mergeCell ref="C301:D301"/>
    <mergeCell ref="E303:F303"/>
    <mergeCell ref="C304:D304"/>
    <mergeCell ref="C305:D305"/>
    <mergeCell ref="C306:D306"/>
    <mergeCell ref="C307:D307"/>
    <mergeCell ref="E309:F309"/>
    <mergeCell ref="C310:D310"/>
    <mergeCell ref="C311:D311"/>
    <mergeCell ref="C312:D312"/>
    <mergeCell ref="C313:D313"/>
    <mergeCell ref="C314:D314"/>
    <mergeCell ref="D316:F316"/>
    <mergeCell ref="E318:F318"/>
    <mergeCell ref="C319:D319"/>
    <mergeCell ref="C320:D320"/>
    <mergeCell ref="E322:F322"/>
    <mergeCell ref="C323:D323"/>
    <mergeCell ref="C324:D324"/>
    <mergeCell ref="C325:D325"/>
    <mergeCell ref="D327:F327"/>
    <mergeCell ref="E329:F329"/>
    <mergeCell ref="C330:D330"/>
    <mergeCell ref="D331:E331"/>
    <mergeCell ref="D332:E332"/>
    <mergeCell ref="C333:D333"/>
    <mergeCell ref="C334:D334"/>
    <mergeCell ref="C335:D335"/>
    <mergeCell ref="C336:D336"/>
    <mergeCell ref="C337:D337"/>
    <mergeCell ref="C338:D338"/>
    <mergeCell ref="E340:F340"/>
    <mergeCell ref="C341:D341"/>
    <mergeCell ref="E343:F343"/>
    <mergeCell ref="C344:D344"/>
    <mergeCell ref="C345:D345"/>
    <mergeCell ref="C346:D346"/>
    <mergeCell ref="C347:D347"/>
    <mergeCell ref="C348:D348"/>
    <mergeCell ref="C349:D349"/>
    <mergeCell ref="E351:F351"/>
    <mergeCell ref="C352:D352"/>
    <mergeCell ref="C353:D353"/>
    <mergeCell ref="K290:L290"/>
    <mergeCell ref="K291:L291"/>
    <mergeCell ref="L292:M292"/>
    <mergeCell ref="L293:M293"/>
    <mergeCell ref="M295:N295"/>
    <mergeCell ref="K296:L296"/>
    <mergeCell ref="K297:L297"/>
    <mergeCell ref="K298:L298"/>
    <mergeCell ref="K299:L299"/>
    <mergeCell ref="K300:L300"/>
    <mergeCell ref="K301:L301"/>
    <mergeCell ref="L302:M302"/>
    <mergeCell ref="L303:M303"/>
    <mergeCell ref="L304:M304"/>
    <mergeCell ref="L305:M305"/>
    <mergeCell ref="L306:M306"/>
    <mergeCell ref="L307:M307"/>
    <mergeCell ref="L308:M308"/>
    <mergeCell ref="K309:L309"/>
    <mergeCell ref="K310:L310"/>
    <mergeCell ref="L311:M311"/>
    <mergeCell ref="L312:M312"/>
    <mergeCell ref="L313:M313"/>
    <mergeCell ref="K314:L314"/>
    <mergeCell ref="L315:M315"/>
    <mergeCell ref="L316:M316"/>
    <mergeCell ref="L317:M317"/>
    <mergeCell ref="M319:N319"/>
    <mergeCell ref="K320:L320"/>
    <mergeCell ref="M322:N322"/>
    <mergeCell ref="K323:L323"/>
    <mergeCell ref="K324:L324"/>
    <mergeCell ref="K325:L325"/>
    <mergeCell ref="K327:L327"/>
    <mergeCell ref="K326:L326"/>
    <mergeCell ref="M329:N329"/>
    <mergeCell ref="K330:L330"/>
    <mergeCell ref="K331:L331"/>
    <mergeCell ref="K332:L332"/>
    <mergeCell ref="K333:L333"/>
    <mergeCell ref="K334:L334"/>
    <mergeCell ref="K335:L335"/>
    <mergeCell ref="L336:M336"/>
    <mergeCell ref="L337:M337"/>
    <mergeCell ref="M339:N339"/>
    <mergeCell ref="K340:L340"/>
    <mergeCell ref="K341:L341"/>
    <mergeCell ref="M343:N343"/>
    <mergeCell ref="K344:L344"/>
    <mergeCell ref="K345:L345"/>
    <mergeCell ref="K346:L346"/>
    <mergeCell ref="M348:N348"/>
    <mergeCell ref="K349:L349"/>
    <mergeCell ref="K350:L350"/>
    <mergeCell ref="L351:M351"/>
    <mergeCell ref="L352:M352"/>
    <mergeCell ref="L353:M353"/>
    <mergeCell ref="A358:F359"/>
    <mergeCell ref="G358:G359"/>
    <mergeCell ref="H358:H359"/>
    <mergeCell ref="I358:N359"/>
    <mergeCell ref="O358:O359"/>
    <mergeCell ref="P358:P359"/>
    <mergeCell ref="C361:D361"/>
    <mergeCell ref="C362:D362"/>
    <mergeCell ref="E364:F364"/>
    <mergeCell ref="C365:D365"/>
    <mergeCell ref="C366:D366"/>
    <mergeCell ref="E368:F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C386:D386"/>
    <mergeCell ref="E388:F388"/>
    <mergeCell ref="C389:D389"/>
    <mergeCell ref="C390:D390"/>
    <mergeCell ref="E392:F392"/>
    <mergeCell ref="C393:D393"/>
    <mergeCell ref="C394:D394"/>
    <mergeCell ref="C399:D399"/>
    <mergeCell ref="D400:E400"/>
    <mergeCell ref="D401:E401"/>
    <mergeCell ref="C395:D395"/>
    <mergeCell ref="C396:D396"/>
    <mergeCell ref="C397:D397"/>
    <mergeCell ref="C398:D398"/>
    <mergeCell ref="E403:F403"/>
    <mergeCell ref="C404:D404"/>
    <mergeCell ref="C405:D405"/>
    <mergeCell ref="C406:D406"/>
    <mergeCell ref="E408:F408"/>
    <mergeCell ref="C409:D409"/>
    <mergeCell ref="C410:D410"/>
    <mergeCell ref="C411:D411"/>
    <mergeCell ref="E418:F418"/>
    <mergeCell ref="C419:D419"/>
    <mergeCell ref="C420:D420"/>
    <mergeCell ref="C412:D412"/>
    <mergeCell ref="C413:D413"/>
    <mergeCell ref="C414:D414"/>
    <mergeCell ref="C415:D415"/>
    <mergeCell ref="C421:D421"/>
    <mergeCell ref="C422:D422"/>
    <mergeCell ref="E424:F424"/>
    <mergeCell ref="K361:L361"/>
    <mergeCell ref="K362:L362"/>
    <mergeCell ref="K363:L363"/>
    <mergeCell ref="L364:M364"/>
    <mergeCell ref="L365:M365"/>
    <mergeCell ref="K366:L366"/>
    <mergeCell ref="C416:D416"/>
    <mergeCell ref="K367:L367"/>
    <mergeCell ref="K368:L368"/>
    <mergeCell ref="K369:L369"/>
    <mergeCell ref="M371:N371"/>
    <mergeCell ref="K372:L372"/>
    <mergeCell ref="K373:L373"/>
    <mergeCell ref="K374:L374"/>
    <mergeCell ref="K375:L375"/>
    <mergeCell ref="L380:M380"/>
    <mergeCell ref="L381:M381"/>
    <mergeCell ref="L382:M382"/>
    <mergeCell ref="K376:L376"/>
    <mergeCell ref="K377:L377"/>
    <mergeCell ref="K378:L378"/>
    <mergeCell ref="K379:L379"/>
    <mergeCell ref="L383:M383"/>
    <mergeCell ref="L384:M384"/>
    <mergeCell ref="K385:L385"/>
    <mergeCell ref="M387:N387"/>
    <mergeCell ref="K388:L388"/>
    <mergeCell ref="K389:L389"/>
    <mergeCell ref="M391:N391"/>
    <mergeCell ref="K392:L392"/>
    <mergeCell ref="K394:L394"/>
    <mergeCell ref="K393:L393"/>
    <mergeCell ref="K395:L395"/>
    <mergeCell ref="M397:N397"/>
    <mergeCell ref="K398:L398"/>
    <mergeCell ref="K399:L399"/>
    <mergeCell ref="K400:L400"/>
    <mergeCell ref="K401:L401"/>
    <mergeCell ref="K402:L402"/>
    <mergeCell ref="M404:N404"/>
    <mergeCell ref="K406:L406"/>
    <mergeCell ref="K407:L407"/>
    <mergeCell ref="K405:L405"/>
    <mergeCell ref="L409:N409"/>
    <mergeCell ref="M411:N411"/>
    <mergeCell ref="K412:L412"/>
    <mergeCell ref="K413:L413"/>
    <mergeCell ref="K414:L414"/>
    <mergeCell ref="M416:N416"/>
    <mergeCell ref="K417:L417"/>
    <mergeCell ref="K418:L418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2001-03-27T07:35:53Z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