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50" windowWidth="14940" windowHeight="77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AM39" i="9"/>
  <c r="U39" i="9"/>
  <c r="C39" i="9"/>
  <c r="CO38" i="9"/>
  <c r="AM38" i="9"/>
  <c r="C38" i="9"/>
  <c r="AM37" i="9"/>
  <c r="BW36" i="9"/>
  <c r="BW37" i="9" s="1"/>
  <c r="BW38" i="9" s="1"/>
  <c r="BW39" i="9" s="1"/>
  <c r="BW40" i="9" s="1"/>
  <c r="AM36" i="9"/>
  <c r="BW35" i="9"/>
  <c r="CO34" i="9"/>
  <c r="CO35" i="9" s="1"/>
  <c r="CO36" i="9" s="1"/>
  <c r="CO37" i="9" s="1"/>
  <c r="BW34" i="9"/>
  <c r="C34" i="9"/>
  <c r="C35" i="9" s="1"/>
  <c r="AM34" i="9" l="1"/>
  <c r="AM35" i="9" s="1"/>
  <c r="U34" i="9"/>
  <c r="U35" i="9" s="1"/>
  <c r="U36" i="9" s="1"/>
  <c r="U37" i="9" s="1"/>
  <c r="U38"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alcChain>
</file>

<file path=xl/sharedStrings.xml><?xml version="1.0" encoding="utf-8"?>
<sst xmlns="http://schemas.openxmlformats.org/spreadsheetml/2006/main" count="1003" uniqueCount="565">
  <si>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</si>
  <si>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</si>
  <si>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</si>
  <si>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</si>
  <si>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</si>
  <si>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</si>
  <si>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</si>
  <si>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</si>
  <si>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</si>
  <si>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</si>
  <si>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</si>
  <si>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</si>
  <si>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</si>
  <si>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</si>
  <si>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</si>
  <si>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</si>
  <si>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</si>
  <si>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</si>
  <si>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</si>
  <si>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</si>
  <si>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</si>
  <si>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</si>
  <si>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</si>
  <si>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</si>
  <si>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</si>
  <si>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</si>
  <si>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</si>
  <si>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</si>
  <si>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</si>
  <si>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</si>
  <si>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</si>
  <si>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</si>
  <si>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</si>
  <si>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</si>
  <si>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</si>
  <si>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</si>
  <si>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</si>
  <si>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</si>
  <si>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</si>
  <si>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</si>
  <si>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</si>
  <si>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</si>
  <si>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</si>
  <si>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</si>
  <si>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</si>
  <si>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</si>
  <si>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</si>
  <si>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</si>
  <si>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</si>
  <si>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</si>
  <si>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</si>
  <si>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</si>
  <si>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</si>
  <si>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</si>
  <si>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</si>
  <si>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</si>
  <si>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</si>
  <si>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</si>
  <si>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</si>
  <si>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</si>
  <si>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</si>
  <si>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</si>
  <si>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</si>
  <si>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</si>
  <si>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</si>
  <si>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</si>
  <si>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</si>
  <si>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</si>
  <si>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</si>
  <si>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</si>
  <si>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</si>
  <si>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</si>
  <si>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</si>
  <si>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</si>
  <si>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</si>
  <si>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</si>
  <si>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</si>
  <si>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</si>
  <si>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</si>
  <si>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</si>
  <si>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</si>
  <si>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飛騨市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</si>
  <si>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</si>
  <si>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</si>
  <si>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</si>
  <si>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</si>
  <si>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</si>
  <si>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</si>
  <si>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</si>
  <si>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</si>
  <si>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</si>
  <si>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</si>
  <si>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</si>
  <si>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</si>
  <si>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</si>
  <si>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</si>
  <si>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</si>
  <si>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</si>
  <si>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</si>
  <si>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</si>
  <si>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</si>
  <si>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</si>
  <si>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</si>
  <si>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</si>
  <si>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</si>
  <si>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</si>
  <si>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</si>
  <si>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</si>
  <si>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</si>
  <si>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</si>
  <si>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</si>
  <si>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</si>
  <si>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</si>
  <si>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</si>
  <si>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</si>
  <si>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</si>
  <si>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</si>
  <si>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</si>
  <si>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</si>
  <si>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</si>
  <si>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</si>
  <si>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</si>
  <si>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</si>
  <si>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</si>
  <si>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</si>
  <si>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</si>
  <si>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</si>
  <si>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</si>
  <si>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</si>
  <si>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</si>
  <si>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</si>
  <si>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</si>
  <si>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</si>
  <si>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</si>
  <si>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</si>
  <si>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</si>
  <si>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</si>
  <si>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</si>
  <si>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</si>
  <si>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</si>
  <si>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</si>
  <si>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</si>
  <si>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</si>
  <si>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</si>
  <si>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</si>
  <si>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</si>
  <si>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</si>
  <si>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</si>
  <si>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</si>
  <si>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</si>
  <si>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</si>
  <si>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</si>
  <si>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</si>
  <si>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</si>
  <si>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</si>
  <si>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</si>
  <si>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</si>
  <si>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</si>
  <si>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</si>
  <si>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</si>
  <si>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</si>
  <si>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</si>
  <si>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</si>
  <si>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</si>
  <si>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</si>
  <si>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</si>
  <si>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</si>
  <si>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</si>
  <si>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</si>
  <si>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</si>
  <si>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</si>
  <si>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</si>
  <si>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</si>
  <si>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</si>
  <si>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</si>
  <si>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</si>
  <si>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</si>
  <si>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</si>
  <si>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</si>
  <si>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</si>
  <si>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</si>
  <si>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</si>
  <si>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</si>
  <si>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</si>
  <si>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</si>
  <si>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</si>
  <si>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</si>
  <si>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</si>
  <si>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</si>
  <si>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</si>
  <si>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</si>
  <si>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</si>
  <si>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</si>
  <si>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岐阜県飛騨市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</si>
  <si>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</si>
  <si>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</si>
  <si>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</si>
  <si>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</si>
  <si>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</si>
  <si>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</si>
  <si>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</si>
  <si>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</si>
  <si>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</si>
  <si>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</si>
  <si>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</si>
  <si>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</si>
  <si>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</si>
  <si>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</si>
  <si>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</si>
  <si>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</si>
  <si>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</si>
  <si>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</si>
  <si>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</si>
  <si>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</si>
  <si>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</si>
  <si>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</si>
  <si>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</si>
  <si>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</si>
  <si>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</si>
  <si>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</si>
  <si>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</si>
  <si>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</si>
  <si>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</si>
  <si>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</si>
  <si>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</si>
  <si>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</si>
  <si>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</si>
  <si>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</si>
  <si>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</si>
  <si>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</si>
  <si>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</si>
  <si>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</si>
  <si>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</si>
  <si>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</si>
  <si>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</si>
  <si>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</si>
  <si>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</si>
  <si>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</si>
  <si>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</si>
  <si>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</si>
  <si>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</si>
  <si>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</si>
  <si>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</si>
  <si>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</si>
  <si>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</si>
  <si>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</si>
  <si>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</si>
  <si>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</si>
  <si>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</si>
  <si>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</si>
  <si>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</si>
  <si>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</si>
  <si>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</si>
  <si>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</si>
  <si>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</si>
  <si>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</si>
  <si>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</si>
  <si>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</si>
  <si>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</si>
  <si>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</si>
  <si>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</si>
  <si>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</si>
  <si>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</si>
  <si>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</si>
  <si>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</si>
  <si>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</si>
  <si>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</si>
  <si>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</si>
  <si>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</si>
  <si>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</si>
  <si>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</si>
  <si>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</si>
  <si>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</si>
  <si>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</si>
  <si>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</si>
  <si>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</si>
  <si>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</si>
  <si>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</si>
  <si>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</si>
  <si>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</si>
  <si>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</si>
  <si>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</si>
  <si>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</si>
  <si>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</si>
  <si>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</si>
  <si>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</si>
  <si>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</si>
  <si>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</si>
  <si>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</si>
  <si>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</si>
  <si>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</si>
  <si>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</si>
  <si>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</si>
  <si>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</si>
  <si>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</si>
  <si>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</si>
  <si>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</si>
  <si>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</si>
  <si>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</si>
  <si>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</si>
  <si>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</si>
  <si>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</si>
  <si>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</si>
  <si>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</si>
  <si>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</si>
  <si>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</si>
  <si>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</si>
  <si>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</si>
  <si>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</si>
  <si>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</si>
  <si>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</si>
  <si>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</si>
  <si>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</si>
  <si>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</si>
  <si>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</si>
  <si>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</si>
  <si>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</si>
  <si>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</si>
  <si>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</si>
  <si>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</si>
  <si>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</si>
  <si>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</si>
  <si>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</si>
  <si>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</si>
  <si>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</si>
  <si>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</si>
  <si>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</si>
  <si>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</si>
  <si>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</si>
  <si>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</si>
  <si>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</si>
  <si>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</si>
  <si>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</si>
  <si>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</si>
  <si>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</si>
  <si>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</si>
  <si>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</si>
  <si>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</si>
  <si>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</si>
  <si>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</si>
  <si>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</si>
  <si>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</si>
  <si>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</si>
  <si>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岐阜県飛騨市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</si>
  <si>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</si>
  <si>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</si>
  <si>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</si>
  <si>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</si>
  <si>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</si>
  <si>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</si>
  <si>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</si>
  <si>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</si>
  <si>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</si>
  <si>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</si>
  <si>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</si>
  <si>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</si>
  <si>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</si>
  <si>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</si>
  <si>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</si>
  <si>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</si>
  <si>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</si>
  <si>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</si>
  <si>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</si>
  <si>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</si>
  <si>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情報施設特別会計</t>
    <phoneticPr fontId="5"/>
  </si>
  <si>
    <t>給食費特別会計</t>
    <phoneticPr fontId="5"/>
  </si>
  <si>
    <t>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</si>
  <si>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</si>
  <si>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</si>
  <si>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</si>
  <si>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</si>
  <si>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</si>
  <si>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</si>
  <si>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</si>
  <si>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</si>
  <si>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</si>
  <si>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</si>
  <si>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</si>
  <si>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</si>
  <si>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</si>
  <si>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</si>
  <si>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</si>
  <si>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</si>
  <si>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介護保険特別会計（保険勘定）</t>
    <phoneticPr fontId="5"/>
  </si>
  <si>
    <t>介護保険特別会計（事業勘定）</t>
    <phoneticPr fontId="5"/>
  </si>
  <si>
    <t>水道事業会計</t>
    <phoneticPr fontId="5"/>
  </si>
  <si>
    <t>法適用企業</t>
    <phoneticPr fontId="5"/>
  </si>
  <si>
    <t>国民健康保険病院事業会計</t>
    <phoneticPr fontId="5"/>
  </si>
  <si>
    <t>簡易水道事業特別会計</t>
    <phoneticPr fontId="5"/>
  </si>
  <si>
    <t>法非適用企業</t>
    <phoneticPr fontId="5"/>
  </si>
  <si>
    <t>公共下水道事業特別会計</t>
    <phoneticPr fontId="5"/>
  </si>
  <si>
    <t>特定環境保全公共下水道事業特別会計</t>
    <phoneticPr fontId="5"/>
  </si>
  <si>
    <t>農村下水道事業特別会計</t>
    <phoneticPr fontId="5"/>
  </si>
  <si>
    <t>個別排水処理施設事業特別会計</t>
    <phoneticPr fontId="5"/>
  </si>
  <si>
    <t>下水道汚泥処理事業特別会計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</si>
  <si>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</si>
  <si>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</si>
  <si>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</si>
  <si>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</si>
  <si>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</si>
  <si>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</si>
  <si>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</si>
  <si>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</si>
  <si>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</si>
  <si>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</si>
  <si>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</si>
  <si>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</si>
  <si>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</si>
  <si>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</si>
  <si>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</si>
  <si>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</si>
  <si>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</si>
  <si>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</si>
  <si>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</si>
  <si>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</si>
  <si>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</si>
  <si>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</si>
  <si>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</si>
  <si>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</si>
  <si>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</si>
  <si>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</si>
  <si>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</si>
  <si>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</si>
  <si>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</si>
  <si>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</si>
  <si>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</si>
  <si>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</si>
  <si>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</si>
  <si>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</si>
  <si>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</si>
  <si>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</si>
  <si>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</si>
  <si>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</si>
  <si>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</si>
  <si>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</si>
  <si>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</si>
  <si>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</si>
  <si>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</si>
  <si>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</si>
  <si>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</si>
  <si>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</si>
  <si>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</si>
  <si>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</si>
  <si>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</si>
  <si>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</si>
  <si>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</si>
  <si>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</si>
  <si>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</si>
  <si>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</si>
  <si>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</si>
  <si>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</si>
  <si>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</si>
  <si>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</si>
  <si>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</si>
  <si>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</si>
  <si>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</si>
  <si>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</si>
  <si>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</si>
  <si>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</si>
  <si>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</si>
  <si>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</si>
  <si>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</si>
  <si>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</si>
  <si>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</si>
  <si>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</si>
  <si>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</si>
  <si>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</si>
  <si>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</si>
  <si>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</si>
  <si>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</si>
  <si>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</si>
  <si>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</si>
  <si>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</si>
  <si>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</si>
  <si>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</si>
  <si>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</si>
  <si>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</si>
  <si>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</si>
  <si>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</si>
  <si>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</si>
  <si>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</si>
  <si>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</si>
  <si>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</si>
  <si>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</si>
  <si>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</si>
  <si>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</si>
  <si>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</si>
  <si>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</si>
  <si>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</si>
  <si>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</si>
  <si>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</si>
  <si>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</si>
  <si>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</si>
  <si>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</si>
  <si>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</si>
  <si>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</si>
  <si>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</si>
  <si>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</si>
  <si>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</si>
  <si>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</si>
  <si>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</si>
  <si>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</si>
  <si>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</si>
  <si>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</si>
  <si>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</si>
  <si>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</si>
  <si>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</si>
  <si>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</si>
  <si>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</si>
  <si>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</si>
  <si>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</si>
  <si>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</si>
  <si>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</si>
  <si>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</si>
  <si>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</si>
  <si>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</si>
  <si>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</si>
  <si>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</si>
  <si>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</si>
  <si>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</si>
  <si>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</si>
  <si>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</si>
  <si>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</si>
  <si>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</si>
  <si>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</si>
  <si>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</si>
  <si>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</si>
  <si>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</si>
  <si>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</si>
  <si>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</si>
  <si>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3.90</t>
  </si>
  <si>
    <t>給食費特別会計</t>
  </si>
  <si>
    <t>▲ 0.01</t>
  </si>
  <si>
    <t>国民健康保険病院事業会計</t>
  </si>
  <si>
    <t>一般会計</t>
  </si>
  <si>
    <t>水道事業会計</t>
  </si>
  <si>
    <t>国民健康保険特別会計（事業勘定）</t>
  </si>
  <si>
    <t>介護保険特別会計（保険勘定）</t>
  </si>
  <si>
    <t>公共下水道事業特別会計</t>
  </si>
  <si>
    <t>情報施設特別会計</t>
  </si>
  <si>
    <t>その他会計（赤字）</t>
  </si>
  <si>
    <t>その他会計（黒字）</t>
  </si>
  <si>
    <t>岐阜県市町村退職手当組合</t>
    <rPh sb="0" eb="3">
      <t>ギフケン</t>
    </rPh>
    <rPh sb="3" eb="6">
      <t>シチョウソン</t>
    </rPh>
    <rPh sb="6" eb="8">
      <t>タイショク</t>
    </rPh>
    <rPh sb="8" eb="10">
      <t>テアテ</t>
    </rPh>
    <rPh sb="10" eb="12">
      <t>クミアイ</t>
    </rPh>
    <phoneticPr fontId="24"/>
  </si>
  <si>
    <t>岐阜県市町村会館組合</t>
    <rPh sb="0" eb="3">
      <t>ギフケン</t>
    </rPh>
    <rPh sb="3" eb="6">
      <t>シチョウソン</t>
    </rPh>
    <rPh sb="6" eb="8">
      <t>カイカン</t>
    </rPh>
    <rPh sb="8" eb="10">
      <t>クミアイ</t>
    </rPh>
    <phoneticPr fontId="24"/>
  </si>
  <si>
    <t>飛騨農業共済事務組合</t>
    <rPh sb="0" eb="2">
      <t>ヒダ</t>
    </rPh>
    <rPh sb="2" eb="4">
      <t>ノウギョウ</t>
    </rPh>
    <rPh sb="4" eb="6">
      <t>キョウサイ</t>
    </rPh>
    <rPh sb="6" eb="8">
      <t>ジム</t>
    </rPh>
    <rPh sb="8" eb="10">
      <t>クミアイ</t>
    </rPh>
    <phoneticPr fontId="24"/>
  </si>
  <si>
    <t>古川国府給食センター利用組合（一般会計分）</t>
    <rPh sb="0" eb="2">
      <t>フルカワ</t>
    </rPh>
    <rPh sb="2" eb="4">
      <t>コクフ</t>
    </rPh>
    <rPh sb="4" eb="6">
      <t>キュウショク</t>
    </rPh>
    <rPh sb="10" eb="12">
      <t>リヨウ</t>
    </rPh>
    <rPh sb="12" eb="14">
      <t>クミアイ</t>
    </rPh>
    <rPh sb="15" eb="17">
      <t>イッパン</t>
    </rPh>
    <rPh sb="17" eb="19">
      <t>カイケイ</t>
    </rPh>
    <rPh sb="19" eb="20">
      <t>ブン</t>
    </rPh>
    <phoneticPr fontId="24"/>
  </si>
  <si>
    <t>古川国府給食センター利用組合（特別会計分）</t>
    <rPh sb="15" eb="17">
      <t>トクベツ</t>
    </rPh>
    <phoneticPr fontId="24"/>
  </si>
  <si>
    <t>岐阜県後期高齢者医療広域連合（一般会計分）</t>
    <rPh sb="0" eb="3">
      <t>ギフケン</t>
    </rPh>
    <rPh sb="3" eb="5">
      <t>コウキ</t>
    </rPh>
    <rPh sb="5" eb="8">
      <t>コウレイシャ</t>
    </rPh>
    <rPh sb="8" eb="10">
      <t>イリョウ</t>
    </rPh>
    <rPh sb="10" eb="12">
      <t>コウイキ</t>
    </rPh>
    <rPh sb="12" eb="14">
      <t>レンゴウ</t>
    </rPh>
    <phoneticPr fontId="24"/>
  </si>
  <si>
    <t>岐阜県後期高齢者医療広域連合（特別会計分）</t>
    <rPh sb="15" eb="17">
      <t>トクベツ</t>
    </rPh>
    <phoneticPr fontId="24"/>
  </si>
  <si>
    <t>飛騨市土地開発公社</t>
    <rPh sb="0" eb="3">
      <t>ヒダシ</t>
    </rPh>
    <rPh sb="3" eb="5">
      <t>トチ</t>
    </rPh>
    <rPh sb="5" eb="7">
      <t>カイハツ</t>
    </rPh>
    <rPh sb="7" eb="9">
      <t>コウシャ</t>
    </rPh>
    <phoneticPr fontId="24"/>
  </si>
  <si>
    <t>株式会社季古里</t>
    <rPh sb="0" eb="4">
      <t>カブシキガイシャ</t>
    </rPh>
    <rPh sb="4" eb="7">
      <t>キコリ</t>
    </rPh>
    <phoneticPr fontId="24"/>
  </si>
  <si>
    <t>株式会社ねっとかわい</t>
  </si>
  <si>
    <t>株式会社飛騨まんが王国</t>
    <rPh sb="4" eb="6">
      <t>ヒダ</t>
    </rPh>
    <rPh sb="9" eb="11">
      <t>オウコク</t>
    </rPh>
    <phoneticPr fontId="24"/>
  </si>
  <si>
    <t>-</t>
    <phoneticPr fontId="2"/>
  </si>
  <si>
    <t>-</t>
    <phoneticPr fontId="2"/>
  </si>
  <si>
    <t>基金繰入2,200</t>
    <rPh sb="0" eb="2">
      <t>キキン</t>
    </rPh>
    <rPh sb="2" eb="4">
      <t>クリイレ</t>
    </rPh>
    <phoneticPr fontId="2"/>
  </si>
  <si>
    <t>法適用</t>
    <rPh sb="0" eb="1">
      <t>ホウ</t>
    </rPh>
    <rPh sb="1" eb="3">
      <t>テキヨウ</t>
    </rPh>
    <phoneticPr fontId="2"/>
  </si>
  <si>
    <t>-</t>
    <phoneticPr fontId="2"/>
  </si>
  <si>
    <t>-</t>
    <phoneticPr fontId="2"/>
  </si>
  <si>
    <t>-</t>
    <phoneticPr fontId="2"/>
  </si>
  <si>
    <t>-</t>
    <phoneticPr fontId="2"/>
  </si>
  <si>
    <t>-</t>
    <phoneticPr fontId="2"/>
  </si>
  <si>
    <t>基金繰入141百万円</t>
    <rPh sb="7" eb="10">
      <t>ヒャクマンエン</t>
    </rPh>
    <phoneticPr fontId="2"/>
  </si>
  <si>
    <t>基金繰入20百万円</t>
    <phoneticPr fontId="2"/>
  </si>
  <si>
    <t>基金繰入1,320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</si>
</sst>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183084</c:v>
                </c:pt>
                <c:pt idx="1">
                  <c:v>235789</c:v>
                </c:pt>
                <c:pt idx="2">
                  <c:v>146942</c:v>
                </c:pt>
                <c:pt idx="3">
                  <c:v>191266</c:v>
                </c:pt>
                <c:pt idx="4">
                  <c:v>104269</c:v>
                </c:pt>
              </c:numCache>
            </c:numRef>
          </c:val>
          <c:smooth val="0"/>
        </c:ser>
        <c:dLbls>
          <c:showLegendKey val="0"/>
          <c:showVal val="0"/>
          <c:showCatName val="0"/>
          <c:showSerName val="0"/>
          <c:showPercent val="0"/>
          <c:showBubbleSize val="0"/>
        </c:dLbls>
        <c:marker val="1"/>
        <c:smooth val="0"/>
        <c:axId val="109348736"/>
        <c:axId val="109359104"/>
      </c:lineChart>
      <c:catAx>
        <c:axId val="1093487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359104"/>
        <c:crosses val="autoZero"/>
        <c:auto val="1"/>
        <c:lblAlgn val="ctr"/>
        <c:lblOffset val="100"/>
        <c:tickLblSkip val="1"/>
        <c:tickMarkSkip val="1"/>
        <c:noMultiLvlLbl val="0"/>
      </c:catAx>
      <c:valAx>
        <c:axId val="10935910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348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5.72</c:v>
                </c:pt>
                <c:pt idx="1">
                  <c:v>8.25</c:v>
                </c:pt>
                <c:pt idx="2">
                  <c:v>11.78</c:v>
                </c:pt>
                <c:pt idx="3">
                  <c:v>9.67</c:v>
                </c:pt>
                <c:pt idx="4">
                  <c:v>10.66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24.38</c:v>
                </c:pt>
                <c:pt idx="1">
                  <c:v>27.98</c:v>
                </c:pt>
                <c:pt idx="2">
                  <c:v>32.92</c:v>
                </c:pt>
                <c:pt idx="3">
                  <c:v>40.15</c:v>
                </c:pt>
                <c:pt idx="4">
                  <c:v>47.55</c:v>
                </c:pt>
              </c:numCache>
            </c:numRef>
          </c:val>
        </c:ser>
        <c:dLbls>
          <c:showLegendKey val="0"/>
          <c:showVal val="0"/>
          <c:showCatName val="0"/>
          <c:showSerName val="0"/>
          <c:showPercent val="0"/>
          <c:showBubbleSize val="0"/>
        </c:dLbls>
        <c:gapWidth val="250"/>
        <c:overlap val="100"/>
        <c:axId val="109889024"/>
        <c:axId val="109890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-3.9</c:v>
                </c:pt>
                <c:pt idx="1">
                  <c:v>4.6100000000000003</c:v>
                </c:pt>
                <c:pt idx="2">
                  <c:v>6.17</c:v>
                </c:pt>
                <c:pt idx="3">
                  <c:v>2.11</c:v>
                </c:pt>
                <c:pt idx="4">
                  <c:v>4.5599999999999996</c:v>
                </c:pt>
              </c:numCache>
            </c:numRef>
          </c:val>
          <c:smooth val="0"/>
        </c:ser>
        <c:dLbls>
          <c:showLegendKey val="0"/>
          <c:showVal val="0"/>
          <c:showCatName val="0"/>
          <c:showSerName val="0"/>
          <c:showPercent val="0"/>
          <c:showBubbleSize val="0"/>
        </c:dLbls>
        <c:marker val="1"/>
        <c:smooth val="0"/>
        <c:axId val="109889024"/>
        <c:axId val="109890944"/>
      </c:lineChart>
      <c:catAx>
        <c:axId val="10988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890944"/>
        <c:crosses val="autoZero"/>
        <c:auto val="1"/>
        <c:lblAlgn val="ctr"/>
        <c:lblOffset val="100"/>
        <c:tickLblSkip val="1"/>
        <c:tickMarkSkip val="1"/>
        <c:noMultiLvlLbl val="0"/>
      </c:catAx>
      <c:valAx>
        <c:axId val="10989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8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0.64</c:v>
                </c:pt>
                <c:pt idx="2">
                  <c:v>#N/A</c:v>
                </c:pt>
                <c:pt idx="3">
                  <c:v>0.44</c:v>
                </c:pt>
                <c:pt idx="4">
                  <c:v>#N/A</c:v>
                </c:pt>
                <c:pt idx="5">
                  <c:v>0.16</c:v>
                </c:pt>
                <c:pt idx="6">
                  <c:v>#N/A</c:v>
                </c:pt>
                <c:pt idx="7">
                  <c:v>0.17</c:v>
                </c:pt>
                <c:pt idx="8">
                  <c:v>#N/A</c:v>
                </c:pt>
                <c:pt idx="9">
                  <c:v>0.17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情報施設特別会計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0.16</c:v>
                </c:pt>
                <c:pt idx="2">
                  <c:v>#N/A</c:v>
                </c:pt>
                <c:pt idx="3">
                  <c:v>0.16</c:v>
                </c:pt>
                <c:pt idx="4">
                  <c:v>#N/A</c:v>
                </c:pt>
                <c:pt idx="5">
                  <c:v>0.27</c:v>
                </c:pt>
                <c:pt idx="6">
                  <c:v>#N/A</c:v>
                </c:pt>
                <c:pt idx="7">
                  <c:v>7.0000000000000007E-2</c:v>
                </c:pt>
                <c:pt idx="8">
                  <c:v>#N/A</c:v>
                </c:pt>
                <c:pt idx="9">
                  <c:v>0.06</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0.64</c:v>
                </c:pt>
                <c:pt idx="2">
                  <c:v>#N/A</c:v>
                </c:pt>
                <c:pt idx="3">
                  <c:v>0.43</c:v>
                </c:pt>
                <c:pt idx="4">
                  <c:v>#N/A</c:v>
                </c:pt>
                <c:pt idx="5">
                  <c:v>0.28999999999999998</c:v>
                </c:pt>
                <c:pt idx="6">
                  <c:v>#N/A</c:v>
                </c:pt>
                <c:pt idx="7">
                  <c:v>0.24</c:v>
                </c:pt>
                <c:pt idx="8">
                  <c:v>#N/A</c:v>
                </c:pt>
                <c:pt idx="9">
                  <c:v>0.11</c:v>
                </c:pt>
              </c:numCache>
            </c:numRef>
          </c:val>
        </c:ser>
        <c:ser>
          <c:idx val="4"/>
          <c:order val="4"/>
          <c:tx>
            <c:strRef>
              <c:f>データシート!$A$31</c:f>
              <c:strCache>
                <c:ptCount val="1"/>
                <c:pt idx="0">
                  <c:v>介護保険特別会計（保険勘定）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1.81</c:v>
                </c:pt>
                <c:pt idx="2">
                  <c:v>#N/A</c:v>
                </c:pt>
                <c:pt idx="3">
                  <c:v>1.02</c:v>
                </c:pt>
                <c:pt idx="4">
                  <c:v>#N/A</c:v>
                </c:pt>
                <c:pt idx="5">
                  <c:v>1.08</c:v>
                </c:pt>
                <c:pt idx="6">
                  <c:v>#N/A</c:v>
                </c:pt>
                <c:pt idx="7">
                  <c:v>0.79</c:v>
                </c:pt>
                <c:pt idx="8">
                  <c:v>#N/A</c:v>
                </c:pt>
                <c:pt idx="9">
                  <c:v>0.62</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3.05</c:v>
                </c:pt>
                <c:pt idx="2">
                  <c:v>#N/A</c:v>
                </c:pt>
                <c:pt idx="3">
                  <c:v>2.76</c:v>
                </c:pt>
                <c:pt idx="4">
                  <c:v>#N/A</c:v>
                </c:pt>
                <c:pt idx="5">
                  <c:v>1.6</c:v>
                </c:pt>
                <c:pt idx="6">
                  <c:v>#N/A</c:v>
                </c:pt>
                <c:pt idx="7">
                  <c:v>1.41</c:v>
                </c:pt>
                <c:pt idx="8">
                  <c:v>#N/A</c:v>
                </c:pt>
                <c:pt idx="9">
                  <c:v>1.58</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7</c:v>
                </c:pt>
                <c:pt idx="2">
                  <c:v>#N/A</c:v>
                </c:pt>
                <c:pt idx="3">
                  <c:v>7.77</c:v>
                </c:pt>
                <c:pt idx="4">
                  <c:v>#N/A</c:v>
                </c:pt>
                <c:pt idx="5">
                  <c:v>8.64</c:v>
                </c:pt>
                <c:pt idx="6">
                  <c:v>#N/A</c:v>
                </c:pt>
                <c:pt idx="7">
                  <c:v>8.3800000000000008</c:v>
                </c:pt>
                <c:pt idx="8">
                  <c:v>#N/A</c:v>
                </c:pt>
                <c:pt idx="9">
                  <c:v>9.17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5.56</c:v>
                </c:pt>
                <c:pt idx="2">
                  <c:v>#N/A</c:v>
                </c:pt>
                <c:pt idx="3">
                  <c:v>8.08</c:v>
                </c:pt>
                <c:pt idx="4">
                  <c:v>#N/A</c:v>
                </c:pt>
                <c:pt idx="5">
                  <c:v>11.51</c:v>
                </c:pt>
                <c:pt idx="6">
                  <c:v>#N/A</c:v>
                </c:pt>
                <c:pt idx="7">
                  <c:v>9.6</c:v>
                </c:pt>
                <c:pt idx="8">
                  <c:v>#N/A</c:v>
                </c:pt>
                <c:pt idx="9">
                  <c:v>10.59</c:v>
                </c:pt>
              </c:numCache>
            </c:numRef>
          </c:val>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13.45</c:v>
                </c:pt>
                <c:pt idx="2">
                  <c:v>#N/A</c:v>
                </c:pt>
                <c:pt idx="3">
                  <c:v>14.17</c:v>
                </c:pt>
                <c:pt idx="4">
                  <c:v>#N/A</c:v>
                </c:pt>
                <c:pt idx="5">
                  <c:v>15.92</c:v>
                </c:pt>
                <c:pt idx="6">
                  <c:v>#N/A</c:v>
                </c:pt>
                <c:pt idx="7">
                  <c:v>14.07</c:v>
                </c:pt>
                <c:pt idx="8">
                  <c:v>#N/A</c:v>
                </c:pt>
                <c:pt idx="9">
                  <c:v>13.64</c:v>
                </c:pt>
              </c:numCache>
            </c:numRef>
          </c:val>
        </c:ser>
        <c:ser>
          <c:idx val="9"/>
          <c:order val="9"/>
          <c:tx>
            <c:strRef>
              <c:f>データシート!$A$36</c:f>
              <c:strCache>
                <c:ptCount val="1"/>
                <c:pt idx="0">
                  <c:v>給食費特別会計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0.01</c:v>
                </c:pt>
                <c:pt idx="9">
                  <c:v>#N/A</c:v>
                </c:pt>
              </c:numCache>
            </c:numRef>
          </c:val>
        </c:ser>
        <c:dLbls>
          <c:showLegendKey val="0"/>
          <c:showVal val="0"/>
          <c:showCatName val="0"/>
          <c:showSerName val="0"/>
          <c:showPercent val="0"/>
          <c:showBubbleSize val="0"/>
        </c:dLbls>
        <c:gapWidth val="150"/>
        <c:overlap val="100"/>
        <c:axId val="110059520"/>
        <c:axId val="110061056"/>
      </c:barChart>
      <c:catAx>
        <c:axId val="11005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61056"/>
        <c:crosses val="autoZero"/>
        <c:auto val="1"/>
        <c:lblAlgn val="ctr"/>
        <c:lblOffset val="100"/>
        <c:tickLblSkip val="1"/>
        <c:tickMarkSkip val="1"/>
        <c:noMultiLvlLbl val="0"/>
      </c:catAx>
      <c:valAx>
        <c:axId val="11006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59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2442</c:v>
                </c:pt>
                <c:pt idx="5">
                  <c:v>2506</c:v>
                </c:pt>
                <c:pt idx="8">
                  <c:v>2446</c:v>
                </c:pt>
                <c:pt idx="11">
                  <c:v>2494</c:v>
                </c:pt>
                <c:pt idx="14">
                  <c:v>2762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64</c:v>
                </c:pt>
                <c:pt idx="3">
                  <c:v>63</c:v>
                </c:pt>
                <c:pt idx="6">
                  <c:v>62</c:v>
                </c:pt>
                <c:pt idx="9">
                  <c:v>61</c:v>
                </c:pt>
                <c:pt idx="12">
                  <c:v>53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17</c:v>
                </c:pt>
                <c:pt idx="3">
                  <c:v>17</c:v>
                </c:pt>
                <c:pt idx="6">
                  <c:v>17</c:v>
                </c:pt>
                <c:pt idx="9">
                  <c:v>17</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881</c:v>
                </c:pt>
                <c:pt idx="3">
                  <c:v>919</c:v>
                </c:pt>
                <c:pt idx="6">
                  <c:v>1001</c:v>
                </c:pt>
                <c:pt idx="9">
                  <c:v>994</c:v>
                </c:pt>
                <c:pt idx="12">
                  <c:v>990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2820</c:v>
                </c:pt>
                <c:pt idx="3">
                  <c:v>2809</c:v>
                </c:pt>
                <c:pt idx="6">
                  <c:v>2668</c:v>
                </c:pt>
                <c:pt idx="9">
                  <c:v>2643</c:v>
                </c:pt>
                <c:pt idx="12">
                  <c:v>2933</c:v>
                </c:pt>
              </c:numCache>
            </c:numRef>
          </c:val>
        </c:ser>
        <c:dLbls>
          <c:showLegendKey val="0"/>
          <c:showVal val="0"/>
          <c:showCatName val="0"/>
          <c:showSerName val="0"/>
          <c:showPercent val="0"/>
          <c:showBubbleSize val="0"/>
        </c:dLbls>
        <c:gapWidth val="100"/>
        <c:overlap val="100"/>
        <c:axId val="108960768"/>
        <c:axId val="10897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1340</c:v>
                </c:pt>
                <c:pt idx="2">
                  <c:v>#N/A</c:v>
                </c:pt>
                <c:pt idx="3">
                  <c:v>#N/A</c:v>
                </c:pt>
                <c:pt idx="4">
                  <c:v>1303</c:v>
                </c:pt>
                <c:pt idx="5">
                  <c:v>#N/A</c:v>
                </c:pt>
                <c:pt idx="6">
                  <c:v>#N/A</c:v>
                </c:pt>
                <c:pt idx="7">
                  <c:v>1302</c:v>
                </c:pt>
                <c:pt idx="8">
                  <c:v>#N/A</c:v>
                </c:pt>
                <c:pt idx="9">
                  <c:v>#N/A</c:v>
                </c:pt>
                <c:pt idx="10">
                  <c:v>1221</c:v>
                </c:pt>
                <c:pt idx="11">
                  <c:v>#N/A</c:v>
                </c:pt>
                <c:pt idx="12">
                  <c:v>#N/A</c:v>
                </c:pt>
                <c:pt idx="13">
                  <c:v>1231</c:v>
                </c:pt>
                <c:pt idx="14">
                  <c:v>#N/A</c:v>
                </c:pt>
              </c:numCache>
            </c:numRef>
          </c:val>
          <c:smooth val="0"/>
        </c:ser>
        <c:dLbls>
          <c:showLegendKey val="0"/>
          <c:showVal val="0"/>
          <c:showCatName val="0"/>
          <c:showSerName val="0"/>
          <c:showPercent val="0"/>
          <c:showBubbleSize val="0"/>
        </c:dLbls>
        <c:marker val="1"/>
        <c:smooth val="0"/>
        <c:axId val="108960768"/>
        <c:axId val="108971136"/>
      </c:lineChart>
      <c:catAx>
        <c:axId val="10896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971136"/>
        <c:crosses val="autoZero"/>
        <c:auto val="1"/>
        <c:lblAlgn val="ctr"/>
        <c:lblOffset val="100"/>
        <c:tickLblSkip val="1"/>
        <c:tickMarkSkip val="1"/>
        <c:noMultiLvlLbl val="0"/>
      </c:catAx>
      <c:valAx>
        <c:axId val="10897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6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24201</c:v>
                </c:pt>
                <c:pt idx="5">
                  <c:v>25036</c:v>
                </c:pt>
                <c:pt idx="8">
                  <c:v>25369</c:v>
                </c:pt>
                <c:pt idx="11">
                  <c:v>26332</c:v>
                </c:pt>
                <c:pt idx="14">
                  <c:v>26008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1044</c:v>
                </c:pt>
                <c:pt idx="5">
                  <c:v>954</c:v>
                </c:pt>
                <c:pt idx="8">
                  <c:v>775</c:v>
                </c:pt>
                <c:pt idx="11">
                  <c:v>722</c:v>
                </c:pt>
                <c:pt idx="14">
                  <c:v>647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6906</c:v>
                </c:pt>
                <c:pt idx="5">
                  <c:v>7707</c:v>
                </c:pt>
                <c:pt idx="8">
                  <c:v>7870</c:v>
                </c:pt>
                <c:pt idx="11">
                  <c:v>8993</c:v>
                </c:pt>
                <c:pt idx="14">
                  <c:v>10258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3167</c:v>
                </c:pt>
                <c:pt idx="3">
                  <c:v>3082</c:v>
                </c:pt>
                <c:pt idx="6">
                  <c:v>3031</c:v>
                </c:pt>
                <c:pt idx="9">
                  <c:v>3011</c:v>
                </c:pt>
                <c:pt idx="12">
                  <c:v>2944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214</c:v>
                </c:pt>
                <c:pt idx="3">
                  <c:v>198</c:v>
                </c:pt>
                <c:pt idx="6">
                  <c:v>182</c:v>
                </c:pt>
                <c:pt idx="9">
                  <c:v>167</c:v>
                </c:pt>
                <c:pt idx="12">
                  <c:v>150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14585</c:v>
                </c:pt>
                <c:pt idx="3">
                  <c:v>14341</c:v>
                </c:pt>
                <c:pt idx="6">
                  <c:v>13898</c:v>
                </c:pt>
                <c:pt idx="9">
                  <c:v>13193</c:v>
                </c:pt>
                <c:pt idx="12">
                  <c:v>12792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469</c:v>
                </c:pt>
                <c:pt idx="3">
                  <c:v>415</c:v>
                </c:pt>
                <c:pt idx="6">
                  <c:v>360</c:v>
                </c:pt>
                <c:pt idx="9">
                  <c:v>306</c:v>
                </c:pt>
                <c:pt idx="12">
                  <c:v>258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22853</c:v>
                </c:pt>
                <c:pt idx="3">
                  <c:v>23947</c:v>
                </c:pt>
                <c:pt idx="6">
                  <c:v>23444</c:v>
                </c:pt>
                <c:pt idx="9">
                  <c:v>24117</c:v>
                </c:pt>
                <c:pt idx="12">
                  <c:v>22770</c:v>
                </c:pt>
              </c:numCache>
            </c:numRef>
          </c:val>
        </c:ser>
        <c:dLbls>
          <c:showLegendKey val="0"/>
          <c:showVal val="0"/>
          <c:showCatName val="0"/>
          <c:showSerName val="0"/>
          <c:showPercent val="0"/>
          <c:showBubbleSize val="0"/>
        </c:dLbls>
        <c:gapWidth val="100"/>
        <c:overlap val="100"/>
        <c:axId val="84552704"/>
        <c:axId val="84558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9138</c:v>
                </c:pt>
                <c:pt idx="2">
                  <c:v>#N/A</c:v>
                </c:pt>
                <c:pt idx="3">
                  <c:v>#N/A</c:v>
                </c:pt>
                <c:pt idx="4">
                  <c:v>8287</c:v>
                </c:pt>
                <c:pt idx="5">
                  <c:v>#N/A</c:v>
                </c:pt>
                <c:pt idx="6">
                  <c:v>#N/A</c:v>
                </c:pt>
                <c:pt idx="7">
                  <c:v>6904</c:v>
                </c:pt>
                <c:pt idx="8">
                  <c:v>#N/A</c:v>
                </c:pt>
                <c:pt idx="9">
                  <c:v>#N/A</c:v>
                </c:pt>
                <c:pt idx="10">
                  <c:v>4746</c:v>
                </c:pt>
                <c:pt idx="11">
                  <c:v>#N/A</c:v>
                </c:pt>
                <c:pt idx="12">
                  <c:v>#N/A</c:v>
                </c:pt>
                <c:pt idx="13">
                  <c:v>2002</c:v>
                </c:pt>
                <c:pt idx="14">
                  <c:v>#N/A</c:v>
                </c:pt>
              </c:numCache>
            </c:numRef>
          </c:val>
          <c:smooth val="0"/>
        </c:ser>
        <c:dLbls>
          <c:showLegendKey val="0"/>
          <c:showVal val="0"/>
          <c:showCatName val="0"/>
          <c:showSerName val="0"/>
          <c:showPercent val="0"/>
          <c:showBubbleSize val="0"/>
        </c:dLbls>
        <c:marker val="1"/>
        <c:smooth val="0"/>
        <c:axId val="84552704"/>
        <c:axId val="84558976"/>
      </c:lineChart>
      <c:catAx>
        <c:axId val="8455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558976"/>
        <c:crosses val="autoZero"/>
        <c:auto val="1"/>
        <c:lblAlgn val="ctr"/>
        <c:lblOffset val="100"/>
        <c:tickLblSkip val="1"/>
        <c:tickMarkSkip val="1"/>
        <c:noMultiLvlLbl val="0"/>
      </c:catAx>
      <c:valAx>
        <c:axId val="84558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55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26,300
26,171
792.31
18,330,664
16,962,875
1,302,047
12,212,801
22,719,704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20.9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a:p>
          <a:r>
            <a:rPr kumimoji="1" lang="ja-JP" altLang="en-US" sz="1300">
              <a:latin typeface="+mj-ea"/>
              <a:ea typeface="+mj-ea"/>
            </a:rPr>
            <a:t> 人口減少や全国平均を上回る高齢化率（</a:t>
          </a:r>
          <a:r>
            <a:rPr kumimoji="1" lang="en-US" altLang="ja-JP" sz="1300">
              <a:latin typeface="+mj-ea"/>
              <a:ea typeface="+mj-ea"/>
            </a:rPr>
            <a:t>25</a:t>
          </a:r>
          <a:r>
            <a:rPr kumimoji="1" lang="ja-JP" altLang="en-US" sz="1300">
              <a:latin typeface="+mj-ea"/>
              <a:ea typeface="+mj-ea"/>
            </a:rPr>
            <a:t>年</a:t>
          </a:r>
          <a:r>
            <a:rPr kumimoji="1" lang="en-US" altLang="ja-JP" sz="1300">
              <a:latin typeface="+mj-ea"/>
              <a:ea typeface="+mj-ea"/>
            </a:rPr>
            <a:t>10</a:t>
          </a:r>
          <a:r>
            <a:rPr kumimoji="1" lang="ja-JP" altLang="en-US" sz="1300">
              <a:latin typeface="+mj-ea"/>
              <a:ea typeface="+mj-ea"/>
            </a:rPr>
            <a:t>月</a:t>
          </a:r>
          <a:r>
            <a:rPr kumimoji="1" lang="en-US" altLang="ja-JP" sz="1300">
              <a:latin typeface="+mj-ea"/>
              <a:ea typeface="+mj-ea"/>
            </a:rPr>
            <a:t>1</a:t>
          </a:r>
          <a:r>
            <a:rPr kumimoji="1" lang="ja-JP" altLang="en-US" sz="1300">
              <a:latin typeface="+mj-ea"/>
              <a:ea typeface="+mj-ea"/>
            </a:rPr>
            <a:t>日現在</a:t>
          </a:r>
          <a:r>
            <a:rPr kumimoji="1" lang="en-US" altLang="ja-JP" sz="1300">
              <a:latin typeface="+mj-ea"/>
              <a:ea typeface="+mj-ea"/>
            </a:rPr>
            <a:t>34.5</a:t>
          </a:r>
          <a:r>
            <a:rPr kumimoji="1" lang="ja-JP" altLang="en-US" sz="1300">
              <a:latin typeface="+mj-ea"/>
              <a:ea typeface="+mj-ea"/>
            </a:rPr>
            <a:t>％）に加え、町内に中心となる産業がないこと等により、財政基盤が弱く、類似団体平均をかなり下回っている。第</a:t>
          </a:r>
          <a:r>
            <a:rPr kumimoji="1" lang="en-US" altLang="ja-JP" sz="1300">
              <a:latin typeface="+mj-ea"/>
              <a:ea typeface="+mj-ea"/>
            </a:rPr>
            <a:t>3</a:t>
          </a:r>
          <a:r>
            <a:rPr kumimoji="1" lang="ja-JP" altLang="en-US" sz="1300">
              <a:latin typeface="+mj-ea"/>
              <a:ea typeface="+mj-ea"/>
            </a:rPr>
            <a:t>次総合計画や</a:t>
          </a:r>
          <a:r>
            <a:rPr kumimoji="1" lang="ja-JP" altLang="ja-JP" sz="1300">
              <a:solidFill>
                <a:schemeClr val="dk1"/>
              </a:solidFill>
              <a:effectLst/>
              <a:latin typeface="+mj-ea"/>
              <a:ea typeface="+mj-ea"/>
              <a:cs typeface="+mn-cs"/>
            </a:rPr>
            <a:t>行政改革</a:t>
          </a:r>
          <a:r>
            <a:rPr kumimoji="1" lang="ja-JP" altLang="en-US" sz="1300">
              <a:solidFill>
                <a:schemeClr val="dk1"/>
              </a:solidFill>
              <a:effectLst/>
              <a:latin typeface="+mj-ea"/>
              <a:ea typeface="+mj-ea"/>
              <a:cs typeface="+mn-cs"/>
            </a:rPr>
            <a:t>に</a:t>
          </a:r>
          <a:r>
            <a:rPr kumimoji="1" lang="ja-JP" altLang="en-US" sz="1300">
              <a:latin typeface="+mj-ea"/>
              <a:ea typeface="+mj-ea"/>
            </a:rPr>
            <a:t>沿った施策の重点化の両立に努め、活力あるまちづくりを展開しつつ、行政の効率化に努めることにより、財政の健全化を図る。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155575</xdr:rowOff>
    </xdr:to>
    <xdr:cxnSp macro="">
      <xdr:nvCxnSpPr>
        <xdr:cNvPr id="68" name="直線コネクタ 67"/>
        <xdr:cNvCxnSpPr/>
      </xdr:nvCxnSpPr>
      <xdr:spPr>
        <a:xfrm>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135467</xdr:rowOff>
    </xdr:to>
    <xdr:cxnSp macro="">
      <xdr:nvCxnSpPr>
        <xdr:cNvPr id="71" name="直線コネクタ 70"/>
        <xdr:cNvCxnSpPr/>
      </xdr:nvCxnSpPr>
      <xdr:spPr>
        <a:xfrm>
          <a:off x="3225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95250</xdr:rowOff>
    </xdr:to>
    <xdr:cxnSp macro="">
      <xdr:nvCxnSpPr>
        <xdr:cNvPr id="74" name="直線コネクタ 73"/>
        <xdr:cNvCxnSpPr/>
      </xdr:nvCxnSpPr>
      <xdr:spPr>
        <a:xfrm>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75142</xdr:rowOff>
    </xdr:to>
    <xdr:cxnSp macro="">
      <xdr:nvCxnSpPr>
        <xdr:cNvPr id="77" name="直線コネクタ 76"/>
        <xdr:cNvCxnSpPr/>
      </xdr:nvCxnSpPr>
      <xdr:spPr>
        <a:xfrm>
          <a:off x="1447800" y="74072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1" name="テキスト ボックス 80"/>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5" name="円/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6" name="テキスト ボックス 95"/>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effectLst/>
              <a:latin typeface="+mn-lt"/>
              <a:ea typeface="+mn-ea"/>
              <a:cs typeface="+mn-cs"/>
            </a:rPr>
            <a:t>近年の地方交付税の伸びにより、類似団体内の平均を下回る水準で推移している。</a:t>
          </a:r>
          <a:endParaRPr lang="ja-JP" altLang="ja-JP" sz="1300">
            <a:effectLst/>
          </a:endParaRPr>
        </a:p>
        <a:p>
          <a:pPr rtl="0"/>
          <a:r>
            <a:rPr lang="ja-JP" altLang="ja-JP" sz="1300" b="0" i="0">
              <a:solidFill>
                <a:schemeClr val="dk1"/>
              </a:solidFill>
              <a:effectLst/>
              <a:latin typeface="+mn-lt"/>
              <a:ea typeface="+mn-ea"/>
              <a:cs typeface="+mn-cs"/>
            </a:rPr>
            <a:t>　しかし、歳入における地方税が</a:t>
          </a:r>
          <a:r>
            <a:rPr lang="ja-JP" altLang="en-US" sz="1300" b="0" i="0">
              <a:solidFill>
                <a:schemeClr val="dk1"/>
              </a:solidFill>
              <a:effectLst/>
              <a:latin typeface="+mn-lt"/>
              <a:ea typeface="+mn-ea"/>
              <a:cs typeface="+mn-cs"/>
            </a:rPr>
            <a:t>減少している</a:t>
          </a:r>
          <a:r>
            <a:rPr lang="ja-JP" altLang="ja-JP" sz="1300" b="0" i="0">
              <a:solidFill>
                <a:schemeClr val="dk1"/>
              </a:solidFill>
              <a:effectLst/>
              <a:latin typeface="+mn-lt"/>
              <a:ea typeface="+mn-ea"/>
              <a:cs typeface="+mn-cs"/>
            </a:rPr>
            <a:t>中、</a:t>
          </a:r>
          <a:r>
            <a:rPr lang="ja-JP" altLang="en-US" sz="1300" b="0" i="0">
              <a:solidFill>
                <a:schemeClr val="dk1"/>
              </a:solidFill>
              <a:effectLst/>
              <a:latin typeface="+mn-lt"/>
              <a:ea typeface="+mn-ea"/>
              <a:cs typeface="+mn-cs"/>
            </a:rPr>
            <a:t>今後とも、事務事業の見直しを更に進め、若年層の人口減少の対策を進めるとともに、</a:t>
          </a:r>
          <a:r>
            <a:rPr lang="ja-JP" altLang="ja-JP" sz="1300" b="0" i="0">
              <a:solidFill>
                <a:schemeClr val="dk1"/>
              </a:solidFill>
              <a:effectLst/>
              <a:latin typeface="+mn-lt"/>
              <a:ea typeface="+mn-ea"/>
              <a:cs typeface="+mn-cs"/>
            </a:rPr>
            <a:t>「長期財政見通し」から将来の財政状況を把握</a:t>
          </a:r>
          <a:r>
            <a:rPr lang="ja-JP" altLang="en-US" sz="1300" b="0" i="0">
              <a:solidFill>
                <a:schemeClr val="dk1"/>
              </a:solidFill>
              <a:effectLst/>
              <a:latin typeface="+mn-lt"/>
              <a:ea typeface="+mn-ea"/>
              <a:cs typeface="+mn-cs"/>
            </a:rPr>
            <a:t>し</a:t>
          </a:r>
          <a:r>
            <a:rPr lang="ja-JP" altLang="ja-JP" sz="1300" b="0" i="0">
              <a:solidFill>
                <a:schemeClr val="dk1"/>
              </a:solidFill>
              <a:effectLst/>
              <a:latin typeface="+mn-lt"/>
              <a:ea typeface="+mn-ea"/>
              <a:cs typeface="+mn-cs"/>
            </a:rPr>
            <a:t>、将来に備えた効率的な財政運営に努める。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125367</xdr:rowOff>
    </xdr:from>
    <xdr:to>
      <xdr:col>7</xdr:col>
      <xdr:colOff>152400</xdr:colOff>
      <xdr:row>61</xdr:row>
      <xdr:rowOff>19413</xdr:rowOff>
    </xdr:to>
    <xdr:cxnSp macro="">
      <xdr:nvCxnSpPr>
        <xdr:cNvPr id="133" name="直線コネクタ 132"/>
        <xdr:cNvCxnSpPr/>
      </xdr:nvCxnSpPr>
      <xdr:spPr>
        <a:xfrm>
          <a:off x="4114800" y="10412367"/>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125367</xdr:rowOff>
    </xdr:from>
    <xdr:to>
      <xdr:col>6</xdr:col>
      <xdr:colOff>0</xdr:colOff>
      <xdr:row>61</xdr:row>
      <xdr:rowOff>46990</xdr:rowOff>
    </xdr:to>
    <xdr:cxnSp macro="">
      <xdr:nvCxnSpPr>
        <xdr:cNvPr id="136" name="直線コネクタ 135"/>
        <xdr:cNvCxnSpPr/>
      </xdr:nvCxnSpPr>
      <xdr:spPr>
        <a:xfrm flipV="1">
          <a:off x="3225800" y="1041236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59872</xdr:rowOff>
    </xdr:from>
    <xdr:to>
      <xdr:col>4</xdr:col>
      <xdr:colOff>482600</xdr:colOff>
      <xdr:row>61</xdr:row>
      <xdr:rowOff>46990</xdr:rowOff>
    </xdr:to>
    <xdr:cxnSp macro="">
      <xdr:nvCxnSpPr>
        <xdr:cNvPr id="139" name="直線コネクタ 138"/>
        <xdr:cNvCxnSpPr/>
      </xdr:nvCxnSpPr>
      <xdr:spPr>
        <a:xfrm>
          <a:off x="2336800" y="10346872"/>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59872</xdr:rowOff>
    </xdr:from>
    <xdr:to>
      <xdr:col>3</xdr:col>
      <xdr:colOff>279400</xdr:colOff>
      <xdr:row>61</xdr:row>
      <xdr:rowOff>43543</xdr:rowOff>
    </xdr:to>
    <xdr:cxnSp macro="">
      <xdr:nvCxnSpPr>
        <xdr:cNvPr id="142" name="直線コネクタ 141"/>
        <xdr:cNvCxnSpPr/>
      </xdr:nvCxnSpPr>
      <xdr:spPr>
        <a:xfrm flipV="1">
          <a:off x="1447800" y="10346872"/>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150404</xdr:rowOff>
    </xdr:from>
    <xdr:to>
      <xdr:col>3</xdr:col>
      <xdr:colOff>330200</xdr:colOff>
      <xdr:row>61</xdr:row>
      <xdr:rowOff>80554</xdr:rowOff>
    </xdr:to>
    <xdr:sp macro="" textlink="">
      <xdr:nvSpPr>
        <xdr:cNvPr id="143" name="フローチャート : 判断 142"/>
        <xdr:cNvSpPr/>
      </xdr:nvSpPr>
      <xdr:spPr>
        <a:xfrm>
          <a:off x="2286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65331</xdr:rowOff>
    </xdr:from>
    <xdr:ext cx="762000" cy="259045"/>
    <xdr:sp macro="" textlink="">
      <xdr:nvSpPr>
        <xdr:cNvPr id="144" name="テキスト ボックス 143"/>
        <xdr:cNvSpPr txBox="1"/>
      </xdr:nvSpPr>
      <xdr:spPr>
        <a:xfrm>
          <a:off x="1955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96157</xdr:rowOff>
    </xdr:from>
    <xdr:to>
      <xdr:col>2</xdr:col>
      <xdr:colOff>127000</xdr:colOff>
      <xdr:row>62</xdr:row>
      <xdr:rowOff>26307</xdr:rowOff>
    </xdr:to>
    <xdr:sp macro="" textlink="">
      <xdr:nvSpPr>
        <xdr:cNvPr id="145" name="フローチャート : 判断 144"/>
        <xdr:cNvSpPr/>
      </xdr:nvSpPr>
      <xdr:spPr>
        <a:xfrm>
          <a:off x="1397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11084</xdr:rowOff>
    </xdr:from>
    <xdr:ext cx="762000" cy="259045"/>
    <xdr:sp macro="" textlink="">
      <xdr:nvSpPr>
        <xdr:cNvPr id="146" name="テキスト ボックス 145"/>
        <xdr:cNvSpPr txBox="1"/>
      </xdr:nvSpPr>
      <xdr:spPr>
        <a:xfrm>
          <a:off x="1066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140063</xdr:rowOff>
    </xdr:from>
    <xdr:to>
      <xdr:col>7</xdr:col>
      <xdr:colOff>203200</xdr:colOff>
      <xdr:row>61</xdr:row>
      <xdr:rowOff>70213</xdr:rowOff>
    </xdr:to>
    <xdr:sp macro="" textlink="">
      <xdr:nvSpPr>
        <xdr:cNvPr id="152" name="円/楕円 151"/>
        <xdr:cNvSpPr/>
      </xdr:nvSpPr>
      <xdr:spPr>
        <a:xfrm>
          <a:off x="4902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156590</xdr:rowOff>
    </xdr:from>
    <xdr:ext cx="762000" cy="259045"/>
    <xdr:sp macro="" textlink="">
      <xdr:nvSpPr>
        <xdr:cNvPr id="153" name="財政構造の弾力性該当値テキスト"/>
        <xdr:cNvSpPr txBox="1"/>
      </xdr:nvSpPr>
      <xdr:spPr>
        <a:xfrm>
          <a:off x="5041900" y="102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74567</xdr:rowOff>
    </xdr:from>
    <xdr:to>
      <xdr:col>6</xdr:col>
      <xdr:colOff>50800</xdr:colOff>
      <xdr:row>61</xdr:row>
      <xdr:rowOff>4717</xdr:rowOff>
    </xdr:to>
    <xdr:sp macro="" textlink="">
      <xdr:nvSpPr>
        <xdr:cNvPr id="154" name="円/楕円 153"/>
        <xdr:cNvSpPr/>
      </xdr:nvSpPr>
      <xdr:spPr>
        <a:xfrm>
          <a:off x="4064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14894</xdr:rowOff>
    </xdr:from>
    <xdr:ext cx="736600" cy="259045"/>
    <xdr:sp macro="" textlink="">
      <xdr:nvSpPr>
        <xdr:cNvPr id="155" name="テキスト ボックス 154"/>
        <xdr:cNvSpPr txBox="1"/>
      </xdr:nvSpPr>
      <xdr:spPr>
        <a:xfrm>
          <a:off x="3733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167640</xdr:rowOff>
    </xdr:from>
    <xdr:to>
      <xdr:col>4</xdr:col>
      <xdr:colOff>533400</xdr:colOff>
      <xdr:row>61</xdr:row>
      <xdr:rowOff>97790</xdr:rowOff>
    </xdr:to>
    <xdr:sp macro="" textlink="">
      <xdr:nvSpPr>
        <xdr:cNvPr id="156" name="円/楕円 155"/>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107967</xdr:rowOff>
    </xdr:from>
    <xdr:ext cx="762000" cy="259045"/>
    <xdr:sp macro="" textlink="">
      <xdr:nvSpPr>
        <xdr:cNvPr id="157" name="テキスト ボックス 156"/>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9072</xdr:rowOff>
    </xdr:from>
    <xdr:to>
      <xdr:col>3</xdr:col>
      <xdr:colOff>330200</xdr:colOff>
      <xdr:row>60</xdr:row>
      <xdr:rowOff>110672</xdr:rowOff>
    </xdr:to>
    <xdr:sp macro="" textlink="">
      <xdr:nvSpPr>
        <xdr:cNvPr id="158" name="円/楕円 157"/>
        <xdr:cNvSpPr/>
      </xdr:nvSpPr>
      <xdr:spPr>
        <a:xfrm>
          <a:off x="2286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120849</xdr:rowOff>
    </xdr:from>
    <xdr:ext cx="762000" cy="259045"/>
    <xdr:sp macro="" textlink="">
      <xdr:nvSpPr>
        <xdr:cNvPr id="159" name="テキスト ボックス 158"/>
        <xdr:cNvSpPr txBox="1"/>
      </xdr:nvSpPr>
      <xdr:spPr>
        <a:xfrm>
          <a:off x="1955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164193</xdr:rowOff>
    </xdr:from>
    <xdr:to>
      <xdr:col>2</xdr:col>
      <xdr:colOff>127000</xdr:colOff>
      <xdr:row>61</xdr:row>
      <xdr:rowOff>94343</xdr:rowOff>
    </xdr:to>
    <xdr:sp macro="" textlink="">
      <xdr:nvSpPr>
        <xdr:cNvPr id="160" name="円/楕円 159"/>
        <xdr:cNvSpPr/>
      </xdr:nvSpPr>
      <xdr:spPr>
        <a:xfrm>
          <a:off x="1397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104520</xdr:rowOff>
    </xdr:from>
    <xdr:ext cx="762000" cy="259045"/>
    <xdr:sp macro="" textlink="">
      <xdr:nvSpPr>
        <xdr:cNvPr id="161" name="テキスト ボックス 160"/>
        <xdr:cNvSpPr txBox="1"/>
      </xdr:nvSpPr>
      <xdr:spPr>
        <a:xfrm>
          <a:off x="1066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[193,041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a:solidFill>
                <a:schemeClr val="dk1"/>
              </a:solidFill>
              <a:effectLst/>
              <a:latin typeface="+mn-ea"/>
              <a:ea typeface="+mn-ea"/>
              <a:cs typeface="+mn-cs"/>
            </a:rPr>
            <a:t>平成の市町村合併により誕生した本市は、面積で全国６７位と広大な面積を有し、</a:t>
          </a:r>
          <a:r>
            <a:rPr lang="ja-JP" altLang="ja-JP" sz="1300" b="0" i="0">
              <a:solidFill>
                <a:schemeClr val="dk1"/>
              </a:solidFill>
              <a:effectLst/>
              <a:latin typeface="+mn-ea"/>
              <a:ea typeface="+mn-ea"/>
              <a:cs typeface="+mn-cs"/>
            </a:rPr>
            <a:t>行政関係で</a:t>
          </a:r>
          <a:r>
            <a:rPr lang="en-US" altLang="ja-JP" sz="1300" b="0" i="0">
              <a:solidFill>
                <a:schemeClr val="dk1"/>
              </a:solidFill>
              <a:effectLst/>
              <a:latin typeface="+mn-ea"/>
              <a:ea typeface="+mn-ea"/>
              <a:cs typeface="+mn-cs"/>
            </a:rPr>
            <a:t>3</a:t>
          </a:r>
          <a:r>
            <a:rPr lang="ja-JP" altLang="ja-JP" sz="1300" b="0" i="0">
              <a:solidFill>
                <a:schemeClr val="dk1"/>
              </a:solidFill>
              <a:effectLst/>
              <a:latin typeface="+mn-ea"/>
              <a:ea typeface="+mn-ea"/>
              <a:cs typeface="+mn-cs"/>
            </a:rPr>
            <a:t>つの振興事務所（支所）、消防関係で</a:t>
          </a:r>
          <a:r>
            <a:rPr lang="en-US" altLang="ja-JP" sz="1300" b="0" i="0">
              <a:solidFill>
                <a:schemeClr val="dk1"/>
              </a:solidFill>
              <a:effectLst/>
              <a:latin typeface="+mn-ea"/>
              <a:ea typeface="+mn-ea"/>
              <a:cs typeface="+mn-cs"/>
            </a:rPr>
            <a:t>2</a:t>
          </a:r>
          <a:r>
            <a:rPr lang="ja-JP" altLang="ja-JP" sz="1300" b="0" i="0">
              <a:solidFill>
                <a:schemeClr val="dk1"/>
              </a:solidFill>
              <a:effectLst/>
              <a:latin typeface="+mn-ea"/>
              <a:ea typeface="+mn-ea"/>
              <a:cs typeface="+mn-cs"/>
            </a:rPr>
            <a:t>つの支所を抱え</a:t>
          </a:r>
          <a:r>
            <a:rPr lang="ja-JP" altLang="en-US" sz="1300" b="0" i="0">
              <a:solidFill>
                <a:schemeClr val="dk1"/>
              </a:solidFill>
              <a:effectLst/>
              <a:latin typeface="+mn-ea"/>
              <a:ea typeface="+mn-ea"/>
              <a:cs typeface="+mn-cs"/>
            </a:rPr>
            <a:t>ている。一方で少子高齢化や労働者人口の流出などによる深刻な人口減が進み、広範囲な行政サービスを提供している事もあり、</a:t>
          </a:r>
          <a:r>
            <a:rPr lang="ja-JP" altLang="ja-JP" sz="1300" b="0" i="0">
              <a:solidFill>
                <a:schemeClr val="dk1"/>
              </a:solidFill>
              <a:effectLst/>
              <a:latin typeface="+mn-ea"/>
              <a:ea typeface="+mn-ea"/>
              <a:cs typeface="+mn-cs"/>
            </a:rPr>
            <a:t>人口</a:t>
          </a:r>
          <a:r>
            <a:rPr lang="en-US" altLang="ja-JP" sz="1300" b="0" i="0">
              <a:solidFill>
                <a:schemeClr val="dk1"/>
              </a:solidFill>
              <a:effectLst/>
              <a:latin typeface="+mn-ea"/>
              <a:ea typeface="+mn-ea"/>
              <a:cs typeface="+mn-cs"/>
            </a:rPr>
            <a:t>1</a:t>
          </a:r>
          <a:r>
            <a:rPr lang="ja-JP" altLang="ja-JP" sz="1300" b="0" i="0">
              <a:solidFill>
                <a:schemeClr val="dk1"/>
              </a:solidFill>
              <a:effectLst/>
              <a:latin typeface="+mn-ea"/>
              <a:ea typeface="+mn-ea"/>
              <a:cs typeface="+mn-cs"/>
            </a:rPr>
            <a:t>人あたりの人件費・物件費等が類似団体の平均よりも高い水準となる傾向にある。</a:t>
          </a:r>
          <a:endParaRPr lang="ja-JP" altLang="ja-JP" sz="1300">
            <a:effectLst/>
            <a:latin typeface="+mn-ea"/>
            <a:ea typeface="+mn-ea"/>
          </a:endParaRPr>
        </a:p>
        <a:p>
          <a:pPr rtl="0"/>
          <a:r>
            <a:rPr lang="ja-JP" altLang="ja-JP" sz="1300" b="0" i="0">
              <a:solidFill>
                <a:schemeClr val="dk1"/>
              </a:solidFill>
              <a:effectLst/>
              <a:latin typeface="+mn-ea"/>
              <a:ea typeface="+mn-ea"/>
              <a:cs typeface="+mn-cs"/>
            </a:rPr>
            <a:t>　こうした状況を踏まえ、更なる行政運営の効率化</a:t>
          </a:r>
          <a:r>
            <a:rPr lang="ja-JP" altLang="en-US" sz="1300" b="0" i="0">
              <a:solidFill>
                <a:schemeClr val="dk1"/>
              </a:solidFill>
              <a:effectLst/>
              <a:latin typeface="+mn-ea"/>
              <a:ea typeface="+mn-ea"/>
              <a:cs typeface="+mn-cs"/>
            </a:rPr>
            <a:t>やあらゆる世代が安心して住める地域づくりに</a:t>
          </a:r>
          <a:r>
            <a:rPr lang="ja-JP" altLang="ja-JP" sz="1300" b="0" i="0">
              <a:solidFill>
                <a:schemeClr val="dk1"/>
              </a:solidFill>
              <a:effectLst/>
              <a:latin typeface="+mn-ea"/>
              <a:ea typeface="+mn-ea"/>
              <a:cs typeface="+mn-cs"/>
            </a:rPr>
            <a:t>努める。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67225</xdr:rowOff>
    </xdr:from>
    <xdr:to>
      <xdr:col>7</xdr:col>
      <xdr:colOff>152400</xdr:colOff>
      <xdr:row>81</xdr:row>
      <xdr:rowOff>68486</xdr:rowOff>
    </xdr:to>
    <xdr:cxnSp macro="">
      <xdr:nvCxnSpPr>
        <xdr:cNvPr id="195" name="直線コネクタ 194"/>
        <xdr:cNvCxnSpPr/>
      </xdr:nvCxnSpPr>
      <xdr:spPr>
        <a:xfrm>
          <a:off x="4114800" y="13954675"/>
          <a:ext cx="8382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67225</xdr:rowOff>
    </xdr:from>
    <xdr:to>
      <xdr:col>6</xdr:col>
      <xdr:colOff>0</xdr:colOff>
      <xdr:row>81</xdr:row>
      <xdr:rowOff>71176</xdr:rowOff>
    </xdr:to>
    <xdr:cxnSp macro="">
      <xdr:nvCxnSpPr>
        <xdr:cNvPr id="198" name="直線コネクタ 197"/>
        <xdr:cNvCxnSpPr/>
      </xdr:nvCxnSpPr>
      <xdr:spPr>
        <a:xfrm flipV="1">
          <a:off x="3225800" y="13954675"/>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66312</xdr:rowOff>
    </xdr:from>
    <xdr:to>
      <xdr:col>4</xdr:col>
      <xdr:colOff>482600</xdr:colOff>
      <xdr:row>81</xdr:row>
      <xdr:rowOff>71176</xdr:rowOff>
    </xdr:to>
    <xdr:cxnSp macro="">
      <xdr:nvCxnSpPr>
        <xdr:cNvPr id="201" name="直線コネクタ 200"/>
        <xdr:cNvCxnSpPr/>
      </xdr:nvCxnSpPr>
      <xdr:spPr>
        <a:xfrm>
          <a:off x="2336800" y="13953762"/>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66312</xdr:rowOff>
    </xdr:from>
    <xdr:to>
      <xdr:col>3</xdr:col>
      <xdr:colOff>279400</xdr:colOff>
      <xdr:row>81</xdr:row>
      <xdr:rowOff>67870</xdr:rowOff>
    </xdr:to>
    <xdr:cxnSp macro="">
      <xdr:nvCxnSpPr>
        <xdr:cNvPr id="204" name="直線コネクタ 203"/>
        <xdr:cNvCxnSpPr/>
      </xdr:nvCxnSpPr>
      <xdr:spPr>
        <a:xfrm flipV="1">
          <a:off x="1447800" y="13953762"/>
          <a:ext cx="8890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150504</xdr:rowOff>
    </xdr:from>
    <xdr:to>
      <xdr:col>3</xdr:col>
      <xdr:colOff>330200</xdr:colOff>
      <xdr:row>81</xdr:row>
      <xdr:rowOff>80654</xdr:rowOff>
    </xdr:to>
    <xdr:sp macro="" textlink="">
      <xdr:nvSpPr>
        <xdr:cNvPr id="205" name="フローチャート : 判断 204"/>
        <xdr:cNvSpPr/>
      </xdr:nvSpPr>
      <xdr:spPr>
        <a:xfrm>
          <a:off x="2286000" y="1386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90831</xdr:rowOff>
    </xdr:from>
    <xdr:ext cx="762000" cy="259045"/>
    <xdr:sp macro="" textlink="">
      <xdr:nvSpPr>
        <xdr:cNvPr id="206" name="テキスト ボックス 205"/>
        <xdr:cNvSpPr txBox="1"/>
      </xdr:nvSpPr>
      <xdr:spPr>
        <a:xfrm>
          <a:off x="1955800" y="136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149737</xdr:rowOff>
    </xdr:from>
    <xdr:to>
      <xdr:col>2</xdr:col>
      <xdr:colOff>127000</xdr:colOff>
      <xdr:row>81</xdr:row>
      <xdr:rowOff>79887</xdr:rowOff>
    </xdr:to>
    <xdr:sp macro="" textlink="">
      <xdr:nvSpPr>
        <xdr:cNvPr id="207" name="フローチャート : 判断 206"/>
        <xdr:cNvSpPr/>
      </xdr:nvSpPr>
      <xdr:spPr>
        <a:xfrm>
          <a:off x="1397000" y="1386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90064</xdr:rowOff>
    </xdr:from>
    <xdr:ext cx="762000" cy="259045"/>
    <xdr:sp macro="" textlink="">
      <xdr:nvSpPr>
        <xdr:cNvPr id="208" name="テキスト ボックス 207"/>
        <xdr:cNvSpPr txBox="1"/>
      </xdr:nvSpPr>
      <xdr:spPr>
        <a:xfrm>
          <a:off x="1066800" y="1363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17686</xdr:rowOff>
    </xdr:from>
    <xdr:to>
      <xdr:col>7</xdr:col>
      <xdr:colOff>203200</xdr:colOff>
      <xdr:row>81</xdr:row>
      <xdr:rowOff>119286</xdr:rowOff>
    </xdr:to>
    <xdr:sp macro="" textlink="">
      <xdr:nvSpPr>
        <xdr:cNvPr id="214" name="円/楕円 213"/>
        <xdr:cNvSpPr/>
      </xdr:nvSpPr>
      <xdr:spPr>
        <a:xfrm>
          <a:off x="4902200" y="139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65963</xdr:rowOff>
    </xdr:from>
    <xdr:ext cx="762000" cy="259045"/>
    <xdr:sp macro="" textlink="">
      <xdr:nvSpPr>
        <xdr:cNvPr id="215" name="人件費・物件費等の状況該当値テキスト"/>
        <xdr:cNvSpPr txBox="1"/>
      </xdr:nvSpPr>
      <xdr:spPr>
        <a:xfrm>
          <a:off x="5041900" y="1395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193,041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16425</xdr:rowOff>
    </xdr:from>
    <xdr:to>
      <xdr:col>6</xdr:col>
      <xdr:colOff>50800</xdr:colOff>
      <xdr:row>81</xdr:row>
      <xdr:rowOff>118025</xdr:rowOff>
    </xdr:to>
    <xdr:sp macro="" textlink="">
      <xdr:nvSpPr>
        <xdr:cNvPr id="216" name="円/楕円 215"/>
        <xdr:cNvSpPr/>
      </xdr:nvSpPr>
      <xdr:spPr>
        <a:xfrm>
          <a:off x="4064000" y="139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102802</xdr:rowOff>
    </xdr:from>
    <xdr:ext cx="736600" cy="259045"/>
    <xdr:sp macro="" textlink="">
      <xdr:nvSpPr>
        <xdr:cNvPr id="217" name="テキスト ボックス 216"/>
        <xdr:cNvSpPr txBox="1"/>
      </xdr:nvSpPr>
      <xdr:spPr>
        <a:xfrm>
          <a:off x="3733800" y="1399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191,473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20376</xdr:rowOff>
    </xdr:from>
    <xdr:to>
      <xdr:col>4</xdr:col>
      <xdr:colOff>533400</xdr:colOff>
      <xdr:row>81</xdr:row>
      <xdr:rowOff>121976</xdr:rowOff>
    </xdr:to>
    <xdr:sp macro="" textlink="">
      <xdr:nvSpPr>
        <xdr:cNvPr id="218" name="円/楕円 217"/>
        <xdr:cNvSpPr/>
      </xdr:nvSpPr>
      <xdr:spPr>
        <a:xfrm>
          <a:off x="3175000" y="1390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106753</xdr:rowOff>
    </xdr:from>
    <xdr:ext cx="762000" cy="259045"/>
    <xdr:sp macro="" textlink="">
      <xdr:nvSpPr>
        <xdr:cNvPr id="219" name="テキスト ボックス 218"/>
        <xdr:cNvSpPr txBox="1"/>
      </xdr:nvSpPr>
      <xdr:spPr>
        <a:xfrm>
          <a:off x="2844800" y="1399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196,384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15512</xdr:rowOff>
    </xdr:from>
    <xdr:to>
      <xdr:col>3</xdr:col>
      <xdr:colOff>330200</xdr:colOff>
      <xdr:row>81</xdr:row>
      <xdr:rowOff>117112</xdr:rowOff>
    </xdr:to>
    <xdr:sp macro="" textlink="">
      <xdr:nvSpPr>
        <xdr:cNvPr id="220" name="円/楕円 219"/>
        <xdr:cNvSpPr/>
      </xdr:nvSpPr>
      <xdr:spPr>
        <a:xfrm>
          <a:off x="2286000" y="1390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101889</xdr:rowOff>
    </xdr:from>
    <xdr:ext cx="762000" cy="259045"/>
    <xdr:sp macro="" textlink="">
      <xdr:nvSpPr>
        <xdr:cNvPr id="221" name="テキスト ボックス 220"/>
        <xdr:cNvSpPr txBox="1"/>
      </xdr:nvSpPr>
      <xdr:spPr>
        <a:xfrm>
          <a:off x="1955800" y="1398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190,339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17070</xdr:rowOff>
    </xdr:from>
    <xdr:to>
      <xdr:col>2</xdr:col>
      <xdr:colOff>127000</xdr:colOff>
      <xdr:row>81</xdr:row>
      <xdr:rowOff>118670</xdr:rowOff>
    </xdr:to>
    <xdr:sp macro="" textlink="">
      <xdr:nvSpPr>
        <xdr:cNvPr id="222" name="円/楕円 221"/>
        <xdr:cNvSpPr/>
      </xdr:nvSpPr>
      <xdr:spPr>
        <a:xfrm>
          <a:off x="1397000" y="139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103447</xdr:rowOff>
    </xdr:from>
    <xdr:ext cx="762000" cy="259045"/>
    <xdr:sp macro="" textlink="">
      <xdr:nvSpPr>
        <xdr:cNvPr id="223" name="テキスト ボックス 222"/>
        <xdr:cNvSpPr txBox="1"/>
      </xdr:nvSpPr>
      <xdr:spPr>
        <a:xfrm>
          <a:off x="1066800" y="139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192,276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国家公務員の給与減額支給措置の終了により、これまでの指数とほぼ同数値となっている。類似団体との比較からも低く位置しており、また、県内では２１市中１７位の状況にある。</a:t>
          </a:r>
          <a:br>
            <a:rPr kumimoji="1" lang="ja-JP" altLang="en-US" sz="1300">
              <a:latin typeface="ＭＳ Ｐゴシック"/>
            </a:rPr>
          </a:br>
          <a:r>
            <a:rPr kumimoji="1" lang="ja-JP" altLang="en-US" sz="1300">
              <a:latin typeface="ＭＳ Ｐゴシック"/>
            </a:rPr>
            <a:t>平成２７年４月１日から給与の総合的な見直しを施行し、加えて、第２次定員適正化計画を進めながら、地方自治体として適正な給与水準の維持に努める。</a:t>
          </a:r>
          <a:br>
            <a:rPr kumimoji="1" lang="ja-JP" altLang="en-US" sz="1300">
              <a:latin typeface="ＭＳ Ｐゴシック"/>
            </a:rPr>
          </a:b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156421</xdr:rowOff>
    </xdr:from>
    <xdr:to>
      <xdr:col>24</xdr:col>
      <xdr:colOff>558800</xdr:colOff>
      <xdr:row>87</xdr:row>
      <xdr:rowOff>111125</xdr:rowOff>
    </xdr:to>
    <xdr:cxnSp macro="">
      <xdr:nvCxnSpPr>
        <xdr:cNvPr id="257" name="直線コネクタ 256"/>
        <xdr:cNvCxnSpPr/>
      </xdr:nvCxnSpPr>
      <xdr:spPr>
        <a:xfrm flipV="1">
          <a:off x="16179800" y="14729671"/>
          <a:ext cx="8382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111125</xdr:rowOff>
    </xdr:from>
    <xdr:to>
      <xdr:col>23</xdr:col>
      <xdr:colOff>406400</xdr:colOff>
      <xdr:row>87</xdr:row>
      <xdr:rowOff>127212</xdr:rowOff>
    </xdr:to>
    <xdr:cxnSp macro="">
      <xdr:nvCxnSpPr>
        <xdr:cNvPr id="260" name="直線コネクタ 259"/>
        <xdr:cNvCxnSpPr/>
      </xdr:nvCxnSpPr>
      <xdr:spPr>
        <a:xfrm flipV="1">
          <a:off x="15290800" y="1502727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168487</xdr:rowOff>
    </xdr:from>
    <xdr:to>
      <xdr:col>22</xdr:col>
      <xdr:colOff>203200</xdr:colOff>
      <xdr:row>87</xdr:row>
      <xdr:rowOff>127212</xdr:rowOff>
    </xdr:to>
    <xdr:cxnSp macro="">
      <xdr:nvCxnSpPr>
        <xdr:cNvPr id="263" name="直線コネクタ 262"/>
        <xdr:cNvCxnSpPr/>
      </xdr:nvCxnSpPr>
      <xdr:spPr>
        <a:xfrm>
          <a:off x="14401800" y="14741737"/>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85</xdr:row>
      <xdr:rowOff>168487</xdr:rowOff>
    </xdr:to>
    <xdr:cxnSp macro="">
      <xdr:nvCxnSpPr>
        <xdr:cNvPr id="266" name="直線コネクタ 265"/>
        <xdr:cNvCxnSpPr/>
      </xdr:nvCxnSpPr>
      <xdr:spPr>
        <a:xfrm>
          <a:off x="13512800" y="147176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54821</xdr:rowOff>
    </xdr:from>
    <xdr:to>
      <xdr:col>21</xdr:col>
      <xdr:colOff>50800</xdr:colOff>
      <xdr:row>86</xdr:row>
      <xdr:rowOff>156421</xdr:rowOff>
    </xdr:to>
    <xdr:sp macro="" textlink="">
      <xdr:nvSpPr>
        <xdr:cNvPr id="267" name="フローチャート : 判断 266"/>
        <xdr:cNvSpPr/>
      </xdr:nvSpPr>
      <xdr:spPr>
        <a:xfrm>
          <a:off x="14351000" y="147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141198</xdr:rowOff>
    </xdr:from>
    <xdr:ext cx="762000" cy="259045"/>
    <xdr:sp macro="" textlink="">
      <xdr:nvSpPr>
        <xdr:cNvPr id="268" name="テキスト ボックス 267"/>
        <xdr:cNvSpPr txBox="1"/>
      </xdr:nvSpPr>
      <xdr:spPr>
        <a:xfrm>
          <a:off x="14020800" y="1488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9" name="フローチャート :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137177</xdr:rowOff>
    </xdr:from>
    <xdr:ext cx="762000" cy="259045"/>
    <xdr:sp macro="" textlink="">
      <xdr:nvSpPr>
        <xdr:cNvPr id="270" name="テキスト ボックス 269"/>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105621</xdr:rowOff>
    </xdr:from>
    <xdr:to>
      <xdr:col>24</xdr:col>
      <xdr:colOff>609600</xdr:colOff>
      <xdr:row>86</xdr:row>
      <xdr:rowOff>35771</xdr:rowOff>
    </xdr:to>
    <xdr:sp macro="" textlink="">
      <xdr:nvSpPr>
        <xdr:cNvPr id="276" name="円/楕円 275"/>
        <xdr:cNvSpPr/>
      </xdr:nvSpPr>
      <xdr:spPr>
        <a:xfrm>
          <a:off x="16967200" y="1467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122148</xdr:rowOff>
    </xdr:from>
    <xdr:ext cx="762000" cy="259045"/>
    <xdr:sp macro="" textlink="">
      <xdr:nvSpPr>
        <xdr:cNvPr id="277" name="給与水準   （国との比較）該当値テキスト"/>
        <xdr:cNvSpPr txBox="1"/>
      </xdr:nvSpPr>
      <xdr:spPr>
        <a:xfrm>
          <a:off x="17106900" y="1452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60325</xdr:rowOff>
    </xdr:from>
    <xdr:to>
      <xdr:col>23</xdr:col>
      <xdr:colOff>457200</xdr:colOff>
      <xdr:row>87</xdr:row>
      <xdr:rowOff>161925</xdr:rowOff>
    </xdr:to>
    <xdr:sp macro="" textlink="">
      <xdr:nvSpPr>
        <xdr:cNvPr id="278" name="円/楕円 277"/>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652</xdr:rowOff>
    </xdr:from>
    <xdr:ext cx="736600" cy="259045"/>
    <xdr:sp macro="" textlink="">
      <xdr:nvSpPr>
        <xdr:cNvPr id="279" name="テキスト ボックス 278"/>
        <xdr:cNvSpPr txBox="1"/>
      </xdr:nvSpPr>
      <xdr:spPr>
        <a:xfrm>
          <a:off x="15798800" y="1474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76412</xdr:rowOff>
    </xdr:from>
    <xdr:to>
      <xdr:col>22</xdr:col>
      <xdr:colOff>254000</xdr:colOff>
      <xdr:row>88</xdr:row>
      <xdr:rowOff>6562</xdr:rowOff>
    </xdr:to>
    <xdr:sp macro="" textlink="">
      <xdr:nvSpPr>
        <xdr:cNvPr id="280" name="円/楕円 279"/>
        <xdr:cNvSpPr/>
      </xdr:nvSpPr>
      <xdr:spPr>
        <a:xfrm>
          <a:off x="15240000" y="149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16739</xdr:rowOff>
    </xdr:from>
    <xdr:ext cx="762000" cy="259045"/>
    <xdr:sp macro="" textlink="">
      <xdr:nvSpPr>
        <xdr:cNvPr id="281" name="テキスト ボックス 280"/>
        <xdr:cNvSpPr txBox="1"/>
      </xdr:nvSpPr>
      <xdr:spPr>
        <a:xfrm>
          <a:off x="14909800" y="1476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117687</xdr:rowOff>
    </xdr:from>
    <xdr:to>
      <xdr:col>21</xdr:col>
      <xdr:colOff>50800</xdr:colOff>
      <xdr:row>86</xdr:row>
      <xdr:rowOff>47837</xdr:rowOff>
    </xdr:to>
    <xdr:sp macro="" textlink="">
      <xdr:nvSpPr>
        <xdr:cNvPr id="282" name="円/楕円 281"/>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58014</xdr:rowOff>
    </xdr:from>
    <xdr:ext cx="762000" cy="259045"/>
    <xdr:sp macro="" textlink="">
      <xdr:nvSpPr>
        <xdr:cNvPr id="283" name="テキスト ボックス 282"/>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93557</xdr:rowOff>
    </xdr:from>
    <xdr:to>
      <xdr:col>19</xdr:col>
      <xdr:colOff>533400</xdr:colOff>
      <xdr:row>86</xdr:row>
      <xdr:rowOff>23707</xdr:rowOff>
    </xdr:to>
    <xdr:sp macro="" textlink="">
      <xdr:nvSpPr>
        <xdr:cNvPr id="284" name="円/楕円 283"/>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33884</xdr:rowOff>
    </xdr:from>
    <xdr:ext cx="762000" cy="259045"/>
    <xdr:sp macro="" textlink="">
      <xdr:nvSpPr>
        <xdr:cNvPr id="285" name="テキスト ボックス 284"/>
        <xdr:cNvSpPr txBox="1"/>
      </xdr:nvSpPr>
      <xdr:spPr>
        <a:xfrm>
          <a:off x="13131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１０年間で１３０人の職員を削減し適正化を進めてきた。類似団体との比較では、２．８５人多い状況にあるが、合併により区域が拡大したことにより、振興事務所や消防署機能の定員面での効率化は困難な状況にある。</a:t>
          </a:r>
          <a:br>
            <a:rPr kumimoji="1" lang="ja-JP" altLang="en-US" sz="1300">
              <a:latin typeface="ＭＳ Ｐゴシック"/>
            </a:rPr>
          </a:br>
          <a:r>
            <a:rPr kumimoji="1" lang="ja-JP" altLang="en-US" sz="1300">
              <a:latin typeface="ＭＳ Ｐゴシック"/>
            </a:rPr>
            <a:t>しかしながら、財政の硬直化をにらみ、平成２７年４月１日から５年間を計画期間とした、第２次定員適正化計画を実行に移し、適正化した職員数を維持しながら有能な人材の確保育成と事務事業の見直しを進め財政の最適化を図りたい。</a:t>
          </a:r>
          <a:br>
            <a:rPr kumimoji="1" lang="ja-JP" altLang="en-US" sz="1300">
              <a:latin typeface="ＭＳ Ｐゴシック"/>
            </a:rPr>
          </a:b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2601</xdr:rowOff>
    </xdr:from>
    <xdr:to>
      <xdr:col>24</xdr:col>
      <xdr:colOff>558800</xdr:colOff>
      <xdr:row>64</xdr:row>
      <xdr:rowOff>18687</xdr:rowOff>
    </xdr:to>
    <xdr:cxnSp macro="">
      <xdr:nvCxnSpPr>
        <xdr:cNvPr id="322" name="直線コネクタ 321"/>
        <xdr:cNvCxnSpPr/>
      </xdr:nvCxnSpPr>
      <xdr:spPr>
        <a:xfrm>
          <a:off x="16179800" y="10975401"/>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2601</xdr:rowOff>
    </xdr:from>
    <xdr:to>
      <xdr:col>23</xdr:col>
      <xdr:colOff>406400</xdr:colOff>
      <xdr:row>64</xdr:row>
      <xdr:rowOff>18687</xdr:rowOff>
    </xdr:to>
    <xdr:cxnSp macro="">
      <xdr:nvCxnSpPr>
        <xdr:cNvPr id="325" name="直線コネクタ 324"/>
        <xdr:cNvCxnSpPr/>
      </xdr:nvCxnSpPr>
      <xdr:spPr>
        <a:xfrm flipV="1">
          <a:off x="15290800" y="1097540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18687</xdr:rowOff>
    </xdr:from>
    <xdr:to>
      <xdr:col>22</xdr:col>
      <xdr:colOff>203200</xdr:colOff>
      <xdr:row>64</xdr:row>
      <xdr:rowOff>19836</xdr:rowOff>
    </xdr:to>
    <xdr:cxnSp macro="">
      <xdr:nvCxnSpPr>
        <xdr:cNvPr id="328" name="直線コネクタ 327"/>
        <xdr:cNvCxnSpPr/>
      </xdr:nvCxnSpPr>
      <xdr:spPr>
        <a:xfrm flipV="1">
          <a:off x="14401800" y="1099148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19836</xdr:rowOff>
    </xdr:from>
    <xdr:to>
      <xdr:col>21</xdr:col>
      <xdr:colOff>0</xdr:colOff>
      <xdr:row>64</xdr:row>
      <xdr:rowOff>41668</xdr:rowOff>
    </xdr:to>
    <xdr:cxnSp macro="">
      <xdr:nvCxnSpPr>
        <xdr:cNvPr id="331" name="直線コネクタ 330"/>
        <xdr:cNvCxnSpPr/>
      </xdr:nvCxnSpPr>
      <xdr:spPr>
        <a:xfrm flipV="1">
          <a:off x="13512800" y="1099263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2" name="フローチャート : 判断 331"/>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3" name="テキスト ボックス 332"/>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38463</xdr:rowOff>
    </xdr:from>
    <xdr:to>
      <xdr:col>19</xdr:col>
      <xdr:colOff>533400</xdr:colOff>
      <xdr:row>62</xdr:row>
      <xdr:rowOff>140063</xdr:rowOff>
    </xdr:to>
    <xdr:sp macro="" textlink="">
      <xdr:nvSpPr>
        <xdr:cNvPr id="334" name="フローチャート : 判断 333"/>
        <xdr:cNvSpPr/>
      </xdr:nvSpPr>
      <xdr:spPr>
        <a:xfrm>
          <a:off x="13462000" y="1066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150240</xdr:rowOff>
    </xdr:from>
    <xdr:ext cx="762000" cy="259045"/>
    <xdr:sp macro="" textlink="">
      <xdr:nvSpPr>
        <xdr:cNvPr id="335" name="テキスト ボックス 334"/>
        <xdr:cNvSpPr txBox="1"/>
      </xdr:nvSpPr>
      <xdr:spPr>
        <a:xfrm>
          <a:off x="13131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139337</xdr:rowOff>
    </xdr:from>
    <xdr:to>
      <xdr:col>24</xdr:col>
      <xdr:colOff>609600</xdr:colOff>
      <xdr:row>64</xdr:row>
      <xdr:rowOff>69487</xdr:rowOff>
    </xdr:to>
    <xdr:sp macro="" textlink="">
      <xdr:nvSpPr>
        <xdr:cNvPr id="341" name="円/楕円 340"/>
        <xdr:cNvSpPr/>
      </xdr:nvSpPr>
      <xdr:spPr>
        <a:xfrm>
          <a:off x="169672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111414</xdr:rowOff>
    </xdr:from>
    <xdr:ext cx="762000" cy="259045"/>
    <xdr:sp macro="" textlink="">
      <xdr:nvSpPr>
        <xdr:cNvPr id="342" name="定員管理の状況該当値テキスト"/>
        <xdr:cNvSpPr txBox="1"/>
      </xdr:nvSpPr>
      <xdr:spPr>
        <a:xfrm>
          <a:off x="17106900" y="1091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123251</xdr:rowOff>
    </xdr:from>
    <xdr:to>
      <xdr:col>23</xdr:col>
      <xdr:colOff>457200</xdr:colOff>
      <xdr:row>64</xdr:row>
      <xdr:rowOff>53401</xdr:rowOff>
    </xdr:to>
    <xdr:sp macro="" textlink="">
      <xdr:nvSpPr>
        <xdr:cNvPr id="343" name="円/楕円 342"/>
        <xdr:cNvSpPr/>
      </xdr:nvSpPr>
      <xdr:spPr>
        <a:xfrm>
          <a:off x="16129000" y="109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38178</xdr:rowOff>
    </xdr:from>
    <xdr:ext cx="736600" cy="259045"/>
    <xdr:sp macro="" textlink="">
      <xdr:nvSpPr>
        <xdr:cNvPr id="344" name="テキスト ボックス 343"/>
        <xdr:cNvSpPr txBox="1"/>
      </xdr:nvSpPr>
      <xdr:spPr>
        <a:xfrm>
          <a:off x="15798800" y="11010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139337</xdr:rowOff>
    </xdr:from>
    <xdr:to>
      <xdr:col>22</xdr:col>
      <xdr:colOff>254000</xdr:colOff>
      <xdr:row>64</xdr:row>
      <xdr:rowOff>69487</xdr:rowOff>
    </xdr:to>
    <xdr:sp macro="" textlink="">
      <xdr:nvSpPr>
        <xdr:cNvPr id="345" name="円/楕円 344"/>
        <xdr:cNvSpPr/>
      </xdr:nvSpPr>
      <xdr:spPr>
        <a:xfrm>
          <a:off x="15240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54264</xdr:rowOff>
    </xdr:from>
    <xdr:ext cx="762000" cy="259045"/>
    <xdr:sp macro="" textlink="">
      <xdr:nvSpPr>
        <xdr:cNvPr id="346" name="テキスト ボックス 345"/>
        <xdr:cNvSpPr txBox="1"/>
      </xdr:nvSpPr>
      <xdr:spPr>
        <a:xfrm>
          <a:off x="14909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140486</xdr:rowOff>
    </xdr:from>
    <xdr:to>
      <xdr:col>21</xdr:col>
      <xdr:colOff>50800</xdr:colOff>
      <xdr:row>64</xdr:row>
      <xdr:rowOff>70636</xdr:rowOff>
    </xdr:to>
    <xdr:sp macro="" textlink="">
      <xdr:nvSpPr>
        <xdr:cNvPr id="347" name="円/楕円 346"/>
        <xdr:cNvSpPr/>
      </xdr:nvSpPr>
      <xdr:spPr>
        <a:xfrm>
          <a:off x="14351000" y="1094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55413</xdr:rowOff>
    </xdr:from>
    <xdr:ext cx="762000" cy="259045"/>
    <xdr:sp macro="" textlink="">
      <xdr:nvSpPr>
        <xdr:cNvPr id="348" name="テキスト ボックス 347"/>
        <xdr:cNvSpPr txBox="1"/>
      </xdr:nvSpPr>
      <xdr:spPr>
        <a:xfrm>
          <a:off x="14020800" y="1102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162318</xdr:rowOff>
    </xdr:from>
    <xdr:to>
      <xdr:col>19</xdr:col>
      <xdr:colOff>533400</xdr:colOff>
      <xdr:row>64</xdr:row>
      <xdr:rowOff>92468</xdr:rowOff>
    </xdr:to>
    <xdr:sp macro="" textlink="">
      <xdr:nvSpPr>
        <xdr:cNvPr id="349" name="円/楕円 348"/>
        <xdr:cNvSpPr/>
      </xdr:nvSpPr>
      <xdr:spPr>
        <a:xfrm>
          <a:off x="13462000" y="109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77245</xdr:rowOff>
    </xdr:from>
    <xdr:ext cx="762000" cy="259045"/>
    <xdr:sp macro="" textlink="">
      <xdr:nvSpPr>
        <xdr:cNvPr id="350" name="テキスト ボックス 349"/>
        <xdr:cNvSpPr txBox="1"/>
      </xdr:nvSpPr>
      <xdr:spPr>
        <a:xfrm>
          <a:off x="13131800" y="1105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標準財政規模に含まれる普通交付税が増加したことに加え、可能な限り地方債の発行を抑制してきた結果、年々実質公債費率が低下してきているが、類似団体の平均を上回る状況である。</a:t>
          </a:r>
        </a:p>
        <a:p>
          <a:r>
            <a:rPr kumimoji="1" lang="ja-JP" altLang="en-US" sz="1300">
              <a:latin typeface="ＭＳ Ｐゴシック"/>
            </a:rPr>
            <a:t>　今後、普通交付税の段階的な縮減や合併特例期間中に進めてきた大型投資事業に関する地方債の償還が本格化することから、今後の地方債発行の抑制はもとより、事業には交付税の算入率が高い地方債に発行に努めるなど、実質公債費率の低減に向けた取り組みを進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70031</xdr:rowOff>
    </xdr:from>
    <xdr:to>
      <xdr:col>24</xdr:col>
      <xdr:colOff>558800</xdr:colOff>
      <xdr:row>38</xdr:row>
      <xdr:rowOff>87267</xdr:rowOff>
    </xdr:to>
    <xdr:cxnSp macro="">
      <xdr:nvCxnSpPr>
        <xdr:cNvPr id="386" name="直線コネクタ 385"/>
        <xdr:cNvCxnSpPr/>
      </xdr:nvCxnSpPr>
      <xdr:spPr>
        <a:xfrm flipV="1">
          <a:off x="16179800" y="658513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87267</xdr:rowOff>
    </xdr:from>
    <xdr:to>
      <xdr:col>23</xdr:col>
      <xdr:colOff>406400</xdr:colOff>
      <xdr:row>38</xdr:row>
      <xdr:rowOff>121738</xdr:rowOff>
    </xdr:to>
    <xdr:cxnSp macro="">
      <xdr:nvCxnSpPr>
        <xdr:cNvPr id="389" name="直線コネクタ 388"/>
        <xdr:cNvCxnSpPr/>
      </xdr:nvCxnSpPr>
      <xdr:spPr>
        <a:xfrm flipV="1">
          <a:off x="15290800" y="66023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121738</xdr:rowOff>
    </xdr:from>
    <xdr:to>
      <xdr:col>22</xdr:col>
      <xdr:colOff>203200</xdr:colOff>
      <xdr:row>38</xdr:row>
      <xdr:rowOff>128633</xdr:rowOff>
    </xdr:to>
    <xdr:cxnSp macro="">
      <xdr:nvCxnSpPr>
        <xdr:cNvPr id="392" name="直線コネクタ 391"/>
        <xdr:cNvCxnSpPr/>
      </xdr:nvCxnSpPr>
      <xdr:spPr>
        <a:xfrm flipV="1">
          <a:off x="14401800" y="663683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128633</xdr:rowOff>
    </xdr:from>
    <xdr:to>
      <xdr:col>21</xdr:col>
      <xdr:colOff>0</xdr:colOff>
      <xdr:row>38</xdr:row>
      <xdr:rowOff>135527</xdr:rowOff>
    </xdr:to>
    <xdr:cxnSp macro="">
      <xdr:nvCxnSpPr>
        <xdr:cNvPr id="395" name="直線コネクタ 394"/>
        <xdr:cNvCxnSpPr/>
      </xdr:nvCxnSpPr>
      <xdr:spPr>
        <a:xfrm flipV="1">
          <a:off x="13512800" y="66437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398" name="フローチャート : 判断 397"/>
        <xdr:cNvSpPr/>
      </xdr:nvSpPr>
      <xdr:spPr>
        <a:xfrm>
          <a:off x="1346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23784</xdr:rowOff>
    </xdr:from>
    <xdr:ext cx="762000" cy="259045"/>
    <xdr:sp macro="" textlink="">
      <xdr:nvSpPr>
        <xdr:cNvPr id="399" name="テキスト ボックス 398"/>
        <xdr:cNvSpPr txBox="1"/>
      </xdr:nvSpPr>
      <xdr:spPr>
        <a:xfrm>
          <a:off x="1313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19231</xdr:rowOff>
    </xdr:from>
    <xdr:to>
      <xdr:col>24</xdr:col>
      <xdr:colOff>609600</xdr:colOff>
      <xdr:row>38</xdr:row>
      <xdr:rowOff>120831</xdr:rowOff>
    </xdr:to>
    <xdr:sp macro="" textlink="">
      <xdr:nvSpPr>
        <xdr:cNvPr id="405" name="円/楕円 404"/>
        <xdr:cNvSpPr/>
      </xdr:nvSpPr>
      <xdr:spPr>
        <a:xfrm>
          <a:off x="169672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162758</xdr:rowOff>
    </xdr:from>
    <xdr:ext cx="762000" cy="259045"/>
    <xdr:sp macro="" textlink="">
      <xdr:nvSpPr>
        <xdr:cNvPr id="406" name="公債費負担の状況該当値テキスト"/>
        <xdr:cNvSpPr txBox="1"/>
      </xdr:nvSpPr>
      <xdr:spPr>
        <a:xfrm>
          <a:off x="17106900" y="65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36467</xdr:rowOff>
    </xdr:from>
    <xdr:to>
      <xdr:col>23</xdr:col>
      <xdr:colOff>457200</xdr:colOff>
      <xdr:row>38</xdr:row>
      <xdr:rowOff>138067</xdr:rowOff>
    </xdr:to>
    <xdr:sp macro="" textlink="">
      <xdr:nvSpPr>
        <xdr:cNvPr id="407" name="円/楕円 406"/>
        <xdr:cNvSpPr/>
      </xdr:nvSpPr>
      <xdr:spPr>
        <a:xfrm>
          <a:off x="16129000" y="655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122844</xdr:rowOff>
    </xdr:from>
    <xdr:ext cx="736600" cy="259045"/>
    <xdr:sp macro="" textlink="">
      <xdr:nvSpPr>
        <xdr:cNvPr id="408" name="テキスト ボックス 407"/>
        <xdr:cNvSpPr txBox="1"/>
      </xdr:nvSpPr>
      <xdr:spPr>
        <a:xfrm>
          <a:off x="15798800" y="663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70938</xdr:rowOff>
    </xdr:from>
    <xdr:to>
      <xdr:col>22</xdr:col>
      <xdr:colOff>254000</xdr:colOff>
      <xdr:row>39</xdr:row>
      <xdr:rowOff>1088</xdr:rowOff>
    </xdr:to>
    <xdr:sp macro="" textlink="">
      <xdr:nvSpPr>
        <xdr:cNvPr id="409" name="円/楕円 408"/>
        <xdr:cNvSpPr/>
      </xdr:nvSpPr>
      <xdr:spPr>
        <a:xfrm>
          <a:off x="1524000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157315</xdr:rowOff>
    </xdr:from>
    <xdr:ext cx="762000" cy="259045"/>
    <xdr:sp macro="" textlink="">
      <xdr:nvSpPr>
        <xdr:cNvPr id="410" name="テキスト ボックス 409"/>
        <xdr:cNvSpPr txBox="1"/>
      </xdr:nvSpPr>
      <xdr:spPr>
        <a:xfrm>
          <a:off x="14909800" y="667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77833</xdr:rowOff>
    </xdr:from>
    <xdr:to>
      <xdr:col>21</xdr:col>
      <xdr:colOff>50800</xdr:colOff>
      <xdr:row>39</xdr:row>
      <xdr:rowOff>7983</xdr:rowOff>
    </xdr:to>
    <xdr:sp macro="" textlink="">
      <xdr:nvSpPr>
        <xdr:cNvPr id="411" name="円/楕円 410"/>
        <xdr:cNvSpPr/>
      </xdr:nvSpPr>
      <xdr:spPr>
        <a:xfrm>
          <a:off x="14351000" y="65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164210</xdr:rowOff>
    </xdr:from>
    <xdr:ext cx="762000" cy="259045"/>
    <xdr:sp macro="" textlink="">
      <xdr:nvSpPr>
        <xdr:cNvPr id="412" name="テキスト ボックス 411"/>
        <xdr:cNvSpPr txBox="1"/>
      </xdr:nvSpPr>
      <xdr:spPr>
        <a:xfrm>
          <a:off x="14020800" y="667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84727</xdr:rowOff>
    </xdr:from>
    <xdr:to>
      <xdr:col>19</xdr:col>
      <xdr:colOff>533400</xdr:colOff>
      <xdr:row>39</xdr:row>
      <xdr:rowOff>14877</xdr:rowOff>
    </xdr:to>
    <xdr:sp macro="" textlink="">
      <xdr:nvSpPr>
        <xdr:cNvPr id="413" name="円/楕円 412"/>
        <xdr:cNvSpPr/>
      </xdr:nvSpPr>
      <xdr:spPr>
        <a:xfrm>
          <a:off x="13462000" y="659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25054</xdr:rowOff>
    </xdr:from>
    <xdr:ext cx="762000" cy="259045"/>
    <xdr:sp macro="" textlink="">
      <xdr:nvSpPr>
        <xdr:cNvPr id="414" name="テキスト ボックス 413"/>
        <xdr:cNvSpPr txBox="1"/>
      </xdr:nvSpPr>
      <xdr:spPr>
        <a:xfrm>
          <a:off x="13131800" y="636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おり、主な要因としては、、普通交付税の増額に伴う標準財政規模の増、財政調整基金の積立による充当可能基金の増額があげられる。今後も基金の積み増しを継続するとともに、施設改修などの大型投資事業は有利な起債を選択しつつ計画的に進めることにより、将来の負担を軽減すること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12393</xdr:rowOff>
    </xdr:from>
    <xdr:to>
      <xdr:col>24</xdr:col>
      <xdr:colOff>558800</xdr:colOff>
      <xdr:row>14</xdr:row>
      <xdr:rowOff>70104</xdr:rowOff>
    </xdr:to>
    <xdr:cxnSp macro="">
      <xdr:nvCxnSpPr>
        <xdr:cNvPr id="448" name="直線コネクタ 447"/>
        <xdr:cNvCxnSpPr/>
      </xdr:nvCxnSpPr>
      <xdr:spPr>
        <a:xfrm flipV="1">
          <a:off x="16179800" y="2412693"/>
          <a:ext cx="838200" cy="5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9"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70104</xdr:rowOff>
    </xdr:from>
    <xdr:to>
      <xdr:col>23</xdr:col>
      <xdr:colOff>406400</xdr:colOff>
      <xdr:row>14</xdr:row>
      <xdr:rowOff>127212</xdr:rowOff>
    </xdr:to>
    <xdr:cxnSp macro="">
      <xdr:nvCxnSpPr>
        <xdr:cNvPr id="451" name="直線コネクタ 450"/>
        <xdr:cNvCxnSpPr/>
      </xdr:nvCxnSpPr>
      <xdr:spPr>
        <a:xfrm flipV="1">
          <a:off x="15290800" y="2470404"/>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127212</xdr:rowOff>
    </xdr:from>
    <xdr:to>
      <xdr:col>22</xdr:col>
      <xdr:colOff>203200</xdr:colOff>
      <xdr:row>14</xdr:row>
      <xdr:rowOff>155765</xdr:rowOff>
    </xdr:to>
    <xdr:cxnSp macro="">
      <xdr:nvCxnSpPr>
        <xdr:cNvPr id="454" name="直線コネクタ 453"/>
        <xdr:cNvCxnSpPr/>
      </xdr:nvCxnSpPr>
      <xdr:spPr>
        <a:xfrm flipV="1">
          <a:off x="14401800" y="2527512"/>
          <a:ext cx="889000" cy="2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155765</xdr:rowOff>
    </xdr:from>
    <xdr:to>
      <xdr:col>21</xdr:col>
      <xdr:colOff>0</xdr:colOff>
      <xdr:row>15</xdr:row>
      <xdr:rowOff>12467</xdr:rowOff>
    </xdr:to>
    <xdr:cxnSp macro="">
      <xdr:nvCxnSpPr>
        <xdr:cNvPr id="457" name="直線コネクタ 456"/>
        <xdr:cNvCxnSpPr/>
      </xdr:nvCxnSpPr>
      <xdr:spPr>
        <a:xfrm flipV="1">
          <a:off x="13512800" y="255606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107982</xdr:rowOff>
    </xdr:from>
    <xdr:to>
      <xdr:col>21</xdr:col>
      <xdr:colOff>50800</xdr:colOff>
      <xdr:row>15</xdr:row>
      <xdr:rowOff>38132</xdr:rowOff>
    </xdr:to>
    <xdr:sp macro="" textlink="">
      <xdr:nvSpPr>
        <xdr:cNvPr id="458" name="フローチャート : 判断 457"/>
        <xdr:cNvSpPr/>
      </xdr:nvSpPr>
      <xdr:spPr>
        <a:xfrm>
          <a:off x="14351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22909</xdr:rowOff>
    </xdr:from>
    <xdr:ext cx="762000" cy="259045"/>
    <xdr:sp macro="" textlink="">
      <xdr:nvSpPr>
        <xdr:cNvPr id="459" name="テキスト ボックス 458"/>
        <xdr:cNvSpPr txBox="1"/>
      </xdr:nvSpPr>
      <xdr:spPr>
        <a:xfrm>
          <a:off x="14020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153024</xdr:rowOff>
    </xdr:from>
    <xdr:to>
      <xdr:col>19</xdr:col>
      <xdr:colOff>533400</xdr:colOff>
      <xdr:row>15</xdr:row>
      <xdr:rowOff>83174</xdr:rowOff>
    </xdr:to>
    <xdr:sp macro="" textlink="">
      <xdr:nvSpPr>
        <xdr:cNvPr id="460" name="フローチャート : 判断 459"/>
        <xdr:cNvSpPr/>
      </xdr:nvSpPr>
      <xdr:spPr>
        <a:xfrm>
          <a:off x="13462000" y="2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67951</xdr:rowOff>
    </xdr:from>
    <xdr:ext cx="762000" cy="259045"/>
    <xdr:sp macro="" textlink="">
      <xdr:nvSpPr>
        <xdr:cNvPr id="461" name="テキスト ボックス 460"/>
        <xdr:cNvSpPr txBox="1"/>
      </xdr:nvSpPr>
      <xdr:spPr>
        <a:xfrm>
          <a:off x="13131800" y="263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133043</xdr:rowOff>
    </xdr:from>
    <xdr:to>
      <xdr:col>24</xdr:col>
      <xdr:colOff>609600</xdr:colOff>
      <xdr:row>14</xdr:row>
      <xdr:rowOff>63193</xdr:rowOff>
    </xdr:to>
    <xdr:sp macro="" textlink="">
      <xdr:nvSpPr>
        <xdr:cNvPr id="467" name="円/楕円 466"/>
        <xdr:cNvSpPr/>
      </xdr:nvSpPr>
      <xdr:spPr>
        <a:xfrm>
          <a:off x="16967200" y="23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54320</xdr:rowOff>
    </xdr:from>
    <xdr:ext cx="762000" cy="259045"/>
    <xdr:sp macro="" textlink="">
      <xdr:nvSpPr>
        <xdr:cNvPr id="468" name="将来負担の状況該当値テキスト"/>
        <xdr:cNvSpPr txBox="1"/>
      </xdr:nvSpPr>
      <xdr:spPr>
        <a:xfrm>
          <a:off x="17106900" y="228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19304</xdr:rowOff>
    </xdr:from>
    <xdr:to>
      <xdr:col>23</xdr:col>
      <xdr:colOff>457200</xdr:colOff>
      <xdr:row>14</xdr:row>
      <xdr:rowOff>120904</xdr:rowOff>
    </xdr:to>
    <xdr:sp macro="" textlink="">
      <xdr:nvSpPr>
        <xdr:cNvPr id="469" name="円/楕円 468"/>
        <xdr:cNvSpPr/>
      </xdr:nvSpPr>
      <xdr:spPr>
        <a:xfrm>
          <a:off x="161290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131081</xdr:rowOff>
    </xdr:from>
    <xdr:ext cx="736600" cy="259045"/>
    <xdr:sp macro="" textlink="">
      <xdr:nvSpPr>
        <xdr:cNvPr id="470" name="テキスト ボックス 469"/>
        <xdr:cNvSpPr txBox="1"/>
      </xdr:nvSpPr>
      <xdr:spPr>
        <a:xfrm>
          <a:off x="15798800" y="2188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76412</xdr:rowOff>
    </xdr:from>
    <xdr:to>
      <xdr:col>22</xdr:col>
      <xdr:colOff>254000</xdr:colOff>
      <xdr:row>15</xdr:row>
      <xdr:rowOff>6562</xdr:rowOff>
    </xdr:to>
    <xdr:sp macro="" textlink="">
      <xdr:nvSpPr>
        <xdr:cNvPr id="471" name="円/楕円 470"/>
        <xdr:cNvSpPr/>
      </xdr:nvSpPr>
      <xdr:spPr>
        <a:xfrm>
          <a:off x="15240000" y="24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16739</xdr:rowOff>
    </xdr:from>
    <xdr:ext cx="762000" cy="259045"/>
    <xdr:sp macro="" textlink="">
      <xdr:nvSpPr>
        <xdr:cNvPr id="472" name="テキスト ボックス 471"/>
        <xdr:cNvSpPr txBox="1"/>
      </xdr:nvSpPr>
      <xdr:spPr>
        <a:xfrm>
          <a:off x="14909800" y="224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104965</xdr:rowOff>
    </xdr:from>
    <xdr:to>
      <xdr:col>21</xdr:col>
      <xdr:colOff>50800</xdr:colOff>
      <xdr:row>15</xdr:row>
      <xdr:rowOff>35115</xdr:rowOff>
    </xdr:to>
    <xdr:sp macro="" textlink="">
      <xdr:nvSpPr>
        <xdr:cNvPr id="473" name="円/楕円 472"/>
        <xdr:cNvSpPr/>
      </xdr:nvSpPr>
      <xdr:spPr>
        <a:xfrm>
          <a:off x="14351000" y="250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45292</xdr:rowOff>
    </xdr:from>
    <xdr:ext cx="762000" cy="259045"/>
    <xdr:sp macro="" textlink="">
      <xdr:nvSpPr>
        <xdr:cNvPr id="474" name="テキスト ボックス 473"/>
        <xdr:cNvSpPr txBox="1"/>
      </xdr:nvSpPr>
      <xdr:spPr>
        <a:xfrm>
          <a:off x="14020800" y="227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133117</xdr:rowOff>
    </xdr:from>
    <xdr:to>
      <xdr:col>19</xdr:col>
      <xdr:colOff>533400</xdr:colOff>
      <xdr:row>15</xdr:row>
      <xdr:rowOff>63267</xdr:rowOff>
    </xdr:to>
    <xdr:sp macro="" textlink="">
      <xdr:nvSpPr>
        <xdr:cNvPr id="475" name="円/楕円 474"/>
        <xdr:cNvSpPr/>
      </xdr:nvSpPr>
      <xdr:spPr>
        <a:xfrm>
          <a:off x="13462000" y="253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73444</xdr:rowOff>
    </xdr:from>
    <xdr:ext cx="762000" cy="259045"/>
    <xdr:sp macro="" textlink="">
      <xdr:nvSpPr>
        <xdr:cNvPr id="476" name="テキスト ボックス 475"/>
        <xdr:cNvSpPr txBox="1"/>
      </xdr:nvSpPr>
      <xdr:spPr>
        <a:xfrm>
          <a:off x="13131800" y="230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岐阜県飛騨市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26,300
26,171
792.31
18,330,664
16,962,875
1,302,047
12,212,801
22,719,704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20.9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人件費に対する経常収支比率は、若干減少傾向にあるとともに、類似団体の平均を下回っている。このことは、計画（第一次定員適正化計画、定員適正化推進５か年計画）に基づき、職員数を</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人削減した結果の表れといえる。</a:t>
          </a:r>
          <a:endParaRPr lang="ja-JP" altLang="ja-JP" sz="1400">
            <a:effectLst/>
          </a:endParaRPr>
        </a:p>
        <a:p>
          <a:pPr rtl="0"/>
          <a:r>
            <a:rPr lang="ja-JP" altLang="ja-JP" sz="1100" b="0" i="0" baseline="0">
              <a:solidFill>
                <a:schemeClr val="dk1"/>
              </a:solidFill>
              <a:effectLst/>
              <a:latin typeface="+mn-lt"/>
              <a:ea typeface="+mn-ea"/>
              <a:cs typeface="+mn-cs"/>
            </a:rPr>
            <a:t>　今後は、大幅な削減は見込めず、共済掛け金のかけ率増加等もあることから、適正な指標の維持に努める。</a:t>
          </a:r>
          <a:endParaRPr lang="ja-JP" altLang="ja-JP" sz="1400">
            <a:effectLst/>
          </a:endParaRPr>
        </a:p>
        <a:p>
          <a:pPr rtl="0"/>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35</xdr:row>
      <xdr:rowOff>165862</xdr:rowOff>
    </xdr:to>
    <xdr:cxnSp macro="">
      <xdr:nvCxnSpPr>
        <xdr:cNvPr id="63" name="直線コネクタ 62"/>
        <xdr:cNvCxnSpPr/>
      </xdr:nvCxnSpPr>
      <xdr:spPr>
        <a:xfrm flipV="1">
          <a:off x="3987800" y="61620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165862</xdr:rowOff>
    </xdr:from>
    <xdr:to>
      <xdr:col>5</xdr:col>
      <xdr:colOff>549275</xdr:colOff>
      <xdr:row>36</xdr:row>
      <xdr:rowOff>49276</xdr:rowOff>
    </xdr:to>
    <xdr:cxnSp macro="">
      <xdr:nvCxnSpPr>
        <xdr:cNvPr id="66" name="直線コネクタ 65"/>
        <xdr:cNvCxnSpPr/>
      </xdr:nvCxnSpPr>
      <xdr:spPr>
        <a:xfrm flipV="1">
          <a:off x="3098800" y="61666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21844</xdr:rowOff>
    </xdr:from>
    <xdr:to>
      <xdr:col>4</xdr:col>
      <xdr:colOff>346075</xdr:colOff>
      <xdr:row>36</xdr:row>
      <xdr:rowOff>49276</xdr:rowOff>
    </xdr:to>
    <xdr:cxnSp macro="">
      <xdr:nvCxnSpPr>
        <xdr:cNvPr id="69" name="直線コネクタ 68"/>
        <xdr:cNvCxnSpPr/>
      </xdr:nvCxnSpPr>
      <xdr:spPr>
        <a:xfrm>
          <a:off x="2209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21844</xdr:rowOff>
    </xdr:from>
    <xdr:to>
      <xdr:col>3</xdr:col>
      <xdr:colOff>142875</xdr:colOff>
      <xdr:row>36</xdr:row>
      <xdr:rowOff>67564</xdr:rowOff>
    </xdr:to>
    <xdr:cxnSp macro="">
      <xdr:nvCxnSpPr>
        <xdr:cNvPr id="72" name="直線コネクタ 71"/>
        <xdr:cNvCxnSpPr/>
      </xdr:nvCxnSpPr>
      <xdr:spPr>
        <a:xfrm flipV="1">
          <a:off x="1320800" y="6194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75" name="フローチャート : 判断 74"/>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76" name="テキスト ボックス 75"/>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2" name="円/楕円 81"/>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3"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115062</xdr:rowOff>
    </xdr:from>
    <xdr:to>
      <xdr:col>5</xdr:col>
      <xdr:colOff>600075</xdr:colOff>
      <xdr:row>36</xdr:row>
      <xdr:rowOff>45212</xdr:rowOff>
    </xdr:to>
    <xdr:sp macro="" textlink="">
      <xdr:nvSpPr>
        <xdr:cNvPr id="84" name="円/楕円 83"/>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55389</xdr:rowOff>
    </xdr:from>
    <xdr:ext cx="736600" cy="259045"/>
    <xdr:sp macro="" textlink="">
      <xdr:nvSpPr>
        <xdr:cNvPr id="85" name="テキスト ボックス 84"/>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169926</xdr:rowOff>
    </xdr:from>
    <xdr:to>
      <xdr:col>4</xdr:col>
      <xdr:colOff>396875</xdr:colOff>
      <xdr:row>36</xdr:row>
      <xdr:rowOff>100076</xdr:rowOff>
    </xdr:to>
    <xdr:sp macro="" textlink="">
      <xdr:nvSpPr>
        <xdr:cNvPr id="86" name="円/楕円 85"/>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110253</xdr:rowOff>
    </xdr:from>
    <xdr:ext cx="762000" cy="259045"/>
    <xdr:sp macro="" textlink="">
      <xdr:nvSpPr>
        <xdr:cNvPr id="87" name="テキスト ボックス 86"/>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142494</xdr:rowOff>
    </xdr:from>
    <xdr:to>
      <xdr:col>3</xdr:col>
      <xdr:colOff>193675</xdr:colOff>
      <xdr:row>36</xdr:row>
      <xdr:rowOff>72644</xdr:rowOff>
    </xdr:to>
    <xdr:sp macro="" textlink="">
      <xdr:nvSpPr>
        <xdr:cNvPr id="88" name="円/楕円 87"/>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82821</xdr:rowOff>
    </xdr:from>
    <xdr:ext cx="762000" cy="259045"/>
    <xdr:sp macro="" textlink="">
      <xdr:nvSpPr>
        <xdr:cNvPr id="89" name="テキスト ボックス 88"/>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90" name="円/楕円 89"/>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128541</xdr:rowOff>
    </xdr:from>
    <xdr:ext cx="762000" cy="259045"/>
    <xdr:sp macro="" textlink="">
      <xdr:nvSpPr>
        <xdr:cNvPr id="91" name="テキスト ボックス 90"/>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物件費に対する</a:t>
          </a:r>
          <a:r>
            <a:rPr lang="ja-JP" altLang="ja-JP" sz="1100" b="0" i="0" baseline="0">
              <a:solidFill>
                <a:schemeClr val="dk1"/>
              </a:solidFill>
              <a:effectLst/>
              <a:latin typeface="+mn-lt"/>
              <a:ea typeface="+mn-ea"/>
              <a:cs typeface="+mn-cs"/>
            </a:rPr>
            <a:t>経常収支比率は、類似団体の平均を上回る水準で推移している。</a:t>
          </a:r>
          <a:r>
            <a:rPr lang="ja-JP" altLang="en-US" sz="1100" b="0" i="0" baseline="0">
              <a:solidFill>
                <a:schemeClr val="dk1"/>
              </a:solidFill>
              <a:effectLst/>
              <a:latin typeface="+mn-lt"/>
              <a:ea typeface="+mn-ea"/>
              <a:cs typeface="+mn-cs"/>
            </a:rPr>
            <a:t>物件費が類似団体平均に比べ高止まりしているのは、施設の維持管理業務の大部分を</a:t>
          </a:r>
          <a:r>
            <a:rPr lang="ja-JP" altLang="ja-JP" sz="1100" b="0" i="0" baseline="0">
              <a:solidFill>
                <a:schemeClr val="dk1"/>
              </a:solidFill>
              <a:effectLst/>
              <a:latin typeface="+mn-lt"/>
              <a:ea typeface="+mn-ea"/>
              <a:cs typeface="+mn-cs"/>
            </a:rPr>
            <a:t>指定管理</a:t>
          </a:r>
          <a:r>
            <a:rPr lang="ja-JP" altLang="en-US" sz="1100" b="0" i="0" baseline="0">
              <a:solidFill>
                <a:schemeClr val="dk1"/>
              </a:solidFill>
              <a:effectLst/>
              <a:latin typeface="+mn-lt"/>
              <a:ea typeface="+mn-ea"/>
              <a:cs typeface="+mn-cs"/>
            </a:rPr>
            <a:t>料として委託しているものが大きい。</a:t>
          </a:r>
          <a:r>
            <a:rPr lang="ja-JP" altLang="ja-JP" sz="1100" b="0" i="0" baseline="0">
              <a:solidFill>
                <a:schemeClr val="dk1"/>
              </a:solidFill>
              <a:effectLst/>
              <a:latin typeface="+mn-lt"/>
              <a:ea typeface="+mn-ea"/>
              <a:cs typeface="+mn-cs"/>
            </a:rPr>
            <a:t>　こうした要因があ</a:t>
          </a:r>
          <a:r>
            <a:rPr lang="ja-JP" altLang="en-US" sz="1100" b="0" i="0" baseline="0">
              <a:solidFill>
                <a:schemeClr val="dk1"/>
              </a:solidFill>
              <a:effectLst/>
              <a:latin typeface="+mn-lt"/>
              <a:ea typeface="+mn-ea"/>
              <a:cs typeface="+mn-cs"/>
            </a:rPr>
            <a:t>るが</a:t>
          </a:r>
          <a:r>
            <a:rPr lang="ja-JP" altLang="ja-JP" sz="1100" b="0" i="0" baseline="0">
              <a:solidFill>
                <a:schemeClr val="dk1"/>
              </a:solidFill>
              <a:effectLst/>
              <a:latin typeface="+mn-lt"/>
              <a:ea typeface="+mn-ea"/>
              <a:cs typeface="+mn-cs"/>
            </a:rPr>
            <a:t>、近年、予算編成時にマイナスシーリング</a:t>
          </a:r>
          <a:r>
            <a:rPr lang="ja-JP" altLang="en-US" sz="1100" b="0" i="0" baseline="0">
              <a:solidFill>
                <a:schemeClr val="dk1"/>
              </a:solidFill>
              <a:effectLst/>
              <a:latin typeface="+mn-lt"/>
              <a:ea typeface="+mn-ea"/>
              <a:cs typeface="+mn-cs"/>
            </a:rPr>
            <a:t>や指定管理者施設の改革を勧め</a:t>
          </a:r>
          <a:r>
            <a:rPr lang="ja-JP" altLang="ja-JP" sz="1100" b="0" i="0" baseline="0">
              <a:solidFill>
                <a:schemeClr val="dk1"/>
              </a:solidFill>
              <a:effectLst/>
              <a:latin typeface="+mn-lt"/>
              <a:ea typeface="+mn-ea"/>
              <a:cs typeface="+mn-cs"/>
            </a:rPr>
            <a:t>経常経費削減に努めている。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58964</xdr:rowOff>
    </xdr:from>
    <xdr:to>
      <xdr:col>24</xdr:col>
      <xdr:colOff>31750</xdr:colOff>
      <xdr:row>17</xdr:row>
      <xdr:rowOff>80736</xdr:rowOff>
    </xdr:to>
    <xdr:cxnSp macro="">
      <xdr:nvCxnSpPr>
        <xdr:cNvPr id="126" name="直線コネクタ 125"/>
        <xdr:cNvCxnSpPr/>
      </xdr:nvCxnSpPr>
      <xdr:spPr>
        <a:xfrm flipV="1">
          <a:off x="15671800" y="2973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80736</xdr:rowOff>
    </xdr:from>
    <xdr:to>
      <xdr:col>22</xdr:col>
      <xdr:colOff>565150</xdr:colOff>
      <xdr:row>17</xdr:row>
      <xdr:rowOff>124279</xdr:rowOff>
    </xdr:to>
    <xdr:cxnSp macro="">
      <xdr:nvCxnSpPr>
        <xdr:cNvPr id="129" name="直線コネクタ 128"/>
        <xdr:cNvCxnSpPr/>
      </xdr:nvCxnSpPr>
      <xdr:spPr>
        <a:xfrm flipV="1">
          <a:off x="14782800" y="2995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4536</xdr:rowOff>
    </xdr:from>
    <xdr:to>
      <xdr:col>21</xdr:col>
      <xdr:colOff>361950</xdr:colOff>
      <xdr:row>17</xdr:row>
      <xdr:rowOff>124279</xdr:rowOff>
    </xdr:to>
    <xdr:cxnSp macro="">
      <xdr:nvCxnSpPr>
        <xdr:cNvPr id="132" name="直線コネクタ 131"/>
        <xdr:cNvCxnSpPr/>
      </xdr:nvCxnSpPr>
      <xdr:spPr>
        <a:xfrm>
          <a:off x="13893800" y="29191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4536</xdr:rowOff>
    </xdr:from>
    <xdr:to>
      <xdr:col>20</xdr:col>
      <xdr:colOff>158750</xdr:colOff>
      <xdr:row>17</xdr:row>
      <xdr:rowOff>113393</xdr:rowOff>
    </xdr:to>
    <xdr:cxnSp macro="">
      <xdr:nvCxnSpPr>
        <xdr:cNvPr id="135" name="直線コネクタ 134"/>
        <xdr:cNvCxnSpPr/>
      </xdr:nvCxnSpPr>
      <xdr:spPr>
        <a:xfrm flipV="1">
          <a:off x="13004800" y="29191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6" name="フローチャート : 判断 135"/>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37" name="テキスト ボックス 136"/>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8164</xdr:rowOff>
    </xdr:from>
    <xdr:to>
      <xdr:col>24</xdr:col>
      <xdr:colOff>82550</xdr:colOff>
      <xdr:row>17</xdr:row>
      <xdr:rowOff>109764</xdr:rowOff>
    </xdr:to>
    <xdr:sp macro="" textlink="">
      <xdr:nvSpPr>
        <xdr:cNvPr id="145" name="円/楕円 144"/>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151691</xdr:rowOff>
    </xdr:from>
    <xdr:ext cx="762000" cy="259045"/>
    <xdr:sp macro="" textlink="">
      <xdr:nvSpPr>
        <xdr:cNvPr id="146"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29936</xdr:rowOff>
    </xdr:from>
    <xdr:to>
      <xdr:col>22</xdr:col>
      <xdr:colOff>615950</xdr:colOff>
      <xdr:row>17</xdr:row>
      <xdr:rowOff>131536</xdr:rowOff>
    </xdr:to>
    <xdr:sp macro="" textlink="">
      <xdr:nvSpPr>
        <xdr:cNvPr id="147" name="円/楕円 146"/>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116313</xdr:rowOff>
    </xdr:from>
    <xdr:ext cx="736600" cy="259045"/>
    <xdr:sp macro="" textlink="">
      <xdr:nvSpPr>
        <xdr:cNvPr id="148" name="テキスト ボックス 147"/>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73479</xdr:rowOff>
    </xdr:from>
    <xdr:to>
      <xdr:col>21</xdr:col>
      <xdr:colOff>412750</xdr:colOff>
      <xdr:row>18</xdr:row>
      <xdr:rowOff>3629</xdr:rowOff>
    </xdr:to>
    <xdr:sp macro="" textlink="">
      <xdr:nvSpPr>
        <xdr:cNvPr id="149" name="円/楕円 148"/>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159856</xdr:rowOff>
    </xdr:from>
    <xdr:ext cx="762000" cy="259045"/>
    <xdr:sp macro="" textlink="">
      <xdr:nvSpPr>
        <xdr:cNvPr id="150" name="テキスト ボックス 149"/>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125186</xdr:rowOff>
    </xdr:from>
    <xdr:to>
      <xdr:col>20</xdr:col>
      <xdr:colOff>209550</xdr:colOff>
      <xdr:row>17</xdr:row>
      <xdr:rowOff>55336</xdr:rowOff>
    </xdr:to>
    <xdr:sp macro="" textlink="">
      <xdr:nvSpPr>
        <xdr:cNvPr id="151" name="円/楕円 150"/>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40113</xdr:rowOff>
    </xdr:from>
    <xdr:ext cx="762000" cy="259045"/>
    <xdr:sp macro="" textlink="">
      <xdr:nvSpPr>
        <xdr:cNvPr id="152" name="テキスト ボックス 151"/>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62593</xdr:rowOff>
    </xdr:from>
    <xdr:to>
      <xdr:col>19</xdr:col>
      <xdr:colOff>6350</xdr:colOff>
      <xdr:row>17</xdr:row>
      <xdr:rowOff>164193</xdr:rowOff>
    </xdr:to>
    <xdr:sp macro="" textlink="">
      <xdr:nvSpPr>
        <xdr:cNvPr id="153" name="円/楕円 152"/>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148970</xdr:rowOff>
    </xdr:from>
    <xdr:ext cx="762000" cy="259045"/>
    <xdr:sp macro="" textlink="">
      <xdr:nvSpPr>
        <xdr:cNvPr id="154" name="テキスト ボックス 153"/>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対する経常収支比率は、類似団体の平均を下回る水準ではあるものの、一部の保育園を指定管理者制度へ移行したこともあり増加傾向にある。今後は、二世帯・三世帯同居による家庭内介護や地域コミュニティによる地域内での助け合い、健康づくりによる医療費を抑制し財政を圧迫しないように努める。 </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139700</xdr:rowOff>
    </xdr:from>
    <xdr:to>
      <xdr:col>7</xdr:col>
      <xdr:colOff>15875</xdr:colOff>
      <xdr:row>55</xdr:row>
      <xdr:rowOff>82550</xdr:rowOff>
    </xdr:to>
    <xdr:cxnSp macro="">
      <xdr:nvCxnSpPr>
        <xdr:cNvPr id="187" name="直線コネクタ 186"/>
        <xdr:cNvCxnSpPr/>
      </xdr:nvCxnSpPr>
      <xdr:spPr>
        <a:xfrm>
          <a:off x="3987800" y="9398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63500</xdr:rowOff>
    </xdr:from>
    <xdr:to>
      <xdr:col>5</xdr:col>
      <xdr:colOff>549275</xdr:colOff>
      <xdr:row>54</xdr:row>
      <xdr:rowOff>139700</xdr:rowOff>
    </xdr:to>
    <xdr:cxnSp macro="">
      <xdr:nvCxnSpPr>
        <xdr:cNvPr id="190" name="直線コネクタ 189"/>
        <xdr:cNvCxnSpPr/>
      </xdr:nvCxnSpPr>
      <xdr:spPr>
        <a:xfrm>
          <a:off x="3098800" y="932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63500</xdr:rowOff>
    </xdr:from>
    <xdr:to>
      <xdr:col>4</xdr:col>
      <xdr:colOff>346075</xdr:colOff>
      <xdr:row>54</xdr:row>
      <xdr:rowOff>88900</xdr:rowOff>
    </xdr:to>
    <xdr:cxnSp macro="">
      <xdr:nvCxnSpPr>
        <xdr:cNvPr id="193" name="直線コネクタ 192"/>
        <xdr:cNvCxnSpPr/>
      </xdr:nvCxnSpPr>
      <xdr:spPr>
        <a:xfrm flipV="1">
          <a:off x="2209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88900</xdr:rowOff>
    </xdr:to>
    <xdr:cxnSp macro="">
      <xdr:nvCxnSpPr>
        <xdr:cNvPr id="196" name="直線コネクタ 195"/>
        <xdr:cNvCxnSpPr/>
      </xdr:nvCxnSpPr>
      <xdr:spPr>
        <a:xfrm>
          <a:off x="1320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6350</xdr:rowOff>
    </xdr:from>
    <xdr:to>
      <xdr:col>3</xdr:col>
      <xdr:colOff>193675</xdr:colOff>
      <xdr:row>55</xdr:row>
      <xdr:rowOff>107950</xdr:rowOff>
    </xdr:to>
    <xdr:sp macro="" textlink="">
      <xdr:nvSpPr>
        <xdr:cNvPr id="197" name="フローチャート :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92727</xdr:rowOff>
    </xdr:from>
    <xdr:ext cx="762000" cy="259045"/>
    <xdr:sp macro="" textlink="">
      <xdr:nvSpPr>
        <xdr:cNvPr id="198" name="テキスト ボックス 197"/>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9" name="フローチャート :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0" name="テキスト ボックス 199"/>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31750</xdr:rowOff>
    </xdr:from>
    <xdr:to>
      <xdr:col>7</xdr:col>
      <xdr:colOff>66675</xdr:colOff>
      <xdr:row>55</xdr:row>
      <xdr:rowOff>133350</xdr:rowOff>
    </xdr:to>
    <xdr:sp macro="" textlink="">
      <xdr:nvSpPr>
        <xdr:cNvPr id="206" name="円/楕円 205"/>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7"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88900</xdr:rowOff>
    </xdr:from>
    <xdr:to>
      <xdr:col>5</xdr:col>
      <xdr:colOff>600075</xdr:colOff>
      <xdr:row>55</xdr:row>
      <xdr:rowOff>19050</xdr:rowOff>
    </xdr:to>
    <xdr:sp macro="" textlink="">
      <xdr:nvSpPr>
        <xdr:cNvPr id="208" name="円/楕円 207"/>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29227</xdr:rowOff>
    </xdr:from>
    <xdr:ext cx="736600" cy="259045"/>
    <xdr:sp macro="" textlink="">
      <xdr:nvSpPr>
        <xdr:cNvPr id="209" name="テキスト ボックス 208"/>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12700</xdr:rowOff>
    </xdr:from>
    <xdr:to>
      <xdr:col>4</xdr:col>
      <xdr:colOff>396875</xdr:colOff>
      <xdr:row>54</xdr:row>
      <xdr:rowOff>114300</xdr:rowOff>
    </xdr:to>
    <xdr:sp macro="" textlink="">
      <xdr:nvSpPr>
        <xdr:cNvPr id="210" name="円/楕円 209"/>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124477</xdr:rowOff>
    </xdr:from>
    <xdr:ext cx="762000" cy="259045"/>
    <xdr:sp macro="" textlink="">
      <xdr:nvSpPr>
        <xdr:cNvPr id="211" name="テキスト ボックス 210"/>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2" name="円/楕円 211"/>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3" name="テキスト ボックス 212"/>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a:solidFill>
                <a:schemeClr val="dk1"/>
              </a:solidFill>
              <a:effectLst/>
              <a:latin typeface="+mn-lt"/>
              <a:ea typeface="+mn-ea"/>
              <a:cs typeface="+mn-cs"/>
            </a:rPr>
            <a:t>　その他に対する</a:t>
          </a:r>
          <a:r>
            <a:rPr lang="ja-JP" altLang="ja-JP" sz="1300" b="0" i="0" baseline="0">
              <a:solidFill>
                <a:schemeClr val="dk1"/>
              </a:solidFill>
              <a:effectLst/>
              <a:latin typeface="+mn-lt"/>
              <a:ea typeface="+mn-ea"/>
              <a:cs typeface="+mn-cs"/>
            </a:rPr>
            <a:t>経常収支比率は、類似団体の平均を上回る水準で推移し、近年、悪化の方向</a:t>
          </a:r>
          <a:r>
            <a:rPr lang="ja-JP" altLang="en-US" sz="1300" b="0" i="0" baseline="0">
              <a:solidFill>
                <a:schemeClr val="dk1"/>
              </a:solidFill>
              <a:effectLst/>
              <a:latin typeface="+mn-lt"/>
              <a:ea typeface="+mn-ea"/>
              <a:cs typeface="+mn-cs"/>
            </a:rPr>
            <a:t>となっている</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特に</a:t>
          </a:r>
          <a:r>
            <a:rPr lang="ja-JP" altLang="ja-JP" sz="1300" b="0" i="0" baseline="0">
              <a:solidFill>
                <a:schemeClr val="dk1"/>
              </a:solidFill>
              <a:effectLst/>
              <a:latin typeface="+mn-lt"/>
              <a:ea typeface="+mn-ea"/>
              <a:cs typeface="+mn-cs"/>
            </a:rPr>
            <a:t>特別会計への繰出金に関しては、毎年</a:t>
          </a:r>
          <a:r>
            <a:rPr lang="ja-JP" altLang="en-US" sz="1300" b="0" i="0" baseline="0">
              <a:solidFill>
                <a:schemeClr val="dk1"/>
              </a:solidFill>
              <a:effectLst/>
              <a:latin typeface="+mn-lt"/>
              <a:ea typeface="+mn-ea"/>
              <a:cs typeface="+mn-cs"/>
            </a:rPr>
            <a:t>維持</a:t>
          </a:r>
          <a:r>
            <a:rPr lang="ja-JP" altLang="ja-JP" sz="1300" b="0" i="0" baseline="0">
              <a:solidFill>
                <a:schemeClr val="dk1"/>
              </a:solidFill>
              <a:effectLst/>
              <a:latin typeface="+mn-lt"/>
              <a:ea typeface="+mn-ea"/>
              <a:cs typeface="+mn-cs"/>
            </a:rPr>
            <a:t>増加の傾向にあることから、厳しい財政運営を強いられており、特別会計の赤字補てんの圧縮が重要課題となっている。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73660</xdr:rowOff>
    </xdr:from>
    <xdr:to>
      <xdr:col>24</xdr:col>
      <xdr:colOff>31750</xdr:colOff>
      <xdr:row>58</xdr:row>
      <xdr:rowOff>88900</xdr:rowOff>
    </xdr:to>
    <xdr:cxnSp macro="">
      <xdr:nvCxnSpPr>
        <xdr:cNvPr id="248" name="直線コネクタ 247"/>
        <xdr:cNvCxnSpPr/>
      </xdr:nvCxnSpPr>
      <xdr:spPr>
        <a:xfrm flipV="1">
          <a:off x="15671800" y="10017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58</xdr:row>
      <xdr:rowOff>111760</xdr:rowOff>
    </xdr:to>
    <xdr:cxnSp macro="">
      <xdr:nvCxnSpPr>
        <xdr:cNvPr id="251" name="直線コネクタ 250"/>
        <xdr:cNvCxnSpPr/>
      </xdr:nvCxnSpPr>
      <xdr:spPr>
        <a:xfrm flipV="1">
          <a:off x="14782800" y="1003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58</xdr:row>
      <xdr:rowOff>111760</xdr:rowOff>
    </xdr:to>
    <xdr:cxnSp macro="">
      <xdr:nvCxnSpPr>
        <xdr:cNvPr id="254" name="直線コネクタ 253"/>
        <xdr:cNvCxnSpPr/>
      </xdr:nvCxnSpPr>
      <xdr:spPr>
        <a:xfrm>
          <a:off x="13893800" y="99034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20320</xdr:rowOff>
    </xdr:to>
    <xdr:cxnSp macro="">
      <xdr:nvCxnSpPr>
        <xdr:cNvPr id="257" name="直線コネクタ 256"/>
        <xdr:cNvCxnSpPr/>
      </xdr:nvCxnSpPr>
      <xdr:spPr>
        <a:xfrm flipV="1">
          <a:off x="13004800" y="990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9" name="テキスト ボックス 258"/>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0" name="フローチャート : 判断 259"/>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1" name="テキスト ボックス 260"/>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22860</xdr:rowOff>
    </xdr:from>
    <xdr:to>
      <xdr:col>24</xdr:col>
      <xdr:colOff>82550</xdr:colOff>
      <xdr:row>58</xdr:row>
      <xdr:rowOff>124460</xdr:rowOff>
    </xdr:to>
    <xdr:sp macro="" textlink="">
      <xdr:nvSpPr>
        <xdr:cNvPr id="267" name="円/楕円 266"/>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166387</xdr:rowOff>
    </xdr:from>
    <xdr:ext cx="762000" cy="259045"/>
    <xdr:sp macro="" textlink="">
      <xdr:nvSpPr>
        <xdr:cNvPr id="268"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69" name="円/楕円 268"/>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70" name="テキスト ボックス 269"/>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60960</xdr:rowOff>
    </xdr:from>
    <xdr:to>
      <xdr:col>21</xdr:col>
      <xdr:colOff>412750</xdr:colOff>
      <xdr:row>58</xdr:row>
      <xdr:rowOff>162560</xdr:rowOff>
    </xdr:to>
    <xdr:sp macro="" textlink="">
      <xdr:nvSpPr>
        <xdr:cNvPr id="271" name="円/楕円 270"/>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147337</xdr:rowOff>
    </xdr:from>
    <xdr:ext cx="762000" cy="259045"/>
    <xdr:sp macro="" textlink="">
      <xdr:nvSpPr>
        <xdr:cNvPr id="272" name="テキスト ボックス 271"/>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3" name="円/楕円 272"/>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74" name="テキスト ボックス 273"/>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140970</xdr:rowOff>
    </xdr:from>
    <xdr:to>
      <xdr:col>19</xdr:col>
      <xdr:colOff>6350</xdr:colOff>
      <xdr:row>58</xdr:row>
      <xdr:rowOff>71120</xdr:rowOff>
    </xdr:to>
    <xdr:sp macro="" textlink="">
      <xdr:nvSpPr>
        <xdr:cNvPr id="275" name="円/楕円 274"/>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55897</xdr:rowOff>
    </xdr:from>
    <xdr:ext cx="762000" cy="259045"/>
    <xdr:sp macro="" textlink="">
      <xdr:nvSpPr>
        <xdr:cNvPr id="276" name="テキスト ボックス 275"/>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a:t>
          </a:r>
          <a:r>
            <a:rPr lang="ja-JP" altLang="ja-JP" sz="1300" b="0" i="0">
              <a:solidFill>
                <a:schemeClr val="dk1"/>
              </a:solidFill>
              <a:effectLst/>
              <a:latin typeface="+mn-ea"/>
              <a:ea typeface="+mn-ea"/>
              <a:cs typeface="+mn-cs"/>
            </a:rPr>
            <a:t>補助費に対する</a:t>
          </a:r>
          <a:r>
            <a:rPr lang="ja-JP" altLang="ja-JP" sz="1300" b="0" i="0" baseline="0">
              <a:solidFill>
                <a:schemeClr val="dk1"/>
              </a:solidFill>
              <a:effectLst/>
              <a:latin typeface="+mn-ea"/>
              <a:ea typeface="+mn-ea"/>
              <a:cs typeface="+mn-cs"/>
            </a:rPr>
            <a:t>経常収支比率は、類似団体の平均を大きく下回る水準で推移している。</a:t>
          </a:r>
          <a:endParaRPr lang="ja-JP" altLang="ja-JP" sz="1300">
            <a:effectLst/>
            <a:latin typeface="+mn-ea"/>
            <a:ea typeface="+mn-ea"/>
          </a:endParaRPr>
        </a:p>
        <a:p>
          <a:pPr rtl="0"/>
          <a:r>
            <a:rPr lang="ja-JP" altLang="ja-JP" sz="1300" b="0" i="0">
              <a:solidFill>
                <a:schemeClr val="dk1"/>
              </a:solidFill>
              <a:effectLst/>
              <a:latin typeface="+mn-ea"/>
              <a:ea typeface="+mn-ea"/>
              <a:cs typeface="+mn-cs"/>
            </a:rPr>
            <a:t>　第二次行政改革において、</a:t>
          </a:r>
          <a:r>
            <a:rPr lang="en-US" altLang="ja-JP" sz="1300" b="0" i="0">
              <a:solidFill>
                <a:schemeClr val="dk1"/>
              </a:solidFill>
              <a:effectLst/>
              <a:latin typeface="+mn-ea"/>
              <a:ea typeface="+mn-ea"/>
              <a:cs typeface="+mn-cs"/>
            </a:rPr>
            <a:t>H22</a:t>
          </a:r>
          <a:r>
            <a:rPr lang="ja-JP" altLang="ja-JP" sz="1300" b="0" i="0">
              <a:solidFill>
                <a:schemeClr val="dk1"/>
              </a:solidFill>
              <a:effectLst/>
              <a:latin typeface="+mn-ea"/>
              <a:ea typeface="+mn-ea"/>
              <a:cs typeface="+mn-cs"/>
            </a:rPr>
            <a:t>年度から新たなガイドラインを設け、市の単独補助金を見直したことにより、補助金の適切な交付と補助事業の目的に沿った事業実施</a:t>
          </a:r>
          <a:r>
            <a:rPr lang="ja-JP" altLang="en-US" sz="1300" b="0" i="0">
              <a:solidFill>
                <a:schemeClr val="dk1"/>
              </a:solidFill>
              <a:effectLst/>
              <a:latin typeface="+mn-ea"/>
              <a:ea typeface="+mn-ea"/>
              <a:cs typeface="+mn-cs"/>
            </a:rPr>
            <a:t>となっている</a:t>
          </a:r>
          <a:r>
            <a:rPr lang="ja-JP" altLang="ja-JP" sz="1300" b="0" i="0">
              <a:solidFill>
                <a:schemeClr val="dk1"/>
              </a:solidFill>
              <a:effectLst/>
              <a:latin typeface="+mn-ea"/>
              <a:ea typeface="+mn-ea"/>
              <a:cs typeface="+mn-cs"/>
            </a:rPr>
            <a:t>。</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159004</xdr:rowOff>
    </xdr:from>
    <xdr:to>
      <xdr:col>24</xdr:col>
      <xdr:colOff>31750</xdr:colOff>
      <xdr:row>35</xdr:row>
      <xdr:rowOff>5842</xdr:rowOff>
    </xdr:to>
    <xdr:cxnSp macro="">
      <xdr:nvCxnSpPr>
        <xdr:cNvPr id="306" name="直線コネクタ 305"/>
        <xdr:cNvCxnSpPr/>
      </xdr:nvCxnSpPr>
      <xdr:spPr>
        <a:xfrm flipV="1">
          <a:off x="15671800" y="59883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5842</xdr:rowOff>
    </xdr:from>
    <xdr:to>
      <xdr:col>22</xdr:col>
      <xdr:colOff>565150</xdr:colOff>
      <xdr:row>35</xdr:row>
      <xdr:rowOff>33274</xdr:rowOff>
    </xdr:to>
    <xdr:cxnSp macro="">
      <xdr:nvCxnSpPr>
        <xdr:cNvPr id="309" name="直線コネクタ 308"/>
        <xdr:cNvCxnSpPr/>
      </xdr:nvCxnSpPr>
      <xdr:spPr>
        <a:xfrm flipV="1">
          <a:off x="14782800" y="60065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163576</xdr:rowOff>
    </xdr:from>
    <xdr:to>
      <xdr:col>21</xdr:col>
      <xdr:colOff>361950</xdr:colOff>
      <xdr:row>35</xdr:row>
      <xdr:rowOff>33274</xdr:rowOff>
    </xdr:to>
    <xdr:cxnSp macro="">
      <xdr:nvCxnSpPr>
        <xdr:cNvPr id="312" name="直線コネクタ 311"/>
        <xdr:cNvCxnSpPr/>
      </xdr:nvCxnSpPr>
      <xdr:spPr>
        <a:xfrm>
          <a:off x="13893800" y="59928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163576</xdr:rowOff>
    </xdr:from>
    <xdr:to>
      <xdr:col>20</xdr:col>
      <xdr:colOff>158750</xdr:colOff>
      <xdr:row>35</xdr:row>
      <xdr:rowOff>28702</xdr:rowOff>
    </xdr:to>
    <xdr:cxnSp macro="">
      <xdr:nvCxnSpPr>
        <xdr:cNvPr id="315" name="直線コネクタ 314"/>
        <xdr:cNvCxnSpPr/>
      </xdr:nvCxnSpPr>
      <xdr:spPr>
        <a:xfrm flipV="1">
          <a:off x="13004800" y="5992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7" name="テキスト ボックス 316"/>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18" name="フローチャート :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84853</xdr:rowOff>
    </xdr:from>
    <xdr:ext cx="762000" cy="259045"/>
    <xdr:sp macro="" textlink="">
      <xdr:nvSpPr>
        <xdr:cNvPr id="319" name="テキスト ボックス 318"/>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108204</xdr:rowOff>
    </xdr:from>
    <xdr:to>
      <xdr:col>24</xdr:col>
      <xdr:colOff>82550</xdr:colOff>
      <xdr:row>35</xdr:row>
      <xdr:rowOff>38354</xdr:rowOff>
    </xdr:to>
    <xdr:sp macro="" textlink="">
      <xdr:nvSpPr>
        <xdr:cNvPr id="325" name="円/楕円 324"/>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124731</xdr:rowOff>
    </xdr:from>
    <xdr:ext cx="762000" cy="259045"/>
    <xdr:sp macro="" textlink="">
      <xdr:nvSpPr>
        <xdr:cNvPr id="326" name="補助費等該当値テキスト"/>
        <xdr:cNvSpPr txBox="1"/>
      </xdr:nvSpPr>
      <xdr:spPr>
        <a:xfrm>
          <a:off x="16598900" y="57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126492</xdr:rowOff>
    </xdr:from>
    <xdr:to>
      <xdr:col>22</xdr:col>
      <xdr:colOff>615950</xdr:colOff>
      <xdr:row>35</xdr:row>
      <xdr:rowOff>56642</xdr:rowOff>
    </xdr:to>
    <xdr:sp macro="" textlink="">
      <xdr:nvSpPr>
        <xdr:cNvPr id="327" name="円/楕円 326"/>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66819</xdr:rowOff>
    </xdr:from>
    <xdr:ext cx="736600" cy="259045"/>
    <xdr:sp macro="" textlink="">
      <xdr:nvSpPr>
        <xdr:cNvPr id="328" name="テキスト ボックス 327"/>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153924</xdr:rowOff>
    </xdr:from>
    <xdr:to>
      <xdr:col>21</xdr:col>
      <xdr:colOff>412750</xdr:colOff>
      <xdr:row>35</xdr:row>
      <xdr:rowOff>84074</xdr:rowOff>
    </xdr:to>
    <xdr:sp macro="" textlink="">
      <xdr:nvSpPr>
        <xdr:cNvPr id="329" name="円/楕円 328"/>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94251</xdr:rowOff>
    </xdr:from>
    <xdr:ext cx="762000" cy="259045"/>
    <xdr:sp macro="" textlink="">
      <xdr:nvSpPr>
        <xdr:cNvPr id="330" name="テキスト ボックス 329"/>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112776</xdr:rowOff>
    </xdr:from>
    <xdr:to>
      <xdr:col>20</xdr:col>
      <xdr:colOff>209550</xdr:colOff>
      <xdr:row>35</xdr:row>
      <xdr:rowOff>42926</xdr:rowOff>
    </xdr:to>
    <xdr:sp macro="" textlink="">
      <xdr:nvSpPr>
        <xdr:cNvPr id="331" name="円/楕円 330"/>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53103</xdr:rowOff>
    </xdr:from>
    <xdr:ext cx="762000" cy="259045"/>
    <xdr:sp macro="" textlink="">
      <xdr:nvSpPr>
        <xdr:cNvPr id="332" name="テキスト ボックス 331"/>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149352</xdr:rowOff>
    </xdr:from>
    <xdr:to>
      <xdr:col>19</xdr:col>
      <xdr:colOff>6350</xdr:colOff>
      <xdr:row>35</xdr:row>
      <xdr:rowOff>79502</xdr:rowOff>
    </xdr:to>
    <xdr:sp macro="" textlink="">
      <xdr:nvSpPr>
        <xdr:cNvPr id="333" name="円/楕円 332"/>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89679</xdr:rowOff>
    </xdr:from>
    <xdr:ext cx="762000" cy="259045"/>
    <xdr:sp macro="" textlink="">
      <xdr:nvSpPr>
        <xdr:cNvPr id="334" name="テキスト ボックス 333"/>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公債費に対する経常収支比率は、類似団体の平均を若干上回る状況で推移している。このことは、合併特例期間において優先的に進めてきた大型投資事業に関する起債の償還が本格化してきたからである。</a:t>
          </a:r>
          <a:endParaRPr lang="ja-JP" altLang="ja-JP" sz="1300">
            <a:effectLst/>
          </a:endParaRPr>
        </a:p>
        <a:p>
          <a:pPr rtl="0"/>
          <a:r>
            <a:rPr lang="ja-JP" altLang="ja-JP" sz="1300" b="0" i="0">
              <a:solidFill>
                <a:schemeClr val="dk1"/>
              </a:solidFill>
              <a:effectLst/>
              <a:latin typeface="+mn-lt"/>
              <a:ea typeface="+mn-ea"/>
              <a:cs typeface="+mn-cs"/>
            </a:rPr>
            <a:t>　</a:t>
          </a:r>
          <a:r>
            <a:rPr lang="ja-JP" altLang="en-US" sz="1300" b="0" i="0">
              <a:solidFill>
                <a:schemeClr val="dk1"/>
              </a:solidFill>
              <a:effectLst/>
              <a:latin typeface="+mn-lt"/>
              <a:ea typeface="+mn-ea"/>
              <a:cs typeface="+mn-cs"/>
            </a:rPr>
            <a:t>今後は、歳入に見合った歳出のなかでの事業化により、</a:t>
          </a:r>
          <a:r>
            <a:rPr lang="ja-JP" altLang="ja-JP" sz="1300" b="0" i="0">
              <a:solidFill>
                <a:schemeClr val="dk1"/>
              </a:solidFill>
              <a:effectLst/>
              <a:latin typeface="+mn-lt"/>
              <a:ea typeface="+mn-ea"/>
              <a:cs typeface="+mn-cs"/>
            </a:rPr>
            <a:t>起債の借入れを精査</a:t>
          </a:r>
          <a:r>
            <a:rPr lang="ja-JP" altLang="en-US" sz="1300" b="0" i="0">
              <a:solidFill>
                <a:schemeClr val="dk1"/>
              </a:solidFill>
              <a:effectLst/>
              <a:latin typeface="+mn-lt"/>
              <a:ea typeface="+mn-ea"/>
              <a:cs typeface="+mn-cs"/>
            </a:rPr>
            <a:t>し</a:t>
          </a:r>
          <a:r>
            <a:rPr lang="ja-JP" altLang="ja-JP" sz="1300" b="0" i="0">
              <a:solidFill>
                <a:schemeClr val="dk1"/>
              </a:solidFill>
              <a:effectLst/>
              <a:latin typeface="+mn-lt"/>
              <a:ea typeface="+mn-ea"/>
              <a:cs typeface="+mn-cs"/>
            </a:rPr>
            <a:t>実質公債費率</a:t>
          </a:r>
          <a:r>
            <a:rPr lang="ja-JP" altLang="en-US" sz="1300" b="0" i="0">
              <a:solidFill>
                <a:schemeClr val="dk1"/>
              </a:solidFill>
              <a:effectLst/>
              <a:latin typeface="+mn-lt"/>
              <a:ea typeface="+mn-ea"/>
              <a:cs typeface="+mn-cs"/>
            </a:rPr>
            <a:t>の</a:t>
          </a:r>
          <a:r>
            <a:rPr lang="ja-JP" altLang="ja-JP" sz="1300" b="0" i="0">
              <a:solidFill>
                <a:schemeClr val="dk1"/>
              </a:solidFill>
              <a:effectLst/>
              <a:latin typeface="+mn-lt"/>
              <a:ea typeface="+mn-ea"/>
              <a:cs typeface="+mn-cs"/>
            </a:rPr>
            <a:t>減少</a:t>
          </a:r>
          <a:r>
            <a:rPr lang="ja-JP" altLang="en-US" sz="1300" b="0" i="0">
              <a:solidFill>
                <a:schemeClr val="dk1"/>
              </a:solidFill>
              <a:effectLst/>
              <a:latin typeface="+mn-lt"/>
              <a:ea typeface="+mn-ea"/>
              <a:cs typeface="+mn-cs"/>
            </a:rPr>
            <a:t>・維持に努める</a:t>
          </a:r>
          <a:r>
            <a:rPr lang="ja-JP" altLang="ja-JP" sz="1300" b="0" i="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62230</xdr:rowOff>
    </xdr:from>
    <xdr:to>
      <xdr:col>7</xdr:col>
      <xdr:colOff>15875</xdr:colOff>
      <xdr:row>75</xdr:row>
      <xdr:rowOff>98425</xdr:rowOff>
    </xdr:to>
    <xdr:cxnSp macro="">
      <xdr:nvCxnSpPr>
        <xdr:cNvPr id="366" name="直線コネクタ 365"/>
        <xdr:cNvCxnSpPr/>
      </xdr:nvCxnSpPr>
      <xdr:spPr>
        <a:xfrm>
          <a:off x="3987800" y="129209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62230</xdr:rowOff>
    </xdr:from>
    <xdr:to>
      <xdr:col>5</xdr:col>
      <xdr:colOff>549275</xdr:colOff>
      <xdr:row>75</xdr:row>
      <xdr:rowOff>77470</xdr:rowOff>
    </xdr:to>
    <xdr:cxnSp macro="">
      <xdr:nvCxnSpPr>
        <xdr:cNvPr id="369" name="直線コネクタ 368"/>
        <xdr:cNvCxnSpPr/>
      </xdr:nvCxnSpPr>
      <xdr:spPr>
        <a:xfrm flipV="1">
          <a:off x="3098800" y="12920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73660</xdr:rowOff>
    </xdr:from>
    <xdr:to>
      <xdr:col>4</xdr:col>
      <xdr:colOff>346075</xdr:colOff>
      <xdr:row>75</xdr:row>
      <xdr:rowOff>77470</xdr:rowOff>
    </xdr:to>
    <xdr:cxnSp macro="">
      <xdr:nvCxnSpPr>
        <xdr:cNvPr id="372" name="直線コネクタ 371"/>
        <xdr:cNvCxnSpPr/>
      </xdr:nvCxnSpPr>
      <xdr:spPr>
        <a:xfrm>
          <a:off x="2209800" y="12932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73660</xdr:rowOff>
    </xdr:from>
    <xdr:to>
      <xdr:col>3</xdr:col>
      <xdr:colOff>142875</xdr:colOff>
      <xdr:row>75</xdr:row>
      <xdr:rowOff>102235</xdr:rowOff>
    </xdr:to>
    <xdr:cxnSp macro="">
      <xdr:nvCxnSpPr>
        <xdr:cNvPr id="375" name="直線コネクタ 374"/>
        <xdr:cNvCxnSpPr/>
      </xdr:nvCxnSpPr>
      <xdr:spPr>
        <a:xfrm flipV="1">
          <a:off x="1320800" y="129324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6" name="フローチャート : 判断 375"/>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77" name="テキスト ボックス 376"/>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78" name="フローチャート : 判断 377"/>
        <xdr:cNvSpPr/>
      </xdr:nvSpPr>
      <xdr:spPr>
        <a:xfrm>
          <a:off x="1270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125112</xdr:rowOff>
    </xdr:from>
    <xdr:ext cx="762000" cy="259045"/>
    <xdr:sp macro="" textlink="">
      <xdr:nvSpPr>
        <xdr:cNvPr id="379" name="テキスト ボックス 378"/>
        <xdr:cNvSpPr txBox="1"/>
      </xdr:nvSpPr>
      <xdr:spPr>
        <a:xfrm>
          <a:off x="939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47625</xdr:rowOff>
    </xdr:from>
    <xdr:to>
      <xdr:col>7</xdr:col>
      <xdr:colOff>66675</xdr:colOff>
      <xdr:row>75</xdr:row>
      <xdr:rowOff>149225</xdr:rowOff>
    </xdr:to>
    <xdr:sp macro="" textlink="">
      <xdr:nvSpPr>
        <xdr:cNvPr id="385" name="円/楕円 384"/>
        <xdr:cNvSpPr/>
      </xdr:nvSpPr>
      <xdr:spPr>
        <a:xfrm>
          <a:off x="47752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19702</xdr:rowOff>
    </xdr:from>
    <xdr:ext cx="762000" cy="259045"/>
    <xdr:sp macro="" textlink="">
      <xdr:nvSpPr>
        <xdr:cNvPr id="386" name="公債費該当値テキスト"/>
        <xdr:cNvSpPr txBox="1"/>
      </xdr:nvSpPr>
      <xdr:spPr>
        <a:xfrm>
          <a:off x="49149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11430</xdr:rowOff>
    </xdr:from>
    <xdr:to>
      <xdr:col>5</xdr:col>
      <xdr:colOff>600075</xdr:colOff>
      <xdr:row>75</xdr:row>
      <xdr:rowOff>113030</xdr:rowOff>
    </xdr:to>
    <xdr:sp macro="" textlink="">
      <xdr:nvSpPr>
        <xdr:cNvPr id="387" name="円/楕円 386"/>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97807</xdr:rowOff>
    </xdr:from>
    <xdr:ext cx="736600" cy="259045"/>
    <xdr:sp macro="" textlink="">
      <xdr:nvSpPr>
        <xdr:cNvPr id="388" name="テキスト ボックス 387"/>
        <xdr:cNvSpPr txBox="1"/>
      </xdr:nvSpPr>
      <xdr:spPr>
        <a:xfrm>
          <a:off x="3606800" y="1295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26670</xdr:rowOff>
    </xdr:from>
    <xdr:to>
      <xdr:col>4</xdr:col>
      <xdr:colOff>396875</xdr:colOff>
      <xdr:row>75</xdr:row>
      <xdr:rowOff>128270</xdr:rowOff>
    </xdr:to>
    <xdr:sp macro="" textlink="">
      <xdr:nvSpPr>
        <xdr:cNvPr id="389" name="円/楕円 388"/>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113047</xdr:rowOff>
    </xdr:from>
    <xdr:ext cx="762000" cy="259045"/>
    <xdr:sp macro="" textlink="">
      <xdr:nvSpPr>
        <xdr:cNvPr id="390" name="テキスト ボックス 389"/>
        <xdr:cNvSpPr txBox="1"/>
      </xdr:nvSpPr>
      <xdr:spPr>
        <a:xfrm>
          <a:off x="2717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22860</xdr:rowOff>
    </xdr:from>
    <xdr:to>
      <xdr:col>3</xdr:col>
      <xdr:colOff>193675</xdr:colOff>
      <xdr:row>75</xdr:row>
      <xdr:rowOff>124460</xdr:rowOff>
    </xdr:to>
    <xdr:sp macro="" textlink="">
      <xdr:nvSpPr>
        <xdr:cNvPr id="391" name="円/楕円 390"/>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109238</xdr:rowOff>
    </xdr:from>
    <xdr:ext cx="762000" cy="259045"/>
    <xdr:sp macro="" textlink="">
      <xdr:nvSpPr>
        <xdr:cNvPr id="392" name="テキスト ボックス 391"/>
        <xdr:cNvSpPr txBox="1"/>
      </xdr:nvSpPr>
      <xdr:spPr>
        <a:xfrm>
          <a:off x="1828800" y="1296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51435</xdr:rowOff>
    </xdr:from>
    <xdr:to>
      <xdr:col>1</xdr:col>
      <xdr:colOff>676275</xdr:colOff>
      <xdr:row>75</xdr:row>
      <xdr:rowOff>153036</xdr:rowOff>
    </xdr:to>
    <xdr:sp macro="" textlink="">
      <xdr:nvSpPr>
        <xdr:cNvPr id="393" name="円/楕円 392"/>
        <xdr:cNvSpPr/>
      </xdr:nvSpPr>
      <xdr:spPr>
        <a:xfrm>
          <a:off x="1270000" y="1291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137813</xdr:rowOff>
    </xdr:from>
    <xdr:ext cx="762000" cy="259045"/>
    <xdr:sp macro="" textlink="">
      <xdr:nvSpPr>
        <xdr:cNvPr id="394" name="テキスト ボックス 393"/>
        <xdr:cNvSpPr txBox="1"/>
      </xdr:nvSpPr>
      <xdr:spPr>
        <a:xfrm>
          <a:off x="939800" y="1299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公債費以外に対する</a:t>
          </a:r>
          <a:r>
            <a:rPr lang="ja-JP" altLang="ja-JP" sz="1300" b="0" i="0" baseline="0">
              <a:solidFill>
                <a:schemeClr val="dk1"/>
              </a:solidFill>
              <a:effectLst/>
              <a:latin typeface="+mn-lt"/>
              <a:ea typeface="+mn-ea"/>
              <a:cs typeface="+mn-cs"/>
            </a:rPr>
            <a:t>経常収支比率は、類似団体内順位の上位に位置している。しかし、少子高齢化の進展によって扶助費が増加の傾向にあることや、</a:t>
          </a:r>
          <a:r>
            <a:rPr lang="ja-JP" altLang="en-US" sz="1300" b="0" i="0" baseline="0">
              <a:solidFill>
                <a:schemeClr val="dk1"/>
              </a:solidFill>
              <a:effectLst/>
              <a:latin typeface="+mn-lt"/>
              <a:ea typeface="+mn-ea"/>
              <a:cs typeface="+mn-cs"/>
            </a:rPr>
            <a:t>人口減少に伴い散在する集落への行政サービスの提供が</a:t>
          </a:r>
          <a:r>
            <a:rPr lang="ja-JP" altLang="ja-JP" sz="1300" b="0" i="0" baseline="0">
              <a:solidFill>
                <a:schemeClr val="dk1"/>
              </a:solidFill>
              <a:effectLst/>
              <a:latin typeface="+mn-lt"/>
              <a:ea typeface="+mn-ea"/>
              <a:cs typeface="+mn-cs"/>
            </a:rPr>
            <a:t>、財政運営を圧迫する要因として</a:t>
          </a:r>
          <a:r>
            <a:rPr lang="ja-JP" altLang="en-US" sz="1300" b="0" i="0" baseline="0">
              <a:solidFill>
                <a:schemeClr val="dk1"/>
              </a:solidFill>
              <a:effectLst/>
              <a:latin typeface="+mn-lt"/>
              <a:ea typeface="+mn-ea"/>
              <a:cs typeface="+mn-cs"/>
            </a:rPr>
            <a:t>なりつつ</a:t>
          </a:r>
          <a:r>
            <a:rPr lang="ja-JP" altLang="ja-JP" sz="1300" b="0" i="0" baseline="0">
              <a:solidFill>
                <a:schemeClr val="dk1"/>
              </a:solidFill>
              <a:effectLst/>
              <a:latin typeface="+mn-lt"/>
              <a:ea typeface="+mn-ea"/>
              <a:cs typeface="+mn-cs"/>
            </a:rPr>
            <a:t>ある。</a:t>
          </a:r>
          <a:endParaRPr lang="ja-JP" altLang="ja-JP" sz="1300">
            <a:effectLst/>
          </a:endParaRPr>
        </a:p>
        <a:p>
          <a:pPr rtl="0"/>
          <a:r>
            <a:rPr lang="ja-JP" altLang="ja-JP" sz="1300" b="0" i="0" baseline="0">
              <a:solidFill>
                <a:schemeClr val="dk1"/>
              </a:solidFill>
              <a:effectLst/>
              <a:latin typeface="+mn-lt"/>
              <a:ea typeface="+mn-ea"/>
              <a:cs typeface="+mn-cs"/>
            </a:rPr>
            <a:t>　健全な財政運営を維持するため、更なる事務事業の効率化や</a:t>
          </a:r>
          <a:r>
            <a:rPr lang="ja-JP" altLang="en-US" sz="1300" b="0" i="0" baseline="0">
              <a:solidFill>
                <a:schemeClr val="dk1"/>
              </a:solidFill>
              <a:effectLst/>
              <a:latin typeface="+mn-lt"/>
              <a:ea typeface="+mn-ea"/>
              <a:cs typeface="+mn-cs"/>
            </a:rPr>
            <a:t>公共施設の統廃合を進め</a:t>
          </a:r>
          <a:r>
            <a:rPr lang="ja-JP" altLang="ja-JP" sz="1300" b="0" i="0" baseline="0">
              <a:solidFill>
                <a:schemeClr val="dk1"/>
              </a:solidFill>
              <a:effectLst/>
              <a:latin typeface="+mn-lt"/>
              <a:ea typeface="+mn-ea"/>
              <a:cs typeface="+mn-cs"/>
            </a:rPr>
            <a:t>、</a:t>
          </a:r>
          <a:r>
            <a:rPr lang="ja-JP" altLang="ja-JP" sz="1300">
              <a:solidFill>
                <a:schemeClr val="dk1"/>
              </a:solidFill>
              <a:effectLst/>
              <a:latin typeface="+mn-lt"/>
              <a:ea typeface="+mn-ea"/>
              <a:cs typeface="+mn-cs"/>
            </a:rPr>
            <a:t>第二次総合計画に掲げられた「財政の健全化」の実現に努める。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119380</xdr:rowOff>
    </xdr:from>
    <xdr:to>
      <xdr:col>24</xdr:col>
      <xdr:colOff>31750</xdr:colOff>
      <xdr:row>75</xdr:row>
      <xdr:rowOff>119380</xdr:rowOff>
    </xdr:to>
    <xdr:cxnSp macro="">
      <xdr:nvCxnSpPr>
        <xdr:cNvPr id="427" name="直線コネクタ 426"/>
        <xdr:cNvCxnSpPr/>
      </xdr:nvCxnSpPr>
      <xdr:spPr>
        <a:xfrm>
          <a:off x="15671800" y="12978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119380</xdr:rowOff>
    </xdr:from>
    <xdr:to>
      <xdr:col>22</xdr:col>
      <xdr:colOff>565150</xdr:colOff>
      <xdr:row>76</xdr:row>
      <xdr:rowOff>20320</xdr:rowOff>
    </xdr:to>
    <xdr:cxnSp macro="">
      <xdr:nvCxnSpPr>
        <xdr:cNvPr id="430" name="直線コネクタ 429"/>
        <xdr:cNvCxnSpPr/>
      </xdr:nvCxnSpPr>
      <xdr:spPr>
        <a:xfrm flipV="1">
          <a:off x="14782800" y="12978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76</xdr:row>
      <xdr:rowOff>20320</xdr:rowOff>
    </xdr:to>
    <xdr:cxnSp macro="">
      <xdr:nvCxnSpPr>
        <xdr:cNvPr id="433" name="直線コネクタ 432"/>
        <xdr:cNvCxnSpPr/>
      </xdr:nvCxnSpPr>
      <xdr:spPr>
        <a:xfrm>
          <a:off x="13893800" y="128828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75</xdr:row>
      <xdr:rowOff>138430</xdr:rowOff>
    </xdr:to>
    <xdr:cxnSp macro="">
      <xdr:nvCxnSpPr>
        <xdr:cNvPr id="436" name="直線コネクタ 435"/>
        <xdr:cNvCxnSpPr/>
      </xdr:nvCxnSpPr>
      <xdr:spPr>
        <a:xfrm flipV="1">
          <a:off x="13004800" y="12882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7" name="フローチャート : 判断 436"/>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8" name="テキスト ボックス 437"/>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39" name="フローチャート :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40" name="テキスト ボックス 439"/>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68580</xdr:rowOff>
    </xdr:from>
    <xdr:to>
      <xdr:col>24</xdr:col>
      <xdr:colOff>82550</xdr:colOff>
      <xdr:row>75</xdr:row>
      <xdr:rowOff>170180</xdr:rowOff>
    </xdr:to>
    <xdr:sp macro="" textlink="">
      <xdr:nvSpPr>
        <xdr:cNvPr id="446" name="円/楕円 445"/>
        <xdr:cNvSpPr/>
      </xdr:nvSpPr>
      <xdr:spPr>
        <a:xfrm>
          <a:off x="16459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85107</xdr:rowOff>
    </xdr:from>
    <xdr:ext cx="762000" cy="259045"/>
    <xdr:sp macro="" textlink="">
      <xdr:nvSpPr>
        <xdr:cNvPr id="447" name="公債費以外該当値テキスト"/>
        <xdr:cNvSpPr txBox="1"/>
      </xdr:nvSpPr>
      <xdr:spPr>
        <a:xfrm>
          <a:off x="165989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68580</xdr:rowOff>
    </xdr:from>
    <xdr:to>
      <xdr:col>22</xdr:col>
      <xdr:colOff>615950</xdr:colOff>
      <xdr:row>75</xdr:row>
      <xdr:rowOff>170180</xdr:rowOff>
    </xdr:to>
    <xdr:sp macro="" textlink="">
      <xdr:nvSpPr>
        <xdr:cNvPr id="448" name="円/楕円 447"/>
        <xdr:cNvSpPr/>
      </xdr:nvSpPr>
      <xdr:spPr>
        <a:xfrm>
          <a:off x="15621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8907</xdr:rowOff>
    </xdr:from>
    <xdr:ext cx="736600" cy="259045"/>
    <xdr:sp macro="" textlink="">
      <xdr:nvSpPr>
        <xdr:cNvPr id="449" name="テキスト ボックス 448"/>
        <xdr:cNvSpPr txBox="1"/>
      </xdr:nvSpPr>
      <xdr:spPr>
        <a:xfrm>
          <a:off x="15290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140970</xdr:rowOff>
    </xdr:from>
    <xdr:to>
      <xdr:col>21</xdr:col>
      <xdr:colOff>412750</xdr:colOff>
      <xdr:row>76</xdr:row>
      <xdr:rowOff>71120</xdr:rowOff>
    </xdr:to>
    <xdr:sp macro="" textlink="">
      <xdr:nvSpPr>
        <xdr:cNvPr id="450" name="円/楕円 449"/>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81297</xdr:rowOff>
    </xdr:from>
    <xdr:ext cx="762000" cy="259045"/>
    <xdr:sp macro="" textlink="">
      <xdr:nvSpPr>
        <xdr:cNvPr id="451" name="テキスト ボックス 450"/>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52" name="円/楕円 451"/>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53" name="テキスト ボックス 452"/>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54" name="円/楕円 453"/>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55" name="テキスト ボックス 454"/>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岐阜県飛騨市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138100</xdr:rowOff>
    </xdr:from>
    <xdr:to>
      <xdr:col>4</xdr:col>
      <xdr:colOff>1117600</xdr:colOff>
      <xdr:row>16</xdr:row>
      <xdr:rowOff>145542</xdr:rowOff>
    </xdr:to>
    <xdr:cxnSp macro="">
      <xdr:nvCxnSpPr>
        <xdr:cNvPr id="50" name="直線コネクタ 49"/>
        <xdr:cNvCxnSpPr/>
      </xdr:nvCxnSpPr>
      <xdr:spPr bwMode="auto">
        <a:xfrm>
          <a:off x="5003800" y="2928925"/>
          <a:ext cx="647700" cy="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119329</xdr:rowOff>
    </xdr:from>
    <xdr:to>
      <xdr:col>4</xdr:col>
      <xdr:colOff>469900</xdr:colOff>
      <xdr:row>16</xdr:row>
      <xdr:rowOff>138100</xdr:rowOff>
    </xdr:to>
    <xdr:cxnSp macro="">
      <xdr:nvCxnSpPr>
        <xdr:cNvPr id="53" name="直線コネクタ 52"/>
        <xdr:cNvCxnSpPr/>
      </xdr:nvCxnSpPr>
      <xdr:spPr bwMode="auto">
        <a:xfrm>
          <a:off x="4305300" y="2910154"/>
          <a:ext cx="698500" cy="18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119329</xdr:rowOff>
    </xdr:from>
    <xdr:to>
      <xdr:col>3</xdr:col>
      <xdr:colOff>904875</xdr:colOff>
      <xdr:row>16</xdr:row>
      <xdr:rowOff>144704</xdr:rowOff>
    </xdr:to>
    <xdr:cxnSp macro="">
      <xdr:nvCxnSpPr>
        <xdr:cNvPr id="56" name="直線コネクタ 55"/>
        <xdr:cNvCxnSpPr/>
      </xdr:nvCxnSpPr>
      <xdr:spPr bwMode="auto">
        <a:xfrm flipV="1">
          <a:off x="3606800" y="2910154"/>
          <a:ext cx="698500" cy="25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131534</xdr:rowOff>
    </xdr:from>
    <xdr:to>
      <xdr:col>3</xdr:col>
      <xdr:colOff>206375</xdr:colOff>
      <xdr:row>16</xdr:row>
      <xdr:rowOff>144704</xdr:rowOff>
    </xdr:to>
    <xdr:cxnSp macro="">
      <xdr:nvCxnSpPr>
        <xdr:cNvPr id="59" name="直線コネクタ 58"/>
        <xdr:cNvCxnSpPr/>
      </xdr:nvCxnSpPr>
      <xdr:spPr bwMode="auto">
        <a:xfrm>
          <a:off x="2908300" y="2922359"/>
          <a:ext cx="698500" cy="13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82601</xdr:rowOff>
    </xdr:from>
    <xdr:to>
      <xdr:col>3</xdr:col>
      <xdr:colOff>257175</xdr:colOff>
      <xdr:row>18</xdr:row>
      <xdr:rowOff>12751</xdr:rowOff>
    </xdr:to>
    <xdr:sp macro="" textlink="">
      <xdr:nvSpPr>
        <xdr:cNvPr id="60" name="フローチャート : 判断 59"/>
        <xdr:cNvSpPr/>
      </xdr:nvSpPr>
      <xdr:spPr bwMode="auto">
        <a:xfrm>
          <a:off x="35560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168978</xdr:rowOff>
    </xdr:from>
    <xdr:ext cx="762000" cy="259045"/>
    <xdr:sp macro="" textlink="">
      <xdr:nvSpPr>
        <xdr:cNvPr id="61" name="テキスト ボックス 60"/>
        <xdr:cNvSpPr txBox="1"/>
      </xdr:nvSpPr>
      <xdr:spPr>
        <a:xfrm>
          <a:off x="3225800" y="31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82461</xdr:rowOff>
    </xdr:from>
    <xdr:to>
      <xdr:col>2</xdr:col>
      <xdr:colOff>692150</xdr:colOff>
      <xdr:row>18</xdr:row>
      <xdr:rowOff>12611</xdr:rowOff>
    </xdr:to>
    <xdr:sp macro="" textlink="">
      <xdr:nvSpPr>
        <xdr:cNvPr id="62" name="フローチャート : 判断 61"/>
        <xdr:cNvSpPr/>
      </xdr:nvSpPr>
      <xdr:spPr bwMode="auto">
        <a:xfrm>
          <a:off x="2857500" y="304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168838</xdr:rowOff>
    </xdr:from>
    <xdr:ext cx="762000" cy="259045"/>
    <xdr:sp macro="" textlink="">
      <xdr:nvSpPr>
        <xdr:cNvPr id="63" name="テキスト ボックス 62"/>
        <xdr:cNvSpPr txBox="1"/>
      </xdr:nvSpPr>
      <xdr:spPr>
        <a:xfrm>
          <a:off x="2527300" y="313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94742</xdr:rowOff>
    </xdr:from>
    <xdr:to>
      <xdr:col>5</xdr:col>
      <xdr:colOff>34925</xdr:colOff>
      <xdr:row>17</xdr:row>
      <xdr:rowOff>24892</xdr:rowOff>
    </xdr:to>
    <xdr:sp macro="" textlink="">
      <xdr:nvSpPr>
        <xdr:cNvPr id="69" name="円/楕円 68"/>
        <xdr:cNvSpPr/>
      </xdr:nvSpPr>
      <xdr:spPr bwMode="auto">
        <a:xfrm>
          <a:off x="5600700" y="2885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111269</xdr:rowOff>
    </xdr:from>
    <xdr:ext cx="762000" cy="259045"/>
    <xdr:sp macro="" textlink="">
      <xdr:nvSpPr>
        <xdr:cNvPr id="70" name="人口1人当たり決算額の推移該当値テキスト130"/>
        <xdr:cNvSpPr txBox="1"/>
      </xdr:nvSpPr>
      <xdr:spPr>
        <a:xfrm>
          <a:off x="5740400" y="273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108,790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87300</xdr:rowOff>
    </xdr:from>
    <xdr:to>
      <xdr:col>4</xdr:col>
      <xdr:colOff>520700</xdr:colOff>
      <xdr:row>17</xdr:row>
      <xdr:rowOff>17450</xdr:rowOff>
    </xdr:to>
    <xdr:sp macro="" textlink="">
      <xdr:nvSpPr>
        <xdr:cNvPr id="71" name="円/楕円 70"/>
        <xdr:cNvSpPr/>
      </xdr:nvSpPr>
      <xdr:spPr bwMode="auto">
        <a:xfrm>
          <a:off x="4953000" y="2878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27627</xdr:rowOff>
    </xdr:from>
    <xdr:ext cx="736600" cy="259045"/>
    <xdr:sp macro="" textlink="">
      <xdr:nvSpPr>
        <xdr:cNvPr id="72" name="テキスト ボックス 71"/>
        <xdr:cNvSpPr txBox="1"/>
      </xdr:nvSpPr>
      <xdr:spPr>
        <a:xfrm>
          <a:off x="4622800" y="2647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109,376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68529</xdr:rowOff>
    </xdr:from>
    <xdr:to>
      <xdr:col>3</xdr:col>
      <xdr:colOff>955675</xdr:colOff>
      <xdr:row>16</xdr:row>
      <xdr:rowOff>170129</xdr:rowOff>
    </xdr:to>
    <xdr:sp macro="" textlink="">
      <xdr:nvSpPr>
        <xdr:cNvPr id="73" name="円/楕円 72"/>
        <xdr:cNvSpPr/>
      </xdr:nvSpPr>
      <xdr:spPr bwMode="auto">
        <a:xfrm>
          <a:off x="4254500" y="2859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8856</xdr:rowOff>
    </xdr:from>
    <xdr:ext cx="762000" cy="259045"/>
    <xdr:sp macro="" textlink="">
      <xdr:nvSpPr>
        <xdr:cNvPr id="74" name="テキスト ボックス 73"/>
        <xdr:cNvSpPr txBox="1"/>
      </xdr:nvSpPr>
      <xdr:spPr>
        <a:xfrm>
          <a:off x="3924300" y="26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110,854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93904</xdr:rowOff>
    </xdr:from>
    <xdr:to>
      <xdr:col>3</xdr:col>
      <xdr:colOff>257175</xdr:colOff>
      <xdr:row>17</xdr:row>
      <xdr:rowOff>24054</xdr:rowOff>
    </xdr:to>
    <xdr:sp macro="" textlink="">
      <xdr:nvSpPr>
        <xdr:cNvPr id="75" name="円/楕円 74"/>
        <xdr:cNvSpPr/>
      </xdr:nvSpPr>
      <xdr:spPr bwMode="auto">
        <a:xfrm>
          <a:off x="3556000" y="288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34231</xdr:rowOff>
    </xdr:from>
    <xdr:ext cx="762000" cy="259045"/>
    <xdr:sp macro="" textlink="">
      <xdr:nvSpPr>
        <xdr:cNvPr id="76" name="テキスト ボックス 75"/>
        <xdr:cNvSpPr txBox="1"/>
      </xdr:nvSpPr>
      <xdr:spPr>
        <a:xfrm>
          <a:off x="3225800" y="265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108,856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80734</xdr:rowOff>
    </xdr:from>
    <xdr:to>
      <xdr:col>2</xdr:col>
      <xdr:colOff>692150</xdr:colOff>
      <xdr:row>17</xdr:row>
      <xdr:rowOff>10884</xdr:rowOff>
    </xdr:to>
    <xdr:sp macro="" textlink="">
      <xdr:nvSpPr>
        <xdr:cNvPr id="77" name="円/楕円 76"/>
        <xdr:cNvSpPr/>
      </xdr:nvSpPr>
      <xdr:spPr bwMode="auto">
        <a:xfrm>
          <a:off x="2857500" y="2871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21061</xdr:rowOff>
    </xdr:from>
    <xdr:ext cx="762000" cy="259045"/>
    <xdr:sp macro="" textlink="">
      <xdr:nvSpPr>
        <xdr:cNvPr id="78" name="テキスト ボックス 77"/>
        <xdr:cNvSpPr txBox="1"/>
      </xdr:nvSpPr>
      <xdr:spPr>
        <a:xfrm>
          <a:off x="2527300" y="264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253202</xdr:rowOff>
    </xdr:from>
    <xdr:to>
      <xdr:col>4</xdr:col>
      <xdr:colOff>1117600</xdr:colOff>
      <xdr:row>37</xdr:row>
      <xdr:rowOff>256441</xdr:rowOff>
    </xdr:to>
    <xdr:cxnSp macro="">
      <xdr:nvCxnSpPr>
        <xdr:cNvPr id="112" name="直線コネクタ 111"/>
        <xdr:cNvCxnSpPr/>
      </xdr:nvCxnSpPr>
      <xdr:spPr bwMode="auto">
        <a:xfrm flipV="1">
          <a:off x="5003800" y="7377902"/>
          <a:ext cx="647700" cy="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247262</xdr:rowOff>
    </xdr:from>
    <xdr:to>
      <xdr:col>4</xdr:col>
      <xdr:colOff>469900</xdr:colOff>
      <xdr:row>37</xdr:row>
      <xdr:rowOff>256441</xdr:rowOff>
    </xdr:to>
    <xdr:cxnSp macro="">
      <xdr:nvCxnSpPr>
        <xdr:cNvPr id="115" name="直線コネクタ 114"/>
        <xdr:cNvCxnSpPr/>
      </xdr:nvCxnSpPr>
      <xdr:spPr bwMode="auto">
        <a:xfrm>
          <a:off x="4305300" y="7371962"/>
          <a:ext cx="698500" cy="9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247262</xdr:rowOff>
    </xdr:from>
    <xdr:to>
      <xdr:col>3</xdr:col>
      <xdr:colOff>904875</xdr:colOff>
      <xdr:row>37</xdr:row>
      <xdr:rowOff>249713</xdr:rowOff>
    </xdr:to>
    <xdr:cxnSp macro="">
      <xdr:nvCxnSpPr>
        <xdr:cNvPr id="118" name="直線コネクタ 117"/>
        <xdr:cNvCxnSpPr/>
      </xdr:nvCxnSpPr>
      <xdr:spPr bwMode="auto">
        <a:xfrm flipV="1">
          <a:off x="3606800" y="7371962"/>
          <a:ext cx="698500" cy="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247541</xdr:rowOff>
    </xdr:from>
    <xdr:to>
      <xdr:col>3</xdr:col>
      <xdr:colOff>206375</xdr:colOff>
      <xdr:row>37</xdr:row>
      <xdr:rowOff>249713</xdr:rowOff>
    </xdr:to>
    <xdr:cxnSp macro="">
      <xdr:nvCxnSpPr>
        <xdr:cNvPr id="121" name="直線コネクタ 120"/>
        <xdr:cNvCxnSpPr/>
      </xdr:nvCxnSpPr>
      <xdr:spPr bwMode="auto">
        <a:xfrm>
          <a:off x="2908300" y="7372241"/>
          <a:ext cx="698500" cy="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243367</xdr:rowOff>
    </xdr:from>
    <xdr:to>
      <xdr:col>3</xdr:col>
      <xdr:colOff>257175</xdr:colOff>
      <xdr:row>38</xdr:row>
      <xdr:rowOff>2067</xdr:rowOff>
    </xdr:to>
    <xdr:sp macro="" textlink="">
      <xdr:nvSpPr>
        <xdr:cNvPr id="122" name="フローチャート : 判断 121"/>
        <xdr:cNvSpPr/>
      </xdr:nvSpPr>
      <xdr:spPr bwMode="auto">
        <a:xfrm>
          <a:off x="35560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329744</xdr:rowOff>
    </xdr:from>
    <xdr:ext cx="762000" cy="259045"/>
    <xdr:sp macro="" textlink="">
      <xdr:nvSpPr>
        <xdr:cNvPr id="123" name="テキスト ボックス 122"/>
        <xdr:cNvSpPr txBox="1"/>
      </xdr:nvSpPr>
      <xdr:spPr>
        <a:xfrm>
          <a:off x="32258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236076</xdr:rowOff>
    </xdr:from>
    <xdr:to>
      <xdr:col>2</xdr:col>
      <xdr:colOff>692150</xdr:colOff>
      <xdr:row>37</xdr:row>
      <xdr:rowOff>337676</xdr:rowOff>
    </xdr:to>
    <xdr:sp macro="" textlink="">
      <xdr:nvSpPr>
        <xdr:cNvPr id="124" name="フローチャート : 判断 123"/>
        <xdr:cNvSpPr/>
      </xdr:nvSpPr>
      <xdr:spPr bwMode="auto">
        <a:xfrm>
          <a:off x="2857500" y="73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322453</xdr:rowOff>
    </xdr:from>
    <xdr:ext cx="762000" cy="259045"/>
    <xdr:sp macro="" textlink="">
      <xdr:nvSpPr>
        <xdr:cNvPr id="125" name="テキスト ボックス 124"/>
        <xdr:cNvSpPr txBox="1"/>
      </xdr:nvSpPr>
      <xdr:spPr>
        <a:xfrm>
          <a:off x="2527300" y="744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202402</xdr:rowOff>
    </xdr:from>
    <xdr:to>
      <xdr:col>5</xdr:col>
      <xdr:colOff>34925</xdr:colOff>
      <xdr:row>37</xdr:row>
      <xdr:rowOff>304002</xdr:rowOff>
    </xdr:to>
    <xdr:sp macro="" textlink="">
      <xdr:nvSpPr>
        <xdr:cNvPr id="131" name="円/楕円 130"/>
        <xdr:cNvSpPr/>
      </xdr:nvSpPr>
      <xdr:spPr bwMode="auto">
        <a:xfrm>
          <a:off x="5600700" y="732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47479</xdr:rowOff>
    </xdr:from>
    <xdr:ext cx="762000" cy="259045"/>
    <xdr:sp macro="" textlink="">
      <xdr:nvSpPr>
        <xdr:cNvPr id="132" name="人口1人当たり決算額の推移該当値テキスト445"/>
        <xdr:cNvSpPr txBox="1"/>
      </xdr:nvSpPr>
      <xdr:spPr>
        <a:xfrm>
          <a:off x="5740400" y="717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46,876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205641</xdr:rowOff>
    </xdr:from>
    <xdr:to>
      <xdr:col>4</xdr:col>
      <xdr:colOff>520700</xdr:colOff>
      <xdr:row>37</xdr:row>
      <xdr:rowOff>307241</xdr:rowOff>
    </xdr:to>
    <xdr:sp macro="" textlink="">
      <xdr:nvSpPr>
        <xdr:cNvPr id="133" name="円/楕円 132"/>
        <xdr:cNvSpPr/>
      </xdr:nvSpPr>
      <xdr:spPr bwMode="auto">
        <a:xfrm>
          <a:off x="4953000" y="7330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145968</xdr:rowOff>
    </xdr:from>
    <xdr:ext cx="736600" cy="259045"/>
    <xdr:sp macro="" textlink="">
      <xdr:nvSpPr>
        <xdr:cNvPr id="134" name="テキスト ボックス 133"/>
        <xdr:cNvSpPr txBox="1"/>
      </xdr:nvSpPr>
      <xdr:spPr>
        <a:xfrm>
          <a:off x="4622800" y="7099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46,026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196462</xdr:rowOff>
    </xdr:from>
    <xdr:to>
      <xdr:col>3</xdr:col>
      <xdr:colOff>955675</xdr:colOff>
      <xdr:row>37</xdr:row>
      <xdr:rowOff>298062</xdr:rowOff>
    </xdr:to>
    <xdr:sp macro="" textlink="">
      <xdr:nvSpPr>
        <xdr:cNvPr id="135" name="円/楕円 134"/>
        <xdr:cNvSpPr/>
      </xdr:nvSpPr>
      <xdr:spPr bwMode="auto">
        <a:xfrm>
          <a:off x="4254500" y="7321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136789</xdr:rowOff>
    </xdr:from>
    <xdr:ext cx="762000" cy="259045"/>
    <xdr:sp macro="" textlink="">
      <xdr:nvSpPr>
        <xdr:cNvPr id="136" name="テキスト ボックス 135"/>
        <xdr:cNvSpPr txBox="1"/>
      </xdr:nvSpPr>
      <xdr:spPr>
        <a:xfrm>
          <a:off x="3924300" y="709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48,435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198913</xdr:rowOff>
    </xdr:from>
    <xdr:to>
      <xdr:col>3</xdr:col>
      <xdr:colOff>257175</xdr:colOff>
      <xdr:row>37</xdr:row>
      <xdr:rowOff>300513</xdr:rowOff>
    </xdr:to>
    <xdr:sp macro="" textlink="">
      <xdr:nvSpPr>
        <xdr:cNvPr id="137" name="円/楕円 136"/>
        <xdr:cNvSpPr/>
      </xdr:nvSpPr>
      <xdr:spPr bwMode="auto">
        <a:xfrm>
          <a:off x="3556000" y="732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139240</xdr:rowOff>
    </xdr:from>
    <xdr:ext cx="762000" cy="259045"/>
    <xdr:sp macro="" textlink="">
      <xdr:nvSpPr>
        <xdr:cNvPr id="138" name="テキスト ボックス 137"/>
        <xdr:cNvSpPr txBox="1"/>
      </xdr:nvSpPr>
      <xdr:spPr>
        <a:xfrm>
          <a:off x="3225800" y="709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47,792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196741</xdr:rowOff>
    </xdr:from>
    <xdr:to>
      <xdr:col>2</xdr:col>
      <xdr:colOff>692150</xdr:colOff>
      <xdr:row>37</xdr:row>
      <xdr:rowOff>298341</xdr:rowOff>
    </xdr:to>
    <xdr:sp macro="" textlink="">
      <xdr:nvSpPr>
        <xdr:cNvPr id="139" name="円/楕円 138"/>
        <xdr:cNvSpPr/>
      </xdr:nvSpPr>
      <xdr:spPr bwMode="auto">
        <a:xfrm>
          <a:off x="2857500" y="7321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137068</xdr:rowOff>
    </xdr:from>
    <xdr:ext cx="762000" cy="259045"/>
    <xdr:sp macro="" textlink="">
      <xdr:nvSpPr>
        <xdr:cNvPr id="140" name="テキスト ボックス 139"/>
        <xdr:cNvSpPr txBox="1"/>
      </xdr:nvSpPr>
      <xdr:spPr>
        <a:xfrm>
          <a:off x="2527300" y="70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大型建設事業の整備の減少や歳出削減を進め地方交付税の増額もあり、継続して財政調整基金を積み増すことができた。また、実質収支額については、、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年度も</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水準を維持することができた。</a:t>
          </a:r>
        </a:p>
        <a:p>
          <a:r>
            <a:rPr kumimoji="1" lang="ja-JP" altLang="en-US" sz="1400">
              <a:latin typeface="ＭＳ ゴシック" pitchFamily="49" charset="-128"/>
              <a:ea typeface="ＭＳ ゴシック" pitchFamily="49" charset="-128"/>
            </a:rPr>
            <a:t>　しかし、合併特例期間終了後は、地方交付税の加算措置が段階的に無くなるため、将来を見据えた計画的な事業実施と行財政改革による歳出削減を共に進める必要がある。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一般会計からの基準内外の繰出しを行っているため、全ての会計において黒字であり、実質赤字比率はない。</a:t>
          </a:r>
          <a:endParaRPr lang="ja-JP" altLang="ja-JP" sz="1400">
            <a:effectLst/>
          </a:endParaRPr>
        </a:p>
        <a:p>
          <a:pPr rtl="0"/>
          <a:r>
            <a:rPr lang="ja-JP" altLang="ja-JP" sz="1100" b="0" i="0">
              <a:solidFill>
                <a:schemeClr val="dk1"/>
              </a:solidFill>
              <a:effectLst/>
              <a:latin typeface="+mn-lt"/>
              <a:ea typeface="+mn-ea"/>
              <a:cs typeface="+mn-cs"/>
            </a:rPr>
            <a:t>　しかし、病院事業会計では</a:t>
          </a:r>
          <a:r>
            <a:rPr lang="ja-JP" altLang="en-US" sz="1100" b="0" i="0">
              <a:solidFill>
                <a:schemeClr val="dk1"/>
              </a:solidFill>
              <a:effectLst/>
              <a:latin typeface="+mn-lt"/>
              <a:ea typeface="+mn-ea"/>
              <a:cs typeface="+mn-cs"/>
            </a:rPr>
            <a:t>診療収入が減少し</a:t>
          </a:r>
          <a:r>
            <a:rPr lang="ja-JP" altLang="ja-JP" sz="1100" b="0" i="0">
              <a:solidFill>
                <a:schemeClr val="dk1"/>
              </a:solidFill>
              <a:effectLst/>
              <a:latin typeface="+mn-lt"/>
              <a:ea typeface="+mn-ea"/>
              <a:cs typeface="+mn-cs"/>
            </a:rPr>
            <a:t>、下水道関係では公債費の大半を繰入金に依存している状況</a:t>
          </a:r>
          <a:r>
            <a:rPr lang="ja-JP" altLang="en-US" sz="1100" b="0" i="0">
              <a:solidFill>
                <a:schemeClr val="dk1"/>
              </a:solidFill>
              <a:effectLst/>
              <a:latin typeface="+mn-lt"/>
              <a:ea typeface="+mn-ea"/>
              <a:cs typeface="+mn-cs"/>
            </a:rPr>
            <a:t>であり</a:t>
          </a:r>
          <a:r>
            <a:rPr lang="ja-JP" altLang="ja-JP" sz="1100" b="0" i="0">
              <a:solidFill>
                <a:schemeClr val="dk1"/>
              </a:solidFill>
              <a:effectLst/>
              <a:latin typeface="+mn-lt"/>
              <a:ea typeface="+mn-ea"/>
              <a:cs typeface="+mn-cs"/>
            </a:rPr>
            <a:t>、国民健康保険や介護保険関係では高齢化の進展によるサービス利用者の増加など、不安要素を抱えた中での財政運営となっており、一般会計からの繰出しを減らすことが求められる。</a:t>
          </a:r>
          <a:endParaRPr lang="ja-JP" altLang="ja-JP" sz="1400">
            <a:effectLst/>
          </a:endParaRPr>
        </a:p>
        <a:p>
          <a:pPr rtl="0"/>
          <a:r>
            <a:rPr lang="ja-JP" altLang="ja-JP" sz="1100" b="0" i="0">
              <a:solidFill>
                <a:schemeClr val="dk1"/>
              </a:solidFill>
              <a:effectLst/>
              <a:latin typeface="+mn-lt"/>
              <a:ea typeface="+mn-ea"/>
              <a:cs typeface="+mn-cs"/>
            </a:rPr>
            <a:t>　今後、</a:t>
          </a:r>
          <a:r>
            <a:rPr lang="ja-JP" altLang="en-US" sz="1100" b="0" i="0">
              <a:solidFill>
                <a:schemeClr val="dk1"/>
              </a:solidFill>
              <a:effectLst/>
              <a:latin typeface="+mn-lt"/>
              <a:ea typeface="+mn-ea"/>
              <a:cs typeface="+mn-cs"/>
            </a:rPr>
            <a:t>全会計ともに</a:t>
          </a:r>
          <a:r>
            <a:rPr lang="ja-JP" altLang="ja-JP" sz="1100" b="0" i="0">
              <a:solidFill>
                <a:schemeClr val="dk1"/>
              </a:solidFill>
              <a:effectLst/>
              <a:latin typeface="+mn-lt"/>
              <a:ea typeface="+mn-ea"/>
              <a:cs typeface="+mn-cs"/>
            </a:rPr>
            <a:t>事業収益や利用料収益の確保の他、経常経費の圧縮に努め、</a:t>
          </a:r>
          <a:r>
            <a:rPr lang="ja-JP" altLang="en-US" sz="1100" b="0" i="0">
              <a:solidFill>
                <a:schemeClr val="dk1"/>
              </a:solidFill>
              <a:effectLst/>
              <a:latin typeface="+mn-lt"/>
              <a:ea typeface="+mn-ea"/>
              <a:cs typeface="+mn-cs"/>
            </a:rPr>
            <a:t>簡易水道会計</a:t>
          </a:r>
          <a:r>
            <a:rPr lang="ja-JP" altLang="ja-JP" sz="1100" b="0" i="0">
              <a:solidFill>
                <a:schemeClr val="dk1"/>
              </a:solidFill>
              <a:effectLst/>
              <a:latin typeface="+mn-lt"/>
              <a:ea typeface="+mn-ea"/>
              <a:cs typeface="+mn-cs"/>
            </a:rPr>
            <a:t>においては、</a:t>
          </a:r>
          <a:r>
            <a:rPr lang="ja-JP" altLang="en-US" sz="1100" b="0" i="0">
              <a:solidFill>
                <a:schemeClr val="dk1"/>
              </a:solidFill>
              <a:effectLst/>
              <a:latin typeface="+mn-lt"/>
              <a:ea typeface="+mn-ea"/>
              <a:cs typeface="+mn-cs"/>
            </a:rPr>
            <a:t>市上水道への統合により経営基盤の安定化</a:t>
          </a:r>
          <a:r>
            <a:rPr lang="ja-JP" altLang="ja-JP" sz="1100" b="0" i="0">
              <a:solidFill>
                <a:schemeClr val="dk1"/>
              </a:solidFill>
              <a:effectLst/>
              <a:latin typeface="+mn-lt"/>
              <a:ea typeface="+mn-ea"/>
              <a:cs typeface="+mn-cs"/>
            </a:rPr>
            <a:t>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元利償還金</a:t>
          </a:r>
          <a:r>
            <a:rPr lang="ja-JP" altLang="en-US" sz="1100" b="0" i="0">
              <a:solidFill>
                <a:schemeClr val="dk1"/>
              </a:solidFill>
              <a:effectLst/>
              <a:latin typeface="+mn-lt"/>
              <a:ea typeface="+mn-ea"/>
              <a:cs typeface="+mn-cs"/>
            </a:rPr>
            <a:t>は、平成</a:t>
          </a:r>
          <a:r>
            <a:rPr lang="en-US" altLang="ja-JP" sz="1100" b="0" i="0">
              <a:solidFill>
                <a:schemeClr val="dk1"/>
              </a:solidFill>
              <a:effectLst/>
              <a:latin typeface="+mn-lt"/>
              <a:ea typeface="+mn-ea"/>
              <a:cs typeface="+mn-cs"/>
            </a:rPr>
            <a:t>24</a:t>
          </a:r>
          <a:r>
            <a:rPr lang="ja-JP" altLang="en-US" sz="1100" b="0" i="0">
              <a:solidFill>
                <a:schemeClr val="dk1"/>
              </a:solidFill>
              <a:effectLst/>
              <a:latin typeface="+mn-lt"/>
              <a:ea typeface="+mn-ea"/>
              <a:cs typeface="+mn-cs"/>
            </a:rPr>
            <a:t>年度に実施した大型建設事業償還開始により増え、</a:t>
          </a:r>
          <a:r>
            <a:rPr lang="ja-JP" altLang="ja-JP" sz="1100" b="0" i="0">
              <a:solidFill>
                <a:schemeClr val="dk1"/>
              </a:solidFill>
              <a:effectLst/>
              <a:latin typeface="+mn-lt"/>
              <a:ea typeface="+mn-ea"/>
              <a:cs typeface="+mn-cs"/>
            </a:rPr>
            <a:t>公営企業債の元利償還金に対する繰入金</a:t>
          </a:r>
          <a:r>
            <a:rPr lang="ja-JP" altLang="en-US" sz="1100" b="0" i="0">
              <a:solidFill>
                <a:schemeClr val="dk1"/>
              </a:solidFill>
              <a:effectLst/>
              <a:latin typeface="+mn-lt"/>
              <a:ea typeface="+mn-ea"/>
              <a:cs typeface="+mn-cs"/>
            </a:rPr>
            <a:t>は徐々に</a:t>
          </a:r>
          <a:r>
            <a:rPr lang="ja-JP" altLang="ja-JP" sz="1100" b="0" i="0">
              <a:solidFill>
                <a:schemeClr val="dk1"/>
              </a:solidFill>
              <a:effectLst/>
              <a:latin typeface="+mn-lt"/>
              <a:ea typeface="+mn-ea"/>
              <a:cs typeface="+mn-cs"/>
            </a:rPr>
            <a:t>減少し</a:t>
          </a:r>
          <a:r>
            <a:rPr lang="ja-JP" altLang="en-US" sz="1100" b="0" i="0">
              <a:solidFill>
                <a:schemeClr val="dk1"/>
              </a:solidFill>
              <a:effectLst/>
              <a:latin typeface="+mn-lt"/>
              <a:ea typeface="+mn-ea"/>
              <a:cs typeface="+mn-cs"/>
            </a:rPr>
            <a:t>つつあるが</a:t>
          </a:r>
          <a:r>
            <a:rPr lang="ja-JP" altLang="ja-JP" sz="1100" b="0" i="0">
              <a:solidFill>
                <a:schemeClr val="dk1"/>
              </a:solidFill>
              <a:effectLst/>
              <a:latin typeface="+mn-lt"/>
              <a:ea typeface="+mn-ea"/>
              <a:cs typeface="+mn-cs"/>
            </a:rPr>
            <a:t>、算入公債費が増えたことにより、実質公債費比率の分子は</a:t>
          </a:r>
          <a:r>
            <a:rPr lang="ja-JP" altLang="en-US" sz="1100" b="0" i="0">
              <a:solidFill>
                <a:schemeClr val="dk1"/>
              </a:solidFill>
              <a:effectLst/>
              <a:latin typeface="+mn-lt"/>
              <a:ea typeface="+mn-ea"/>
              <a:cs typeface="+mn-cs"/>
            </a:rPr>
            <a:t>昨年同規模となった</a:t>
          </a:r>
          <a:r>
            <a:rPr lang="ja-JP" altLang="ja-JP" sz="1100" b="0" i="0">
              <a:solidFill>
                <a:schemeClr val="dk1"/>
              </a:solidFill>
              <a:effectLst/>
              <a:latin typeface="+mn-lt"/>
              <a:ea typeface="+mn-ea"/>
              <a:cs typeface="+mn-cs"/>
            </a:rPr>
            <a:t>。</a:t>
          </a:r>
          <a:endParaRPr lang="ja-JP" altLang="ja-JP" sz="1400">
            <a:effectLst/>
          </a:endParaRPr>
        </a:p>
        <a:p>
          <a:pPr rtl="0"/>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今後も、計画的な財政運営を行うことにより</a:t>
          </a:r>
          <a:r>
            <a:rPr lang="ja-JP" altLang="ja-JP" sz="1100" b="0" i="0">
              <a:solidFill>
                <a:schemeClr val="dk1"/>
              </a:solidFill>
              <a:effectLst/>
              <a:latin typeface="+mn-lt"/>
              <a:ea typeface="+mn-ea"/>
              <a:cs typeface="+mn-cs"/>
            </a:rPr>
            <a:t>地方債の発行抑制</a:t>
          </a:r>
          <a:r>
            <a:rPr lang="ja-JP" altLang="en-US" sz="1100" b="0" i="0">
              <a:solidFill>
                <a:schemeClr val="dk1"/>
              </a:solidFill>
              <a:effectLst/>
              <a:latin typeface="+mn-lt"/>
              <a:ea typeface="+mn-ea"/>
              <a:cs typeface="+mn-cs"/>
            </a:rPr>
            <a:t>や、算入公債費の有利な起債の確保に努める</a:t>
          </a:r>
          <a:r>
            <a:rPr lang="ja-JP" altLang="ja-JP" sz="1100" b="0" i="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一般会計等に係る地方債の現在高は</a:t>
          </a:r>
          <a:r>
            <a:rPr lang="ja-JP" altLang="en-US" sz="1100" b="0" i="0">
              <a:solidFill>
                <a:schemeClr val="dk1"/>
              </a:solidFill>
              <a:effectLst/>
              <a:latin typeface="+mn-lt"/>
              <a:ea typeface="+mn-ea"/>
              <a:cs typeface="+mn-cs"/>
            </a:rPr>
            <a:t>、借入額に対し償還額が上回ることにより減少したことから</a:t>
          </a:r>
          <a:r>
            <a:rPr lang="ja-JP" altLang="ja-JP" sz="1100" b="0" i="0">
              <a:solidFill>
                <a:schemeClr val="dk1"/>
              </a:solidFill>
              <a:effectLst/>
              <a:latin typeface="+mn-lt"/>
              <a:ea typeface="+mn-ea"/>
              <a:cs typeface="+mn-cs"/>
            </a:rPr>
            <a:t>、将来負担額の全体は減少</a:t>
          </a:r>
          <a:r>
            <a:rPr lang="ja-JP" altLang="en-US" sz="1100" b="0" i="0">
              <a:solidFill>
                <a:schemeClr val="dk1"/>
              </a:solidFill>
              <a:effectLst/>
              <a:latin typeface="+mn-lt"/>
              <a:ea typeface="+mn-ea"/>
              <a:cs typeface="+mn-cs"/>
            </a:rPr>
            <a:t>に転じた</a:t>
          </a:r>
          <a:r>
            <a:rPr lang="ja-JP" altLang="ja-JP" sz="1100" b="0" i="0">
              <a:solidFill>
                <a:schemeClr val="dk1"/>
              </a:solidFill>
              <a:effectLst/>
              <a:latin typeface="+mn-lt"/>
              <a:ea typeface="+mn-ea"/>
              <a:cs typeface="+mn-cs"/>
            </a:rPr>
            <a:t>。</a:t>
          </a:r>
          <a:endParaRPr lang="ja-JP" altLang="ja-JP" sz="1400">
            <a:effectLst/>
          </a:endParaRPr>
        </a:p>
        <a:p>
          <a:pPr rtl="0"/>
          <a:r>
            <a:rPr lang="ja-JP" altLang="ja-JP" sz="1100" b="0" i="0">
              <a:solidFill>
                <a:schemeClr val="dk1"/>
              </a:solidFill>
              <a:effectLst/>
              <a:latin typeface="+mn-lt"/>
              <a:ea typeface="+mn-ea"/>
              <a:cs typeface="+mn-cs"/>
            </a:rPr>
            <a:t>　また、</a:t>
          </a:r>
          <a:r>
            <a:rPr lang="ja-JP" altLang="en-US" sz="1100" b="0" i="0">
              <a:solidFill>
                <a:schemeClr val="dk1"/>
              </a:solidFill>
              <a:effectLst/>
              <a:latin typeface="+mn-lt"/>
              <a:ea typeface="+mn-ea"/>
              <a:cs typeface="+mn-cs"/>
            </a:rPr>
            <a:t>主に</a:t>
          </a:r>
          <a:r>
            <a:rPr lang="ja-JP" altLang="ja-JP" sz="1100" b="0" i="0">
              <a:solidFill>
                <a:schemeClr val="dk1"/>
              </a:solidFill>
              <a:effectLst/>
              <a:latin typeface="+mn-lt"/>
              <a:ea typeface="+mn-ea"/>
              <a:cs typeface="+mn-cs"/>
            </a:rPr>
            <a:t>交付税に算入される有利な地方債を選択</a:t>
          </a:r>
          <a:r>
            <a:rPr lang="ja-JP" altLang="en-US" sz="1100" b="0" i="0">
              <a:solidFill>
                <a:schemeClr val="dk1"/>
              </a:solidFill>
              <a:effectLst/>
              <a:latin typeface="+mn-lt"/>
              <a:ea typeface="+mn-ea"/>
              <a:cs typeface="+mn-cs"/>
            </a:rPr>
            <a:t>したこと等の財源により、</a:t>
          </a:r>
          <a:r>
            <a:rPr lang="ja-JP" altLang="ja-JP" sz="1100" b="0" i="0">
              <a:solidFill>
                <a:schemeClr val="dk1"/>
              </a:solidFill>
              <a:effectLst/>
              <a:latin typeface="+mn-lt"/>
              <a:ea typeface="+mn-ea"/>
              <a:cs typeface="+mn-cs"/>
            </a:rPr>
            <a:t>財政調整基金の積み増しを行ってきた結果、将来に備えた充当可能財源等</a:t>
          </a:r>
          <a:r>
            <a:rPr lang="ja-JP" altLang="en-US" sz="1100" b="0" i="0">
              <a:solidFill>
                <a:schemeClr val="dk1"/>
              </a:solidFill>
              <a:effectLst/>
              <a:latin typeface="+mn-lt"/>
              <a:ea typeface="+mn-ea"/>
              <a:cs typeface="+mn-cs"/>
            </a:rPr>
            <a:t>は</a:t>
          </a:r>
          <a:r>
            <a:rPr lang="ja-JP" altLang="ja-JP" sz="1100" b="0" i="0">
              <a:solidFill>
                <a:schemeClr val="dk1"/>
              </a:solidFill>
              <a:effectLst/>
              <a:latin typeface="+mn-lt"/>
              <a:ea typeface="+mn-ea"/>
              <a:cs typeface="+mn-cs"/>
            </a:rPr>
            <a:t>年々増加し</a:t>
          </a:r>
          <a:r>
            <a:rPr lang="ja-JP" altLang="en-US" sz="1100" b="0" i="0">
              <a:solidFill>
                <a:schemeClr val="dk1"/>
              </a:solidFill>
              <a:effectLst/>
              <a:latin typeface="+mn-lt"/>
              <a:ea typeface="+mn-ea"/>
              <a:cs typeface="+mn-cs"/>
            </a:rPr>
            <a:t>、基準財政重要額算入見込み額も維持して</a:t>
          </a:r>
          <a:r>
            <a:rPr lang="ja-JP" altLang="ja-JP" sz="1100" b="0" i="0">
              <a:solidFill>
                <a:schemeClr val="dk1"/>
              </a:solidFill>
              <a:effectLst/>
              <a:latin typeface="+mn-lt"/>
              <a:ea typeface="+mn-ea"/>
              <a:cs typeface="+mn-cs"/>
            </a:rPr>
            <a:t>いる。</a:t>
          </a:r>
          <a:endParaRPr lang="ja-JP" altLang="ja-JP" sz="1400">
            <a:effectLst/>
          </a:endParaRPr>
        </a:p>
        <a:p>
          <a:pPr rtl="0"/>
          <a:r>
            <a:rPr lang="ja-JP" altLang="ja-JP" sz="1100" b="0" i="0">
              <a:solidFill>
                <a:schemeClr val="dk1"/>
              </a:solidFill>
              <a:effectLst/>
              <a:latin typeface="+mn-lt"/>
              <a:ea typeface="+mn-ea"/>
              <a:cs typeface="+mn-cs"/>
            </a:rPr>
            <a:t>　こうしたことから、将来負担比率は類似団体と比較して低い水準を維持している</a:t>
          </a:r>
          <a:r>
            <a:rPr lang="ja-JP" altLang="en-US" sz="1100" b="0" i="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18330664</v>
      </c>
      <c r="BO4" s="379"/>
      <c r="BP4" s="379"/>
      <c r="BQ4" s="379"/>
      <c r="BR4" s="379"/>
      <c r="BS4" s="379"/>
      <c r="BT4" s="379"/>
      <c r="BU4" s="380"/>
      <c r="BV4" s="378">
        <v>20281540</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10.7</v>
      </c>
      <c r="CU4" s="554"/>
      <c r="CV4" s="554"/>
      <c r="CW4" s="554"/>
      <c r="CX4" s="554"/>
      <c r="CY4" s="554"/>
      <c r="CZ4" s="554"/>
      <c r="DA4" s="555"/>
      <c r="DB4" s="553">
        <v>9.6999999999999993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16962875</v>
      </c>
      <c r="BO5" s="384"/>
      <c r="BP5" s="384"/>
      <c r="BQ5" s="384"/>
      <c r="BR5" s="384"/>
      <c r="BS5" s="384"/>
      <c r="BT5" s="384"/>
      <c r="BU5" s="385"/>
      <c r="BV5" s="383">
        <v>18968799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85.8</v>
      </c>
      <c r="CU5" s="354"/>
      <c r="CV5" s="354"/>
      <c r="CW5" s="354"/>
      <c r="CX5" s="354"/>
      <c r="CY5" s="354"/>
      <c r="CZ5" s="354"/>
      <c r="DA5" s="355"/>
      <c r="DB5" s="353">
        <v>83.9</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1367789</v>
      </c>
      <c r="BO6" s="384"/>
      <c r="BP6" s="384"/>
      <c r="BQ6" s="384"/>
      <c r="BR6" s="384"/>
      <c r="BS6" s="384"/>
      <c r="BT6" s="384"/>
      <c r="BU6" s="385"/>
      <c r="BV6" s="383">
        <v>1312741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85.8</v>
      </c>
      <c r="CU6" s="528"/>
      <c r="CV6" s="528"/>
      <c r="CW6" s="528"/>
      <c r="CX6" s="528"/>
      <c r="CY6" s="528"/>
      <c r="CZ6" s="528"/>
      <c r="DA6" s="529"/>
      <c r="DB6" s="527">
        <v>83.9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65742</v>
      </c>
      <c r="BO7" s="384"/>
      <c r="BP7" s="384"/>
      <c r="BQ7" s="384"/>
      <c r="BR7" s="384"/>
      <c r="BS7" s="384"/>
      <c r="BT7" s="384"/>
      <c r="BU7" s="385"/>
      <c r="BV7" s="383">
        <v>157898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12212801</v>
      </c>
      <c r="CU7" s="384"/>
      <c r="CV7" s="384"/>
      <c r="CW7" s="384"/>
      <c r="CX7" s="384"/>
      <c r="CY7" s="384"/>
      <c r="CZ7" s="384"/>
      <c r="DA7" s="385"/>
      <c r="DB7" s="383">
        <v>11945508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1302047</v>
      </c>
      <c r="BO8" s="384"/>
      <c r="BP8" s="384"/>
      <c r="BQ8" s="384"/>
      <c r="BR8" s="384"/>
      <c r="BS8" s="384"/>
      <c r="BT8" s="384"/>
      <c r="BU8" s="385"/>
      <c r="BV8" s="383">
        <v>1154843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0.33</v>
      </c>
      <c r="CU8" s="491"/>
      <c r="CV8" s="491"/>
      <c r="CW8" s="491"/>
      <c r="CX8" s="491"/>
      <c r="CY8" s="491"/>
      <c r="CZ8" s="491"/>
      <c r="DA8" s="492"/>
      <c r="DB8" s="490">
        <v>0.34</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26732</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145373</v>
      </c>
      <c r="BO9" s="384"/>
      <c r="BP9" s="384"/>
      <c r="BQ9" s="384"/>
      <c r="BR9" s="384"/>
      <c r="BS9" s="384"/>
      <c r="BT9" s="384"/>
      <c r="BU9" s="385"/>
      <c r="BV9" s="383">
        <v>-162716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20.399999999999999</v>
      </c>
      <c r="CU9" s="354"/>
      <c r="CV9" s="354"/>
      <c r="CW9" s="354"/>
      <c r="CX9" s="354"/>
      <c r="CY9" s="354"/>
      <c r="CZ9" s="354"/>
      <c r="DA9" s="355"/>
      <c r="DB9" s="353">
        <v>18.899999999999999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28902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411356</v>
      </c>
      <c r="BO10" s="384"/>
      <c r="BP10" s="384"/>
      <c r="BQ10" s="384"/>
      <c r="BR10" s="384"/>
      <c r="BS10" s="384"/>
      <c r="BT10" s="384"/>
      <c r="BU10" s="385"/>
      <c r="BV10" s="383">
        <v>414178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99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26300</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26171</v>
      </c>
      <c r="S13" s="483"/>
      <c r="T13" s="483"/>
      <c r="U13" s="483"/>
      <c r="V13" s="484"/>
      <c r="W13" s="470" t="s">
        <v>123</v>
      </c>
      <c r="X13" s="396"/>
      <c r="Y13" s="396"/>
      <c r="Z13" s="396"/>
      <c r="AA13" s="396"/>
      <c r="AB13" s="397"/>
      <c r="AC13" s="359">
        <v>1259</v>
      </c>
      <c r="AD13" s="360"/>
      <c r="AE13" s="360"/>
      <c r="AF13" s="360"/>
      <c r="AG13" s="361"/>
      <c r="AH13" s="359">
        <v>1326</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556729</v>
      </c>
      <c r="BO13" s="384"/>
      <c r="BP13" s="384"/>
      <c r="BQ13" s="384"/>
      <c r="BR13" s="384"/>
      <c r="BS13" s="384"/>
      <c r="BT13" s="384"/>
      <c r="BU13" s="385"/>
      <c r="BV13" s="383">
        <v>251462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13.4</v>
      </c>
      <c r="CU13" s="354"/>
      <c r="CV13" s="354"/>
      <c r="CW13" s="354"/>
      <c r="CX13" s="354"/>
      <c r="CY13" s="354"/>
      <c r="CZ13" s="354"/>
      <c r="DA13" s="355"/>
      <c r="DB13" s="353">
        <v>13.9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26512</v>
      </c>
      <c r="S14" s="483"/>
      <c r="T14" s="483"/>
      <c r="U14" s="483"/>
      <c r="V14" s="484"/>
      <c r="W14" s="485"/>
      <c r="X14" s="399"/>
      <c r="Y14" s="399"/>
      <c r="Z14" s="399"/>
      <c r="AA14" s="399"/>
      <c r="AB14" s="400"/>
      <c r="AC14" s="475">
        <v>9.5</v>
      </c>
      <c r="AD14" s="476"/>
      <c r="AE14" s="476"/>
      <c r="AF14" s="476"/>
      <c r="AG14" s="477"/>
      <c r="AH14" s="475">
        <v>8.9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20.9</v>
      </c>
      <c r="CU14" s="454"/>
      <c r="CV14" s="454"/>
      <c r="CW14" s="454"/>
      <c r="CX14" s="454"/>
      <c r="CY14" s="454"/>
      <c r="CZ14" s="454"/>
      <c r="DA14" s="455"/>
      <c r="DB14" s="486">
        <v>49.6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26379</v>
      </c>
      <c r="S15" s="483"/>
      <c r="T15" s="483"/>
      <c r="U15" s="483"/>
      <c r="V15" s="484"/>
      <c r="W15" s="470" t="s">
        <v>129</v>
      </c>
      <c r="X15" s="396"/>
      <c r="Y15" s="396"/>
      <c r="Z15" s="396"/>
      <c r="AA15" s="396"/>
      <c r="AB15" s="397"/>
      <c r="AC15" s="359">
        <v>4412</v>
      </c>
      <c r="AD15" s="360"/>
      <c r="AE15" s="360"/>
      <c r="AF15" s="360"/>
      <c r="AG15" s="361"/>
      <c r="AH15" s="359">
        <v>5508</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2825591</v>
      </c>
      <c r="BO15" s="379"/>
      <c r="BP15" s="379"/>
      <c r="BQ15" s="379"/>
      <c r="BR15" s="379"/>
      <c r="BS15" s="379"/>
      <c r="BT15" s="379"/>
      <c r="BU15" s="380"/>
      <c r="BV15" s="378">
        <v>2865364</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33.200000000000003</v>
      </c>
      <c r="AD16" s="476"/>
      <c r="AE16" s="476"/>
      <c r="AF16" s="476"/>
      <c r="AG16" s="477"/>
      <c r="AH16" s="475">
        <v>37.1</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8859039</v>
      </c>
      <c r="BO16" s="384"/>
      <c r="BP16" s="384"/>
      <c r="BQ16" s="384"/>
      <c r="BR16" s="384"/>
      <c r="BS16" s="384"/>
      <c r="BT16" s="384"/>
      <c r="BU16" s="385"/>
      <c r="BV16" s="383">
        <v>8643688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7607</v>
      </c>
      <c r="AD17" s="360"/>
      <c r="AE17" s="360"/>
      <c r="AF17" s="360"/>
      <c r="AG17" s="361"/>
      <c r="AH17" s="359">
        <v>8006</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3613188</v>
      </c>
      <c r="BO17" s="384"/>
      <c r="BP17" s="384"/>
      <c r="BQ17" s="384"/>
      <c r="BR17" s="384"/>
      <c r="BS17" s="384"/>
      <c r="BT17" s="384"/>
      <c r="BU17" s="385"/>
      <c r="BV17" s="383">
        <v>3670145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792.31</v>
      </c>
      <c r="M18" s="446"/>
      <c r="N18" s="446"/>
      <c r="O18" s="446"/>
      <c r="P18" s="446"/>
      <c r="Q18" s="446"/>
      <c r="R18" s="447"/>
      <c r="S18" s="447"/>
      <c r="T18" s="447"/>
      <c r="U18" s="447"/>
      <c r="V18" s="448"/>
      <c r="W18" s="462"/>
      <c r="X18" s="463"/>
      <c r="Y18" s="463"/>
      <c r="Z18" s="463"/>
      <c r="AA18" s="463"/>
      <c r="AB18" s="471"/>
      <c r="AC18" s="347">
        <v>57.3</v>
      </c>
      <c r="AD18" s="348"/>
      <c r="AE18" s="348"/>
      <c r="AF18" s="348"/>
      <c r="AG18" s="449"/>
      <c r="AH18" s="347">
        <v>53.9</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10215903</v>
      </c>
      <c r="BO18" s="384"/>
      <c r="BP18" s="384"/>
      <c r="BQ18" s="384"/>
      <c r="BR18" s="384"/>
      <c r="BS18" s="384"/>
      <c r="BT18" s="384"/>
      <c r="BU18" s="385"/>
      <c r="BV18" s="383">
        <v>9732487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34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13686012</v>
      </c>
      <c r="BO19" s="384"/>
      <c r="BP19" s="384"/>
      <c r="BQ19" s="384"/>
      <c r="BR19" s="384"/>
      <c r="BS19" s="384"/>
      <c r="BT19" s="384"/>
      <c r="BU19" s="385"/>
      <c r="BV19" s="383">
        <v>13225913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8770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22719704</v>
      </c>
      <c r="BO23" s="384"/>
      <c r="BP23" s="384"/>
      <c r="BQ23" s="384"/>
      <c r="BR23" s="384"/>
      <c r="BS23" s="384"/>
      <c r="BT23" s="384"/>
      <c r="BU23" s="385"/>
      <c r="BV23" s="383">
        <v>24029672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7055</v>
      </c>
      <c r="R24" s="360"/>
      <c r="S24" s="360"/>
      <c r="T24" s="360"/>
      <c r="U24" s="360"/>
      <c r="V24" s="361"/>
      <c r="W24" s="425"/>
      <c r="X24" s="416"/>
      <c r="Y24" s="417"/>
      <c r="Z24" s="356" t="s">
        <v>152</v>
      </c>
      <c r="AA24" s="357"/>
      <c r="AB24" s="357"/>
      <c r="AC24" s="357"/>
      <c r="AD24" s="357"/>
      <c r="AE24" s="357"/>
      <c r="AF24" s="357"/>
      <c r="AG24" s="358"/>
      <c r="AH24" s="359">
        <v>321</v>
      </c>
      <c r="AI24" s="360"/>
      <c r="AJ24" s="360"/>
      <c r="AK24" s="360"/>
      <c r="AL24" s="361"/>
      <c r="AM24" s="359">
        <v>955938</v>
      </c>
      <c r="AN24" s="360"/>
      <c r="AO24" s="360"/>
      <c r="AP24" s="360"/>
      <c r="AQ24" s="360"/>
      <c r="AR24" s="361"/>
      <c r="AS24" s="359">
        <v>2978</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12633628</v>
      </c>
      <c r="BO24" s="384"/>
      <c r="BP24" s="384"/>
      <c r="BQ24" s="384"/>
      <c r="BR24" s="384"/>
      <c r="BS24" s="384"/>
      <c r="BT24" s="384"/>
      <c r="BU24" s="385"/>
      <c r="BV24" s="383">
        <v>13087209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6120</v>
      </c>
      <c r="R25" s="360"/>
      <c r="S25" s="360"/>
      <c r="T25" s="360"/>
      <c r="U25" s="360"/>
      <c r="V25" s="361"/>
      <c r="W25" s="425"/>
      <c r="X25" s="416"/>
      <c r="Y25" s="417"/>
      <c r="Z25" s="356" t="s">
        <v>155</v>
      </c>
      <c r="AA25" s="357"/>
      <c r="AB25" s="357"/>
      <c r="AC25" s="357"/>
      <c r="AD25" s="357"/>
      <c r="AE25" s="357"/>
      <c r="AF25" s="357"/>
      <c r="AG25" s="358"/>
      <c r="AH25" s="359">
        <v>75</v>
      </c>
      <c r="AI25" s="360"/>
      <c r="AJ25" s="360"/>
      <c r="AK25" s="360"/>
      <c r="AL25" s="361"/>
      <c r="AM25" s="359">
        <v>200850</v>
      </c>
      <c r="AN25" s="360"/>
      <c r="AO25" s="360"/>
      <c r="AP25" s="360"/>
      <c r="AQ25" s="360"/>
      <c r="AR25" s="361"/>
      <c r="AS25" s="359">
        <v>2678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277449</v>
      </c>
      <c r="BO25" s="379"/>
      <c r="BP25" s="379"/>
      <c r="BQ25" s="379"/>
      <c r="BR25" s="379"/>
      <c r="BS25" s="379"/>
      <c r="BT25" s="379"/>
      <c r="BU25" s="380"/>
      <c r="BV25" s="378">
        <v>331512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4950</v>
      </c>
      <c r="R26" s="360"/>
      <c r="S26" s="360"/>
      <c r="T26" s="360"/>
      <c r="U26" s="360"/>
      <c r="V26" s="361"/>
      <c r="W26" s="425"/>
      <c r="X26" s="416"/>
      <c r="Y26" s="417"/>
      <c r="Z26" s="356" t="s">
        <v>158</v>
      </c>
      <c r="AA26" s="436"/>
      <c r="AB26" s="436"/>
      <c r="AC26" s="436"/>
      <c r="AD26" s="436"/>
      <c r="AE26" s="436"/>
      <c r="AF26" s="436"/>
      <c r="AG26" s="437"/>
      <c r="AH26" s="359">
        <v>18</v>
      </c>
      <c r="AI26" s="360"/>
      <c r="AJ26" s="360"/>
      <c r="AK26" s="360"/>
      <c r="AL26" s="361"/>
      <c r="AM26" s="359">
        <v>48654</v>
      </c>
      <c r="AN26" s="360"/>
      <c r="AO26" s="360"/>
      <c r="AP26" s="360"/>
      <c r="AQ26" s="360"/>
      <c r="AR26" s="361"/>
      <c r="AS26" s="359">
        <v>2703</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3700</v>
      </c>
      <c r="R27" s="360"/>
      <c r="S27" s="360"/>
      <c r="T27" s="360"/>
      <c r="U27" s="360"/>
      <c r="V27" s="361"/>
      <c r="W27" s="425"/>
      <c r="X27" s="416"/>
      <c r="Y27" s="417"/>
      <c r="Z27" s="356" t="s">
        <v>161</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400000</v>
      </c>
      <c r="BO27" s="387"/>
      <c r="BP27" s="387"/>
      <c r="BQ27" s="387"/>
      <c r="BR27" s="387"/>
      <c r="BS27" s="387"/>
      <c r="BT27" s="387"/>
      <c r="BU27" s="388"/>
      <c r="BV27" s="386">
        <v>400000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3000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5807410</v>
      </c>
      <c r="BO28" s="379"/>
      <c r="BP28" s="379"/>
      <c r="BQ28" s="379"/>
      <c r="BR28" s="379"/>
      <c r="BS28" s="379"/>
      <c r="BT28" s="379"/>
      <c r="BU28" s="380"/>
      <c r="BV28" s="378">
        <v>4796054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15</v>
      </c>
      <c r="M29" s="360"/>
      <c r="N29" s="360"/>
      <c r="O29" s="360"/>
      <c r="P29" s="361"/>
      <c r="Q29" s="359">
        <v>2700</v>
      </c>
      <c r="R29" s="360"/>
      <c r="S29" s="360"/>
      <c r="T29" s="360"/>
      <c r="U29" s="360"/>
      <c r="V29" s="361"/>
      <c r="W29" s="425"/>
      <c r="X29" s="416"/>
      <c r="Y29" s="417"/>
      <c r="Z29" s="356" t="s">
        <v>168</v>
      </c>
      <c r="AA29" s="357"/>
      <c r="AB29" s="357"/>
      <c r="AC29" s="357"/>
      <c r="AD29" s="357"/>
      <c r="AE29" s="357"/>
      <c r="AF29" s="357"/>
      <c r="AG29" s="358"/>
      <c r="AH29" s="359">
        <v>321</v>
      </c>
      <c r="AI29" s="360"/>
      <c r="AJ29" s="360"/>
      <c r="AK29" s="360"/>
      <c r="AL29" s="361"/>
      <c r="AM29" s="359">
        <v>955938</v>
      </c>
      <c r="AN29" s="360"/>
      <c r="AO29" s="360"/>
      <c r="AP29" s="360"/>
      <c r="AQ29" s="360"/>
      <c r="AR29" s="361"/>
      <c r="AS29" s="359">
        <v>2978</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160046</v>
      </c>
      <c r="BO29" s="384"/>
      <c r="BP29" s="384"/>
      <c r="BQ29" s="384"/>
      <c r="BR29" s="384"/>
      <c r="BS29" s="384"/>
      <c r="BT29" s="384"/>
      <c r="BU29" s="385"/>
      <c r="BV29" s="383">
        <v>159689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93.1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4937337</v>
      </c>
      <c r="BO30" s="387"/>
      <c r="BP30" s="387"/>
      <c r="BQ30" s="387"/>
      <c r="BR30" s="387"/>
      <c r="BS30" s="387"/>
      <c r="BT30" s="387"/>
      <c r="BU30" s="388"/>
      <c r="BV30" s="386">
        <v>4629910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18</v>
      </c>
      <c r="BX34" s="343"/>
      <c r="BY34" s="342" t="str">
        <f>IF('各会計、関係団体の財政状況及び健全化判断比率'!B68="","",'各会計、関係団体の財政状況及び健全化判断比率'!B68)</f>
        <v>岐阜県市町村退職手当組合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飛騨市土地開発公社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情報施設特別会計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国民健康保険特別会計（直営診療施設勘定）</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IF('各会計、関係団体の財政状況及び健全化判断比率'!B34="","",'各会計、関係団体の財政状況及び健全化判断比率'!B34)</f>
        <v>国民健康保険病院事業会計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IF('各会計、関係団体の財政状況及び健全化判断比率'!B36="","",'各会計、関係団体の財政状況及び健全化判断比率'!B36)</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19</v>
      </c>
      <c r="BX35" s="343"/>
      <c r="BY35" s="342" t="str">
        <f>IF('各会計、関係団体の財政状況及び健全化判断比率'!B69="","",'各会計、関係団体の財政状況及び健全化判断比率'!B69)</f>
        <v>岐阜県市町村会館組合</v>
      </c>
      <c r="BZ35" s="342"/>
      <c r="CA35" s="342"/>
      <c r="CB35" s="342"/>
      <c r="CC35" s="342"/>
      <c r="CD35" s="342"/>
      <c r="CE35" s="342"/>
      <c r="CF35" s="342"/>
      <c r="CG35" s="342"/>
      <c r="CH35" s="342"/>
      <c r="CI35" s="342"/>
      <c r="CJ35" s="342"/>
      <c r="CK35" s="342"/>
      <c r="CL35" s="342"/>
      <c r="CM35" s="342"/>
      <c r="CN35" s="165"/>
      <c r="CO35" s="343">
        <f t="shared" ref="CO35:CO43" si="3">IF(CQ35="","",CO34+1)</f>
        <v>26</v>
      </c>
      <c r="CP35" s="343"/>
      <c r="CQ35" s="342" t="str">
        <f>IF('各会計、関係団体の財政状況及び健全化判断比率'!BS8="","",'各会計、関係団体の財政状況及び健全化判断比率'!BS8)</f>
        <v>株式会社季古里</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給食費特別会計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IF('各会計、関係団体の財政状況及び健全化判断比率'!B37="","",'各会計、関係団体の財政状況及び健全化判断比率'!B37)</f>
        <v>特定環境保全公共下水道事業特別会計</v>
      </c>
      <c r="BH36" s="342"/>
      <c r="BI36" s="342"/>
      <c r="BJ36" s="342"/>
      <c r="BK36" s="342"/>
      <c r="BL36" s="342"/>
      <c r="BM36" s="342"/>
      <c r="BN36" s="342"/>
      <c r="BO36" s="342"/>
      <c r="BP36" s="342"/>
      <c r="BQ36" s="342"/>
      <c r="BR36" s="342"/>
      <c r="BS36" s="342"/>
      <c r="BT36" s="342"/>
      <c r="BU36" s="342"/>
      <c r="BV36" s="165"/>
      <c r="BW36" s="343">
        <f t="shared" si="2"/>
        <v>20</v>
      </c>
      <c r="BX36" s="343"/>
      <c r="BY36" s="342" t="str">
        <f>IF('各会計、関係団体の財政状況及び健全化判断比率'!B70="","",'各会計、関係団体の財政状況及び健全化判断比率'!B70)</f>
        <v>飛騨農業共済事務組合</v>
      </c>
      <c r="BZ36" s="342"/>
      <c r="CA36" s="342"/>
      <c r="CB36" s="342"/>
      <c r="CC36" s="342"/>
      <c r="CD36" s="342"/>
      <c r="CE36" s="342"/>
      <c r="CF36" s="342"/>
      <c r="CG36" s="342"/>
      <c r="CH36" s="342"/>
      <c r="CI36" s="342"/>
      <c r="CJ36" s="342"/>
      <c r="CK36" s="342"/>
      <c r="CL36" s="342"/>
      <c r="CM36" s="342"/>
      <c r="CN36" s="165"/>
      <c r="CO36" s="343">
        <f t="shared" si="3"/>
        <v>27</v>
      </c>
      <c r="CP36" s="343"/>
      <c r="CQ36" s="342" t="str">
        <f>IF('各会計、関係団体の財政状況及び健全化判断比率'!BS9="","",'各会計、関係団体の財政状況及び健全化判断比率'!BS9)</f>
        <v>株式会社ねっとかわい</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駐車場事業特別会計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介護保険特別会計（保険勘定）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15</v>
      </c>
      <c r="BF37" s="343"/>
      <c r="BG37" s="342" t="str">
        <f>IF('各会計、関係団体の財政状況及び健全化判断比率'!B38="","",'各会計、関係団体の財政状況及び健全化判断比率'!B38)</f>
        <v>農村下水道事業特別会計</v>
      </c>
      <c r="BH37" s="342"/>
      <c r="BI37" s="342"/>
      <c r="BJ37" s="342"/>
      <c r="BK37" s="342"/>
      <c r="BL37" s="342"/>
      <c r="BM37" s="342"/>
      <c r="BN37" s="342"/>
      <c r="BO37" s="342"/>
      <c r="BP37" s="342"/>
      <c r="BQ37" s="342"/>
      <c r="BR37" s="342"/>
      <c r="BS37" s="342"/>
      <c r="BT37" s="342"/>
      <c r="BU37" s="342"/>
      <c r="BV37" s="165"/>
      <c r="BW37" s="343">
        <f t="shared" si="2"/>
        <v>21</v>
      </c>
      <c r="BX37" s="343"/>
      <c r="BY37" s="342" t="str">
        <f>IF('各会計、関係団体の財政状況及び健全化判断比率'!B71="","",'各会計、関係団体の財政状況及び健全化判断比率'!B71)</f>
        <v>古川国府給食センター利用組合（一般会計分）</v>
      </c>
      <c r="BZ37" s="342"/>
      <c r="CA37" s="342"/>
      <c r="CB37" s="342"/>
      <c r="CC37" s="342"/>
      <c r="CD37" s="342"/>
      <c r="CE37" s="342"/>
      <c r="CF37" s="342"/>
      <c r="CG37" s="342"/>
      <c r="CH37" s="342"/>
      <c r="CI37" s="342"/>
      <c r="CJ37" s="342"/>
      <c r="CK37" s="342"/>
      <c r="CL37" s="342"/>
      <c r="CM37" s="342"/>
      <c r="CN37" s="165"/>
      <c r="CO37" s="343">
        <f t="shared" si="3"/>
        <v>28</v>
      </c>
      <c r="CP37" s="343"/>
      <c r="CQ37" s="342" t="str">
        <f>IF('各会計、関係団体の財政状況及び健全化判断比率'!BS10="","",'各会計、関係団体の財政状況及び健全化判断比率'!BS10)</f>
        <v>株式会社飛騨まんが王国</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介護保険特別会計（事業勘定）</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16</v>
      </c>
      <c r="BF38" s="343"/>
      <c r="BG38" s="342" t="str">
        <f>IF('各会計、関係団体の財政状況及び健全化判断比率'!B39="","",'各会計、関係団体の財政状況及び健全化判断比率'!B39)</f>
        <v>個別排水処理施設事業特別会計</v>
      </c>
      <c r="BH38" s="342"/>
      <c r="BI38" s="342"/>
      <c r="BJ38" s="342"/>
      <c r="BK38" s="342"/>
      <c r="BL38" s="342"/>
      <c r="BM38" s="342"/>
      <c r="BN38" s="342"/>
      <c r="BO38" s="342"/>
      <c r="BP38" s="342"/>
      <c r="BQ38" s="342"/>
      <c r="BR38" s="342"/>
      <c r="BS38" s="342"/>
      <c r="BT38" s="342"/>
      <c r="BU38" s="342"/>
      <c r="BV38" s="165"/>
      <c r="BW38" s="343">
        <f t="shared" si="2"/>
        <v>22</v>
      </c>
      <c r="BX38" s="343"/>
      <c r="BY38" s="342" t="str">
        <f>IF('各会計、関係団体の財政状況及び健全化判断比率'!B72="","",'各会計、関係団体の財政状況及び健全化判断比率'!B72)</f>
        <v>古川国府給食センター利用組合（特別会計分）</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17</v>
      </c>
      <c r="BF39" s="343"/>
      <c r="BG39" s="342" t="str">
        <f>IF('各会計、関係団体の財政状況及び健全化判断比率'!B40="","",'各会計、関係団体の財政状況及び健全化判断比率'!B40)</f>
        <v>下水道汚泥処理事業特別会計</v>
      </c>
      <c r="BH39" s="342"/>
      <c r="BI39" s="342"/>
      <c r="BJ39" s="342"/>
      <c r="BK39" s="342"/>
      <c r="BL39" s="342"/>
      <c r="BM39" s="342"/>
      <c r="BN39" s="342"/>
      <c r="BO39" s="342"/>
      <c r="BP39" s="342"/>
      <c r="BQ39" s="342"/>
      <c r="BR39" s="342"/>
      <c r="BS39" s="342"/>
      <c r="BT39" s="342"/>
      <c r="BU39" s="342"/>
      <c r="BV39" s="165"/>
      <c r="BW39" s="343">
        <f t="shared" si="2"/>
        <v>23</v>
      </c>
      <c r="BX39" s="343"/>
      <c r="BY39" s="342" t="str">
        <f>IF('各会計、関係団体の財政状況及び健全化判断比率'!B73="","",'各会計、関係団体の財政状況及び健全化判断比率'!B73)</f>
        <v>岐阜県後期高齢者医療広域連合（一般会計分）</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24</v>
      </c>
      <c r="BX40" s="343"/>
      <c r="BY40" s="342" t="str">
        <f>IF('各会計、関係団体の財政状況及び健全化判断比率'!B74="","",'各会計、関係団体の財政状況及び健全化判断比率'!B74)</f>
        <v>岐阜県後期高齢者医療広域連合（特別会計分）</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95" zoomScaleNormal="9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179" t="s">
        <v>23</v>
      </c>
      <c r="C41" s="1180"/>
      <c r="D41" s="81"/>
      <c r="E41" s="1181" t="s">
        <v>24</v>
      </c>
      <c r="F41" s="1181"/>
      <c r="G41" s="1181"/>
      <c r="H41" s="1182"/>
      <c r="I41" s="82">
        <v>22853</v>
      </c>
      <c r="J41" s="83">
        <v>23947</v>
      </c>
      <c r="K41" s="83">
        <v>23444</v>
      </c>
      <c r="L41" s="83">
        <v>24117</v>
      </c>
      <c r="M41" s="84">
        <v>22770</v>
      </c>
    </row>
    <row r="42" spans="2:13" ht="27.75" customHeight="1">
      <c r="B42" s="1169"/>
      <c r="C42" s="1170"/>
      <c r="D42" s="85"/>
      <c r="E42" s="1173" t="s">
        <v>25</v>
      </c>
      <c r="F42" s="1173"/>
      <c r="G42" s="1173"/>
      <c r="H42" s="1174"/>
      <c r="I42" s="86">
        <v>469</v>
      </c>
      <c r="J42" s="87">
        <v>415</v>
      </c>
      <c r="K42" s="87">
        <v>360</v>
      </c>
      <c r="L42" s="87">
        <v>306</v>
      </c>
      <c r="M42" s="88">
        <v>258</v>
      </c>
    </row>
    <row r="43" spans="2:13" ht="27.75" customHeight="1">
      <c r="B43" s="1169"/>
      <c r="C43" s="1170"/>
      <c r="D43" s="85"/>
      <c r="E43" s="1173" t="s">
        <v>26</v>
      </c>
      <c r="F43" s="1173"/>
      <c r="G43" s="1173"/>
      <c r="H43" s="1174"/>
      <c r="I43" s="86">
        <v>14585</v>
      </c>
      <c r="J43" s="87">
        <v>14341</v>
      </c>
      <c r="K43" s="87">
        <v>13898</v>
      </c>
      <c r="L43" s="87">
        <v>13193</v>
      </c>
      <c r="M43" s="88">
        <v>12792</v>
      </c>
    </row>
    <row r="44" spans="2:13" ht="27.75" customHeight="1">
      <c r="B44" s="1169"/>
      <c r="C44" s="1170"/>
      <c r="D44" s="85"/>
      <c r="E44" s="1173" t="s">
        <v>27</v>
      </c>
      <c r="F44" s="1173"/>
      <c r="G44" s="1173"/>
      <c r="H44" s="1174"/>
      <c r="I44" s="86">
        <v>214</v>
      </c>
      <c r="J44" s="87">
        <v>198</v>
      </c>
      <c r="K44" s="87">
        <v>182</v>
      </c>
      <c r="L44" s="87">
        <v>167</v>
      </c>
      <c r="M44" s="88">
        <v>150</v>
      </c>
    </row>
    <row r="45" spans="2:13" ht="27.75" customHeight="1">
      <c r="B45" s="1169"/>
      <c r="C45" s="1170"/>
      <c r="D45" s="85"/>
      <c r="E45" s="1173" t="s">
        <v>28</v>
      </c>
      <c r="F45" s="1173"/>
      <c r="G45" s="1173"/>
      <c r="H45" s="1174"/>
      <c r="I45" s="86">
        <v>3167</v>
      </c>
      <c r="J45" s="87">
        <v>3082</v>
      </c>
      <c r="K45" s="87">
        <v>3031</v>
      </c>
      <c r="L45" s="87">
        <v>3011</v>
      </c>
      <c r="M45" s="88">
        <v>2944</v>
      </c>
    </row>
    <row r="46" spans="2:13" ht="27.75" customHeight="1">
      <c r="B46" s="1169"/>
      <c r="C46" s="1170"/>
      <c r="D46" s="85"/>
      <c r="E46" s="1173" t="s">
        <v>29</v>
      </c>
      <c r="F46" s="1173"/>
      <c r="G46" s="1173"/>
      <c r="H46" s="1174"/>
      <c r="I46" s="86">
        <v>2</v>
      </c>
      <c r="J46" s="87">
        <v>1</v>
      </c>
      <c r="K46" s="87">
        <v>0</v>
      </c>
      <c r="L46" s="87">
        <v>0</v>
      </c>
      <c r="M46" s="88" t="s">
        <v>486</v>
      </c>
    </row>
    <row r="47" spans="2:13" ht="27.75" customHeight="1">
      <c r="B47" s="1169"/>
      <c r="C47" s="1170"/>
      <c r="D47" s="85"/>
      <c r="E47" s="1173" t="s">
        <v>30</v>
      </c>
      <c r="F47" s="1173"/>
      <c r="G47" s="1173"/>
      <c r="H47" s="1174"/>
      <c r="I47" s="86" t="s">
        <v>486</v>
      </c>
      <c r="J47" s="87" t="s">
        <v>486</v>
      </c>
      <c r="K47" s="87" t="s">
        <v>486</v>
      </c>
      <c r="L47" s="87" t="s">
        <v>486</v>
      </c>
      <c r="M47" s="88" t="s">
        <v>486</v>
      </c>
    </row>
    <row r="48" spans="2:13" ht="27.75" customHeight="1">
      <c r="B48" s="1171"/>
      <c r="C48" s="1172"/>
      <c r="D48" s="85"/>
      <c r="E48" s="1173" t="s">
        <v>31</v>
      </c>
      <c r="F48" s="1173"/>
      <c r="G48" s="1173"/>
      <c r="H48" s="1174"/>
      <c r="I48" s="86" t="s">
        <v>486</v>
      </c>
      <c r="J48" s="87" t="s">
        <v>486</v>
      </c>
      <c r="K48" s="87" t="s">
        <v>486</v>
      </c>
      <c r="L48" s="87" t="s">
        <v>486</v>
      </c>
      <c r="M48" s="88" t="s">
        <v>486</v>
      </c>
    </row>
    <row r="49" spans="2:13" ht="27.75" customHeight="1">
      <c r="B49" s="1167" t="s">
        <v>32</v>
      </c>
      <c r="C49" s="1168"/>
      <c r="D49" s="89"/>
      <c r="E49" s="1173" t="s">
        <v>33</v>
      </c>
      <c r="F49" s="1173"/>
      <c r="G49" s="1173"/>
      <c r="H49" s="1174"/>
      <c r="I49" s="86">
        <v>6906</v>
      </c>
      <c r="J49" s="87">
        <v>7707</v>
      </c>
      <c r="K49" s="87">
        <v>7870</v>
      </c>
      <c r="L49" s="87">
        <v>8993</v>
      </c>
      <c r="M49" s="88">
        <v>10258</v>
      </c>
    </row>
    <row r="50" spans="2:13" ht="27.75" customHeight="1">
      <c r="B50" s="1169"/>
      <c r="C50" s="1170"/>
      <c r="D50" s="85"/>
      <c r="E50" s="1173" t="s">
        <v>34</v>
      </c>
      <c r="F50" s="1173"/>
      <c r="G50" s="1173"/>
      <c r="H50" s="1174"/>
      <c r="I50" s="86">
        <v>1044</v>
      </c>
      <c r="J50" s="87">
        <v>954</v>
      </c>
      <c r="K50" s="87">
        <v>775</v>
      </c>
      <c r="L50" s="87">
        <v>722</v>
      </c>
      <c r="M50" s="88">
        <v>647</v>
      </c>
    </row>
    <row r="51" spans="2:13" ht="27.75" customHeight="1">
      <c r="B51" s="1171"/>
      <c r="C51" s="1172"/>
      <c r="D51" s="85"/>
      <c r="E51" s="1173" t="s">
        <v>35</v>
      </c>
      <c r="F51" s="1173"/>
      <c r="G51" s="1173"/>
      <c r="H51" s="1174"/>
      <c r="I51" s="86">
        <v>24201</v>
      </c>
      <c r="J51" s="87">
        <v>25036</v>
      </c>
      <c r="K51" s="87">
        <v>25369</v>
      </c>
      <c r="L51" s="87">
        <v>26332</v>
      </c>
      <c r="M51" s="88">
        <v>26008</v>
      </c>
    </row>
    <row r="52" spans="2:13" ht="27.75" customHeight="1" thickBot="1">
      <c r="B52" s="1175" t="s">
        <v>36</v>
      </c>
      <c r="C52" s="1176"/>
      <c r="D52" s="90"/>
      <c r="E52" s="1177" t="s">
        <v>37</v>
      </c>
      <c r="F52" s="1177"/>
      <c r="G52" s="1177"/>
      <c r="H52" s="1178"/>
      <c r="I52" s="91">
        <v>9138</v>
      </c>
      <c r="J52" s="92">
        <v>8287</v>
      </c>
      <c r="K52" s="92">
        <v>6904</v>
      </c>
      <c r="L52" s="92">
        <v>4746</v>
      </c>
      <c r="M52" s="93">
        <v>2002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183084</v>
      </c>
      <c r="E3" s="116"/>
      <c r="F3" s="117">
        <v>79008</v>
      </c>
      <c r="G3" s="118"/>
      <c r="H3" s="119"/>
    </row>
    <row r="4" spans="1:8">
      <c r="A4" s="120"/>
      <c r="B4" s="121"/>
      <c r="C4" s="122"/>
      <c r="D4" s="123">
        <v>96380</v>
      </c>
      <c r="E4" s="124"/>
      <c r="F4" s="125">
        <v>46014</v>
      </c>
      <c r="G4" s="126"/>
      <c r="H4" s="127"/>
    </row>
    <row r="5" spans="1:8">
      <c r="A5" s="108" t="s">
        <v>519</v>
      </c>
      <c r="B5" s="113"/>
      <c r="C5" s="114"/>
      <c r="D5" s="115">
        <v>235789</v>
      </c>
      <c r="E5" s="116"/>
      <c r="F5" s="117">
        <v>86381</v>
      </c>
      <c r="G5" s="118"/>
      <c r="H5" s="119"/>
    </row>
    <row r="6" spans="1:8">
      <c r="A6" s="120"/>
      <c r="B6" s="121"/>
      <c r="C6" s="122"/>
      <c r="D6" s="123">
        <v>56173</v>
      </c>
      <c r="E6" s="124"/>
      <c r="F6" s="125">
        <v>41242</v>
      </c>
      <c r="G6" s="126"/>
      <c r="H6" s="127"/>
    </row>
    <row r="7" spans="1:8">
      <c r="A7" s="108" t="s">
        <v>520</v>
      </c>
      <c r="B7" s="113"/>
      <c r="C7" s="114"/>
      <c r="D7" s="115">
        <v>146942</v>
      </c>
      <c r="E7" s="116"/>
      <c r="F7" s="117">
        <v>67201</v>
      </c>
      <c r="G7" s="118"/>
      <c r="H7" s="119"/>
    </row>
    <row r="8" spans="1:8">
      <c r="A8" s="120"/>
      <c r="B8" s="121"/>
      <c r="C8" s="122"/>
      <c r="D8" s="123">
        <v>66099</v>
      </c>
      <c r="E8" s="124"/>
      <c r="F8" s="125">
        <v>35210</v>
      </c>
      <c r="G8" s="126"/>
      <c r="H8" s="127"/>
    </row>
    <row r="9" spans="1:8">
      <c r="A9" s="108" t="s">
        <v>521</v>
      </c>
      <c r="B9" s="113"/>
      <c r="C9" s="114"/>
      <c r="D9" s="115">
        <v>191266</v>
      </c>
      <c r="E9" s="116"/>
      <c r="F9" s="117">
        <v>75709</v>
      </c>
      <c r="G9" s="118"/>
      <c r="H9" s="119"/>
    </row>
    <row r="10" spans="1:8">
      <c r="A10" s="120"/>
      <c r="B10" s="121"/>
      <c r="C10" s="122"/>
      <c r="D10" s="123">
        <v>86789</v>
      </c>
      <c r="E10" s="124"/>
      <c r="F10" s="125">
        <v>35212</v>
      </c>
      <c r="G10" s="126"/>
      <c r="H10" s="127"/>
    </row>
    <row r="11" spans="1:8">
      <c r="A11" s="108" t="s">
        <v>522</v>
      </c>
      <c r="B11" s="113"/>
      <c r="C11" s="114"/>
      <c r="D11" s="115">
        <v>104269</v>
      </c>
      <c r="E11" s="116"/>
      <c r="F11" s="117">
        <v>90961</v>
      </c>
      <c r="G11" s="118"/>
      <c r="H11" s="119"/>
    </row>
    <row r="12" spans="1:8">
      <c r="A12" s="120"/>
      <c r="B12" s="121"/>
      <c r="C12" s="128"/>
      <c r="D12" s="123">
        <v>53193</v>
      </c>
      <c r="E12" s="124"/>
      <c r="F12" s="125">
        <v>37720</v>
      </c>
      <c r="G12" s="126"/>
      <c r="H12" s="127"/>
    </row>
    <row r="13" spans="1:8">
      <c r="A13" s="108"/>
      <c r="B13" s="113"/>
      <c r="C13" s="129"/>
      <c r="D13" s="130">
        <v>172270</v>
      </c>
      <c r="E13" s="131"/>
      <c r="F13" s="132">
        <v>79852</v>
      </c>
      <c r="G13" s="133"/>
      <c r="H13" s="119"/>
    </row>
    <row r="14" spans="1:8">
      <c r="A14" s="120"/>
      <c r="B14" s="121"/>
      <c r="C14" s="122"/>
      <c r="D14" s="123">
        <v>71727</v>
      </c>
      <c r="E14" s="124"/>
      <c r="F14" s="125">
        <v>39080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5.72</v>
      </c>
      <c r="C19" s="134">
        <f>ROUND(VALUE(SUBSTITUTE(実質収支比率等に係る経年分析!G$48,"▲","-")),2)</f>
        <v>8.25</v>
      </c>
      <c r="D19" s="134">
        <f>ROUND(VALUE(SUBSTITUTE(実質収支比率等に係る経年分析!H$48,"▲","-")),2)</f>
        <v>11.78</v>
      </c>
      <c r="E19" s="134">
        <f>ROUND(VALUE(SUBSTITUTE(実質収支比率等に係る経年分析!I$48,"▲","-")),2)</f>
        <v>9.67</v>
      </c>
      <c r="F19" s="134">
        <f>ROUND(VALUE(SUBSTITUTE(実質収支比率等に係る経年分析!J$48,"▲","-")),2)</f>
        <v>10.66</v>
      </c>
    </row>
    <row r="20" spans="1:11">
      <c r="A20" s="134" t="s">
        <v>42</v>
      </c>
      <c r="B20" s="134">
        <f>ROUND(VALUE(SUBSTITUTE(実質収支比率等に係る経年分析!F$47,"▲","-")),2)</f>
        <v>24.38</v>
      </c>
      <c r="C20" s="134">
        <f>ROUND(VALUE(SUBSTITUTE(実質収支比率等に係る経年分析!G$47,"▲","-")),2)</f>
        <v>27.98</v>
      </c>
      <c r="D20" s="134">
        <f>ROUND(VALUE(SUBSTITUTE(実質収支比率等に係る経年分析!H$47,"▲","-")),2)</f>
        <v>32.92</v>
      </c>
      <c r="E20" s="134">
        <f>ROUND(VALUE(SUBSTITUTE(実質収支比率等に係る経年分析!I$47,"▲","-")),2)</f>
        <v>40.15</v>
      </c>
      <c r="F20" s="134">
        <f>ROUND(VALUE(SUBSTITUTE(実質収支比率等に係る経年分析!J$47,"▲","-")),2)</f>
        <v>47.55</v>
      </c>
    </row>
    <row r="21" spans="1:11">
      <c r="A21" s="134" t="s">
        <v>43</v>
      </c>
      <c r="B21" s="134">
        <f>IF(ISNUMBER(VALUE(SUBSTITUTE(実質収支比率等に係る経年分析!F$49,"▲","-"))),ROUND(VALUE(SUBSTITUTE(実質収支比率等に係る経年分析!F$49,"▲","-")),2),NA())</f>
        <v>-3.9</v>
      </c>
      <c r="C21" s="134">
        <f>IF(ISNUMBER(VALUE(SUBSTITUTE(実質収支比率等に係る経年分析!G$49,"▲","-"))),ROUND(VALUE(SUBSTITUTE(実質収支比率等に係る経年分析!G$49,"▲","-")),2),NA())</f>
        <v>4.6100000000000003</v>
      </c>
      <c r="D21" s="134">
        <f>IF(ISNUMBER(VALUE(SUBSTITUTE(実質収支比率等に係る経年分析!H$49,"▲","-"))),ROUND(VALUE(SUBSTITUTE(実質収支比率等に係る経年分析!H$49,"▲","-")),2),NA())</f>
        <v>6.17</v>
      </c>
      <c r="E21" s="134">
        <f>IF(ISNUMBER(VALUE(SUBSTITUTE(実質収支比率等に係る経年分析!I$49,"▲","-"))),ROUND(VALUE(SUBSTITUTE(実質収支比率等に係る経年分析!I$49,"▲","-")),2),NA())</f>
        <v>2.11</v>
      </c>
      <c r="F21" s="134">
        <f>IF(ISNUMBER(VALUE(SUBSTITUTE(実質収支比率等に係る経年分析!J$49,"▲","-"))),ROUND(VALUE(SUBSTITUTE(実質収支比率等に係る経年分析!J$49,"▲","-")),2),NA())</f>
        <v>4.5599999999999996</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0.17</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情報施設特別会計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0.28999999999999998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介護保険特別会計（保険勘定）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1.81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0.62</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2.76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1.58</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7.77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8.64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8.3800000000000008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9.17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10.59</v>
      </c>
    </row>
    <row r="35" spans="1:16">
      <c r="A35" s="135" t="str">
        <f>IF(連結実質赤字比率に係る赤字・黒字の構成分析!C$35="",NA(),連結実質赤字比率に係る赤字・黒字の構成分析!C$35)</f>
        <v>国民健康保険病院事業会計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13.64</v>
      </c>
    </row>
    <row r="36" spans="1:16">
      <c r="A36" s="135" t="str">
        <f>IF(連結実質赤字比率に係る赤字・黒字の構成分析!C$34="",NA(),連結実質赤字比率に係る赤字・黒字の構成分析!C$34)</f>
        <v>給食費特別会計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0.01</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2442</v>
      </c>
      <c r="E42" s="136"/>
      <c r="F42" s="136"/>
      <c r="G42" s="136">
        <f>'実質公債費比率（分子）の構造'!L$52</f>
        <v>2506</v>
      </c>
      <c r="H42" s="136"/>
      <c r="I42" s="136"/>
      <c r="J42" s="136">
        <f>'実質公債費比率（分子）の構造'!M$52</f>
        <v>2446</v>
      </c>
      <c r="K42" s="136"/>
      <c r="L42" s="136"/>
      <c r="M42" s="136">
        <f>'実質公債費比率（分子）の構造'!N$52</f>
        <v>2494</v>
      </c>
      <c r="N42" s="136"/>
      <c r="O42" s="136"/>
      <c r="P42" s="136">
        <f>'実質公債費比率（分子）の構造'!O$52</f>
        <v>2762</v>
      </c>
    </row>
    <row r="43" spans="1:16">
      <c r="A43" s="136" t="s">
        <v>51</v>
      </c>
      <c r="B43" s="136" t="str">
        <f>'実質公債費比率（分子）の構造'!K$51</f>
        <v>-</v>
      </c>
      <c r="C43" s="136"/>
      <c r="D43" s="136"/>
      <c r="E43" s="136">
        <f>'実質公債費比率（分子）の構造'!L$51</f>
        <v>1</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64</v>
      </c>
      <c r="C44" s="136"/>
      <c r="D44" s="136"/>
      <c r="E44" s="136">
        <f>'実質公債費比率（分子）の構造'!L$50</f>
        <v>63</v>
      </c>
      <c r="F44" s="136"/>
      <c r="G44" s="136"/>
      <c r="H44" s="136">
        <f>'実質公債費比率（分子）の構造'!M$50</f>
        <v>62</v>
      </c>
      <c r="I44" s="136"/>
      <c r="J44" s="136"/>
      <c r="K44" s="136">
        <f>'実質公債費比率（分子）の構造'!N$50</f>
        <v>61</v>
      </c>
      <c r="L44" s="136"/>
      <c r="M44" s="136"/>
      <c r="N44" s="136">
        <f>'実質公債費比率（分子）の構造'!O$50</f>
        <v>53</v>
      </c>
      <c r="O44" s="136"/>
      <c r="P44" s="136"/>
    </row>
    <row r="45" spans="1:16">
      <c r="A45" s="136" t="s">
        <v>53</v>
      </c>
      <c r="B45" s="136">
        <f>'実質公債費比率（分子）の構造'!K$49</f>
        <v>17</v>
      </c>
      <c r="C45" s="136"/>
      <c r="D45" s="136"/>
      <c r="E45" s="136">
        <f>'実質公債費比率（分子）の構造'!L$49</f>
        <v>17</v>
      </c>
      <c r="F45" s="136"/>
      <c r="G45" s="136"/>
      <c r="H45" s="136">
        <f>'実質公債費比率（分子）の構造'!M$49</f>
        <v>17</v>
      </c>
      <c r="I45" s="136"/>
      <c r="J45" s="136"/>
      <c r="K45" s="136">
        <f>'実質公債費比率（分子）の構造'!N$49</f>
        <v>17</v>
      </c>
      <c r="L45" s="136"/>
      <c r="M45" s="136"/>
      <c r="N45" s="136">
        <f>'実質公債費比率（分子）の構造'!O$49</f>
        <v>17</v>
      </c>
      <c r="O45" s="136"/>
      <c r="P45" s="136"/>
    </row>
    <row r="46" spans="1:16">
      <c r="A46" s="136" t="s">
        <v>54</v>
      </c>
      <c r="B46" s="136">
        <f>'実質公債費比率（分子）の構造'!K$48</f>
        <v>881</v>
      </c>
      <c r="C46" s="136"/>
      <c r="D46" s="136"/>
      <c r="E46" s="136">
        <f>'実質公債費比率（分子）の構造'!L$48</f>
        <v>919</v>
      </c>
      <c r="F46" s="136"/>
      <c r="G46" s="136"/>
      <c r="H46" s="136">
        <f>'実質公債費比率（分子）の構造'!M$48</f>
        <v>1001</v>
      </c>
      <c r="I46" s="136"/>
      <c r="J46" s="136"/>
      <c r="K46" s="136">
        <f>'実質公債費比率（分子）の構造'!N$48</f>
        <v>994</v>
      </c>
      <c r="L46" s="136"/>
      <c r="M46" s="136"/>
      <c r="N46" s="136">
        <f>'実質公債費比率（分子）の構造'!O$48</f>
        <v>990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2820</v>
      </c>
      <c r="C49" s="136"/>
      <c r="D49" s="136"/>
      <c r="E49" s="136">
        <f>'実質公債費比率（分子）の構造'!L$45</f>
        <v>2809</v>
      </c>
      <c r="F49" s="136"/>
      <c r="G49" s="136"/>
      <c r="H49" s="136">
        <f>'実質公債費比率（分子）の構造'!M$45</f>
        <v>2668</v>
      </c>
      <c r="I49" s="136"/>
      <c r="J49" s="136"/>
      <c r="K49" s="136">
        <f>'実質公債費比率（分子）の構造'!N$45</f>
        <v>2643</v>
      </c>
      <c r="L49" s="136"/>
      <c r="M49" s="136"/>
      <c r="N49" s="136">
        <f>'実質公債費比率（分子）の構造'!O$45</f>
        <v>2933</v>
      </c>
      <c r="O49" s="136"/>
      <c r="P49" s="136"/>
    </row>
    <row r="50" spans="1:16">
      <c r="A50" s="136" t="s">
        <v>58</v>
      </c>
      <c r="B50" s="136" t="e">
        <f>NA()</f>
        <v>#N/A</v>
      </c>
      <c r="C50" s="136">
        <f>IF(ISNUMBER('実質公債費比率（分子）の構造'!K$53),'実質公債費比率（分子）の構造'!K$53,NA())</f>
        <v>1340</v>
      </c>
      <c r="D50" s="136" t="e">
        <f>NA()</f>
        <v>#N/A</v>
      </c>
      <c r="E50" s="136" t="e">
        <f>NA()</f>
        <v>#N/A</v>
      </c>
      <c r="F50" s="136">
        <f>IF(ISNUMBER('実質公債費比率（分子）の構造'!L$53),'実質公債費比率（分子）の構造'!L$53,NA())</f>
        <v>1303</v>
      </c>
      <c r="G50" s="136" t="e">
        <f>NA()</f>
        <v>#N/A</v>
      </c>
      <c r="H50" s="136" t="e">
        <f>NA()</f>
        <v>#N/A</v>
      </c>
      <c r="I50" s="136">
        <f>IF(ISNUMBER('実質公債費比率（分子）の構造'!M$53),'実質公債費比率（分子）の構造'!M$53,NA())</f>
        <v>1302</v>
      </c>
      <c r="J50" s="136" t="e">
        <f>NA()</f>
        <v>#N/A</v>
      </c>
      <c r="K50" s="136" t="e">
        <f>NA()</f>
        <v>#N/A</v>
      </c>
      <c r="L50" s="136">
        <f>IF(ISNUMBER('実質公債費比率（分子）の構造'!N$53),'実質公債費比率（分子）の構造'!N$53,NA())</f>
        <v>1221</v>
      </c>
      <c r="M50" s="136" t="e">
        <f>NA()</f>
        <v>#N/A</v>
      </c>
      <c r="N50" s="136" t="e">
        <f>NA()</f>
        <v>#N/A</v>
      </c>
      <c r="O50" s="136">
        <f>IF(ISNUMBER('実質公債費比率（分子）の構造'!O$53),'実質公債費比率（分子）の構造'!O$53,NA())</f>
        <v>1231</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24201</v>
      </c>
      <c r="E56" s="135"/>
      <c r="F56" s="135"/>
      <c r="G56" s="135">
        <f>'将来負担比率（分子）の構造'!J$51</f>
        <v>25036</v>
      </c>
      <c r="H56" s="135"/>
      <c r="I56" s="135"/>
      <c r="J56" s="135">
        <f>'将来負担比率（分子）の構造'!K$51</f>
        <v>25369</v>
      </c>
      <c r="K56" s="135"/>
      <c r="L56" s="135"/>
      <c r="M56" s="135">
        <f>'将来負担比率（分子）の構造'!L$51</f>
        <v>26332</v>
      </c>
      <c r="N56" s="135"/>
      <c r="O56" s="135"/>
      <c r="P56" s="135">
        <f>'将来負担比率（分子）の構造'!M$51</f>
        <v>26008</v>
      </c>
    </row>
    <row r="57" spans="1:16">
      <c r="A57" s="135" t="s">
        <v>34</v>
      </c>
      <c r="B57" s="135"/>
      <c r="C57" s="135"/>
      <c r="D57" s="135">
        <f>'将来負担比率（分子）の構造'!I$50</f>
        <v>1044</v>
      </c>
      <c r="E57" s="135"/>
      <c r="F57" s="135"/>
      <c r="G57" s="135">
        <f>'将来負担比率（分子）の構造'!J$50</f>
        <v>954</v>
      </c>
      <c r="H57" s="135"/>
      <c r="I57" s="135"/>
      <c r="J57" s="135">
        <f>'将来負担比率（分子）の構造'!K$50</f>
        <v>775</v>
      </c>
      <c r="K57" s="135"/>
      <c r="L57" s="135"/>
      <c r="M57" s="135">
        <f>'将来負担比率（分子）の構造'!L$50</f>
        <v>722</v>
      </c>
      <c r="N57" s="135"/>
      <c r="O57" s="135"/>
      <c r="P57" s="135">
        <f>'将来負担比率（分子）の構造'!M$50</f>
        <v>647</v>
      </c>
    </row>
    <row r="58" spans="1:16">
      <c r="A58" s="135" t="s">
        <v>33</v>
      </c>
      <c r="B58" s="135"/>
      <c r="C58" s="135"/>
      <c r="D58" s="135">
        <f>'将来負担比率（分子）の構造'!I$49</f>
        <v>6906</v>
      </c>
      <c r="E58" s="135"/>
      <c r="F58" s="135"/>
      <c r="G58" s="135">
        <f>'将来負担比率（分子）の構造'!J$49</f>
        <v>7707</v>
      </c>
      <c r="H58" s="135"/>
      <c r="I58" s="135"/>
      <c r="J58" s="135">
        <f>'将来負担比率（分子）の構造'!K$49</f>
        <v>7870</v>
      </c>
      <c r="K58" s="135"/>
      <c r="L58" s="135"/>
      <c r="M58" s="135">
        <f>'将来負担比率（分子）の構造'!L$49</f>
        <v>8993</v>
      </c>
      <c r="N58" s="135"/>
      <c r="O58" s="135"/>
      <c r="P58" s="135">
        <f>'将来負担比率（分子）の構造'!M$49</f>
        <v>10258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v>
      </c>
      <c r="C61" s="135"/>
      <c r="D61" s="135"/>
      <c r="E61" s="135">
        <f>'将来負担比率（分子）の構造'!J$46</f>
        <v>1</v>
      </c>
      <c r="F61" s="135"/>
      <c r="G61" s="135"/>
      <c r="H61" s="135">
        <f>'将来負担比率（分子）の構造'!K$46</f>
        <v>0</v>
      </c>
      <c r="I61" s="135"/>
      <c r="J61" s="135"/>
      <c r="K61" s="135">
        <f>'将来負担比率（分子）の構造'!L$46</f>
        <v>0</v>
      </c>
      <c r="L61" s="135"/>
      <c r="M61" s="135"/>
      <c r="N61" s="135" t="str">
        <f>'将来負担比率（分子）の構造'!M$46</f>
        <v>-</v>
      </c>
      <c r="O61" s="135"/>
      <c r="P61" s="135"/>
    </row>
    <row r="62" spans="1:16">
      <c r="A62" s="135" t="s">
        <v>28</v>
      </c>
      <c r="B62" s="135">
        <f>'将来負担比率（分子）の構造'!I$45</f>
        <v>3167</v>
      </c>
      <c r="C62" s="135"/>
      <c r="D62" s="135"/>
      <c r="E62" s="135">
        <f>'将来負担比率（分子）の構造'!J$45</f>
        <v>3082</v>
      </c>
      <c r="F62" s="135"/>
      <c r="G62" s="135"/>
      <c r="H62" s="135">
        <f>'将来負担比率（分子）の構造'!K$45</f>
        <v>3031</v>
      </c>
      <c r="I62" s="135"/>
      <c r="J62" s="135"/>
      <c r="K62" s="135">
        <f>'将来負担比率（分子）の構造'!L$45</f>
        <v>3011</v>
      </c>
      <c r="L62" s="135"/>
      <c r="M62" s="135"/>
      <c r="N62" s="135">
        <f>'将来負担比率（分子）の構造'!M$45</f>
        <v>2944</v>
      </c>
      <c r="O62" s="135"/>
      <c r="P62" s="135"/>
    </row>
    <row r="63" spans="1:16">
      <c r="A63" s="135" t="s">
        <v>27</v>
      </c>
      <c r="B63" s="135">
        <f>'将来負担比率（分子）の構造'!I$44</f>
        <v>214</v>
      </c>
      <c r="C63" s="135"/>
      <c r="D63" s="135"/>
      <c r="E63" s="135">
        <f>'将来負担比率（分子）の構造'!J$44</f>
        <v>198</v>
      </c>
      <c r="F63" s="135"/>
      <c r="G63" s="135"/>
      <c r="H63" s="135">
        <f>'将来負担比率（分子）の構造'!K$44</f>
        <v>182</v>
      </c>
      <c r="I63" s="135"/>
      <c r="J63" s="135"/>
      <c r="K63" s="135">
        <f>'将来負担比率（分子）の構造'!L$44</f>
        <v>167</v>
      </c>
      <c r="L63" s="135"/>
      <c r="M63" s="135"/>
      <c r="N63" s="135">
        <f>'将来負担比率（分子）の構造'!M$44</f>
        <v>150</v>
      </c>
      <c r="O63" s="135"/>
      <c r="P63" s="135"/>
    </row>
    <row r="64" spans="1:16">
      <c r="A64" s="135" t="s">
        <v>26</v>
      </c>
      <c r="B64" s="135">
        <f>'将来負担比率（分子）の構造'!I$43</f>
        <v>14585</v>
      </c>
      <c r="C64" s="135"/>
      <c r="D64" s="135"/>
      <c r="E64" s="135">
        <f>'将来負担比率（分子）の構造'!J$43</f>
        <v>14341</v>
      </c>
      <c r="F64" s="135"/>
      <c r="G64" s="135"/>
      <c r="H64" s="135">
        <f>'将来負担比率（分子）の構造'!K$43</f>
        <v>13898</v>
      </c>
      <c r="I64" s="135"/>
      <c r="J64" s="135"/>
      <c r="K64" s="135">
        <f>'将来負担比率（分子）の構造'!L$43</f>
        <v>13193</v>
      </c>
      <c r="L64" s="135"/>
      <c r="M64" s="135"/>
      <c r="N64" s="135">
        <f>'将来負担比率（分子）の構造'!M$43</f>
        <v>12792</v>
      </c>
      <c r="O64" s="135"/>
      <c r="P64" s="135"/>
    </row>
    <row r="65" spans="1:16">
      <c r="A65" s="135" t="s">
        <v>25</v>
      </c>
      <c r="B65" s="135">
        <f>'将来負担比率（分子）の構造'!I$42</f>
        <v>469</v>
      </c>
      <c r="C65" s="135"/>
      <c r="D65" s="135"/>
      <c r="E65" s="135">
        <f>'将来負担比率（分子）の構造'!J$42</f>
        <v>415</v>
      </c>
      <c r="F65" s="135"/>
      <c r="G65" s="135"/>
      <c r="H65" s="135">
        <f>'将来負担比率（分子）の構造'!K$42</f>
        <v>360</v>
      </c>
      <c r="I65" s="135"/>
      <c r="J65" s="135"/>
      <c r="K65" s="135">
        <f>'将来負担比率（分子）の構造'!L$42</f>
        <v>306</v>
      </c>
      <c r="L65" s="135"/>
      <c r="M65" s="135"/>
      <c r="N65" s="135">
        <f>'将来負担比率（分子）の構造'!M$42</f>
        <v>258</v>
      </c>
      <c r="O65" s="135"/>
      <c r="P65" s="135"/>
    </row>
    <row r="66" spans="1:16">
      <c r="A66" s="135" t="s">
        <v>24</v>
      </c>
      <c r="B66" s="135">
        <f>'将来負担比率（分子）の構造'!I$41</f>
        <v>22853</v>
      </c>
      <c r="C66" s="135"/>
      <c r="D66" s="135"/>
      <c r="E66" s="135">
        <f>'将来負担比率（分子）の構造'!J$41</f>
        <v>23947</v>
      </c>
      <c r="F66" s="135"/>
      <c r="G66" s="135"/>
      <c r="H66" s="135">
        <f>'将来負担比率（分子）の構造'!K$41</f>
        <v>23444</v>
      </c>
      <c r="I66" s="135"/>
      <c r="J66" s="135"/>
      <c r="K66" s="135">
        <f>'将来負担比率（分子）の構造'!L$41</f>
        <v>24117</v>
      </c>
      <c r="L66" s="135"/>
      <c r="M66" s="135"/>
      <c r="N66" s="135">
        <f>'将来負担比率（分子）の構造'!M$41</f>
        <v>22770</v>
      </c>
      <c r="O66" s="135"/>
      <c r="P66" s="135"/>
    </row>
    <row r="67" spans="1:16">
      <c r="A67" s="135" t="s">
        <v>62</v>
      </c>
      <c r="B67" s="135" t="e">
        <f>NA()</f>
        <v>#N/A</v>
      </c>
      <c r="C67" s="135">
        <f>IF(ISNUMBER('将来負担比率（分子）の構造'!I$52), IF('将来負担比率（分子）の構造'!I$52 &lt; 0, 0, '将来負担比率（分子）の構造'!I$52), NA())</f>
        <v>9138</v>
      </c>
      <c r="D67" s="135" t="e">
        <f>NA()</f>
        <v>#N/A</v>
      </c>
      <c r="E67" s="135" t="e">
        <f>NA()</f>
        <v>#N/A</v>
      </c>
      <c r="F67" s="135">
        <f>IF(ISNUMBER('将来負担比率（分子）の構造'!J$52), IF('将来負担比率（分子）の構造'!J$52 &lt; 0, 0, '将来負担比率（分子）の構造'!J$52), NA())</f>
        <v>8287</v>
      </c>
      <c r="G67" s="135" t="e">
        <f>NA()</f>
        <v>#N/A</v>
      </c>
      <c r="H67" s="135" t="e">
        <f>NA()</f>
        <v>#N/A</v>
      </c>
      <c r="I67" s="135">
        <f>IF(ISNUMBER('将来負担比率（分子）の構造'!K$52), IF('将来負担比率（分子）の構造'!K$52 &lt; 0, 0, '将来負担比率（分子）の構造'!K$52), NA())</f>
        <v>6904</v>
      </c>
      <c r="J67" s="135" t="e">
        <f>NA()</f>
        <v>#N/A</v>
      </c>
      <c r="K67" s="135" t="e">
        <f>NA()</f>
        <v>#N/A</v>
      </c>
      <c r="L67" s="135">
        <f>IF(ISNUMBER('将来負担比率（分子）の構造'!L$52), IF('将来負担比率（分子）の構造'!L$52 &lt; 0, 0, '将来負担比率（分子）の構造'!L$52), NA())</f>
        <v>4746</v>
      </c>
      <c r="M67" s="135" t="e">
        <f>NA()</f>
        <v>#N/A</v>
      </c>
      <c r="N67" s="135" t="e">
        <f>NA()</f>
        <v>#N/A</v>
      </c>
      <c r="O67" s="135">
        <f>IF(ISNUMBER('将来負担比率（分子）の構造'!M$52), IF('将来負担比率（分子）の構造'!M$52 &lt; 0, 0, '将来負担比率（分子）の構造'!M$52), NA())</f>
        <v>2002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view="pageBreakPreview" zoomScale="98" zoomScaleNormal="100" zoomScaleSheetLayoutView="98"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3514415</v>
      </c>
      <c r="S5" s="637"/>
      <c r="T5" s="637"/>
      <c r="U5" s="637"/>
      <c r="V5" s="637"/>
      <c r="W5" s="637"/>
      <c r="X5" s="637"/>
      <c r="Y5" s="684"/>
      <c r="Z5" s="697">
        <v>19.2</v>
      </c>
      <c r="AA5" s="697"/>
      <c r="AB5" s="697"/>
      <c r="AC5" s="697"/>
      <c r="AD5" s="698">
        <v>3514415</v>
      </c>
      <c r="AE5" s="698"/>
      <c r="AF5" s="698"/>
      <c r="AG5" s="698"/>
      <c r="AH5" s="698"/>
      <c r="AI5" s="698"/>
      <c r="AJ5" s="698"/>
      <c r="AK5" s="698"/>
      <c r="AL5" s="685">
        <v>29.5</v>
      </c>
      <c r="AM5" s="654"/>
      <c r="AN5" s="654"/>
      <c r="AO5" s="686"/>
      <c r="AP5" s="673" t="s">
        <v>206</v>
      </c>
      <c r="AQ5" s="674"/>
      <c r="AR5" s="674"/>
      <c r="AS5" s="674"/>
      <c r="AT5" s="674"/>
      <c r="AU5" s="674"/>
      <c r="AV5" s="674"/>
      <c r="AW5" s="674"/>
      <c r="AX5" s="674"/>
      <c r="AY5" s="674"/>
      <c r="AZ5" s="674"/>
      <c r="BA5" s="674"/>
      <c r="BB5" s="674"/>
      <c r="BC5" s="674"/>
      <c r="BD5" s="674"/>
      <c r="BE5" s="674"/>
      <c r="BF5" s="675"/>
      <c r="BG5" s="586">
        <v>3492964</v>
      </c>
      <c r="BH5" s="587"/>
      <c r="BI5" s="587"/>
      <c r="BJ5" s="587"/>
      <c r="BK5" s="587"/>
      <c r="BL5" s="587"/>
      <c r="BM5" s="587"/>
      <c r="BN5" s="588"/>
      <c r="BO5" s="639">
        <v>99.4</v>
      </c>
      <c r="BP5" s="639"/>
      <c r="BQ5" s="639"/>
      <c r="BR5" s="639"/>
      <c r="BS5" s="640">
        <v>351081</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c r="B6" s="583" t="s">
        <v>210</v>
      </c>
      <c r="C6" s="584"/>
      <c r="D6" s="584"/>
      <c r="E6" s="584"/>
      <c r="F6" s="584"/>
      <c r="G6" s="584"/>
      <c r="H6" s="584"/>
      <c r="I6" s="584"/>
      <c r="J6" s="584"/>
      <c r="K6" s="584"/>
      <c r="L6" s="584"/>
      <c r="M6" s="584"/>
      <c r="N6" s="584"/>
      <c r="O6" s="584"/>
      <c r="P6" s="584"/>
      <c r="Q6" s="585"/>
      <c r="R6" s="586">
        <v>161917</v>
      </c>
      <c r="S6" s="587"/>
      <c r="T6" s="587"/>
      <c r="U6" s="587"/>
      <c r="V6" s="587"/>
      <c r="W6" s="587"/>
      <c r="X6" s="587"/>
      <c r="Y6" s="588"/>
      <c r="Z6" s="639">
        <v>0.9</v>
      </c>
      <c r="AA6" s="639"/>
      <c r="AB6" s="639"/>
      <c r="AC6" s="639"/>
      <c r="AD6" s="640">
        <v>161917</v>
      </c>
      <c r="AE6" s="640"/>
      <c r="AF6" s="640"/>
      <c r="AG6" s="640"/>
      <c r="AH6" s="640"/>
      <c r="AI6" s="640"/>
      <c r="AJ6" s="640"/>
      <c r="AK6" s="640"/>
      <c r="AL6" s="609">
        <v>1.4</v>
      </c>
      <c r="AM6" s="641"/>
      <c r="AN6" s="641"/>
      <c r="AO6" s="642"/>
      <c r="AP6" s="583" t="s">
        <v>211</v>
      </c>
      <c r="AQ6" s="584"/>
      <c r="AR6" s="584"/>
      <c r="AS6" s="584"/>
      <c r="AT6" s="584"/>
      <c r="AU6" s="584"/>
      <c r="AV6" s="584"/>
      <c r="AW6" s="584"/>
      <c r="AX6" s="584"/>
      <c r="AY6" s="584"/>
      <c r="AZ6" s="584"/>
      <c r="BA6" s="584"/>
      <c r="BB6" s="584"/>
      <c r="BC6" s="584"/>
      <c r="BD6" s="584"/>
      <c r="BE6" s="584"/>
      <c r="BF6" s="585"/>
      <c r="BG6" s="586">
        <v>3492964</v>
      </c>
      <c r="BH6" s="587"/>
      <c r="BI6" s="587"/>
      <c r="BJ6" s="587"/>
      <c r="BK6" s="587"/>
      <c r="BL6" s="587"/>
      <c r="BM6" s="587"/>
      <c r="BN6" s="588"/>
      <c r="BO6" s="639">
        <v>99.4</v>
      </c>
      <c r="BP6" s="639"/>
      <c r="BQ6" s="639"/>
      <c r="BR6" s="639"/>
      <c r="BS6" s="640">
        <v>351081</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138194</v>
      </c>
      <c r="CS6" s="587"/>
      <c r="CT6" s="587"/>
      <c r="CU6" s="587"/>
      <c r="CV6" s="587"/>
      <c r="CW6" s="587"/>
      <c r="CX6" s="587"/>
      <c r="CY6" s="588"/>
      <c r="CZ6" s="639">
        <v>0.8</v>
      </c>
      <c r="DA6" s="639"/>
      <c r="DB6" s="639"/>
      <c r="DC6" s="639"/>
      <c r="DD6" s="592" t="s">
        <v>213</v>
      </c>
      <c r="DE6" s="587"/>
      <c r="DF6" s="587"/>
      <c r="DG6" s="587"/>
      <c r="DH6" s="587"/>
      <c r="DI6" s="587"/>
      <c r="DJ6" s="587"/>
      <c r="DK6" s="587"/>
      <c r="DL6" s="587"/>
      <c r="DM6" s="587"/>
      <c r="DN6" s="587"/>
      <c r="DO6" s="587"/>
      <c r="DP6" s="588"/>
      <c r="DQ6" s="592">
        <v>138194</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8351</v>
      </c>
      <c r="S7" s="587"/>
      <c r="T7" s="587"/>
      <c r="U7" s="587"/>
      <c r="V7" s="587"/>
      <c r="W7" s="587"/>
      <c r="X7" s="587"/>
      <c r="Y7" s="588"/>
      <c r="Z7" s="639">
        <v>0</v>
      </c>
      <c r="AA7" s="639"/>
      <c r="AB7" s="639"/>
      <c r="AC7" s="639"/>
      <c r="AD7" s="640">
        <v>8351</v>
      </c>
      <c r="AE7" s="640"/>
      <c r="AF7" s="640"/>
      <c r="AG7" s="640"/>
      <c r="AH7" s="640"/>
      <c r="AI7" s="640"/>
      <c r="AJ7" s="640"/>
      <c r="AK7" s="640"/>
      <c r="AL7" s="609">
        <v>0.1</v>
      </c>
      <c r="AM7" s="641"/>
      <c r="AN7" s="641"/>
      <c r="AO7" s="642"/>
      <c r="AP7" s="583" t="s">
        <v>215</v>
      </c>
      <c r="AQ7" s="584"/>
      <c r="AR7" s="584"/>
      <c r="AS7" s="584"/>
      <c r="AT7" s="584"/>
      <c r="AU7" s="584"/>
      <c r="AV7" s="584"/>
      <c r="AW7" s="584"/>
      <c r="AX7" s="584"/>
      <c r="AY7" s="584"/>
      <c r="AZ7" s="584"/>
      <c r="BA7" s="584"/>
      <c r="BB7" s="584"/>
      <c r="BC7" s="584"/>
      <c r="BD7" s="584"/>
      <c r="BE7" s="584"/>
      <c r="BF7" s="585"/>
      <c r="BG7" s="586">
        <v>1240677</v>
      </c>
      <c r="BH7" s="587"/>
      <c r="BI7" s="587"/>
      <c r="BJ7" s="587"/>
      <c r="BK7" s="587"/>
      <c r="BL7" s="587"/>
      <c r="BM7" s="587"/>
      <c r="BN7" s="588"/>
      <c r="BO7" s="639">
        <v>35.299999999999997</v>
      </c>
      <c r="BP7" s="639"/>
      <c r="BQ7" s="639"/>
      <c r="BR7" s="639"/>
      <c r="BS7" s="640" t="s">
        <v>213</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2561715</v>
      </c>
      <c r="CS7" s="587"/>
      <c r="CT7" s="587"/>
      <c r="CU7" s="587"/>
      <c r="CV7" s="587"/>
      <c r="CW7" s="587"/>
      <c r="CX7" s="587"/>
      <c r="CY7" s="588"/>
      <c r="CZ7" s="639">
        <v>15.1</v>
      </c>
      <c r="DA7" s="639"/>
      <c r="DB7" s="639"/>
      <c r="DC7" s="639"/>
      <c r="DD7" s="592">
        <v>319328</v>
      </c>
      <c r="DE7" s="587"/>
      <c r="DF7" s="587"/>
      <c r="DG7" s="587"/>
      <c r="DH7" s="587"/>
      <c r="DI7" s="587"/>
      <c r="DJ7" s="587"/>
      <c r="DK7" s="587"/>
      <c r="DL7" s="587"/>
      <c r="DM7" s="587"/>
      <c r="DN7" s="587"/>
      <c r="DO7" s="587"/>
      <c r="DP7" s="588"/>
      <c r="DQ7" s="592">
        <v>2017029</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11344</v>
      </c>
      <c r="S8" s="587"/>
      <c r="T8" s="587"/>
      <c r="U8" s="587"/>
      <c r="V8" s="587"/>
      <c r="W8" s="587"/>
      <c r="X8" s="587"/>
      <c r="Y8" s="588"/>
      <c r="Z8" s="639">
        <v>0.1</v>
      </c>
      <c r="AA8" s="639"/>
      <c r="AB8" s="639"/>
      <c r="AC8" s="639"/>
      <c r="AD8" s="640">
        <v>11344</v>
      </c>
      <c r="AE8" s="640"/>
      <c r="AF8" s="640"/>
      <c r="AG8" s="640"/>
      <c r="AH8" s="640"/>
      <c r="AI8" s="640"/>
      <c r="AJ8" s="640"/>
      <c r="AK8" s="640"/>
      <c r="AL8" s="609">
        <v>0.1</v>
      </c>
      <c r="AM8" s="641"/>
      <c r="AN8" s="641"/>
      <c r="AO8" s="642"/>
      <c r="AP8" s="583" t="s">
        <v>218</v>
      </c>
      <c r="AQ8" s="584"/>
      <c r="AR8" s="584"/>
      <c r="AS8" s="584"/>
      <c r="AT8" s="584"/>
      <c r="AU8" s="584"/>
      <c r="AV8" s="584"/>
      <c r="AW8" s="584"/>
      <c r="AX8" s="584"/>
      <c r="AY8" s="584"/>
      <c r="AZ8" s="584"/>
      <c r="BA8" s="584"/>
      <c r="BB8" s="584"/>
      <c r="BC8" s="584"/>
      <c r="BD8" s="584"/>
      <c r="BE8" s="584"/>
      <c r="BF8" s="585"/>
      <c r="BG8" s="586">
        <v>39504</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3514728</v>
      </c>
      <c r="CS8" s="587"/>
      <c r="CT8" s="587"/>
      <c r="CU8" s="587"/>
      <c r="CV8" s="587"/>
      <c r="CW8" s="587"/>
      <c r="CX8" s="587"/>
      <c r="CY8" s="588"/>
      <c r="CZ8" s="639">
        <v>20.7</v>
      </c>
      <c r="DA8" s="639"/>
      <c r="DB8" s="639"/>
      <c r="DC8" s="639"/>
      <c r="DD8" s="592">
        <v>281435</v>
      </c>
      <c r="DE8" s="587"/>
      <c r="DF8" s="587"/>
      <c r="DG8" s="587"/>
      <c r="DH8" s="587"/>
      <c r="DI8" s="587"/>
      <c r="DJ8" s="587"/>
      <c r="DK8" s="587"/>
      <c r="DL8" s="587"/>
      <c r="DM8" s="587"/>
      <c r="DN8" s="587"/>
      <c r="DO8" s="587"/>
      <c r="DP8" s="588"/>
      <c r="DQ8" s="592">
        <v>2119302</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18131</v>
      </c>
      <c r="S9" s="587"/>
      <c r="T9" s="587"/>
      <c r="U9" s="587"/>
      <c r="V9" s="587"/>
      <c r="W9" s="587"/>
      <c r="X9" s="587"/>
      <c r="Y9" s="588"/>
      <c r="Z9" s="639">
        <v>0.1</v>
      </c>
      <c r="AA9" s="639"/>
      <c r="AB9" s="639"/>
      <c r="AC9" s="639"/>
      <c r="AD9" s="640">
        <v>18131</v>
      </c>
      <c r="AE9" s="640"/>
      <c r="AF9" s="640"/>
      <c r="AG9" s="640"/>
      <c r="AH9" s="640"/>
      <c r="AI9" s="640"/>
      <c r="AJ9" s="640"/>
      <c r="AK9" s="640"/>
      <c r="AL9" s="609">
        <v>0.2</v>
      </c>
      <c r="AM9" s="641"/>
      <c r="AN9" s="641"/>
      <c r="AO9" s="642"/>
      <c r="AP9" s="583" t="s">
        <v>221</v>
      </c>
      <c r="AQ9" s="584"/>
      <c r="AR9" s="584"/>
      <c r="AS9" s="584"/>
      <c r="AT9" s="584"/>
      <c r="AU9" s="584"/>
      <c r="AV9" s="584"/>
      <c r="AW9" s="584"/>
      <c r="AX9" s="584"/>
      <c r="AY9" s="584"/>
      <c r="AZ9" s="584"/>
      <c r="BA9" s="584"/>
      <c r="BB9" s="584"/>
      <c r="BC9" s="584"/>
      <c r="BD9" s="584"/>
      <c r="BE9" s="584"/>
      <c r="BF9" s="585"/>
      <c r="BG9" s="586">
        <v>985554</v>
      </c>
      <c r="BH9" s="587"/>
      <c r="BI9" s="587"/>
      <c r="BJ9" s="587"/>
      <c r="BK9" s="587"/>
      <c r="BL9" s="587"/>
      <c r="BM9" s="587"/>
      <c r="BN9" s="588"/>
      <c r="BO9" s="639">
        <v>28</v>
      </c>
      <c r="BP9" s="639"/>
      <c r="BQ9" s="639"/>
      <c r="BR9" s="639"/>
      <c r="BS9" s="592" t="s">
        <v>111</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1509974</v>
      </c>
      <c r="CS9" s="587"/>
      <c r="CT9" s="587"/>
      <c r="CU9" s="587"/>
      <c r="CV9" s="587"/>
      <c r="CW9" s="587"/>
      <c r="CX9" s="587"/>
      <c r="CY9" s="588"/>
      <c r="CZ9" s="639">
        <v>8.9</v>
      </c>
      <c r="DA9" s="639"/>
      <c r="DB9" s="639"/>
      <c r="DC9" s="639"/>
      <c r="DD9" s="592">
        <v>256398</v>
      </c>
      <c r="DE9" s="587"/>
      <c r="DF9" s="587"/>
      <c r="DG9" s="587"/>
      <c r="DH9" s="587"/>
      <c r="DI9" s="587"/>
      <c r="DJ9" s="587"/>
      <c r="DK9" s="587"/>
      <c r="DL9" s="587"/>
      <c r="DM9" s="587"/>
      <c r="DN9" s="587"/>
      <c r="DO9" s="587"/>
      <c r="DP9" s="588"/>
      <c r="DQ9" s="592">
        <v>1075100</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246791</v>
      </c>
      <c r="S10" s="587"/>
      <c r="T10" s="587"/>
      <c r="U10" s="587"/>
      <c r="V10" s="587"/>
      <c r="W10" s="587"/>
      <c r="X10" s="587"/>
      <c r="Y10" s="588"/>
      <c r="Z10" s="639">
        <v>1.3</v>
      </c>
      <c r="AA10" s="639"/>
      <c r="AB10" s="639"/>
      <c r="AC10" s="639"/>
      <c r="AD10" s="640">
        <v>246791</v>
      </c>
      <c r="AE10" s="640"/>
      <c r="AF10" s="640"/>
      <c r="AG10" s="640"/>
      <c r="AH10" s="640"/>
      <c r="AI10" s="640"/>
      <c r="AJ10" s="640"/>
      <c r="AK10" s="640"/>
      <c r="AL10" s="609">
        <v>2.1</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72521</v>
      </c>
      <c r="BH10" s="587"/>
      <c r="BI10" s="587"/>
      <c r="BJ10" s="587"/>
      <c r="BK10" s="587"/>
      <c r="BL10" s="587"/>
      <c r="BM10" s="587"/>
      <c r="BN10" s="588"/>
      <c r="BO10" s="639">
        <v>2.1</v>
      </c>
      <c r="BP10" s="639"/>
      <c r="BQ10" s="639"/>
      <c r="BR10" s="639"/>
      <c r="BS10" s="592" t="s">
        <v>111</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37617</v>
      </c>
      <c r="CS10" s="587"/>
      <c r="CT10" s="587"/>
      <c r="CU10" s="587"/>
      <c r="CV10" s="587"/>
      <c r="CW10" s="587"/>
      <c r="CX10" s="587"/>
      <c r="CY10" s="588"/>
      <c r="CZ10" s="639">
        <v>0.2</v>
      </c>
      <c r="DA10" s="639"/>
      <c r="DB10" s="639"/>
      <c r="DC10" s="639"/>
      <c r="DD10" s="592" t="s">
        <v>111</v>
      </c>
      <c r="DE10" s="587"/>
      <c r="DF10" s="587"/>
      <c r="DG10" s="587"/>
      <c r="DH10" s="587"/>
      <c r="DI10" s="587"/>
      <c r="DJ10" s="587"/>
      <c r="DK10" s="587"/>
      <c r="DL10" s="587"/>
      <c r="DM10" s="587"/>
      <c r="DN10" s="587"/>
      <c r="DO10" s="587"/>
      <c r="DP10" s="588"/>
      <c r="DQ10" s="592">
        <v>1057</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v>4895</v>
      </c>
      <c r="S11" s="587"/>
      <c r="T11" s="587"/>
      <c r="U11" s="587"/>
      <c r="V11" s="587"/>
      <c r="W11" s="587"/>
      <c r="X11" s="587"/>
      <c r="Y11" s="588"/>
      <c r="Z11" s="639">
        <v>0</v>
      </c>
      <c r="AA11" s="639"/>
      <c r="AB11" s="639"/>
      <c r="AC11" s="639"/>
      <c r="AD11" s="640">
        <v>4895</v>
      </c>
      <c r="AE11" s="640"/>
      <c r="AF11" s="640"/>
      <c r="AG11" s="640"/>
      <c r="AH11" s="640"/>
      <c r="AI11" s="640"/>
      <c r="AJ11" s="640"/>
      <c r="AK11" s="640"/>
      <c r="AL11" s="609">
        <v>0</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143098</v>
      </c>
      <c r="BH11" s="587"/>
      <c r="BI11" s="587"/>
      <c r="BJ11" s="587"/>
      <c r="BK11" s="587"/>
      <c r="BL11" s="587"/>
      <c r="BM11" s="587"/>
      <c r="BN11" s="588"/>
      <c r="BO11" s="639">
        <v>4.0999999999999996</v>
      </c>
      <c r="BP11" s="639"/>
      <c r="BQ11" s="639"/>
      <c r="BR11" s="639"/>
      <c r="BS11" s="592" t="s">
        <v>111</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1082416</v>
      </c>
      <c r="CS11" s="587"/>
      <c r="CT11" s="587"/>
      <c r="CU11" s="587"/>
      <c r="CV11" s="587"/>
      <c r="CW11" s="587"/>
      <c r="CX11" s="587"/>
      <c r="CY11" s="588"/>
      <c r="CZ11" s="639">
        <v>6.4</v>
      </c>
      <c r="DA11" s="639"/>
      <c r="DB11" s="639"/>
      <c r="DC11" s="639"/>
      <c r="DD11" s="592">
        <v>377655</v>
      </c>
      <c r="DE11" s="587"/>
      <c r="DF11" s="587"/>
      <c r="DG11" s="587"/>
      <c r="DH11" s="587"/>
      <c r="DI11" s="587"/>
      <c r="DJ11" s="587"/>
      <c r="DK11" s="587"/>
      <c r="DL11" s="587"/>
      <c r="DM11" s="587"/>
      <c r="DN11" s="587"/>
      <c r="DO11" s="587"/>
      <c r="DP11" s="588"/>
      <c r="DQ11" s="592">
        <v>672998</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2010546</v>
      </c>
      <c r="BH12" s="587"/>
      <c r="BI12" s="587"/>
      <c r="BJ12" s="587"/>
      <c r="BK12" s="587"/>
      <c r="BL12" s="587"/>
      <c r="BM12" s="587"/>
      <c r="BN12" s="588"/>
      <c r="BO12" s="639">
        <v>57.2</v>
      </c>
      <c r="BP12" s="639"/>
      <c r="BQ12" s="639"/>
      <c r="BR12" s="639"/>
      <c r="BS12" s="592">
        <v>351081</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892380</v>
      </c>
      <c r="CS12" s="587"/>
      <c r="CT12" s="587"/>
      <c r="CU12" s="587"/>
      <c r="CV12" s="587"/>
      <c r="CW12" s="587"/>
      <c r="CX12" s="587"/>
      <c r="CY12" s="588"/>
      <c r="CZ12" s="639">
        <v>5.3</v>
      </c>
      <c r="DA12" s="639"/>
      <c r="DB12" s="639"/>
      <c r="DC12" s="639"/>
      <c r="DD12" s="592">
        <v>66593</v>
      </c>
      <c r="DE12" s="587"/>
      <c r="DF12" s="587"/>
      <c r="DG12" s="587"/>
      <c r="DH12" s="587"/>
      <c r="DI12" s="587"/>
      <c r="DJ12" s="587"/>
      <c r="DK12" s="587"/>
      <c r="DL12" s="587"/>
      <c r="DM12" s="587"/>
      <c r="DN12" s="587"/>
      <c r="DO12" s="587"/>
      <c r="DP12" s="588"/>
      <c r="DQ12" s="592">
        <v>553639</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51115</v>
      </c>
      <c r="S13" s="587"/>
      <c r="T13" s="587"/>
      <c r="U13" s="587"/>
      <c r="V13" s="587"/>
      <c r="W13" s="587"/>
      <c r="X13" s="587"/>
      <c r="Y13" s="588"/>
      <c r="Z13" s="639">
        <v>0.3</v>
      </c>
      <c r="AA13" s="639"/>
      <c r="AB13" s="639"/>
      <c r="AC13" s="639"/>
      <c r="AD13" s="640">
        <v>51115</v>
      </c>
      <c r="AE13" s="640"/>
      <c r="AF13" s="640"/>
      <c r="AG13" s="640"/>
      <c r="AH13" s="640"/>
      <c r="AI13" s="640"/>
      <c r="AJ13" s="640"/>
      <c r="AK13" s="640"/>
      <c r="AL13" s="609">
        <v>0.4</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2006194</v>
      </c>
      <c r="BH13" s="587"/>
      <c r="BI13" s="587"/>
      <c r="BJ13" s="587"/>
      <c r="BK13" s="587"/>
      <c r="BL13" s="587"/>
      <c r="BM13" s="587"/>
      <c r="BN13" s="588"/>
      <c r="BO13" s="639">
        <v>57.1</v>
      </c>
      <c r="BP13" s="639"/>
      <c r="BQ13" s="639"/>
      <c r="BR13" s="639"/>
      <c r="BS13" s="592">
        <v>351081</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2449114</v>
      </c>
      <c r="CS13" s="587"/>
      <c r="CT13" s="587"/>
      <c r="CU13" s="587"/>
      <c r="CV13" s="587"/>
      <c r="CW13" s="587"/>
      <c r="CX13" s="587"/>
      <c r="CY13" s="588"/>
      <c r="CZ13" s="639">
        <v>14.4</v>
      </c>
      <c r="DA13" s="639"/>
      <c r="DB13" s="639"/>
      <c r="DC13" s="639"/>
      <c r="DD13" s="592">
        <v>1192567</v>
      </c>
      <c r="DE13" s="587"/>
      <c r="DF13" s="587"/>
      <c r="DG13" s="587"/>
      <c r="DH13" s="587"/>
      <c r="DI13" s="587"/>
      <c r="DJ13" s="587"/>
      <c r="DK13" s="587"/>
      <c r="DL13" s="587"/>
      <c r="DM13" s="587"/>
      <c r="DN13" s="587"/>
      <c r="DO13" s="587"/>
      <c r="DP13" s="588"/>
      <c r="DQ13" s="592">
        <v>1385847</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66939</v>
      </c>
      <c r="BH14" s="587"/>
      <c r="BI14" s="587"/>
      <c r="BJ14" s="587"/>
      <c r="BK14" s="587"/>
      <c r="BL14" s="587"/>
      <c r="BM14" s="587"/>
      <c r="BN14" s="588"/>
      <c r="BO14" s="639">
        <v>1.9</v>
      </c>
      <c r="BP14" s="639"/>
      <c r="BQ14" s="639"/>
      <c r="BR14" s="639"/>
      <c r="BS14" s="592" t="s">
        <v>111</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656283</v>
      </c>
      <c r="CS14" s="587"/>
      <c r="CT14" s="587"/>
      <c r="CU14" s="587"/>
      <c r="CV14" s="587"/>
      <c r="CW14" s="587"/>
      <c r="CX14" s="587"/>
      <c r="CY14" s="588"/>
      <c r="CZ14" s="639">
        <v>3.9</v>
      </c>
      <c r="DA14" s="639"/>
      <c r="DB14" s="639"/>
      <c r="DC14" s="639"/>
      <c r="DD14" s="592">
        <v>87359</v>
      </c>
      <c r="DE14" s="587"/>
      <c r="DF14" s="587"/>
      <c r="DG14" s="587"/>
      <c r="DH14" s="587"/>
      <c r="DI14" s="587"/>
      <c r="DJ14" s="587"/>
      <c r="DK14" s="587"/>
      <c r="DL14" s="587"/>
      <c r="DM14" s="587"/>
      <c r="DN14" s="587"/>
      <c r="DO14" s="587"/>
      <c r="DP14" s="588"/>
      <c r="DQ14" s="592">
        <v>564323</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8338</v>
      </c>
      <c r="S15" s="587"/>
      <c r="T15" s="587"/>
      <c r="U15" s="587"/>
      <c r="V15" s="587"/>
      <c r="W15" s="587"/>
      <c r="X15" s="587"/>
      <c r="Y15" s="588"/>
      <c r="Z15" s="639">
        <v>0</v>
      </c>
      <c r="AA15" s="639"/>
      <c r="AB15" s="639"/>
      <c r="AC15" s="639"/>
      <c r="AD15" s="640">
        <v>8338</v>
      </c>
      <c r="AE15" s="640"/>
      <c r="AF15" s="640"/>
      <c r="AG15" s="640"/>
      <c r="AH15" s="640"/>
      <c r="AI15" s="640"/>
      <c r="AJ15" s="640"/>
      <c r="AK15" s="640"/>
      <c r="AL15" s="609">
        <v>0.1</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174802</v>
      </c>
      <c r="BH15" s="587"/>
      <c r="BI15" s="587"/>
      <c r="BJ15" s="587"/>
      <c r="BK15" s="587"/>
      <c r="BL15" s="587"/>
      <c r="BM15" s="587"/>
      <c r="BN15" s="588"/>
      <c r="BO15" s="639">
        <v>5</v>
      </c>
      <c r="BP15" s="639"/>
      <c r="BQ15" s="639"/>
      <c r="BR15" s="639"/>
      <c r="BS15" s="592" t="s">
        <v>111</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1205501</v>
      </c>
      <c r="CS15" s="587"/>
      <c r="CT15" s="587"/>
      <c r="CU15" s="587"/>
      <c r="CV15" s="587"/>
      <c r="CW15" s="587"/>
      <c r="CX15" s="587"/>
      <c r="CY15" s="588"/>
      <c r="CZ15" s="639">
        <v>7.1</v>
      </c>
      <c r="DA15" s="639"/>
      <c r="DB15" s="639"/>
      <c r="DC15" s="639"/>
      <c r="DD15" s="592">
        <v>160946</v>
      </c>
      <c r="DE15" s="587"/>
      <c r="DF15" s="587"/>
      <c r="DG15" s="587"/>
      <c r="DH15" s="587"/>
      <c r="DI15" s="587"/>
      <c r="DJ15" s="587"/>
      <c r="DK15" s="587"/>
      <c r="DL15" s="587"/>
      <c r="DM15" s="587"/>
      <c r="DN15" s="587"/>
      <c r="DO15" s="587"/>
      <c r="DP15" s="588"/>
      <c r="DQ15" s="592">
        <v>991824</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8612177</v>
      </c>
      <c r="S16" s="587"/>
      <c r="T16" s="587"/>
      <c r="U16" s="587"/>
      <c r="V16" s="587"/>
      <c r="W16" s="587"/>
      <c r="X16" s="587"/>
      <c r="Y16" s="588"/>
      <c r="Z16" s="639">
        <v>47</v>
      </c>
      <c r="AA16" s="639"/>
      <c r="AB16" s="639"/>
      <c r="AC16" s="639"/>
      <c r="AD16" s="640">
        <v>7817551</v>
      </c>
      <c r="AE16" s="640"/>
      <c r="AF16" s="640"/>
      <c r="AG16" s="640"/>
      <c r="AH16" s="640"/>
      <c r="AI16" s="640"/>
      <c r="AJ16" s="640"/>
      <c r="AK16" s="640"/>
      <c r="AL16" s="609">
        <v>65.599999999999994</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19749</v>
      </c>
      <c r="CS16" s="587"/>
      <c r="CT16" s="587"/>
      <c r="CU16" s="587"/>
      <c r="CV16" s="587"/>
      <c r="CW16" s="587"/>
      <c r="CX16" s="587"/>
      <c r="CY16" s="588"/>
      <c r="CZ16" s="639">
        <v>0.1</v>
      </c>
      <c r="DA16" s="639"/>
      <c r="DB16" s="639"/>
      <c r="DC16" s="639"/>
      <c r="DD16" s="592" t="s">
        <v>111</v>
      </c>
      <c r="DE16" s="587"/>
      <c r="DF16" s="587"/>
      <c r="DG16" s="587"/>
      <c r="DH16" s="587"/>
      <c r="DI16" s="587"/>
      <c r="DJ16" s="587"/>
      <c r="DK16" s="587"/>
      <c r="DL16" s="587"/>
      <c r="DM16" s="587"/>
      <c r="DN16" s="587"/>
      <c r="DO16" s="587"/>
      <c r="DP16" s="588"/>
      <c r="DQ16" s="592">
        <v>3212</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7817551</v>
      </c>
      <c r="S17" s="587"/>
      <c r="T17" s="587"/>
      <c r="U17" s="587"/>
      <c r="V17" s="587"/>
      <c r="W17" s="587"/>
      <c r="X17" s="587"/>
      <c r="Y17" s="588"/>
      <c r="Z17" s="639">
        <v>42.6</v>
      </c>
      <c r="AA17" s="639"/>
      <c r="AB17" s="639"/>
      <c r="AC17" s="639"/>
      <c r="AD17" s="640">
        <v>7817551</v>
      </c>
      <c r="AE17" s="640"/>
      <c r="AF17" s="640"/>
      <c r="AG17" s="640"/>
      <c r="AH17" s="640"/>
      <c r="AI17" s="640"/>
      <c r="AJ17" s="640"/>
      <c r="AK17" s="640"/>
      <c r="AL17" s="609">
        <v>65.599999999999994</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2895204</v>
      </c>
      <c r="CS17" s="587"/>
      <c r="CT17" s="587"/>
      <c r="CU17" s="587"/>
      <c r="CV17" s="587"/>
      <c r="CW17" s="587"/>
      <c r="CX17" s="587"/>
      <c r="CY17" s="588"/>
      <c r="CZ17" s="639">
        <v>17.100000000000001</v>
      </c>
      <c r="DA17" s="639"/>
      <c r="DB17" s="639"/>
      <c r="DC17" s="639"/>
      <c r="DD17" s="592" t="s">
        <v>111</v>
      </c>
      <c r="DE17" s="587"/>
      <c r="DF17" s="587"/>
      <c r="DG17" s="587"/>
      <c r="DH17" s="587"/>
      <c r="DI17" s="587"/>
      <c r="DJ17" s="587"/>
      <c r="DK17" s="587"/>
      <c r="DL17" s="587"/>
      <c r="DM17" s="587"/>
      <c r="DN17" s="587"/>
      <c r="DO17" s="587"/>
      <c r="DP17" s="588"/>
      <c r="DQ17" s="592">
        <v>2795698</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794625</v>
      </c>
      <c r="S18" s="587"/>
      <c r="T18" s="587"/>
      <c r="U18" s="587"/>
      <c r="V18" s="587"/>
      <c r="W18" s="587"/>
      <c r="X18" s="587"/>
      <c r="Y18" s="588"/>
      <c r="Z18" s="639">
        <v>4.3</v>
      </c>
      <c r="AA18" s="639"/>
      <c r="AB18" s="639"/>
      <c r="AC18" s="639"/>
      <c r="AD18" s="640" t="s">
        <v>111</v>
      </c>
      <c r="AE18" s="640"/>
      <c r="AF18" s="640"/>
      <c r="AG18" s="640"/>
      <c r="AH18" s="640"/>
      <c r="AI18" s="640"/>
      <c r="AJ18" s="640"/>
      <c r="AK18" s="640"/>
      <c r="AL18" s="609" t="s">
        <v>111</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21451</v>
      </c>
      <c r="BH19" s="587"/>
      <c r="BI19" s="587"/>
      <c r="BJ19" s="587"/>
      <c r="BK19" s="587"/>
      <c r="BL19" s="587"/>
      <c r="BM19" s="587"/>
      <c r="BN19" s="588"/>
      <c r="BO19" s="639">
        <v>0.6</v>
      </c>
      <c r="BP19" s="639"/>
      <c r="BQ19" s="639"/>
      <c r="BR19" s="639"/>
      <c r="BS19" s="592" t="s">
        <v>111</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12637474</v>
      </c>
      <c r="S20" s="587"/>
      <c r="T20" s="587"/>
      <c r="U20" s="587"/>
      <c r="V20" s="587"/>
      <c r="W20" s="587"/>
      <c r="X20" s="587"/>
      <c r="Y20" s="588"/>
      <c r="Z20" s="639">
        <v>68.900000000000006</v>
      </c>
      <c r="AA20" s="639"/>
      <c r="AB20" s="639"/>
      <c r="AC20" s="639"/>
      <c r="AD20" s="640">
        <v>11842848</v>
      </c>
      <c r="AE20" s="640"/>
      <c r="AF20" s="640"/>
      <c r="AG20" s="640"/>
      <c r="AH20" s="640"/>
      <c r="AI20" s="640"/>
      <c r="AJ20" s="640"/>
      <c r="AK20" s="640"/>
      <c r="AL20" s="609">
        <v>99.4</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21451</v>
      </c>
      <c r="BH20" s="587"/>
      <c r="BI20" s="587"/>
      <c r="BJ20" s="587"/>
      <c r="BK20" s="587"/>
      <c r="BL20" s="587"/>
      <c r="BM20" s="587"/>
      <c r="BN20" s="588"/>
      <c r="BO20" s="639">
        <v>0.6</v>
      </c>
      <c r="BP20" s="639"/>
      <c r="BQ20" s="639"/>
      <c r="BR20" s="639"/>
      <c r="BS20" s="592" t="s">
        <v>111</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16962875</v>
      </c>
      <c r="CS20" s="587"/>
      <c r="CT20" s="587"/>
      <c r="CU20" s="587"/>
      <c r="CV20" s="587"/>
      <c r="CW20" s="587"/>
      <c r="CX20" s="587"/>
      <c r="CY20" s="588"/>
      <c r="CZ20" s="639">
        <v>100</v>
      </c>
      <c r="DA20" s="639"/>
      <c r="DB20" s="639"/>
      <c r="DC20" s="639"/>
      <c r="DD20" s="592">
        <v>2742281</v>
      </c>
      <c r="DE20" s="587"/>
      <c r="DF20" s="587"/>
      <c r="DG20" s="587"/>
      <c r="DH20" s="587"/>
      <c r="DI20" s="587"/>
      <c r="DJ20" s="587"/>
      <c r="DK20" s="587"/>
      <c r="DL20" s="587"/>
      <c r="DM20" s="587"/>
      <c r="DN20" s="587"/>
      <c r="DO20" s="587"/>
      <c r="DP20" s="588"/>
      <c r="DQ20" s="592">
        <v>12318223</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3084</v>
      </c>
      <c r="S21" s="587"/>
      <c r="T21" s="587"/>
      <c r="U21" s="587"/>
      <c r="V21" s="587"/>
      <c r="W21" s="587"/>
      <c r="X21" s="587"/>
      <c r="Y21" s="588"/>
      <c r="Z21" s="639">
        <v>0</v>
      </c>
      <c r="AA21" s="639"/>
      <c r="AB21" s="639"/>
      <c r="AC21" s="639"/>
      <c r="AD21" s="640">
        <v>3084</v>
      </c>
      <c r="AE21" s="640"/>
      <c r="AF21" s="640"/>
      <c r="AG21" s="640"/>
      <c r="AH21" s="640"/>
      <c r="AI21" s="640"/>
      <c r="AJ21" s="640"/>
      <c r="AK21" s="640"/>
      <c r="AL21" s="609">
        <v>0</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v>21451</v>
      </c>
      <c r="BH21" s="587"/>
      <c r="BI21" s="587"/>
      <c r="BJ21" s="587"/>
      <c r="BK21" s="587"/>
      <c r="BL21" s="587"/>
      <c r="BM21" s="587"/>
      <c r="BN21" s="588"/>
      <c r="BO21" s="639">
        <v>0.6</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153386</v>
      </c>
      <c r="S22" s="587"/>
      <c r="T22" s="587"/>
      <c r="U22" s="587"/>
      <c r="V22" s="587"/>
      <c r="W22" s="587"/>
      <c r="X22" s="587"/>
      <c r="Y22" s="588"/>
      <c r="Z22" s="639">
        <v>0.8</v>
      </c>
      <c r="AA22" s="639"/>
      <c r="AB22" s="639"/>
      <c r="AC22" s="639"/>
      <c r="AD22" s="640" t="s">
        <v>111</v>
      </c>
      <c r="AE22" s="640"/>
      <c r="AF22" s="640"/>
      <c r="AG22" s="640"/>
      <c r="AH22" s="640"/>
      <c r="AI22" s="640"/>
      <c r="AJ22" s="640"/>
      <c r="AK22" s="640"/>
      <c r="AL22" s="609" t="s">
        <v>111</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326862</v>
      </c>
      <c r="S23" s="587"/>
      <c r="T23" s="587"/>
      <c r="U23" s="587"/>
      <c r="V23" s="587"/>
      <c r="W23" s="587"/>
      <c r="X23" s="587"/>
      <c r="Y23" s="588"/>
      <c r="Z23" s="639">
        <v>1.8</v>
      </c>
      <c r="AA23" s="639"/>
      <c r="AB23" s="639"/>
      <c r="AC23" s="639"/>
      <c r="AD23" s="640">
        <v>33796</v>
      </c>
      <c r="AE23" s="640"/>
      <c r="AF23" s="640"/>
      <c r="AG23" s="640"/>
      <c r="AH23" s="640"/>
      <c r="AI23" s="640"/>
      <c r="AJ23" s="640"/>
      <c r="AK23" s="640"/>
      <c r="AL23" s="609">
        <v>0.3</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87313</v>
      </c>
      <c r="S24" s="587"/>
      <c r="T24" s="587"/>
      <c r="U24" s="587"/>
      <c r="V24" s="587"/>
      <c r="W24" s="587"/>
      <c r="X24" s="587"/>
      <c r="Y24" s="588"/>
      <c r="Z24" s="639">
        <v>0.5</v>
      </c>
      <c r="AA24" s="639"/>
      <c r="AB24" s="639"/>
      <c r="AC24" s="639"/>
      <c r="AD24" s="640" t="s">
        <v>111</v>
      </c>
      <c r="AE24" s="640"/>
      <c r="AF24" s="640"/>
      <c r="AG24" s="640"/>
      <c r="AH24" s="640"/>
      <c r="AI24" s="640"/>
      <c r="AJ24" s="640"/>
      <c r="AK24" s="640"/>
      <c r="AL24" s="609" t="s">
        <v>111</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6951138</v>
      </c>
      <c r="CS24" s="637"/>
      <c r="CT24" s="637"/>
      <c r="CU24" s="637"/>
      <c r="CV24" s="637"/>
      <c r="CW24" s="637"/>
      <c r="CX24" s="637"/>
      <c r="CY24" s="684"/>
      <c r="CZ24" s="688">
        <v>41</v>
      </c>
      <c r="DA24" s="689"/>
      <c r="DB24" s="689"/>
      <c r="DC24" s="690"/>
      <c r="DD24" s="683">
        <v>5879984</v>
      </c>
      <c r="DE24" s="637"/>
      <c r="DF24" s="637"/>
      <c r="DG24" s="637"/>
      <c r="DH24" s="637"/>
      <c r="DI24" s="637"/>
      <c r="DJ24" s="637"/>
      <c r="DK24" s="684"/>
      <c r="DL24" s="683">
        <v>5879952</v>
      </c>
      <c r="DM24" s="637"/>
      <c r="DN24" s="637"/>
      <c r="DO24" s="637"/>
      <c r="DP24" s="637"/>
      <c r="DQ24" s="637"/>
      <c r="DR24" s="637"/>
      <c r="DS24" s="637"/>
      <c r="DT24" s="637"/>
      <c r="DU24" s="637"/>
      <c r="DV24" s="684"/>
      <c r="DW24" s="685">
        <v>49.4</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1322303</v>
      </c>
      <c r="S25" s="587"/>
      <c r="T25" s="587"/>
      <c r="U25" s="587"/>
      <c r="V25" s="587"/>
      <c r="W25" s="587"/>
      <c r="X25" s="587"/>
      <c r="Y25" s="588"/>
      <c r="Z25" s="639">
        <v>7.2</v>
      </c>
      <c r="AA25" s="639"/>
      <c r="AB25" s="639"/>
      <c r="AC25" s="639"/>
      <c r="AD25" s="640" t="s">
        <v>111</v>
      </c>
      <c r="AE25" s="640"/>
      <c r="AF25" s="640"/>
      <c r="AG25" s="640"/>
      <c r="AH25" s="640"/>
      <c r="AI25" s="640"/>
      <c r="AJ25" s="640"/>
      <c r="AK25" s="640"/>
      <c r="AL25" s="609" t="s">
        <v>111</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2396135</v>
      </c>
      <c r="CS25" s="605"/>
      <c r="CT25" s="605"/>
      <c r="CU25" s="605"/>
      <c r="CV25" s="605"/>
      <c r="CW25" s="605"/>
      <c r="CX25" s="605"/>
      <c r="CY25" s="606"/>
      <c r="CZ25" s="589">
        <v>14.1</v>
      </c>
      <c r="DA25" s="607"/>
      <c r="DB25" s="607"/>
      <c r="DC25" s="608"/>
      <c r="DD25" s="592">
        <v>2325279</v>
      </c>
      <c r="DE25" s="605"/>
      <c r="DF25" s="605"/>
      <c r="DG25" s="605"/>
      <c r="DH25" s="605"/>
      <c r="DI25" s="605"/>
      <c r="DJ25" s="605"/>
      <c r="DK25" s="606"/>
      <c r="DL25" s="592">
        <v>2325247</v>
      </c>
      <c r="DM25" s="605"/>
      <c r="DN25" s="605"/>
      <c r="DO25" s="605"/>
      <c r="DP25" s="605"/>
      <c r="DQ25" s="605"/>
      <c r="DR25" s="605"/>
      <c r="DS25" s="605"/>
      <c r="DT25" s="605"/>
      <c r="DU25" s="605"/>
      <c r="DV25" s="606"/>
      <c r="DW25" s="609">
        <v>19.5</v>
      </c>
      <c r="DX25" s="610"/>
      <c r="DY25" s="610"/>
      <c r="DZ25" s="610"/>
      <c r="EA25" s="610"/>
      <c r="EB25" s="610"/>
      <c r="EC25" s="611"/>
    </row>
    <row r="26" spans="2:133" ht="11.25" customHeight="1">
      <c r="B26" s="680" t="s">
        <v>274</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1616804</v>
      </c>
      <c r="CS26" s="587"/>
      <c r="CT26" s="587"/>
      <c r="CU26" s="587"/>
      <c r="CV26" s="587"/>
      <c r="CW26" s="587"/>
      <c r="CX26" s="587"/>
      <c r="CY26" s="588"/>
      <c r="CZ26" s="589">
        <v>9.5</v>
      </c>
      <c r="DA26" s="607"/>
      <c r="DB26" s="607"/>
      <c r="DC26" s="608"/>
      <c r="DD26" s="592">
        <v>1559887</v>
      </c>
      <c r="DE26" s="587"/>
      <c r="DF26" s="587"/>
      <c r="DG26" s="587"/>
      <c r="DH26" s="587"/>
      <c r="DI26" s="587"/>
      <c r="DJ26" s="587"/>
      <c r="DK26" s="588"/>
      <c r="DL26" s="592" t="s">
        <v>213</v>
      </c>
      <c r="DM26" s="587"/>
      <c r="DN26" s="587"/>
      <c r="DO26" s="587"/>
      <c r="DP26" s="587"/>
      <c r="DQ26" s="587"/>
      <c r="DR26" s="587"/>
      <c r="DS26" s="587"/>
      <c r="DT26" s="587"/>
      <c r="DU26" s="587"/>
      <c r="DV26" s="588"/>
      <c r="DW26" s="609" t="s">
        <v>213</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867310</v>
      </c>
      <c r="S27" s="587"/>
      <c r="T27" s="587"/>
      <c r="U27" s="587"/>
      <c r="V27" s="587"/>
      <c r="W27" s="587"/>
      <c r="X27" s="587"/>
      <c r="Y27" s="588"/>
      <c r="Z27" s="639">
        <v>4.7</v>
      </c>
      <c r="AA27" s="639"/>
      <c r="AB27" s="639"/>
      <c r="AC27" s="639"/>
      <c r="AD27" s="640" t="s">
        <v>111</v>
      </c>
      <c r="AE27" s="640"/>
      <c r="AF27" s="640"/>
      <c r="AG27" s="640"/>
      <c r="AH27" s="640"/>
      <c r="AI27" s="640"/>
      <c r="AJ27" s="640"/>
      <c r="AK27" s="640"/>
      <c r="AL27" s="609" t="s">
        <v>111</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3514415</v>
      </c>
      <c r="BH27" s="587"/>
      <c r="BI27" s="587"/>
      <c r="BJ27" s="587"/>
      <c r="BK27" s="587"/>
      <c r="BL27" s="587"/>
      <c r="BM27" s="587"/>
      <c r="BN27" s="588"/>
      <c r="BO27" s="639">
        <v>100</v>
      </c>
      <c r="BP27" s="639"/>
      <c r="BQ27" s="639"/>
      <c r="BR27" s="639"/>
      <c r="BS27" s="592">
        <v>351081</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1659799</v>
      </c>
      <c r="CS27" s="605"/>
      <c r="CT27" s="605"/>
      <c r="CU27" s="605"/>
      <c r="CV27" s="605"/>
      <c r="CW27" s="605"/>
      <c r="CX27" s="605"/>
      <c r="CY27" s="606"/>
      <c r="CZ27" s="589">
        <v>9.8000000000000007</v>
      </c>
      <c r="DA27" s="607"/>
      <c r="DB27" s="607"/>
      <c r="DC27" s="608"/>
      <c r="DD27" s="592">
        <v>759007</v>
      </c>
      <c r="DE27" s="605"/>
      <c r="DF27" s="605"/>
      <c r="DG27" s="605"/>
      <c r="DH27" s="605"/>
      <c r="DI27" s="605"/>
      <c r="DJ27" s="605"/>
      <c r="DK27" s="606"/>
      <c r="DL27" s="592">
        <v>759007</v>
      </c>
      <c r="DM27" s="605"/>
      <c r="DN27" s="605"/>
      <c r="DO27" s="605"/>
      <c r="DP27" s="605"/>
      <c r="DQ27" s="605"/>
      <c r="DR27" s="605"/>
      <c r="DS27" s="605"/>
      <c r="DT27" s="605"/>
      <c r="DU27" s="605"/>
      <c r="DV27" s="606"/>
      <c r="DW27" s="609">
        <v>6.4</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98453</v>
      </c>
      <c r="S28" s="587"/>
      <c r="T28" s="587"/>
      <c r="U28" s="587"/>
      <c r="V28" s="587"/>
      <c r="W28" s="587"/>
      <c r="X28" s="587"/>
      <c r="Y28" s="588"/>
      <c r="Z28" s="639">
        <v>0.5</v>
      </c>
      <c r="AA28" s="639"/>
      <c r="AB28" s="639"/>
      <c r="AC28" s="639"/>
      <c r="AD28" s="640">
        <v>11999</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2895204</v>
      </c>
      <c r="CS28" s="587"/>
      <c r="CT28" s="587"/>
      <c r="CU28" s="587"/>
      <c r="CV28" s="587"/>
      <c r="CW28" s="587"/>
      <c r="CX28" s="587"/>
      <c r="CY28" s="588"/>
      <c r="CZ28" s="589">
        <v>17.100000000000001</v>
      </c>
      <c r="DA28" s="607"/>
      <c r="DB28" s="607"/>
      <c r="DC28" s="608"/>
      <c r="DD28" s="592">
        <v>2795698</v>
      </c>
      <c r="DE28" s="587"/>
      <c r="DF28" s="587"/>
      <c r="DG28" s="587"/>
      <c r="DH28" s="587"/>
      <c r="DI28" s="587"/>
      <c r="DJ28" s="587"/>
      <c r="DK28" s="588"/>
      <c r="DL28" s="592">
        <v>2795698</v>
      </c>
      <c r="DM28" s="587"/>
      <c r="DN28" s="587"/>
      <c r="DO28" s="587"/>
      <c r="DP28" s="587"/>
      <c r="DQ28" s="587"/>
      <c r="DR28" s="587"/>
      <c r="DS28" s="587"/>
      <c r="DT28" s="587"/>
      <c r="DU28" s="587"/>
      <c r="DV28" s="588"/>
      <c r="DW28" s="609">
        <v>23.5</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10094</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2895204</v>
      </c>
      <c r="CS29" s="605"/>
      <c r="CT29" s="605"/>
      <c r="CU29" s="605"/>
      <c r="CV29" s="605"/>
      <c r="CW29" s="605"/>
      <c r="CX29" s="605"/>
      <c r="CY29" s="606"/>
      <c r="CZ29" s="589">
        <v>17.100000000000001</v>
      </c>
      <c r="DA29" s="607"/>
      <c r="DB29" s="607"/>
      <c r="DC29" s="608"/>
      <c r="DD29" s="592">
        <v>2795698</v>
      </c>
      <c r="DE29" s="605"/>
      <c r="DF29" s="605"/>
      <c r="DG29" s="605"/>
      <c r="DH29" s="605"/>
      <c r="DI29" s="605"/>
      <c r="DJ29" s="605"/>
      <c r="DK29" s="606"/>
      <c r="DL29" s="592">
        <v>2795698</v>
      </c>
      <c r="DM29" s="605"/>
      <c r="DN29" s="605"/>
      <c r="DO29" s="605"/>
      <c r="DP29" s="605"/>
      <c r="DQ29" s="605"/>
      <c r="DR29" s="605"/>
      <c r="DS29" s="605"/>
      <c r="DT29" s="605"/>
      <c r="DU29" s="605"/>
      <c r="DV29" s="606"/>
      <c r="DW29" s="609">
        <v>23.5</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181623</v>
      </c>
      <c r="S30" s="587"/>
      <c r="T30" s="587"/>
      <c r="U30" s="587"/>
      <c r="V30" s="587"/>
      <c r="W30" s="587"/>
      <c r="X30" s="587"/>
      <c r="Y30" s="588"/>
      <c r="Z30" s="639">
        <v>1</v>
      </c>
      <c r="AA30" s="639"/>
      <c r="AB30" s="639"/>
      <c r="AC30" s="639"/>
      <c r="AD30" s="640">
        <v>19002</v>
      </c>
      <c r="AE30" s="640"/>
      <c r="AF30" s="640"/>
      <c r="AG30" s="640"/>
      <c r="AH30" s="640"/>
      <c r="AI30" s="640"/>
      <c r="AJ30" s="640"/>
      <c r="AK30" s="640"/>
      <c r="AL30" s="609">
        <v>0.2</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99.4</v>
      </c>
      <c r="BH30" s="653"/>
      <c r="BI30" s="653"/>
      <c r="BJ30" s="653"/>
      <c r="BK30" s="653"/>
      <c r="BL30" s="653"/>
      <c r="BM30" s="654">
        <v>97.9</v>
      </c>
      <c r="BN30" s="653"/>
      <c r="BO30" s="653"/>
      <c r="BP30" s="653"/>
      <c r="BQ30" s="655"/>
      <c r="BR30" s="652">
        <v>99.5</v>
      </c>
      <c r="BS30" s="653"/>
      <c r="BT30" s="653"/>
      <c r="BU30" s="653"/>
      <c r="BV30" s="653"/>
      <c r="BW30" s="653"/>
      <c r="BX30" s="654">
        <v>97.7</v>
      </c>
      <c r="BY30" s="653"/>
      <c r="BZ30" s="653"/>
      <c r="CA30" s="653"/>
      <c r="CB30" s="655"/>
      <c r="CD30" s="658"/>
      <c r="CE30" s="659"/>
      <c r="CF30" s="623" t="s">
        <v>290</v>
      </c>
      <c r="CG30" s="620"/>
      <c r="CH30" s="620"/>
      <c r="CI30" s="620"/>
      <c r="CJ30" s="620"/>
      <c r="CK30" s="620"/>
      <c r="CL30" s="620"/>
      <c r="CM30" s="620"/>
      <c r="CN30" s="620"/>
      <c r="CO30" s="620"/>
      <c r="CP30" s="620"/>
      <c r="CQ30" s="621"/>
      <c r="CR30" s="586">
        <v>2639768</v>
      </c>
      <c r="CS30" s="587"/>
      <c r="CT30" s="587"/>
      <c r="CU30" s="587"/>
      <c r="CV30" s="587"/>
      <c r="CW30" s="587"/>
      <c r="CX30" s="587"/>
      <c r="CY30" s="588"/>
      <c r="CZ30" s="589">
        <v>15.6</v>
      </c>
      <c r="DA30" s="607"/>
      <c r="DB30" s="607"/>
      <c r="DC30" s="608"/>
      <c r="DD30" s="592">
        <v>2552155</v>
      </c>
      <c r="DE30" s="587"/>
      <c r="DF30" s="587"/>
      <c r="DG30" s="587"/>
      <c r="DH30" s="587"/>
      <c r="DI30" s="587"/>
      <c r="DJ30" s="587"/>
      <c r="DK30" s="588"/>
      <c r="DL30" s="592">
        <v>2552155</v>
      </c>
      <c r="DM30" s="587"/>
      <c r="DN30" s="587"/>
      <c r="DO30" s="587"/>
      <c r="DP30" s="587"/>
      <c r="DQ30" s="587"/>
      <c r="DR30" s="587"/>
      <c r="DS30" s="587"/>
      <c r="DT30" s="587"/>
      <c r="DU30" s="587"/>
      <c r="DV30" s="588"/>
      <c r="DW30" s="609">
        <v>21.4</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714572</v>
      </c>
      <c r="S31" s="587"/>
      <c r="T31" s="587"/>
      <c r="U31" s="587"/>
      <c r="V31" s="587"/>
      <c r="W31" s="587"/>
      <c r="X31" s="587"/>
      <c r="Y31" s="588"/>
      <c r="Z31" s="639">
        <v>3.9</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99.4</v>
      </c>
      <c r="BH31" s="605"/>
      <c r="BI31" s="605"/>
      <c r="BJ31" s="605"/>
      <c r="BK31" s="605"/>
      <c r="BL31" s="605"/>
      <c r="BM31" s="641">
        <v>97.6</v>
      </c>
      <c r="BN31" s="651"/>
      <c r="BO31" s="651"/>
      <c r="BP31" s="651"/>
      <c r="BQ31" s="615"/>
      <c r="BR31" s="650">
        <v>99.5</v>
      </c>
      <c r="BS31" s="605"/>
      <c r="BT31" s="605"/>
      <c r="BU31" s="605"/>
      <c r="BV31" s="605"/>
      <c r="BW31" s="605"/>
      <c r="BX31" s="641">
        <v>97.5</v>
      </c>
      <c r="BY31" s="651"/>
      <c r="BZ31" s="651"/>
      <c r="CA31" s="651"/>
      <c r="CB31" s="615"/>
      <c r="CD31" s="658"/>
      <c r="CE31" s="659"/>
      <c r="CF31" s="623" t="s">
        <v>294</v>
      </c>
      <c r="CG31" s="620"/>
      <c r="CH31" s="620"/>
      <c r="CI31" s="620"/>
      <c r="CJ31" s="620"/>
      <c r="CK31" s="620"/>
      <c r="CL31" s="620"/>
      <c r="CM31" s="620"/>
      <c r="CN31" s="620"/>
      <c r="CO31" s="620"/>
      <c r="CP31" s="620"/>
      <c r="CQ31" s="621"/>
      <c r="CR31" s="586">
        <v>255436</v>
      </c>
      <c r="CS31" s="605"/>
      <c r="CT31" s="605"/>
      <c r="CU31" s="605"/>
      <c r="CV31" s="605"/>
      <c r="CW31" s="605"/>
      <c r="CX31" s="605"/>
      <c r="CY31" s="606"/>
      <c r="CZ31" s="589">
        <v>1.5</v>
      </c>
      <c r="DA31" s="607"/>
      <c r="DB31" s="607"/>
      <c r="DC31" s="608"/>
      <c r="DD31" s="592">
        <v>243543</v>
      </c>
      <c r="DE31" s="605"/>
      <c r="DF31" s="605"/>
      <c r="DG31" s="605"/>
      <c r="DH31" s="605"/>
      <c r="DI31" s="605"/>
      <c r="DJ31" s="605"/>
      <c r="DK31" s="606"/>
      <c r="DL31" s="592">
        <v>243543</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598390</v>
      </c>
      <c r="S32" s="587"/>
      <c r="T32" s="587"/>
      <c r="U32" s="587"/>
      <c r="V32" s="587"/>
      <c r="W32" s="587"/>
      <c r="X32" s="587"/>
      <c r="Y32" s="588"/>
      <c r="Z32" s="639">
        <v>3.3</v>
      </c>
      <c r="AA32" s="639"/>
      <c r="AB32" s="639"/>
      <c r="AC32" s="639"/>
      <c r="AD32" s="640">
        <v>549</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99.3</v>
      </c>
      <c r="BH32" s="571"/>
      <c r="BI32" s="571"/>
      <c r="BJ32" s="571"/>
      <c r="BK32" s="571"/>
      <c r="BL32" s="571"/>
      <c r="BM32" s="634">
        <v>97.8</v>
      </c>
      <c r="BN32" s="571"/>
      <c r="BO32" s="571"/>
      <c r="BP32" s="571"/>
      <c r="BQ32" s="628"/>
      <c r="BR32" s="649">
        <v>99.4</v>
      </c>
      <c r="BS32" s="571"/>
      <c r="BT32" s="571"/>
      <c r="BU32" s="571"/>
      <c r="BV32" s="571"/>
      <c r="BW32" s="571"/>
      <c r="BX32" s="634">
        <v>97.6</v>
      </c>
      <c r="BY32" s="571"/>
      <c r="BZ32" s="571"/>
      <c r="CA32" s="571"/>
      <c r="CB32" s="628"/>
      <c r="CD32" s="660"/>
      <c r="CE32" s="661"/>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1329800</v>
      </c>
      <c r="S33" s="587"/>
      <c r="T33" s="587"/>
      <c r="U33" s="587"/>
      <c r="V33" s="587"/>
      <c r="W33" s="587"/>
      <c r="X33" s="587"/>
      <c r="Y33" s="588"/>
      <c r="Z33" s="639">
        <v>7.3</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7249707</v>
      </c>
      <c r="CS33" s="605"/>
      <c r="CT33" s="605"/>
      <c r="CU33" s="605"/>
      <c r="CV33" s="605"/>
      <c r="CW33" s="605"/>
      <c r="CX33" s="605"/>
      <c r="CY33" s="606"/>
      <c r="CZ33" s="589">
        <v>42.7</v>
      </c>
      <c r="DA33" s="607"/>
      <c r="DB33" s="607"/>
      <c r="DC33" s="608"/>
      <c r="DD33" s="592">
        <v>5686281</v>
      </c>
      <c r="DE33" s="605"/>
      <c r="DF33" s="605"/>
      <c r="DG33" s="605"/>
      <c r="DH33" s="605"/>
      <c r="DI33" s="605"/>
      <c r="DJ33" s="605"/>
      <c r="DK33" s="606"/>
      <c r="DL33" s="592">
        <v>4335951</v>
      </c>
      <c r="DM33" s="605"/>
      <c r="DN33" s="605"/>
      <c r="DO33" s="605"/>
      <c r="DP33" s="605"/>
      <c r="DQ33" s="605"/>
      <c r="DR33" s="605"/>
      <c r="DS33" s="605"/>
      <c r="DT33" s="605"/>
      <c r="DU33" s="605"/>
      <c r="DV33" s="606"/>
      <c r="DW33" s="609">
        <v>36.4</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2459116</v>
      </c>
      <c r="CS34" s="587"/>
      <c r="CT34" s="587"/>
      <c r="CU34" s="587"/>
      <c r="CV34" s="587"/>
      <c r="CW34" s="587"/>
      <c r="CX34" s="587"/>
      <c r="CY34" s="588"/>
      <c r="CZ34" s="589">
        <v>14.5</v>
      </c>
      <c r="DA34" s="607"/>
      <c r="DB34" s="607"/>
      <c r="DC34" s="608"/>
      <c r="DD34" s="592">
        <v>1868719</v>
      </c>
      <c r="DE34" s="587"/>
      <c r="DF34" s="587"/>
      <c r="DG34" s="587"/>
      <c r="DH34" s="587"/>
      <c r="DI34" s="587"/>
      <c r="DJ34" s="587"/>
      <c r="DK34" s="588"/>
      <c r="DL34" s="592">
        <v>1598624</v>
      </c>
      <c r="DM34" s="587"/>
      <c r="DN34" s="587"/>
      <c r="DO34" s="587"/>
      <c r="DP34" s="587"/>
      <c r="DQ34" s="587"/>
      <c r="DR34" s="587"/>
      <c r="DS34" s="587"/>
      <c r="DT34" s="587"/>
      <c r="DU34" s="587"/>
      <c r="DV34" s="588"/>
      <c r="DW34" s="609">
        <v>13.4</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t="s">
        <v>111</v>
      </c>
      <c r="S35" s="587"/>
      <c r="T35" s="587"/>
      <c r="U35" s="587"/>
      <c r="V35" s="587"/>
      <c r="W35" s="587"/>
      <c r="X35" s="587"/>
      <c r="Y35" s="588"/>
      <c r="Z35" s="639" t="s">
        <v>111</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2308558</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192630</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373362</v>
      </c>
      <c r="CS35" s="605"/>
      <c r="CT35" s="605"/>
      <c r="CU35" s="605"/>
      <c r="CV35" s="605"/>
      <c r="CW35" s="605"/>
      <c r="CX35" s="605"/>
      <c r="CY35" s="606"/>
      <c r="CZ35" s="589">
        <v>2.2000000000000002</v>
      </c>
      <c r="DA35" s="607"/>
      <c r="DB35" s="607"/>
      <c r="DC35" s="608"/>
      <c r="DD35" s="592">
        <v>345992</v>
      </c>
      <c r="DE35" s="605"/>
      <c r="DF35" s="605"/>
      <c r="DG35" s="605"/>
      <c r="DH35" s="605"/>
      <c r="DI35" s="605"/>
      <c r="DJ35" s="605"/>
      <c r="DK35" s="606"/>
      <c r="DL35" s="592">
        <v>290658</v>
      </c>
      <c r="DM35" s="605"/>
      <c r="DN35" s="605"/>
      <c r="DO35" s="605"/>
      <c r="DP35" s="605"/>
      <c r="DQ35" s="605"/>
      <c r="DR35" s="605"/>
      <c r="DS35" s="605"/>
      <c r="DT35" s="605"/>
      <c r="DU35" s="605"/>
      <c r="DV35" s="606"/>
      <c r="DW35" s="609">
        <v>2.4</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18330664</v>
      </c>
      <c r="S36" s="627"/>
      <c r="T36" s="627"/>
      <c r="U36" s="627"/>
      <c r="V36" s="627"/>
      <c r="W36" s="627"/>
      <c r="X36" s="627"/>
      <c r="Y36" s="630"/>
      <c r="Z36" s="631">
        <v>100</v>
      </c>
      <c r="AA36" s="631"/>
      <c r="AB36" s="631"/>
      <c r="AC36" s="631"/>
      <c r="AD36" s="632">
        <v>11911278</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990960</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166375</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1175337</v>
      </c>
      <c r="CS36" s="587"/>
      <c r="CT36" s="587"/>
      <c r="CU36" s="587"/>
      <c r="CV36" s="587"/>
      <c r="CW36" s="587"/>
      <c r="CX36" s="587"/>
      <c r="CY36" s="588"/>
      <c r="CZ36" s="589">
        <v>6.9</v>
      </c>
      <c r="DA36" s="607"/>
      <c r="DB36" s="607"/>
      <c r="DC36" s="608"/>
      <c r="DD36" s="592">
        <v>1007359</v>
      </c>
      <c r="DE36" s="587"/>
      <c r="DF36" s="587"/>
      <c r="DG36" s="587"/>
      <c r="DH36" s="587"/>
      <c r="DI36" s="587"/>
      <c r="DJ36" s="587"/>
      <c r="DK36" s="588"/>
      <c r="DL36" s="592">
        <v>683878</v>
      </c>
      <c r="DM36" s="587"/>
      <c r="DN36" s="587"/>
      <c r="DO36" s="587"/>
      <c r="DP36" s="587"/>
      <c r="DQ36" s="587"/>
      <c r="DR36" s="587"/>
      <c r="DS36" s="587"/>
      <c r="DT36" s="587"/>
      <c r="DU36" s="587"/>
      <c r="DV36" s="588"/>
      <c r="DW36" s="609">
        <v>5.7</v>
      </c>
      <c r="DX36" s="610"/>
      <c r="DY36" s="610"/>
      <c r="DZ36" s="610"/>
      <c r="EA36" s="610"/>
      <c r="EB36" s="610"/>
      <c r="EC36" s="611"/>
    </row>
    <row r="37" spans="2:133" ht="11.25" customHeight="1">
      <c r="AQ37" s="612" t="s">
        <v>312</v>
      </c>
      <c r="AR37" s="613"/>
      <c r="AS37" s="613"/>
      <c r="AT37" s="613"/>
      <c r="AU37" s="613"/>
      <c r="AV37" s="613"/>
      <c r="AW37" s="613"/>
      <c r="AX37" s="613"/>
      <c r="AY37" s="614"/>
      <c r="AZ37" s="586">
        <v>231266</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3930</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133300</v>
      </c>
      <c r="CS37" s="605"/>
      <c r="CT37" s="605"/>
      <c r="CU37" s="605"/>
      <c r="CV37" s="605"/>
      <c r="CW37" s="605"/>
      <c r="CX37" s="605"/>
      <c r="CY37" s="606"/>
      <c r="CZ37" s="589">
        <v>0.8</v>
      </c>
      <c r="DA37" s="607"/>
      <c r="DB37" s="607"/>
      <c r="DC37" s="608"/>
      <c r="DD37" s="592">
        <v>133300</v>
      </c>
      <c r="DE37" s="605"/>
      <c r="DF37" s="605"/>
      <c r="DG37" s="605"/>
      <c r="DH37" s="605"/>
      <c r="DI37" s="605"/>
      <c r="DJ37" s="605"/>
      <c r="DK37" s="606"/>
      <c r="DL37" s="592">
        <v>133300</v>
      </c>
      <c r="DM37" s="605"/>
      <c r="DN37" s="605"/>
      <c r="DO37" s="605"/>
      <c r="DP37" s="605"/>
      <c r="DQ37" s="605"/>
      <c r="DR37" s="605"/>
      <c r="DS37" s="605"/>
      <c r="DT37" s="605"/>
      <c r="DU37" s="605"/>
      <c r="DV37" s="606"/>
      <c r="DW37" s="609">
        <v>1.1000000000000001</v>
      </c>
      <c r="DX37" s="610"/>
      <c r="DY37" s="610"/>
      <c r="DZ37" s="610"/>
      <c r="EA37" s="610"/>
      <c r="EB37" s="610"/>
      <c r="EC37" s="611"/>
    </row>
    <row r="38" spans="2:133" ht="11.25" customHeight="1">
      <c r="AQ38" s="612" t="s">
        <v>315</v>
      </c>
      <c r="AR38" s="613"/>
      <c r="AS38" s="613"/>
      <c r="AT38" s="613"/>
      <c r="AU38" s="613"/>
      <c r="AV38" s="613"/>
      <c r="AW38" s="613"/>
      <c r="AX38" s="613"/>
      <c r="AY38" s="614"/>
      <c r="AZ38" s="586">
        <v>73600</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6657</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2042503</v>
      </c>
      <c r="CS38" s="587"/>
      <c r="CT38" s="587"/>
      <c r="CU38" s="587"/>
      <c r="CV38" s="587"/>
      <c r="CW38" s="587"/>
      <c r="CX38" s="587"/>
      <c r="CY38" s="588"/>
      <c r="CZ38" s="589">
        <v>12</v>
      </c>
      <c r="DA38" s="607"/>
      <c r="DB38" s="607"/>
      <c r="DC38" s="608"/>
      <c r="DD38" s="592">
        <v>1949373</v>
      </c>
      <c r="DE38" s="587"/>
      <c r="DF38" s="587"/>
      <c r="DG38" s="587"/>
      <c r="DH38" s="587"/>
      <c r="DI38" s="587"/>
      <c r="DJ38" s="587"/>
      <c r="DK38" s="588"/>
      <c r="DL38" s="592">
        <v>1762791</v>
      </c>
      <c r="DM38" s="587"/>
      <c r="DN38" s="587"/>
      <c r="DO38" s="587"/>
      <c r="DP38" s="587"/>
      <c r="DQ38" s="587"/>
      <c r="DR38" s="587"/>
      <c r="DS38" s="587"/>
      <c r="DT38" s="587"/>
      <c r="DU38" s="587"/>
      <c r="DV38" s="588"/>
      <c r="DW38" s="609">
        <v>14.8</v>
      </c>
      <c r="DX38" s="610"/>
      <c r="DY38" s="610"/>
      <c r="DZ38" s="610"/>
      <c r="EA38" s="610"/>
      <c r="EB38" s="610"/>
      <c r="EC38" s="611"/>
    </row>
    <row r="39" spans="2:133" ht="11.25" customHeight="1">
      <c r="AQ39" s="612" t="s">
        <v>318</v>
      </c>
      <c r="AR39" s="613"/>
      <c r="AS39" s="613"/>
      <c r="AT39" s="613"/>
      <c r="AU39" s="613"/>
      <c r="AV39" s="613"/>
      <c r="AW39" s="613"/>
      <c r="AX39" s="613"/>
      <c r="AY39" s="614"/>
      <c r="AZ39" s="586">
        <v>3973</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79</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860361</v>
      </c>
      <c r="CS39" s="605"/>
      <c r="CT39" s="605"/>
      <c r="CU39" s="605"/>
      <c r="CV39" s="605"/>
      <c r="CW39" s="605"/>
      <c r="CX39" s="605"/>
      <c r="CY39" s="606"/>
      <c r="CZ39" s="589">
        <v>5.0999999999999996</v>
      </c>
      <c r="DA39" s="607"/>
      <c r="DB39" s="607"/>
      <c r="DC39" s="608"/>
      <c r="DD39" s="592">
        <v>514810</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181077</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68</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339028</v>
      </c>
      <c r="CS40" s="587"/>
      <c r="CT40" s="587"/>
      <c r="CU40" s="587"/>
      <c r="CV40" s="587"/>
      <c r="CW40" s="587"/>
      <c r="CX40" s="587"/>
      <c r="CY40" s="588"/>
      <c r="CZ40" s="589">
        <v>2</v>
      </c>
      <c r="DA40" s="607"/>
      <c r="DB40" s="607"/>
      <c r="DC40" s="608"/>
      <c r="DD40" s="592">
        <v>28</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827682</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283</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2762030</v>
      </c>
      <c r="CS42" s="587"/>
      <c r="CT42" s="587"/>
      <c r="CU42" s="587"/>
      <c r="CV42" s="587"/>
      <c r="CW42" s="587"/>
      <c r="CX42" s="587"/>
      <c r="CY42" s="588"/>
      <c r="CZ42" s="589">
        <v>16.3</v>
      </c>
      <c r="DA42" s="590"/>
      <c r="DB42" s="590"/>
      <c r="DC42" s="591"/>
      <c r="DD42" s="592">
        <v>751958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63812</v>
      </c>
      <c r="CS43" s="605"/>
      <c r="CT43" s="605"/>
      <c r="CU43" s="605"/>
      <c r="CV43" s="605"/>
      <c r="CW43" s="605"/>
      <c r="CX43" s="605"/>
      <c r="CY43" s="606"/>
      <c r="CZ43" s="589">
        <v>0.4</v>
      </c>
      <c r="DA43" s="607"/>
      <c r="DB43" s="607"/>
      <c r="DC43" s="608"/>
      <c r="DD43" s="592">
        <v>63812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285</v>
      </c>
      <c r="CE44" s="600"/>
      <c r="CF44" s="583" t="s">
        <v>335</v>
      </c>
      <c r="CG44" s="584"/>
      <c r="CH44" s="584"/>
      <c r="CI44" s="584"/>
      <c r="CJ44" s="584"/>
      <c r="CK44" s="584"/>
      <c r="CL44" s="584"/>
      <c r="CM44" s="584"/>
      <c r="CN44" s="584"/>
      <c r="CO44" s="584"/>
      <c r="CP44" s="584"/>
      <c r="CQ44" s="585"/>
      <c r="CR44" s="586">
        <v>2742281</v>
      </c>
      <c r="CS44" s="587"/>
      <c r="CT44" s="587"/>
      <c r="CU44" s="587"/>
      <c r="CV44" s="587"/>
      <c r="CW44" s="587"/>
      <c r="CX44" s="587"/>
      <c r="CY44" s="588"/>
      <c r="CZ44" s="589">
        <v>16.2</v>
      </c>
      <c r="DA44" s="590"/>
      <c r="DB44" s="590"/>
      <c r="DC44" s="591"/>
      <c r="DD44" s="592">
        <v>748746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1171515</v>
      </c>
      <c r="CS45" s="605"/>
      <c r="CT45" s="605"/>
      <c r="CU45" s="605"/>
      <c r="CV45" s="605"/>
      <c r="CW45" s="605"/>
      <c r="CX45" s="605"/>
      <c r="CY45" s="606"/>
      <c r="CZ45" s="589">
        <v>6.9</v>
      </c>
      <c r="DA45" s="607"/>
      <c r="DB45" s="607"/>
      <c r="DC45" s="608"/>
      <c r="DD45" s="592">
        <v>43294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1398972</v>
      </c>
      <c r="CS46" s="587"/>
      <c r="CT46" s="587"/>
      <c r="CU46" s="587"/>
      <c r="CV46" s="587"/>
      <c r="CW46" s="587"/>
      <c r="CX46" s="587"/>
      <c r="CY46" s="588"/>
      <c r="CZ46" s="589">
        <v>8.1999999999999993</v>
      </c>
      <c r="DA46" s="590"/>
      <c r="DB46" s="590"/>
      <c r="DC46" s="591"/>
      <c r="DD46" s="592">
        <v>651893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19749</v>
      </c>
      <c r="CS47" s="605"/>
      <c r="CT47" s="605"/>
      <c r="CU47" s="605"/>
      <c r="CV47" s="605"/>
      <c r="CW47" s="605"/>
      <c r="CX47" s="605"/>
      <c r="CY47" s="606"/>
      <c r="CZ47" s="589">
        <v>0.1</v>
      </c>
      <c r="DA47" s="607"/>
      <c r="DB47" s="607"/>
      <c r="DC47" s="608"/>
      <c r="DD47" s="592">
        <v>3212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16962875</v>
      </c>
      <c r="CS49" s="571"/>
      <c r="CT49" s="571"/>
      <c r="CU49" s="571"/>
      <c r="CV49" s="571"/>
      <c r="CW49" s="571"/>
      <c r="CX49" s="571"/>
      <c r="CY49" s="572"/>
      <c r="CZ49" s="573">
        <v>100</v>
      </c>
      <c r="DA49" s="574"/>
      <c r="DB49" s="574"/>
      <c r="DC49" s="575"/>
      <c r="DD49" s="576">
        <v>12318223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89" zoomScaleNormal="70" zoomScaleSheetLayoutView="89"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18191</v>
      </c>
      <c r="R7" s="1099"/>
      <c r="S7" s="1099"/>
      <c r="T7" s="1099"/>
      <c r="U7" s="1099"/>
      <c r="V7" s="1099">
        <v>16832</v>
      </c>
      <c r="W7" s="1099"/>
      <c r="X7" s="1099"/>
      <c r="Y7" s="1099"/>
      <c r="Z7" s="1099"/>
      <c r="AA7" s="1099">
        <v>1359</v>
      </c>
      <c r="AB7" s="1099"/>
      <c r="AC7" s="1099"/>
      <c r="AD7" s="1099"/>
      <c r="AE7" s="1100"/>
      <c r="AF7" s="1101">
        <v>1293</v>
      </c>
      <c r="AG7" s="1102"/>
      <c r="AH7" s="1102"/>
      <c r="AI7" s="1102"/>
      <c r="AJ7" s="1103"/>
      <c r="AK7" s="1085">
        <v>163</v>
      </c>
      <c r="AL7" s="1086"/>
      <c r="AM7" s="1086"/>
      <c r="AN7" s="1086"/>
      <c r="AO7" s="1086"/>
      <c r="AP7" s="1086">
        <v>22770</v>
      </c>
      <c r="AQ7" s="1086"/>
      <c r="AR7" s="1086"/>
      <c r="AS7" s="1086"/>
      <c r="AT7" s="1086"/>
      <c r="AU7" s="1087" t="s">
        <v>562</v>
      </c>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549</v>
      </c>
      <c r="BT7" s="1090"/>
      <c r="BU7" s="1090"/>
      <c r="BV7" s="1090"/>
      <c r="BW7" s="1090"/>
      <c r="BX7" s="1090"/>
      <c r="BY7" s="1090"/>
      <c r="BZ7" s="1090"/>
      <c r="CA7" s="1090"/>
      <c r="CB7" s="1090"/>
      <c r="CC7" s="1090"/>
      <c r="CD7" s="1090"/>
      <c r="CE7" s="1090"/>
      <c r="CF7" s="1090"/>
      <c r="CG7" s="1091"/>
      <c r="CH7" s="1082">
        <v>0</v>
      </c>
      <c r="CI7" s="1083"/>
      <c r="CJ7" s="1083"/>
      <c r="CK7" s="1083"/>
      <c r="CL7" s="1084"/>
      <c r="CM7" s="1082">
        <v>141</v>
      </c>
      <c r="CN7" s="1083"/>
      <c r="CO7" s="1083"/>
      <c r="CP7" s="1083"/>
      <c r="CQ7" s="1084"/>
      <c r="CR7" s="1082">
        <v>11</v>
      </c>
      <c r="CS7" s="1083"/>
      <c r="CT7" s="1083"/>
      <c r="CU7" s="1083"/>
      <c r="CV7" s="1084"/>
      <c r="CW7" s="1082">
        <v>0</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31" t="s">
        <v>364</v>
      </c>
      <c r="C8" s="1032"/>
      <c r="D8" s="1032"/>
      <c r="E8" s="1032"/>
      <c r="F8" s="1032"/>
      <c r="G8" s="1032"/>
      <c r="H8" s="1032"/>
      <c r="I8" s="1032"/>
      <c r="J8" s="1032"/>
      <c r="K8" s="1032"/>
      <c r="L8" s="1032"/>
      <c r="M8" s="1032"/>
      <c r="N8" s="1032"/>
      <c r="O8" s="1032"/>
      <c r="P8" s="1033"/>
      <c r="Q8" s="1037">
        <v>99</v>
      </c>
      <c r="R8" s="1038"/>
      <c r="S8" s="1038"/>
      <c r="T8" s="1038"/>
      <c r="U8" s="1038"/>
      <c r="V8" s="1038">
        <v>91</v>
      </c>
      <c r="W8" s="1038"/>
      <c r="X8" s="1038"/>
      <c r="Y8" s="1038"/>
      <c r="Z8" s="1038"/>
      <c r="AA8" s="1038">
        <v>8</v>
      </c>
      <c r="AB8" s="1038"/>
      <c r="AC8" s="1038"/>
      <c r="AD8" s="1038"/>
      <c r="AE8" s="1039"/>
      <c r="AF8" s="1013">
        <v>8</v>
      </c>
      <c r="AG8" s="1014"/>
      <c r="AH8" s="1014"/>
      <c r="AI8" s="1014"/>
      <c r="AJ8" s="1015"/>
      <c r="AK8" s="1080">
        <v>5</v>
      </c>
      <c r="AL8" s="1081"/>
      <c r="AM8" s="1081"/>
      <c r="AN8" s="1081"/>
      <c r="AO8" s="1081"/>
      <c r="AP8" s="1081" t="s">
        <v>553</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550</v>
      </c>
      <c r="BT8" s="1009"/>
      <c r="BU8" s="1009"/>
      <c r="BV8" s="1009"/>
      <c r="BW8" s="1009"/>
      <c r="BX8" s="1009"/>
      <c r="BY8" s="1009"/>
      <c r="BZ8" s="1009"/>
      <c r="CA8" s="1009"/>
      <c r="CB8" s="1009"/>
      <c r="CC8" s="1009"/>
      <c r="CD8" s="1009"/>
      <c r="CE8" s="1009"/>
      <c r="CF8" s="1009"/>
      <c r="CG8" s="1010"/>
      <c r="CH8" s="983">
        <v>-19</v>
      </c>
      <c r="CI8" s="984"/>
      <c r="CJ8" s="984"/>
      <c r="CK8" s="984"/>
      <c r="CL8" s="985"/>
      <c r="CM8" s="983">
        <v>3</v>
      </c>
      <c r="CN8" s="984"/>
      <c r="CO8" s="984"/>
      <c r="CP8" s="984"/>
      <c r="CQ8" s="985"/>
      <c r="CR8" s="983">
        <v>2</v>
      </c>
      <c r="CS8" s="984"/>
      <c r="CT8" s="984"/>
      <c r="CU8" s="984"/>
      <c r="CV8" s="985"/>
      <c r="CW8" s="983">
        <v>9</v>
      </c>
      <c r="CX8" s="984"/>
      <c r="CY8" s="984"/>
      <c r="CZ8" s="984"/>
      <c r="DA8" s="985"/>
      <c r="DB8" s="983">
        <v>0</v>
      </c>
      <c r="DC8" s="984"/>
      <c r="DD8" s="984"/>
      <c r="DE8" s="984"/>
      <c r="DF8" s="985"/>
      <c r="DG8" s="983">
        <v>0</v>
      </c>
      <c r="DH8" s="984"/>
      <c r="DI8" s="984"/>
      <c r="DJ8" s="984"/>
      <c r="DK8" s="985"/>
      <c r="DL8" s="983">
        <v>0</v>
      </c>
      <c r="DM8" s="984"/>
      <c r="DN8" s="984"/>
      <c r="DO8" s="984"/>
      <c r="DP8" s="985"/>
      <c r="DQ8" s="983">
        <v>0</v>
      </c>
      <c r="DR8" s="984"/>
      <c r="DS8" s="984"/>
      <c r="DT8" s="984"/>
      <c r="DU8" s="985"/>
      <c r="DV8" s="986"/>
      <c r="DW8" s="987"/>
      <c r="DX8" s="987"/>
      <c r="DY8" s="987"/>
      <c r="DZ8" s="988"/>
      <c r="EA8" s="205"/>
    </row>
    <row r="9" spans="1:131" s="206" customFormat="1" ht="26.25" customHeight="1">
      <c r="A9" s="212">
        <v>3</v>
      </c>
      <c r="B9" s="1031" t="s">
        <v>365</v>
      </c>
      <c r="C9" s="1032"/>
      <c r="D9" s="1032"/>
      <c r="E9" s="1032"/>
      <c r="F9" s="1032"/>
      <c r="G9" s="1032"/>
      <c r="H9" s="1032"/>
      <c r="I9" s="1032"/>
      <c r="J9" s="1032"/>
      <c r="K9" s="1032"/>
      <c r="L9" s="1032"/>
      <c r="M9" s="1032"/>
      <c r="N9" s="1032"/>
      <c r="O9" s="1032"/>
      <c r="P9" s="1033"/>
      <c r="Q9" s="1037">
        <v>39</v>
      </c>
      <c r="R9" s="1038"/>
      <c r="S9" s="1038"/>
      <c r="T9" s="1038"/>
      <c r="U9" s="1038"/>
      <c r="V9" s="1038">
        <v>39</v>
      </c>
      <c r="W9" s="1038"/>
      <c r="X9" s="1038"/>
      <c r="Y9" s="1038"/>
      <c r="Z9" s="1038"/>
      <c r="AA9" s="1038">
        <v>0</v>
      </c>
      <c r="AB9" s="1038"/>
      <c r="AC9" s="1038"/>
      <c r="AD9" s="1038"/>
      <c r="AE9" s="1039"/>
      <c r="AF9" s="1013">
        <v>0</v>
      </c>
      <c r="AG9" s="1014"/>
      <c r="AH9" s="1014"/>
      <c r="AI9" s="1014"/>
      <c r="AJ9" s="1015"/>
      <c r="AK9" s="1080" t="s">
        <v>554</v>
      </c>
      <c r="AL9" s="1081"/>
      <c r="AM9" s="1081"/>
      <c r="AN9" s="1081"/>
      <c r="AO9" s="1081"/>
      <c r="AP9" s="1081" t="s">
        <v>558</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551</v>
      </c>
      <c r="BT9" s="1009"/>
      <c r="BU9" s="1009"/>
      <c r="BV9" s="1009"/>
      <c r="BW9" s="1009"/>
      <c r="BX9" s="1009"/>
      <c r="BY9" s="1009"/>
      <c r="BZ9" s="1009"/>
      <c r="CA9" s="1009"/>
      <c r="CB9" s="1009"/>
      <c r="CC9" s="1009"/>
      <c r="CD9" s="1009"/>
      <c r="CE9" s="1009"/>
      <c r="CF9" s="1009"/>
      <c r="CG9" s="1010"/>
      <c r="CH9" s="983">
        <v>-5</v>
      </c>
      <c r="CI9" s="984"/>
      <c r="CJ9" s="984"/>
      <c r="CK9" s="984"/>
      <c r="CL9" s="985"/>
      <c r="CM9" s="983">
        <v>118</v>
      </c>
      <c r="CN9" s="984"/>
      <c r="CO9" s="984"/>
      <c r="CP9" s="984"/>
      <c r="CQ9" s="985"/>
      <c r="CR9" s="983">
        <v>72</v>
      </c>
      <c r="CS9" s="984"/>
      <c r="CT9" s="984"/>
      <c r="CU9" s="984"/>
      <c r="CV9" s="985"/>
      <c r="CW9" s="983">
        <v>0</v>
      </c>
      <c r="CX9" s="984"/>
      <c r="CY9" s="984"/>
      <c r="CZ9" s="984"/>
      <c r="DA9" s="985"/>
      <c r="DB9" s="983">
        <v>0</v>
      </c>
      <c r="DC9" s="984"/>
      <c r="DD9" s="984"/>
      <c r="DE9" s="984"/>
      <c r="DF9" s="985"/>
      <c r="DG9" s="983">
        <v>0</v>
      </c>
      <c r="DH9" s="984"/>
      <c r="DI9" s="984"/>
      <c r="DJ9" s="984"/>
      <c r="DK9" s="985"/>
      <c r="DL9" s="983">
        <v>0</v>
      </c>
      <c r="DM9" s="984"/>
      <c r="DN9" s="984"/>
      <c r="DO9" s="984"/>
      <c r="DP9" s="985"/>
      <c r="DQ9" s="983">
        <v>0</v>
      </c>
      <c r="DR9" s="984"/>
      <c r="DS9" s="984"/>
      <c r="DT9" s="984"/>
      <c r="DU9" s="985"/>
      <c r="DV9" s="986"/>
      <c r="DW9" s="987"/>
      <c r="DX9" s="987"/>
      <c r="DY9" s="987"/>
      <c r="DZ9" s="988"/>
      <c r="EA9" s="205"/>
    </row>
    <row r="10" spans="1:131" s="206" customFormat="1" ht="26.25" customHeight="1">
      <c r="A10" s="212">
        <v>4</v>
      </c>
      <c r="B10" s="1031" t="s">
        <v>366</v>
      </c>
      <c r="C10" s="1032"/>
      <c r="D10" s="1032"/>
      <c r="E10" s="1032"/>
      <c r="F10" s="1032"/>
      <c r="G10" s="1032"/>
      <c r="H10" s="1032"/>
      <c r="I10" s="1032"/>
      <c r="J10" s="1032"/>
      <c r="K10" s="1032"/>
      <c r="L10" s="1032"/>
      <c r="M10" s="1032"/>
      <c r="N10" s="1032"/>
      <c r="O10" s="1032"/>
      <c r="P10" s="1033"/>
      <c r="Q10" s="1037">
        <v>8</v>
      </c>
      <c r="R10" s="1038"/>
      <c r="S10" s="1038"/>
      <c r="T10" s="1038"/>
      <c r="U10" s="1038"/>
      <c r="V10" s="1038">
        <v>5</v>
      </c>
      <c r="W10" s="1038"/>
      <c r="X10" s="1038"/>
      <c r="Y10" s="1038"/>
      <c r="Z10" s="1038"/>
      <c r="AA10" s="1038">
        <v>3</v>
      </c>
      <c r="AB10" s="1038"/>
      <c r="AC10" s="1038"/>
      <c r="AD10" s="1038"/>
      <c r="AE10" s="1039"/>
      <c r="AF10" s="1013">
        <v>2</v>
      </c>
      <c r="AG10" s="1014"/>
      <c r="AH10" s="1014"/>
      <c r="AI10" s="1014"/>
      <c r="AJ10" s="1015"/>
      <c r="AK10" s="1080" t="s">
        <v>554</v>
      </c>
      <c r="AL10" s="1081"/>
      <c r="AM10" s="1081"/>
      <c r="AN10" s="1081"/>
      <c r="AO10" s="1081"/>
      <c r="AP10" s="1081" t="s">
        <v>554</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552</v>
      </c>
      <c r="BT10" s="1009"/>
      <c r="BU10" s="1009"/>
      <c r="BV10" s="1009"/>
      <c r="BW10" s="1009"/>
      <c r="BX10" s="1009"/>
      <c r="BY10" s="1009"/>
      <c r="BZ10" s="1009"/>
      <c r="CA10" s="1009"/>
      <c r="CB10" s="1009"/>
      <c r="CC10" s="1009"/>
      <c r="CD10" s="1009"/>
      <c r="CE10" s="1009"/>
      <c r="CF10" s="1009"/>
      <c r="CG10" s="1010"/>
      <c r="CH10" s="983">
        <v>-29</v>
      </c>
      <c r="CI10" s="984"/>
      <c r="CJ10" s="984"/>
      <c r="CK10" s="984"/>
      <c r="CL10" s="985"/>
      <c r="CM10" s="983">
        <v>53</v>
      </c>
      <c r="CN10" s="984"/>
      <c r="CO10" s="984"/>
      <c r="CP10" s="984"/>
      <c r="CQ10" s="985"/>
      <c r="CR10" s="983">
        <v>73</v>
      </c>
      <c r="CS10" s="984"/>
      <c r="CT10" s="984"/>
      <c r="CU10" s="984"/>
      <c r="CV10" s="985"/>
      <c r="CW10" s="983">
        <v>8</v>
      </c>
      <c r="CX10" s="984"/>
      <c r="CY10" s="984"/>
      <c r="CZ10" s="984"/>
      <c r="DA10" s="985"/>
      <c r="DB10" s="983">
        <v>0</v>
      </c>
      <c r="DC10" s="984"/>
      <c r="DD10" s="984"/>
      <c r="DE10" s="984"/>
      <c r="DF10" s="985"/>
      <c r="DG10" s="983">
        <v>0</v>
      </c>
      <c r="DH10" s="984"/>
      <c r="DI10" s="984"/>
      <c r="DJ10" s="984"/>
      <c r="DK10" s="985"/>
      <c r="DL10" s="983">
        <v>0</v>
      </c>
      <c r="DM10" s="984"/>
      <c r="DN10" s="984"/>
      <c r="DO10" s="984"/>
      <c r="DP10" s="985"/>
      <c r="DQ10" s="983">
        <v>0</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18336</v>
      </c>
      <c r="R23" s="1063"/>
      <c r="S23" s="1063"/>
      <c r="T23" s="1063"/>
      <c r="U23" s="1063"/>
      <c r="V23" s="1063">
        <v>16968</v>
      </c>
      <c r="W23" s="1063"/>
      <c r="X23" s="1063"/>
      <c r="Y23" s="1063"/>
      <c r="Z23" s="1063"/>
      <c r="AA23" s="1063">
        <v>1368</v>
      </c>
      <c r="AB23" s="1063"/>
      <c r="AC23" s="1063"/>
      <c r="AD23" s="1063"/>
      <c r="AE23" s="1064"/>
      <c r="AF23" s="1065">
        <v>1302</v>
      </c>
      <c r="AG23" s="1063"/>
      <c r="AH23" s="1063"/>
      <c r="AI23" s="1063"/>
      <c r="AJ23" s="1066"/>
      <c r="AK23" s="1067"/>
      <c r="AL23" s="1068"/>
      <c r="AM23" s="1068"/>
      <c r="AN23" s="1068"/>
      <c r="AO23" s="1068"/>
      <c r="AP23" s="1063">
        <v>22770</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2924</v>
      </c>
      <c r="R28" s="1048"/>
      <c r="S28" s="1048"/>
      <c r="T28" s="1048"/>
      <c r="U28" s="1048"/>
      <c r="V28" s="1048">
        <v>2732</v>
      </c>
      <c r="W28" s="1048"/>
      <c r="X28" s="1048"/>
      <c r="Y28" s="1048"/>
      <c r="Z28" s="1048"/>
      <c r="AA28" s="1048">
        <v>193</v>
      </c>
      <c r="AB28" s="1048"/>
      <c r="AC28" s="1048"/>
      <c r="AD28" s="1048"/>
      <c r="AE28" s="1049"/>
      <c r="AF28" s="1050">
        <v>193</v>
      </c>
      <c r="AG28" s="1048"/>
      <c r="AH28" s="1048"/>
      <c r="AI28" s="1048"/>
      <c r="AJ28" s="1051"/>
      <c r="AK28" s="1052">
        <v>123</v>
      </c>
      <c r="AL28" s="1040"/>
      <c r="AM28" s="1040"/>
      <c r="AN28" s="1040"/>
      <c r="AO28" s="1040"/>
      <c r="AP28" s="1040" t="s">
        <v>554</v>
      </c>
      <c r="AQ28" s="1040"/>
      <c r="AR28" s="1040"/>
      <c r="AS28" s="1040"/>
      <c r="AT28" s="1040"/>
      <c r="AU28" s="1040" t="s">
        <v>554</v>
      </c>
      <c r="AV28" s="1040"/>
      <c r="AW28" s="1040"/>
      <c r="AX28" s="1040"/>
      <c r="AY28" s="1040"/>
      <c r="AZ28" s="1041" t="s">
        <v>553</v>
      </c>
      <c r="BA28" s="1041"/>
      <c r="BB28" s="1041"/>
      <c r="BC28" s="1041"/>
      <c r="BD28" s="1041"/>
      <c r="BE28" s="1042" t="s">
        <v>563</v>
      </c>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202</v>
      </c>
      <c r="R29" s="1038"/>
      <c r="S29" s="1038"/>
      <c r="T29" s="1038"/>
      <c r="U29" s="1038"/>
      <c r="V29" s="1038">
        <v>197</v>
      </c>
      <c r="W29" s="1038"/>
      <c r="X29" s="1038"/>
      <c r="Y29" s="1038"/>
      <c r="Z29" s="1038"/>
      <c r="AA29" s="1038">
        <v>5</v>
      </c>
      <c r="AB29" s="1038"/>
      <c r="AC29" s="1038"/>
      <c r="AD29" s="1038"/>
      <c r="AE29" s="1039"/>
      <c r="AF29" s="1013">
        <v>5</v>
      </c>
      <c r="AG29" s="1014"/>
      <c r="AH29" s="1014"/>
      <c r="AI29" s="1014"/>
      <c r="AJ29" s="1015"/>
      <c r="AK29" s="974">
        <v>78</v>
      </c>
      <c r="AL29" s="965"/>
      <c r="AM29" s="965"/>
      <c r="AN29" s="965"/>
      <c r="AO29" s="965"/>
      <c r="AP29" s="965">
        <v>12</v>
      </c>
      <c r="AQ29" s="965"/>
      <c r="AR29" s="965"/>
      <c r="AS29" s="965"/>
      <c r="AT29" s="965"/>
      <c r="AU29" s="965">
        <v>5</v>
      </c>
      <c r="AV29" s="965"/>
      <c r="AW29" s="965"/>
      <c r="AX29" s="965"/>
      <c r="AY29" s="965"/>
      <c r="AZ29" s="1036" t="s">
        <v>554</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346</v>
      </c>
      <c r="R30" s="1038"/>
      <c r="S30" s="1038"/>
      <c r="T30" s="1038"/>
      <c r="U30" s="1038"/>
      <c r="V30" s="1038">
        <v>345</v>
      </c>
      <c r="W30" s="1038"/>
      <c r="X30" s="1038"/>
      <c r="Y30" s="1038"/>
      <c r="Z30" s="1038"/>
      <c r="AA30" s="1038">
        <v>1</v>
      </c>
      <c r="AB30" s="1038"/>
      <c r="AC30" s="1038"/>
      <c r="AD30" s="1038"/>
      <c r="AE30" s="1039"/>
      <c r="AF30" s="1013">
        <v>1</v>
      </c>
      <c r="AG30" s="1014"/>
      <c r="AH30" s="1014"/>
      <c r="AI30" s="1014"/>
      <c r="AJ30" s="1015"/>
      <c r="AK30" s="974">
        <v>84</v>
      </c>
      <c r="AL30" s="965"/>
      <c r="AM30" s="965"/>
      <c r="AN30" s="965"/>
      <c r="AO30" s="965"/>
      <c r="AP30" s="965" t="s">
        <v>554</v>
      </c>
      <c r="AQ30" s="965"/>
      <c r="AR30" s="965"/>
      <c r="AS30" s="965"/>
      <c r="AT30" s="965"/>
      <c r="AU30" s="965" t="s">
        <v>554</v>
      </c>
      <c r="AV30" s="965"/>
      <c r="AW30" s="965"/>
      <c r="AX30" s="965"/>
      <c r="AY30" s="965"/>
      <c r="AZ30" s="1036" t="s">
        <v>558</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2843</v>
      </c>
      <c r="R31" s="1038"/>
      <c r="S31" s="1038"/>
      <c r="T31" s="1038"/>
      <c r="U31" s="1038"/>
      <c r="V31" s="1038">
        <v>2767</v>
      </c>
      <c r="W31" s="1038"/>
      <c r="X31" s="1038"/>
      <c r="Y31" s="1038"/>
      <c r="Z31" s="1038"/>
      <c r="AA31" s="1038">
        <v>76</v>
      </c>
      <c r="AB31" s="1038"/>
      <c r="AC31" s="1038"/>
      <c r="AD31" s="1038"/>
      <c r="AE31" s="1039"/>
      <c r="AF31" s="1013">
        <v>76</v>
      </c>
      <c r="AG31" s="1014"/>
      <c r="AH31" s="1014"/>
      <c r="AI31" s="1014"/>
      <c r="AJ31" s="1015"/>
      <c r="AK31" s="974">
        <v>389</v>
      </c>
      <c r="AL31" s="965"/>
      <c r="AM31" s="965"/>
      <c r="AN31" s="965"/>
      <c r="AO31" s="965"/>
      <c r="AP31" s="965" t="s">
        <v>554</v>
      </c>
      <c r="AQ31" s="965"/>
      <c r="AR31" s="965"/>
      <c r="AS31" s="965"/>
      <c r="AT31" s="965"/>
      <c r="AU31" s="965" t="s">
        <v>558</v>
      </c>
      <c r="AV31" s="965"/>
      <c r="AW31" s="965"/>
      <c r="AX31" s="965"/>
      <c r="AY31" s="965"/>
      <c r="AZ31" s="1036" t="s">
        <v>553</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31</v>
      </c>
      <c r="R32" s="1038"/>
      <c r="S32" s="1038"/>
      <c r="T32" s="1038"/>
      <c r="U32" s="1038"/>
      <c r="V32" s="1038">
        <v>30</v>
      </c>
      <c r="W32" s="1038"/>
      <c r="X32" s="1038"/>
      <c r="Y32" s="1038"/>
      <c r="Z32" s="1038"/>
      <c r="AA32" s="1038">
        <v>1</v>
      </c>
      <c r="AB32" s="1038"/>
      <c r="AC32" s="1038"/>
      <c r="AD32" s="1038"/>
      <c r="AE32" s="1039"/>
      <c r="AF32" s="1013">
        <v>1</v>
      </c>
      <c r="AG32" s="1014"/>
      <c r="AH32" s="1014"/>
      <c r="AI32" s="1014"/>
      <c r="AJ32" s="1015"/>
      <c r="AK32" s="974">
        <v>20</v>
      </c>
      <c r="AL32" s="965"/>
      <c r="AM32" s="965"/>
      <c r="AN32" s="965"/>
      <c r="AO32" s="965"/>
      <c r="AP32" s="965" t="s">
        <v>558</v>
      </c>
      <c r="AQ32" s="965"/>
      <c r="AR32" s="965"/>
      <c r="AS32" s="965"/>
      <c r="AT32" s="965"/>
      <c r="AU32" s="965" t="s">
        <v>554</v>
      </c>
      <c r="AV32" s="965"/>
      <c r="AW32" s="965"/>
      <c r="AX32" s="965"/>
      <c r="AY32" s="965"/>
      <c r="AZ32" s="1036" t="s">
        <v>559</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287</v>
      </c>
      <c r="R33" s="1038"/>
      <c r="S33" s="1038"/>
      <c r="T33" s="1038"/>
      <c r="U33" s="1038"/>
      <c r="V33" s="1038">
        <v>200</v>
      </c>
      <c r="W33" s="1038"/>
      <c r="X33" s="1038"/>
      <c r="Y33" s="1038"/>
      <c r="Z33" s="1038"/>
      <c r="AA33" s="1038">
        <v>87</v>
      </c>
      <c r="AB33" s="1038"/>
      <c r="AC33" s="1038"/>
      <c r="AD33" s="1038"/>
      <c r="AE33" s="1039"/>
      <c r="AF33" s="1013">
        <v>1120</v>
      </c>
      <c r="AG33" s="1014"/>
      <c r="AH33" s="1014"/>
      <c r="AI33" s="1014"/>
      <c r="AJ33" s="1015"/>
      <c r="AK33" s="974" t="s">
        <v>557</v>
      </c>
      <c r="AL33" s="965"/>
      <c r="AM33" s="965"/>
      <c r="AN33" s="965"/>
      <c r="AO33" s="965"/>
      <c r="AP33" s="965">
        <v>389</v>
      </c>
      <c r="AQ33" s="965"/>
      <c r="AR33" s="965"/>
      <c r="AS33" s="965"/>
      <c r="AT33" s="965"/>
      <c r="AU33" s="965">
        <v>9</v>
      </c>
      <c r="AV33" s="965"/>
      <c r="AW33" s="965"/>
      <c r="AX33" s="965"/>
      <c r="AY33" s="965"/>
      <c r="AZ33" s="1036" t="s">
        <v>560</v>
      </c>
      <c r="BA33" s="1036"/>
      <c r="BB33" s="1036"/>
      <c r="BC33" s="1036"/>
      <c r="BD33" s="1036"/>
      <c r="BE33" s="1026" t="s">
        <v>386</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1538</v>
      </c>
      <c r="R34" s="1038"/>
      <c r="S34" s="1038"/>
      <c r="T34" s="1038"/>
      <c r="U34" s="1038"/>
      <c r="V34" s="1038">
        <v>1605</v>
      </c>
      <c r="W34" s="1038"/>
      <c r="X34" s="1038"/>
      <c r="Y34" s="1038"/>
      <c r="Z34" s="1038"/>
      <c r="AA34" s="1038">
        <v>-67</v>
      </c>
      <c r="AB34" s="1038"/>
      <c r="AC34" s="1038"/>
      <c r="AD34" s="1038"/>
      <c r="AE34" s="1039"/>
      <c r="AF34" s="1013">
        <v>1666</v>
      </c>
      <c r="AG34" s="1014"/>
      <c r="AH34" s="1014"/>
      <c r="AI34" s="1014"/>
      <c r="AJ34" s="1015"/>
      <c r="AK34" s="974" t="s">
        <v>554</v>
      </c>
      <c r="AL34" s="965"/>
      <c r="AM34" s="965"/>
      <c r="AN34" s="965"/>
      <c r="AO34" s="965"/>
      <c r="AP34" s="965">
        <v>826</v>
      </c>
      <c r="AQ34" s="965"/>
      <c r="AR34" s="965"/>
      <c r="AS34" s="965"/>
      <c r="AT34" s="965"/>
      <c r="AU34" s="965">
        <v>489</v>
      </c>
      <c r="AV34" s="965"/>
      <c r="AW34" s="965"/>
      <c r="AX34" s="965"/>
      <c r="AY34" s="965"/>
      <c r="AZ34" s="1036" t="s">
        <v>554</v>
      </c>
      <c r="BA34" s="1036"/>
      <c r="BB34" s="1036"/>
      <c r="BC34" s="1036"/>
      <c r="BD34" s="1036"/>
      <c r="BE34" s="1026" t="s">
        <v>386</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388</v>
      </c>
      <c r="C35" s="1032"/>
      <c r="D35" s="1032"/>
      <c r="E35" s="1032"/>
      <c r="F35" s="1032"/>
      <c r="G35" s="1032"/>
      <c r="H35" s="1032"/>
      <c r="I35" s="1032"/>
      <c r="J35" s="1032"/>
      <c r="K35" s="1032"/>
      <c r="L35" s="1032"/>
      <c r="M35" s="1032"/>
      <c r="N35" s="1032"/>
      <c r="O35" s="1032"/>
      <c r="P35" s="1033"/>
      <c r="Q35" s="1037">
        <v>308</v>
      </c>
      <c r="R35" s="1038"/>
      <c r="S35" s="1038"/>
      <c r="T35" s="1038"/>
      <c r="U35" s="1038"/>
      <c r="V35" s="1038">
        <v>263</v>
      </c>
      <c r="W35" s="1038"/>
      <c r="X35" s="1038"/>
      <c r="Y35" s="1038"/>
      <c r="Z35" s="1038"/>
      <c r="AA35" s="1038">
        <v>44</v>
      </c>
      <c r="AB35" s="1038"/>
      <c r="AC35" s="1038"/>
      <c r="AD35" s="1038"/>
      <c r="AE35" s="1039"/>
      <c r="AF35" s="1013">
        <v>3</v>
      </c>
      <c r="AG35" s="1014"/>
      <c r="AH35" s="1014"/>
      <c r="AI35" s="1014"/>
      <c r="AJ35" s="1015"/>
      <c r="AK35" s="974">
        <v>76</v>
      </c>
      <c r="AL35" s="965"/>
      <c r="AM35" s="965"/>
      <c r="AN35" s="965"/>
      <c r="AO35" s="965"/>
      <c r="AP35" s="965">
        <v>883</v>
      </c>
      <c r="AQ35" s="965"/>
      <c r="AR35" s="965"/>
      <c r="AS35" s="965"/>
      <c r="AT35" s="965"/>
      <c r="AU35" s="965">
        <v>554</v>
      </c>
      <c r="AV35" s="965"/>
      <c r="AW35" s="965"/>
      <c r="AX35" s="965"/>
      <c r="AY35" s="965"/>
      <c r="AZ35" s="1036" t="s">
        <v>558</v>
      </c>
      <c r="BA35" s="1036"/>
      <c r="BB35" s="1036"/>
      <c r="BC35" s="1036"/>
      <c r="BD35" s="1036"/>
      <c r="BE35" s="1026" t="s">
        <v>389</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390</v>
      </c>
      <c r="C36" s="1032"/>
      <c r="D36" s="1032"/>
      <c r="E36" s="1032"/>
      <c r="F36" s="1032"/>
      <c r="G36" s="1032"/>
      <c r="H36" s="1032"/>
      <c r="I36" s="1032"/>
      <c r="J36" s="1032"/>
      <c r="K36" s="1032"/>
      <c r="L36" s="1032"/>
      <c r="M36" s="1032"/>
      <c r="N36" s="1032"/>
      <c r="O36" s="1032"/>
      <c r="P36" s="1033"/>
      <c r="Q36" s="1037">
        <v>1163</v>
      </c>
      <c r="R36" s="1038"/>
      <c r="S36" s="1038"/>
      <c r="T36" s="1038"/>
      <c r="U36" s="1038"/>
      <c r="V36" s="1038">
        <v>1149</v>
      </c>
      <c r="W36" s="1038"/>
      <c r="X36" s="1038"/>
      <c r="Y36" s="1038"/>
      <c r="Z36" s="1038"/>
      <c r="AA36" s="1038">
        <v>14</v>
      </c>
      <c r="AB36" s="1038"/>
      <c r="AC36" s="1038"/>
      <c r="AD36" s="1038"/>
      <c r="AE36" s="1039"/>
      <c r="AF36" s="1013">
        <v>14</v>
      </c>
      <c r="AG36" s="1014"/>
      <c r="AH36" s="1014"/>
      <c r="AI36" s="1014"/>
      <c r="AJ36" s="1015"/>
      <c r="AK36" s="974">
        <v>516</v>
      </c>
      <c r="AL36" s="965"/>
      <c r="AM36" s="965"/>
      <c r="AN36" s="965"/>
      <c r="AO36" s="965"/>
      <c r="AP36" s="965">
        <v>8179</v>
      </c>
      <c r="AQ36" s="965"/>
      <c r="AR36" s="965"/>
      <c r="AS36" s="965"/>
      <c r="AT36" s="965"/>
      <c r="AU36" s="965">
        <v>7852</v>
      </c>
      <c r="AV36" s="965"/>
      <c r="AW36" s="965"/>
      <c r="AX36" s="965"/>
      <c r="AY36" s="965"/>
      <c r="AZ36" s="1036" t="s">
        <v>561</v>
      </c>
      <c r="BA36" s="1036"/>
      <c r="BB36" s="1036"/>
      <c r="BC36" s="1036"/>
      <c r="BD36" s="1036"/>
      <c r="BE36" s="1026" t="s">
        <v>389</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391</v>
      </c>
      <c r="C37" s="1032"/>
      <c r="D37" s="1032"/>
      <c r="E37" s="1032"/>
      <c r="F37" s="1032"/>
      <c r="G37" s="1032"/>
      <c r="H37" s="1032"/>
      <c r="I37" s="1032"/>
      <c r="J37" s="1032"/>
      <c r="K37" s="1032"/>
      <c r="L37" s="1032"/>
      <c r="M37" s="1032"/>
      <c r="N37" s="1032"/>
      <c r="O37" s="1032"/>
      <c r="P37" s="1033"/>
      <c r="Q37" s="1037">
        <v>165</v>
      </c>
      <c r="R37" s="1038"/>
      <c r="S37" s="1038"/>
      <c r="T37" s="1038"/>
      <c r="U37" s="1038"/>
      <c r="V37" s="1038">
        <v>163</v>
      </c>
      <c r="W37" s="1038"/>
      <c r="X37" s="1038"/>
      <c r="Y37" s="1038"/>
      <c r="Z37" s="1038"/>
      <c r="AA37" s="1038">
        <v>2</v>
      </c>
      <c r="AB37" s="1038"/>
      <c r="AC37" s="1038"/>
      <c r="AD37" s="1038"/>
      <c r="AE37" s="1039"/>
      <c r="AF37" s="1013">
        <v>2</v>
      </c>
      <c r="AG37" s="1014"/>
      <c r="AH37" s="1014"/>
      <c r="AI37" s="1014"/>
      <c r="AJ37" s="1015"/>
      <c r="AK37" s="974">
        <v>138</v>
      </c>
      <c r="AL37" s="965"/>
      <c r="AM37" s="965"/>
      <c r="AN37" s="965"/>
      <c r="AO37" s="965"/>
      <c r="AP37" s="965">
        <v>1412</v>
      </c>
      <c r="AQ37" s="965"/>
      <c r="AR37" s="965"/>
      <c r="AS37" s="965"/>
      <c r="AT37" s="965"/>
      <c r="AU37" s="965">
        <v>1412</v>
      </c>
      <c r="AV37" s="965"/>
      <c r="AW37" s="965"/>
      <c r="AX37" s="965"/>
      <c r="AY37" s="965"/>
      <c r="AZ37" s="1036" t="s">
        <v>554</v>
      </c>
      <c r="BA37" s="1036"/>
      <c r="BB37" s="1036"/>
      <c r="BC37" s="1036"/>
      <c r="BD37" s="1036"/>
      <c r="BE37" s="1026" t="s">
        <v>389</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392</v>
      </c>
      <c r="C38" s="1032"/>
      <c r="D38" s="1032"/>
      <c r="E38" s="1032"/>
      <c r="F38" s="1032"/>
      <c r="G38" s="1032"/>
      <c r="H38" s="1032"/>
      <c r="I38" s="1032"/>
      <c r="J38" s="1032"/>
      <c r="K38" s="1032"/>
      <c r="L38" s="1032"/>
      <c r="M38" s="1032"/>
      <c r="N38" s="1032"/>
      <c r="O38" s="1032"/>
      <c r="P38" s="1033"/>
      <c r="Q38" s="1037">
        <v>305</v>
      </c>
      <c r="R38" s="1038"/>
      <c r="S38" s="1038"/>
      <c r="T38" s="1038"/>
      <c r="U38" s="1038"/>
      <c r="V38" s="1038">
        <v>300</v>
      </c>
      <c r="W38" s="1038"/>
      <c r="X38" s="1038"/>
      <c r="Y38" s="1038"/>
      <c r="Z38" s="1038"/>
      <c r="AA38" s="1038">
        <v>5</v>
      </c>
      <c r="AB38" s="1038"/>
      <c r="AC38" s="1038"/>
      <c r="AD38" s="1038"/>
      <c r="AE38" s="1039"/>
      <c r="AF38" s="1013">
        <v>5</v>
      </c>
      <c r="AG38" s="1014"/>
      <c r="AH38" s="1014"/>
      <c r="AI38" s="1014"/>
      <c r="AJ38" s="1015"/>
      <c r="AK38" s="974">
        <v>236</v>
      </c>
      <c r="AL38" s="965"/>
      <c r="AM38" s="965"/>
      <c r="AN38" s="965"/>
      <c r="AO38" s="965"/>
      <c r="AP38" s="965">
        <v>1865</v>
      </c>
      <c r="AQ38" s="965"/>
      <c r="AR38" s="965"/>
      <c r="AS38" s="965"/>
      <c r="AT38" s="965"/>
      <c r="AU38" s="965">
        <v>1862</v>
      </c>
      <c r="AV38" s="965"/>
      <c r="AW38" s="965"/>
      <c r="AX38" s="965"/>
      <c r="AY38" s="965"/>
      <c r="AZ38" s="1036" t="s">
        <v>554</v>
      </c>
      <c r="BA38" s="1036"/>
      <c r="BB38" s="1036"/>
      <c r="BC38" s="1036"/>
      <c r="BD38" s="1036"/>
      <c r="BE38" s="1026" t="s">
        <v>389</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t="s">
        <v>393</v>
      </c>
      <c r="C39" s="1032"/>
      <c r="D39" s="1032"/>
      <c r="E39" s="1032"/>
      <c r="F39" s="1032"/>
      <c r="G39" s="1032"/>
      <c r="H39" s="1032"/>
      <c r="I39" s="1032"/>
      <c r="J39" s="1032"/>
      <c r="K39" s="1032"/>
      <c r="L39" s="1032"/>
      <c r="M39" s="1032"/>
      <c r="N39" s="1032"/>
      <c r="O39" s="1032"/>
      <c r="P39" s="1033"/>
      <c r="Q39" s="1037">
        <v>21</v>
      </c>
      <c r="R39" s="1038"/>
      <c r="S39" s="1038"/>
      <c r="T39" s="1038"/>
      <c r="U39" s="1038"/>
      <c r="V39" s="1038">
        <v>20</v>
      </c>
      <c r="W39" s="1038"/>
      <c r="X39" s="1038"/>
      <c r="Y39" s="1038"/>
      <c r="Z39" s="1038"/>
      <c r="AA39" s="1038">
        <v>1</v>
      </c>
      <c r="AB39" s="1038"/>
      <c r="AC39" s="1038"/>
      <c r="AD39" s="1038"/>
      <c r="AE39" s="1039"/>
      <c r="AF39" s="1013">
        <v>1</v>
      </c>
      <c r="AG39" s="1014"/>
      <c r="AH39" s="1014"/>
      <c r="AI39" s="1014"/>
      <c r="AJ39" s="1015"/>
      <c r="AK39" s="974">
        <v>13</v>
      </c>
      <c r="AL39" s="965"/>
      <c r="AM39" s="965"/>
      <c r="AN39" s="965"/>
      <c r="AO39" s="965"/>
      <c r="AP39" s="965">
        <v>66</v>
      </c>
      <c r="AQ39" s="965"/>
      <c r="AR39" s="965"/>
      <c r="AS39" s="965"/>
      <c r="AT39" s="965"/>
      <c r="AU39" s="965">
        <v>61</v>
      </c>
      <c r="AV39" s="965"/>
      <c r="AW39" s="965"/>
      <c r="AX39" s="965"/>
      <c r="AY39" s="965"/>
      <c r="AZ39" s="1036" t="s">
        <v>554</v>
      </c>
      <c r="BA39" s="1036"/>
      <c r="BB39" s="1036"/>
      <c r="BC39" s="1036"/>
      <c r="BD39" s="1036"/>
      <c r="BE39" s="1026" t="s">
        <v>389</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t="s">
        <v>394</v>
      </c>
      <c r="C40" s="1032"/>
      <c r="D40" s="1032"/>
      <c r="E40" s="1032"/>
      <c r="F40" s="1032"/>
      <c r="G40" s="1032"/>
      <c r="H40" s="1032"/>
      <c r="I40" s="1032"/>
      <c r="J40" s="1032"/>
      <c r="K40" s="1032"/>
      <c r="L40" s="1032"/>
      <c r="M40" s="1032"/>
      <c r="N40" s="1032"/>
      <c r="O40" s="1032"/>
      <c r="P40" s="1033"/>
      <c r="Q40" s="1037">
        <v>152</v>
      </c>
      <c r="R40" s="1038"/>
      <c r="S40" s="1038"/>
      <c r="T40" s="1038"/>
      <c r="U40" s="1038"/>
      <c r="V40" s="1038">
        <v>152</v>
      </c>
      <c r="W40" s="1038"/>
      <c r="X40" s="1038"/>
      <c r="Y40" s="1038"/>
      <c r="Z40" s="1038"/>
      <c r="AA40" s="1038">
        <v>0</v>
      </c>
      <c r="AB40" s="1038"/>
      <c r="AC40" s="1038"/>
      <c r="AD40" s="1038"/>
      <c r="AE40" s="1039"/>
      <c r="AF40" s="1013">
        <v>0</v>
      </c>
      <c r="AG40" s="1014"/>
      <c r="AH40" s="1014"/>
      <c r="AI40" s="1014"/>
      <c r="AJ40" s="1015"/>
      <c r="AK40" s="974">
        <v>117</v>
      </c>
      <c r="AL40" s="965"/>
      <c r="AM40" s="965"/>
      <c r="AN40" s="965"/>
      <c r="AO40" s="965"/>
      <c r="AP40" s="965">
        <v>573</v>
      </c>
      <c r="AQ40" s="965"/>
      <c r="AR40" s="965"/>
      <c r="AS40" s="965"/>
      <c r="AT40" s="965"/>
      <c r="AU40" s="965">
        <v>549</v>
      </c>
      <c r="AV40" s="965"/>
      <c r="AW40" s="965"/>
      <c r="AX40" s="965"/>
      <c r="AY40" s="965"/>
      <c r="AZ40" s="1036" t="s">
        <v>554</v>
      </c>
      <c r="BA40" s="1036"/>
      <c r="BB40" s="1036"/>
      <c r="BC40" s="1036"/>
      <c r="BD40" s="1036"/>
      <c r="BE40" s="1026" t="s">
        <v>389</v>
      </c>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3086</v>
      </c>
      <c r="AG63" s="953"/>
      <c r="AH63" s="953"/>
      <c r="AI63" s="953"/>
      <c r="AJ63" s="1024"/>
      <c r="AK63" s="1025"/>
      <c r="AL63" s="957"/>
      <c r="AM63" s="957"/>
      <c r="AN63" s="957"/>
      <c r="AO63" s="957"/>
      <c r="AP63" s="953">
        <v>14205</v>
      </c>
      <c r="AQ63" s="953"/>
      <c r="AR63" s="953"/>
      <c r="AS63" s="953"/>
      <c r="AT63" s="953"/>
      <c r="AU63" s="953">
        <v>12793</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398</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399</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542</v>
      </c>
      <c r="C68" s="980"/>
      <c r="D68" s="980"/>
      <c r="E68" s="980"/>
      <c r="F68" s="980"/>
      <c r="G68" s="980"/>
      <c r="H68" s="980"/>
      <c r="I68" s="980"/>
      <c r="J68" s="980"/>
      <c r="K68" s="980"/>
      <c r="L68" s="980"/>
      <c r="M68" s="980"/>
      <c r="N68" s="980"/>
      <c r="O68" s="980"/>
      <c r="P68" s="981"/>
      <c r="Q68" s="982">
        <v>10474</v>
      </c>
      <c r="R68" s="976"/>
      <c r="S68" s="976"/>
      <c r="T68" s="976"/>
      <c r="U68" s="976"/>
      <c r="V68" s="976">
        <v>10424</v>
      </c>
      <c r="W68" s="976"/>
      <c r="X68" s="976"/>
      <c r="Y68" s="976"/>
      <c r="Z68" s="976"/>
      <c r="AA68" s="976">
        <v>50</v>
      </c>
      <c r="AB68" s="976"/>
      <c r="AC68" s="976"/>
      <c r="AD68" s="976"/>
      <c r="AE68" s="976"/>
      <c r="AF68" s="976">
        <v>50</v>
      </c>
      <c r="AG68" s="976"/>
      <c r="AH68" s="976"/>
      <c r="AI68" s="976"/>
      <c r="AJ68" s="976"/>
      <c r="AK68" s="976">
        <v>2200</v>
      </c>
      <c r="AL68" s="976"/>
      <c r="AM68" s="976"/>
      <c r="AN68" s="976"/>
      <c r="AO68" s="976"/>
      <c r="AP68" s="976" t="s">
        <v>554</v>
      </c>
      <c r="AQ68" s="976"/>
      <c r="AR68" s="976"/>
      <c r="AS68" s="976"/>
      <c r="AT68" s="976"/>
      <c r="AU68" s="976" t="s">
        <v>554</v>
      </c>
      <c r="AV68" s="976"/>
      <c r="AW68" s="976"/>
      <c r="AX68" s="976"/>
      <c r="AY68" s="976"/>
      <c r="AZ68" s="977" t="s">
        <v>555</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543</v>
      </c>
      <c r="C69" s="969"/>
      <c r="D69" s="969"/>
      <c r="E69" s="969"/>
      <c r="F69" s="969"/>
      <c r="G69" s="969"/>
      <c r="H69" s="969"/>
      <c r="I69" s="969"/>
      <c r="J69" s="969"/>
      <c r="K69" s="969"/>
      <c r="L69" s="969"/>
      <c r="M69" s="969"/>
      <c r="N69" s="969"/>
      <c r="O69" s="969"/>
      <c r="P69" s="970"/>
      <c r="Q69" s="971">
        <v>69</v>
      </c>
      <c r="R69" s="965"/>
      <c r="S69" s="965"/>
      <c r="T69" s="965"/>
      <c r="U69" s="965"/>
      <c r="V69" s="965">
        <v>64</v>
      </c>
      <c r="W69" s="965"/>
      <c r="X69" s="965"/>
      <c r="Y69" s="965"/>
      <c r="Z69" s="965"/>
      <c r="AA69" s="965">
        <v>4</v>
      </c>
      <c r="AB69" s="965"/>
      <c r="AC69" s="965"/>
      <c r="AD69" s="965"/>
      <c r="AE69" s="965"/>
      <c r="AF69" s="965">
        <v>4</v>
      </c>
      <c r="AG69" s="965"/>
      <c r="AH69" s="965"/>
      <c r="AI69" s="965"/>
      <c r="AJ69" s="965"/>
      <c r="AK69" s="965" t="s">
        <v>553</v>
      </c>
      <c r="AL69" s="965"/>
      <c r="AM69" s="965"/>
      <c r="AN69" s="965"/>
      <c r="AO69" s="965"/>
      <c r="AP69" s="965" t="s">
        <v>554</v>
      </c>
      <c r="AQ69" s="965"/>
      <c r="AR69" s="965"/>
      <c r="AS69" s="965"/>
      <c r="AT69" s="965"/>
      <c r="AU69" s="965" t="s">
        <v>554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544</v>
      </c>
      <c r="C70" s="969"/>
      <c r="D70" s="969"/>
      <c r="E70" s="969"/>
      <c r="F70" s="969"/>
      <c r="G70" s="969"/>
      <c r="H70" s="969"/>
      <c r="I70" s="969"/>
      <c r="J70" s="969"/>
      <c r="K70" s="969"/>
      <c r="L70" s="969"/>
      <c r="M70" s="969"/>
      <c r="N70" s="969"/>
      <c r="O70" s="969"/>
      <c r="P70" s="970"/>
      <c r="Q70" s="971">
        <v>598</v>
      </c>
      <c r="R70" s="965"/>
      <c r="S70" s="965"/>
      <c r="T70" s="965"/>
      <c r="U70" s="965"/>
      <c r="V70" s="965">
        <v>535</v>
      </c>
      <c r="W70" s="965"/>
      <c r="X70" s="965"/>
      <c r="Y70" s="965"/>
      <c r="Z70" s="965"/>
      <c r="AA70" s="965">
        <v>13</v>
      </c>
      <c r="AB70" s="965"/>
      <c r="AC70" s="965"/>
      <c r="AD70" s="965"/>
      <c r="AE70" s="965"/>
      <c r="AF70" s="965">
        <v>692</v>
      </c>
      <c r="AG70" s="965"/>
      <c r="AH70" s="965"/>
      <c r="AI70" s="965"/>
      <c r="AJ70" s="965"/>
      <c r="AK70" s="965" t="s">
        <v>554</v>
      </c>
      <c r="AL70" s="965"/>
      <c r="AM70" s="965"/>
      <c r="AN70" s="965"/>
      <c r="AO70" s="965"/>
      <c r="AP70" s="965" t="s">
        <v>554</v>
      </c>
      <c r="AQ70" s="965"/>
      <c r="AR70" s="965"/>
      <c r="AS70" s="965"/>
      <c r="AT70" s="965"/>
      <c r="AU70" s="965" t="s">
        <v>554</v>
      </c>
      <c r="AV70" s="965"/>
      <c r="AW70" s="965"/>
      <c r="AX70" s="965"/>
      <c r="AY70" s="965"/>
      <c r="AZ70" s="966" t="s">
        <v>556</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545</v>
      </c>
      <c r="C71" s="969"/>
      <c r="D71" s="969"/>
      <c r="E71" s="969"/>
      <c r="F71" s="969"/>
      <c r="G71" s="969"/>
      <c r="H71" s="969"/>
      <c r="I71" s="969"/>
      <c r="J71" s="969"/>
      <c r="K71" s="969"/>
      <c r="L71" s="969"/>
      <c r="M71" s="969"/>
      <c r="N71" s="969"/>
      <c r="O71" s="969"/>
      <c r="P71" s="970"/>
      <c r="Q71" s="971">
        <v>195</v>
      </c>
      <c r="R71" s="965"/>
      <c r="S71" s="965"/>
      <c r="T71" s="965"/>
      <c r="U71" s="965"/>
      <c r="V71" s="965">
        <v>195</v>
      </c>
      <c r="W71" s="965"/>
      <c r="X71" s="965"/>
      <c r="Y71" s="965"/>
      <c r="Z71" s="965"/>
      <c r="AA71" s="965">
        <v>0</v>
      </c>
      <c r="AB71" s="965"/>
      <c r="AC71" s="965"/>
      <c r="AD71" s="965"/>
      <c r="AE71" s="965"/>
      <c r="AF71" s="965">
        <v>0</v>
      </c>
      <c r="AG71" s="965"/>
      <c r="AH71" s="965"/>
      <c r="AI71" s="965"/>
      <c r="AJ71" s="965"/>
      <c r="AK71" s="965" t="s">
        <v>557</v>
      </c>
      <c r="AL71" s="965"/>
      <c r="AM71" s="965"/>
      <c r="AN71" s="965"/>
      <c r="AO71" s="965"/>
      <c r="AP71" s="965">
        <v>231</v>
      </c>
      <c r="AQ71" s="965"/>
      <c r="AR71" s="965"/>
      <c r="AS71" s="965"/>
      <c r="AT71" s="965"/>
      <c r="AU71" s="965">
        <v>150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546</v>
      </c>
      <c r="C72" s="969"/>
      <c r="D72" s="969"/>
      <c r="E72" s="969"/>
      <c r="F72" s="969"/>
      <c r="G72" s="969"/>
      <c r="H72" s="969"/>
      <c r="I72" s="969"/>
      <c r="J72" s="969"/>
      <c r="K72" s="969"/>
      <c r="L72" s="969"/>
      <c r="M72" s="969"/>
      <c r="N72" s="969"/>
      <c r="O72" s="969"/>
      <c r="P72" s="970"/>
      <c r="Q72" s="971">
        <v>134</v>
      </c>
      <c r="R72" s="965"/>
      <c r="S72" s="965"/>
      <c r="T72" s="965"/>
      <c r="U72" s="965"/>
      <c r="V72" s="965">
        <v>134</v>
      </c>
      <c r="W72" s="965"/>
      <c r="X72" s="965"/>
      <c r="Y72" s="965"/>
      <c r="Z72" s="965"/>
      <c r="AA72" s="965">
        <v>0</v>
      </c>
      <c r="AB72" s="965"/>
      <c r="AC72" s="965"/>
      <c r="AD72" s="965"/>
      <c r="AE72" s="965"/>
      <c r="AF72" s="965">
        <v>0</v>
      </c>
      <c r="AG72" s="965"/>
      <c r="AH72" s="965"/>
      <c r="AI72" s="965"/>
      <c r="AJ72" s="965"/>
      <c r="AK72" s="965" t="s">
        <v>554</v>
      </c>
      <c r="AL72" s="965"/>
      <c r="AM72" s="965"/>
      <c r="AN72" s="965"/>
      <c r="AO72" s="965"/>
      <c r="AP72" s="965" t="s">
        <v>554</v>
      </c>
      <c r="AQ72" s="965"/>
      <c r="AR72" s="965"/>
      <c r="AS72" s="965"/>
      <c r="AT72" s="965"/>
      <c r="AU72" s="965" t="s">
        <v>554</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547</v>
      </c>
      <c r="C73" s="969"/>
      <c r="D73" s="969"/>
      <c r="E73" s="969"/>
      <c r="F73" s="969"/>
      <c r="G73" s="969"/>
      <c r="H73" s="969"/>
      <c r="I73" s="969"/>
      <c r="J73" s="969"/>
      <c r="K73" s="969"/>
      <c r="L73" s="969"/>
      <c r="M73" s="969"/>
      <c r="N73" s="969"/>
      <c r="O73" s="969"/>
      <c r="P73" s="970"/>
      <c r="Q73" s="971">
        <v>250</v>
      </c>
      <c r="R73" s="965"/>
      <c r="S73" s="965"/>
      <c r="T73" s="965"/>
      <c r="U73" s="965"/>
      <c r="V73" s="965">
        <v>213</v>
      </c>
      <c r="W73" s="965"/>
      <c r="X73" s="965"/>
      <c r="Y73" s="965"/>
      <c r="Z73" s="965"/>
      <c r="AA73" s="965">
        <v>37</v>
      </c>
      <c r="AB73" s="965"/>
      <c r="AC73" s="965"/>
      <c r="AD73" s="965"/>
      <c r="AE73" s="965"/>
      <c r="AF73" s="965">
        <v>37</v>
      </c>
      <c r="AG73" s="965"/>
      <c r="AH73" s="965"/>
      <c r="AI73" s="965"/>
      <c r="AJ73" s="965"/>
      <c r="AK73" s="965" t="s">
        <v>554</v>
      </c>
      <c r="AL73" s="965"/>
      <c r="AM73" s="965"/>
      <c r="AN73" s="965"/>
      <c r="AO73" s="965"/>
      <c r="AP73" s="965" t="s">
        <v>554</v>
      </c>
      <c r="AQ73" s="965"/>
      <c r="AR73" s="965"/>
      <c r="AS73" s="965"/>
      <c r="AT73" s="965"/>
      <c r="AU73" s="965" t="s">
        <v>554</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548</v>
      </c>
      <c r="C74" s="969"/>
      <c r="D74" s="969"/>
      <c r="E74" s="969"/>
      <c r="F74" s="969"/>
      <c r="G74" s="969"/>
      <c r="H74" s="969"/>
      <c r="I74" s="969"/>
      <c r="J74" s="969"/>
      <c r="K74" s="969"/>
      <c r="L74" s="969"/>
      <c r="M74" s="969"/>
      <c r="N74" s="969"/>
      <c r="O74" s="969"/>
      <c r="P74" s="970"/>
      <c r="Q74" s="971">
        <v>224498</v>
      </c>
      <c r="R74" s="965"/>
      <c r="S74" s="965"/>
      <c r="T74" s="965"/>
      <c r="U74" s="965"/>
      <c r="V74" s="965">
        <v>216268</v>
      </c>
      <c r="W74" s="965"/>
      <c r="X74" s="965"/>
      <c r="Y74" s="965"/>
      <c r="Z74" s="965"/>
      <c r="AA74" s="965">
        <v>8230</v>
      </c>
      <c r="AB74" s="965"/>
      <c r="AC74" s="965"/>
      <c r="AD74" s="965"/>
      <c r="AE74" s="965"/>
      <c r="AF74" s="965">
        <v>8230</v>
      </c>
      <c r="AG74" s="965"/>
      <c r="AH74" s="965"/>
      <c r="AI74" s="965"/>
      <c r="AJ74" s="965"/>
      <c r="AK74" s="965">
        <v>1320</v>
      </c>
      <c r="AL74" s="965"/>
      <c r="AM74" s="965"/>
      <c r="AN74" s="965"/>
      <c r="AO74" s="965"/>
      <c r="AP74" s="965" t="s">
        <v>554</v>
      </c>
      <c r="AQ74" s="965"/>
      <c r="AR74" s="965"/>
      <c r="AS74" s="965"/>
      <c r="AT74" s="965"/>
      <c r="AU74" s="965" t="s">
        <v>554</v>
      </c>
      <c r="AV74" s="965"/>
      <c r="AW74" s="965"/>
      <c r="AX74" s="965"/>
      <c r="AY74" s="965"/>
      <c r="AZ74" s="966" t="s">
        <v>564</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400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9013</v>
      </c>
      <c r="AG88" s="953"/>
      <c r="AH88" s="953"/>
      <c r="AI88" s="953"/>
      <c r="AJ88" s="953"/>
      <c r="AK88" s="957"/>
      <c r="AL88" s="957"/>
      <c r="AM88" s="957"/>
      <c r="AN88" s="957"/>
      <c r="AO88" s="957"/>
      <c r="AP88" s="953">
        <v>231</v>
      </c>
      <c r="AQ88" s="953"/>
      <c r="AR88" s="953"/>
      <c r="AS88" s="953"/>
      <c r="AT88" s="953"/>
      <c r="AU88" s="953">
        <v>150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401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158</v>
      </c>
      <c r="CS102" s="945"/>
      <c r="CT102" s="945"/>
      <c r="CU102" s="945"/>
      <c r="CV102" s="946"/>
      <c r="CW102" s="944">
        <v>17</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v>0</v>
      </c>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409</v>
      </c>
      <c r="AB109" s="886"/>
      <c r="AC109" s="886"/>
      <c r="AD109" s="886"/>
      <c r="AE109" s="887"/>
      <c r="AF109" s="888" t="s">
        <v>284</v>
      </c>
      <c r="AG109" s="886"/>
      <c r="AH109" s="886"/>
      <c r="AI109" s="886"/>
      <c r="AJ109" s="887"/>
      <c r="AK109" s="888" t="s">
        <v>283</v>
      </c>
      <c r="AL109" s="886"/>
      <c r="AM109" s="886"/>
      <c r="AN109" s="886"/>
      <c r="AO109" s="887"/>
      <c r="AP109" s="888" t="s">
        <v>410</v>
      </c>
      <c r="AQ109" s="886"/>
      <c r="AR109" s="886"/>
      <c r="AS109" s="886"/>
      <c r="AT109" s="917"/>
      <c r="AU109" s="885" t="s">
        <v>408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409</v>
      </c>
      <c r="BR109" s="886"/>
      <c r="BS109" s="886"/>
      <c r="BT109" s="886"/>
      <c r="BU109" s="887"/>
      <c r="BV109" s="888" t="s">
        <v>284</v>
      </c>
      <c r="BW109" s="886"/>
      <c r="BX109" s="886"/>
      <c r="BY109" s="886"/>
      <c r="BZ109" s="887"/>
      <c r="CA109" s="888" t="s">
        <v>283</v>
      </c>
      <c r="CB109" s="886"/>
      <c r="CC109" s="886"/>
      <c r="CD109" s="886"/>
      <c r="CE109" s="887"/>
      <c r="CF109" s="926" t="s">
        <v>410</v>
      </c>
      <c r="CG109" s="926"/>
      <c r="CH109" s="926"/>
      <c r="CI109" s="926"/>
      <c r="CJ109" s="926"/>
      <c r="CK109" s="888" t="s">
        <v>411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409</v>
      </c>
      <c r="DH109" s="886"/>
      <c r="DI109" s="886"/>
      <c r="DJ109" s="886"/>
      <c r="DK109" s="887"/>
      <c r="DL109" s="888" t="s">
        <v>284</v>
      </c>
      <c r="DM109" s="886"/>
      <c r="DN109" s="886"/>
      <c r="DO109" s="886"/>
      <c r="DP109" s="887"/>
      <c r="DQ109" s="888" t="s">
        <v>283</v>
      </c>
      <c r="DR109" s="886"/>
      <c r="DS109" s="886"/>
      <c r="DT109" s="886"/>
      <c r="DU109" s="887"/>
      <c r="DV109" s="888" t="s">
        <v>410</v>
      </c>
      <c r="DW109" s="886"/>
      <c r="DX109" s="886"/>
      <c r="DY109" s="886"/>
      <c r="DZ109" s="917"/>
    </row>
    <row r="110" spans="1:131" s="197" customFormat="1" ht="26.25" customHeight="1">
      <c r="A110" s="755" t="s">
        <v>412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2667586</v>
      </c>
      <c r="AB110" s="871"/>
      <c r="AC110" s="871"/>
      <c r="AD110" s="871"/>
      <c r="AE110" s="872"/>
      <c r="AF110" s="873">
        <v>2642503</v>
      </c>
      <c r="AG110" s="871"/>
      <c r="AH110" s="871"/>
      <c r="AI110" s="871"/>
      <c r="AJ110" s="872"/>
      <c r="AK110" s="873">
        <v>2933267</v>
      </c>
      <c r="AL110" s="871"/>
      <c r="AM110" s="871"/>
      <c r="AN110" s="871"/>
      <c r="AO110" s="872"/>
      <c r="AP110" s="874">
        <v>30.7</v>
      </c>
      <c r="AQ110" s="875"/>
      <c r="AR110" s="875"/>
      <c r="AS110" s="875"/>
      <c r="AT110" s="876"/>
      <c r="AU110" s="918" t="s">
        <v>60</v>
      </c>
      <c r="AV110" s="919"/>
      <c r="AW110" s="919"/>
      <c r="AX110" s="919"/>
      <c r="AY110" s="920"/>
      <c r="AZ110" s="814" t="s">
        <v>413</v>
      </c>
      <c r="BA110" s="756"/>
      <c r="BB110" s="756"/>
      <c r="BC110" s="756"/>
      <c r="BD110" s="756"/>
      <c r="BE110" s="756"/>
      <c r="BF110" s="756"/>
      <c r="BG110" s="756"/>
      <c r="BH110" s="756"/>
      <c r="BI110" s="756"/>
      <c r="BJ110" s="756"/>
      <c r="BK110" s="756"/>
      <c r="BL110" s="756"/>
      <c r="BM110" s="756"/>
      <c r="BN110" s="756"/>
      <c r="BO110" s="756"/>
      <c r="BP110" s="757"/>
      <c r="BQ110" s="797">
        <v>23444008</v>
      </c>
      <c r="BR110" s="798"/>
      <c r="BS110" s="798"/>
      <c r="BT110" s="798"/>
      <c r="BU110" s="798"/>
      <c r="BV110" s="798">
        <v>24117320</v>
      </c>
      <c r="BW110" s="798"/>
      <c r="BX110" s="798"/>
      <c r="BY110" s="798"/>
      <c r="BZ110" s="798"/>
      <c r="CA110" s="798">
        <v>22770231</v>
      </c>
      <c r="CB110" s="798"/>
      <c r="CC110" s="798"/>
      <c r="CD110" s="798"/>
      <c r="CE110" s="798"/>
      <c r="CF110" s="859">
        <v>238.4</v>
      </c>
      <c r="CG110" s="860"/>
      <c r="CH110" s="860"/>
      <c r="CI110" s="860"/>
      <c r="CJ110" s="860"/>
      <c r="CK110" s="914" t="s">
        <v>414</v>
      </c>
      <c r="CL110" s="862"/>
      <c r="CM110" s="867" t="s">
        <v>415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417</v>
      </c>
      <c r="BA111" s="766"/>
      <c r="BB111" s="766"/>
      <c r="BC111" s="766"/>
      <c r="BD111" s="766"/>
      <c r="BE111" s="766"/>
      <c r="BF111" s="766"/>
      <c r="BG111" s="766"/>
      <c r="BH111" s="766"/>
      <c r="BI111" s="766"/>
      <c r="BJ111" s="766"/>
      <c r="BK111" s="766"/>
      <c r="BL111" s="766"/>
      <c r="BM111" s="766"/>
      <c r="BN111" s="766"/>
      <c r="BO111" s="766"/>
      <c r="BP111" s="767"/>
      <c r="BQ111" s="768">
        <v>360456</v>
      </c>
      <c r="BR111" s="769"/>
      <c r="BS111" s="769"/>
      <c r="BT111" s="769"/>
      <c r="BU111" s="769"/>
      <c r="BV111" s="769">
        <v>305840</v>
      </c>
      <c r="BW111" s="769"/>
      <c r="BX111" s="769"/>
      <c r="BY111" s="769"/>
      <c r="BZ111" s="769"/>
      <c r="CA111" s="769">
        <v>258151</v>
      </c>
      <c r="CB111" s="769"/>
      <c r="CC111" s="769"/>
      <c r="CD111" s="769"/>
      <c r="CE111" s="769"/>
      <c r="CF111" s="846">
        <v>2.7</v>
      </c>
      <c r="CG111" s="847"/>
      <c r="CH111" s="847"/>
      <c r="CI111" s="847"/>
      <c r="CJ111" s="847"/>
      <c r="CK111" s="915"/>
      <c r="CL111" s="864"/>
      <c r="CM111" s="801" t="s">
        <v>418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419</v>
      </c>
      <c r="B112" s="901"/>
      <c r="C112" s="766" t="s">
        <v>420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421</v>
      </c>
      <c r="AB112" s="782"/>
      <c r="AC112" s="782"/>
      <c r="AD112" s="782"/>
      <c r="AE112" s="783"/>
      <c r="AF112" s="784" t="s">
        <v>421</v>
      </c>
      <c r="AG112" s="782"/>
      <c r="AH112" s="782"/>
      <c r="AI112" s="782"/>
      <c r="AJ112" s="783"/>
      <c r="AK112" s="784" t="s">
        <v>421</v>
      </c>
      <c r="AL112" s="782"/>
      <c r="AM112" s="782"/>
      <c r="AN112" s="782"/>
      <c r="AO112" s="783"/>
      <c r="AP112" s="752" t="s">
        <v>421</v>
      </c>
      <c r="AQ112" s="753"/>
      <c r="AR112" s="753"/>
      <c r="AS112" s="753"/>
      <c r="AT112" s="754"/>
      <c r="AU112" s="921"/>
      <c r="AV112" s="922"/>
      <c r="AW112" s="922"/>
      <c r="AX112" s="922"/>
      <c r="AY112" s="923"/>
      <c r="AZ112" s="765" t="s">
        <v>422</v>
      </c>
      <c r="BA112" s="766"/>
      <c r="BB112" s="766"/>
      <c r="BC112" s="766"/>
      <c r="BD112" s="766"/>
      <c r="BE112" s="766"/>
      <c r="BF112" s="766"/>
      <c r="BG112" s="766"/>
      <c r="BH112" s="766"/>
      <c r="BI112" s="766"/>
      <c r="BJ112" s="766"/>
      <c r="BK112" s="766"/>
      <c r="BL112" s="766"/>
      <c r="BM112" s="766"/>
      <c r="BN112" s="766"/>
      <c r="BO112" s="766"/>
      <c r="BP112" s="767"/>
      <c r="BQ112" s="768">
        <v>13898417</v>
      </c>
      <c r="BR112" s="769"/>
      <c r="BS112" s="769"/>
      <c r="BT112" s="769"/>
      <c r="BU112" s="769"/>
      <c r="BV112" s="769">
        <v>13192885</v>
      </c>
      <c r="BW112" s="769"/>
      <c r="BX112" s="769"/>
      <c r="BY112" s="769"/>
      <c r="BZ112" s="769"/>
      <c r="CA112" s="769">
        <v>12792422</v>
      </c>
      <c r="CB112" s="769"/>
      <c r="CC112" s="769"/>
      <c r="CD112" s="769"/>
      <c r="CE112" s="769"/>
      <c r="CF112" s="846">
        <v>133.9</v>
      </c>
      <c r="CG112" s="847"/>
      <c r="CH112" s="847"/>
      <c r="CI112" s="847"/>
      <c r="CJ112" s="847"/>
      <c r="CK112" s="915"/>
      <c r="CL112" s="864"/>
      <c r="CM112" s="801" t="s">
        <v>423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421</v>
      </c>
      <c r="DH112" s="769"/>
      <c r="DI112" s="769"/>
      <c r="DJ112" s="769"/>
      <c r="DK112" s="769"/>
      <c r="DL112" s="769" t="s">
        <v>421</v>
      </c>
      <c r="DM112" s="769"/>
      <c r="DN112" s="769"/>
      <c r="DO112" s="769"/>
      <c r="DP112" s="769"/>
      <c r="DQ112" s="769" t="s">
        <v>421</v>
      </c>
      <c r="DR112" s="769"/>
      <c r="DS112" s="769"/>
      <c r="DT112" s="769"/>
      <c r="DU112" s="769"/>
      <c r="DV112" s="821" t="s">
        <v>421</v>
      </c>
      <c r="DW112" s="821"/>
      <c r="DX112" s="821"/>
      <c r="DY112" s="821"/>
      <c r="DZ112" s="822"/>
    </row>
    <row r="113" spans="1:130" s="197" customFormat="1" ht="26.25" customHeight="1">
      <c r="A113" s="902"/>
      <c r="B113" s="903"/>
      <c r="C113" s="766" t="s">
        <v>424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1001204</v>
      </c>
      <c r="AB113" s="907"/>
      <c r="AC113" s="907"/>
      <c r="AD113" s="907"/>
      <c r="AE113" s="908"/>
      <c r="AF113" s="909">
        <v>993525</v>
      </c>
      <c r="AG113" s="907"/>
      <c r="AH113" s="907"/>
      <c r="AI113" s="907"/>
      <c r="AJ113" s="908"/>
      <c r="AK113" s="909">
        <v>990426</v>
      </c>
      <c r="AL113" s="907"/>
      <c r="AM113" s="907"/>
      <c r="AN113" s="907"/>
      <c r="AO113" s="908"/>
      <c r="AP113" s="910">
        <v>10.4</v>
      </c>
      <c r="AQ113" s="911"/>
      <c r="AR113" s="911"/>
      <c r="AS113" s="911"/>
      <c r="AT113" s="912"/>
      <c r="AU113" s="921"/>
      <c r="AV113" s="922"/>
      <c r="AW113" s="922"/>
      <c r="AX113" s="922"/>
      <c r="AY113" s="923"/>
      <c r="AZ113" s="765" t="s">
        <v>425</v>
      </c>
      <c r="BA113" s="766"/>
      <c r="BB113" s="766"/>
      <c r="BC113" s="766"/>
      <c r="BD113" s="766"/>
      <c r="BE113" s="766"/>
      <c r="BF113" s="766"/>
      <c r="BG113" s="766"/>
      <c r="BH113" s="766"/>
      <c r="BI113" s="766"/>
      <c r="BJ113" s="766"/>
      <c r="BK113" s="766"/>
      <c r="BL113" s="766"/>
      <c r="BM113" s="766"/>
      <c r="BN113" s="766"/>
      <c r="BO113" s="766"/>
      <c r="BP113" s="767"/>
      <c r="BQ113" s="768">
        <v>182391</v>
      </c>
      <c r="BR113" s="769"/>
      <c r="BS113" s="769"/>
      <c r="BT113" s="769"/>
      <c r="BU113" s="769"/>
      <c r="BV113" s="769">
        <v>166511</v>
      </c>
      <c r="BW113" s="769"/>
      <c r="BX113" s="769"/>
      <c r="BY113" s="769"/>
      <c r="BZ113" s="769"/>
      <c r="CA113" s="769">
        <v>150368</v>
      </c>
      <c r="CB113" s="769"/>
      <c r="CC113" s="769"/>
      <c r="CD113" s="769"/>
      <c r="CE113" s="769"/>
      <c r="CF113" s="846">
        <v>1.6</v>
      </c>
      <c r="CG113" s="847"/>
      <c r="CH113" s="847"/>
      <c r="CI113" s="847"/>
      <c r="CJ113" s="847"/>
      <c r="CK113" s="915"/>
      <c r="CL113" s="864"/>
      <c r="CM113" s="801" t="s">
        <v>426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421</v>
      </c>
      <c r="DH113" s="782"/>
      <c r="DI113" s="782"/>
      <c r="DJ113" s="782"/>
      <c r="DK113" s="783"/>
      <c r="DL113" s="784" t="s">
        <v>421</v>
      </c>
      <c r="DM113" s="782"/>
      <c r="DN113" s="782"/>
      <c r="DO113" s="782"/>
      <c r="DP113" s="783"/>
      <c r="DQ113" s="784" t="s">
        <v>421</v>
      </c>
      <c r="DR113" s="782"/>
      <c r="DS113" s="782"/>
      <c r="DT113" s="782"/>
      <c r="DU113" s="783"/>
      <c r="DV113" s="752" t="s">
        <v>421</v>
      </c>
      <c r="DW113" s="753"/>
      <c r="DX113" s="753"/>
      <c r="DY113" s="753"/>
      <c r="DZ113" s="754"/>
    </row>
    <row r="114" spans="1:130" s="197" customFormat="1" ht="26.25" customHeight="1">
      <c r="A114" s="902"/>
      <c r="B114" s="903"/>
      <c r="C114" s="766" t="s">
        <v>427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17412</v>
      </c>
      <c r="AB114" s="782"/>
      <c r="AC114" s="782"/>
      <c r="AD114" s="782"/>
      <c r="AE114" s="783"/>
      <c r="AF114" s="784">
        <v>17412</v>
      </c>
      <c r="AG114" s="782"/>
      <c r="AH114" s="782"/>
      <c r="AI114" s="782"/>
      <c r="AJ114" s="783"/>
      <c r="AK114" s="784">
        <v>17261</v>
      </c>
      <c r="AL114" s="782"/>
      <c r="AM114" s="782"/>
      <c r="AN114" s="782"/>
      <c r="AO114" s="783"/>
      <c r="AP114" s="752">
        <v>0.2</v>
      </c>
      <c r="AQ114" s="753"/>
      <c r="AR114" s="753"/>
      <c r="AS114" s="753"/>
      <c r="AT114" s="754"/>
      <c r="AU114" s="921"/>
      <c r="AV114" s="922"/>
      <c r="AW114" s="922"/>
      <c r="AX114" s="922"/>
      <c r="AY114" s="923"/>
      <c r="AZ114" s="765" t="s">
        <v>428</v>
      </c>
      <c r="BA114" s="766"/>
      <c r="BB114" s="766"/>
      <c r="BC114" s="766"/>
      <c r="BD114" s="766"/>
      <c r="BE114" s="766"/>
      <c r="BF114" s="766"/>
      <c r="BG114" s="766"/>
      <c r="BH114" s="766"/>
      <c r="BI114" s="766"/>
      <c r="BJ114" s="766"/>
      <c r="BK114" s="766"/>
      <c r="BL114" s="766"/>
      <c r="BM114" s="766"/>
      <c r="BN114" s="766"/>
      <c r="BO114" s="766"/>
      <c r="BP114" s="767"/>
      <c r="BQ114" s="768">
        <v>3031085</v>
      </c>
      <c r="BR114" s="769"/>
      <c r="BS114" s="769"/>
      <c r="BT114" s="769"/>
      <c r="BU114" s="769"/>
      <c r="BV114" s="769">
        <v>3011097</v>
      </c>
      <c r="BW114" s="769"/>
      <c r="BX114" s="769"/>
      <c r="BY114" s="769"/>
      <c r="BZ114" s="769"/>
      <c r="CA114" s="769">
        <v>2943590</v>
      </c>
      <c r="CB114" s="769"/>
      <c r="CC114" s="769"/>
      <c r="CD114" s="769"/>
      <c r="CE114" s="769"/>
      <c r="CF114" s="846">
        <v>30.8</v>
      </c>
      <c r="CG114" s="847"/>
      <c r="CH114" s="847"/>
      <c r="CI114" s="847"/>
      <c r="CJ114" s="847"/>
      <c r="CK114" s="915"/>
      <c r="CL114" s="864"/>
      <c r="CM114" s="801" t="s">
        <v>429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421</v>
      </c>
      <c r="DH114" s="782"/>
      <c r="DI114" s="782"/>
      <c r="DJ114" s="782"/>
      <c r="DK114" s="783"/>
      <c r="DL114" s="784" t="s">
        <v>421</v>
      </c>
      <c r="DM114" s="782"/>
      <c r="DN114" s="782"/>
      <c r="DO114" s="782"/>
      <c r="DP114" s="783"/>
      <c r="DQ114" s="784" t="s">
        <v>421</v>
      </c>
      <c r="DR114" s="782"/>
      <c r="DS114" s="782"/>
      <c r="DT114" s="782"/>
      <c r="DU114" s="783"/>
      <c r="DV114" s="752" t="s">
        <v>421</v>
      </c>
      <c r="DW114" s="753"/>
      <c r="DX114" s="753"/>
      <c r="DY114" s="753"/>
      <c r="DZ114" s="754"/>
    </row>
    <row r="115" spans="1:130" s="197" customFormat="1" ht="26.25" customHeight="1">
      <c r="A115" s="902"/>
      <c r="B115" s="903"/>
      <c r="C115" s="766" t="s">
        <v>430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61541</v>
      </c>
      <c r="AB115" s="907"/>
      <c r="AC115" s="907"/>
      <c r="AD115" s="907"/>
      <c r="AE115" s="908"/>
      <c r="AF115" s="909">
        <v>60826</v>
      </c>
      <c r="AG115" s="907"/>
      <c r="AH115" s="907"/>
      <c r="AI115" s="907"/>
      <c r="AJ115" s="908"/>
      <c r="AK115" s="909">
        <v>52942</v>
      </c>
      <c r="AL115" s="907"/>
      <c r="AM115" s="907"/>
      <c r="AN115" s="907"/>
      <c r="AO115" s="908"/>
      <c r="AP115" s="910">
        <v>0.6</v>
      </c>
      <c r="AQ115" s="911"/>
      <c r="AR115" s="911"/>
      <c r="AS115" s="911"/>
      <c r="AT115" s="912"/>
      <c r="AU115" s="921"/>
      <c r="AV115" s="922"/>
      <c r="AW115" s="922"/>
      <c r="AX115" s="922"/>
      <c r="AY115" s="923"/>
      <c r="AZ115" s="765" t="s">
        <v>431</v>
      </c>
      <c r="BA115" s="766"/>
      <c r="BB115" s="766"/>
      <c r="BC115" s="766"/>
      <c r="BD115" s="766"/>
      <c r="BE115" s="766"/>
      <c r="BF115" s="766"/>
      <c r="BG115" s="766"/>
      <c r="BH115" s="766"/>
      <c r="BI115" s="766"/>
      <c r="BJ115" s="766"/>
      <c r="BK115" s="766"/>
      <c r="BL115" s="766"/>
      <c r="BM115" s="766"/>
      <c r="BN115" s="766"/>
      <c r="BO115" s="766"/>
      <c r="BP115" s="767"/>
      <c r="BQ115" s="768">
        <v>405</v>
      </c>
      <c r="BR115" s="769"/>
      <c r="BS115" s="769"/>
      <c r="BT115" s="769"/>
      <c r="BU115" s="769"/>
      <c r="BV115" s="769">
        <v>40</v>
      </c>
      <c r="BW115" s="769"/>
      <c r="BX115" s="769"/>
      <c r="BY115" s="769"/>
      <c r="BZ115" s="769"/>
      <c r="CA115" s="769" t="s">
        <v>421</v>
      </c>
      <c r="CB115" s="769"/>
      <c r="CC115" s="769"/>
      <c r="CD115" s="769"/>
      <c r="CE115" s="769"/>
      <c r="CF115" s="846" t="s">
        <v>421</v>
      </c>
      <c r="CG115" s="847"/>
      <c r="CH115" s="847"/>
      <c r="CI115" s="847"/>
      <c r="CJ115" s="847"/>
      <c r="CK115" s="915"/>
      <c r="CL115" s="864"/>
      <c r="CM115" s="765" t="s">
        <v>432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421</v>
      </c>
      <c r="DH115" s="782"/>
      <c r="DI115" s="782"/>
      <c r="DJ115" s="782"/>
      <c r="DK115" s="783"/>
      <c r="DL115" s="784" t="s">
        <v>421</v>
      </c>
      <c r="DM115" s="782"/>
      <c r="DN115" s="782"/>
      <c r="DO115" s="782"/>
      <c r="DP115" s="783"/>
      <c r="DQ115" s="784" t="s">
        <v>421</v>
      </c>
      <c r="DR115" s="782"/>
      <c r="DS115" s="782"/>
      <c r="DT115" s="782"/>
      <c r="DU115" s="783"/>
      <c r="DV115" s="752" t="s">
        <v>421</v>
      </c>
      <c r="DW115" s="753"/>
      <c r="DX115" s="753"/>
      <c r="DY115" s="753"/>
      <c r="DZ115" s="754"/>
    </row>
    <row r="116" spans="1:130" s="197" customFormat="1" ht="26.25" customHeight="1">
      <c r="A116" s="904"/>
      <c r="B116" s="905"/>
      <c r="C116" s="844" t="s">
        <v>433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421</v>
      </c>
      <c r="AB116" s="782"/>
      <c r="AC116" s="782"/>
      <c r="AD116" s="782"/>
      <c r="AE116" s="783"/>
      <c r="AF116" s="784" t="s">
        <v>421</v>
      </c>
      <c r="AG116" s="782"/>
      <c r="AH116" s="782"/>
      <c r="AI116" s="782"/>
      <c r="AJ116" s="783"/>
      <c r="AK116" s="784" t="s">
        <v>421</v>
      </c>
      <c r="AL116" s="782"/>
      <c r="AM116" s="782"/>
      <c r="AN116" s="782"/>
      <c r="AO116" s="783"/>
      <c r="AP116" s="752" t="s">
        <v>421</v>
      </c>
      <c r="AQ116" s="753"/>
      <c r="AR116" s="753"/>
      <c r="AS116" s="753"/>
      <c r="AT116" s="754"/>
      <c r="AU116" s="921"/>
      <c r="AV116" s="922"/>
      <c r="AW116" s="922"/>
      <c r="AX116" s="922"/>
      <c r="AY116" s="923"/>
      <c r="AZ116" s="765" t="s">
        <v>434</v>
      </c>
      <c r="BA116" s="766"/>
      <c r="BB116" s="766"/>
      <c r="BC116" s="766"/>
      <c r="BD116" s="766"/>
      <c r="BE116" s="766"/>
      <c r="BF116" s="766"/>
      <c r="BG116" s="766"/>
      <c r="BH116" s="766"/>
      <c r="BI116" s="766"/>
      <c r="BJ116" s="766"/>
      <c r="BK116" s="766"/>
      <c r="BL116" s="766"/>
      <c r="BM116" s="766"/>
      <c r="BN116" s="766"/>
      <c r="BO116" s="766"/>
      <c r="BP116" s="767"/>
      <c r="BQ116" s="768" t="s">
        <v>421</v>
      </c>
      <c r="BR116" s="769"/>
      <c r="BS116" s="769"/>
      <c r="BT116" s="769"/>
      <c r="BU116" s="769"/>
      <c r="BV116" s="769" t="s">
        <v>421</v>
      </c>
      <c r="BW116" s="769"/>
      <c r="BX116" s="769"/>
      <c r="BY116" s="769"/>
      <c r="BZ116" s="769"/>
      <c r="CA116" s="769" t="s">
        <v>421</v>
      </c>
      <c r="CB116" s="769"/>
      <c r="CC116" s="769"/>
      <c r="CD116" s="769"/>
      <c r="CE116" s="769"/>
      <c r="CF116" s="846" t="s">
        <v>421</v>
      </c>
      <c r="CG116" s="847"/>
      <c r="CH116" s="847"/>
      <c r="CI116" s="847"/>
      <c r="CJ116" s="847"/>
      <c r="CK116" s="915"/>
      <c r="CL116" s="864"/>
      <c r="CM116" s="801" t="s">
        <v>435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238570</v>
      </c>
      <c r="DH116" s="782"/>
      <c r="DI116" s="782"/>
      <c r="DJ116" s="782"/>
      <c r="DK116" s="783"/>
      <c r="DL116" s="784">
        <v>211602</v>
      </c>
      <c r="DM116" s="782"/>
      <c r="DN116" s="782"/>
      <c r="DO116" s="782"/>
      <c r="DP116" s="783"/>
      <c r="DQ116" s="784">
        <v>184120</v>
      </c>
      <c r="DR116" s="782"/>
      <c r="DS116" s="782"/>
      <c r="DT116" s="782"/>
      <c r="DU116" s="783"/>
      <c r="DV116" s="752">
        <v>1.9</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436</v>
      </c>
      <c r="Z117" s="887"/>
      <c r="AA117" s="892">
        <v>3747743</v>
      </c>
      <c r="AB117" s="893"/>
      <c r="AC117" s="893"/>
      <c r="AD117" s="893"/>
      <c r="AE117" s="894"/>
      <c r="AF117" s="896">
        <v>3714266</v>
      </c>
      <c r="AG117" s="893"/>
      <c r="AH117" s="893"/>
      <c r="AI117" s="893"/>
      <c r="AJ117" s="894"/>
      <c r="AK117" s="896">
        <v>3993896</v>
      </c>
      <c r="AL117" s="893"/>
      <c r="AM117" s="893"/>
      <c r="AN117" s="893"/>
      <c r="AO117" s="894"/>
      <c r="AP117" s="897"/>
      <c r="AQ117" s="898"/>
      <c r="AR117" s="898"/>
      <c r="AS117" s="898"/>
      <c r="AT117" s="899"/>
      <c r="AU117" s="921"/>
      <c r="AV117" s="922"/>
      <c r="AW117" s="922"/>
      <c r="AX117" s="922"/>
      <c r="AY117" s="923"/>
      <c r="AZ117" s="843" t="s">
        <v>437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411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409</v>
      </c>
      <c r="AB118" s="886"/>
      <c r="AC118" s="886"/>
      <c r="AD118" s="886"/>
      <c r="AE118" s="887"/>
      <c r="AF118" s="888" t="s">
        <v>284</v>
      </c>
      <c r="AG118" s="886"/>
      <c r="AH118" s="886"/>
      <c r="AI118" s="886"/>
      <c r="AJ118" s="887"/>
      <c r="AK118" s="888" t="s">
        <v>283</v>
      </c>
      <c r="AL118" s="886"/>
      <c r="AM118" s="886"/>
      <c r="AN118" s="886"/>
      <c r="AO118" s="887"/>
      <c r="AP118" s="889" t="s">
        <v>410</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439</v>
      </c>
      <c r="BP118" s="836"/>
      <c r="BQ118" s="855">
        <v>40916762</v>
      </c>
      <c r="BR118" s="856"/>
      <c r="BS118" s="856"/>
      <c r="BT118" s="856"/>
      <c r="BU118" s="856"/>
      <c r="BV118" s="856">
        <v>40793693</v>
      </c>
      <c r="BW118" s="856"/>
      <c r="BX118" s="856"/>
      <c r="BY118" s="856"/>
      <c r="BZ118" s="856"/>
      <c r="CA118" s="856">
        <v>38914762</v>
      </c>
      <c r="CB118" s="856"/>
      <c r="CC118" s="856"/>
      <c r="CD118" s="856"/>
      <c r="CE118" s="856"/>
      <c r="CF118" s="741"/>
      <c r="CG118" s="742"/>
      <c r="CH118" s="742"/>
      <c r="CI118" s="742"/>
      <c r="CJ118" s="839"/>
      <c r="CK118" s="915"/>
      <c r="CL118" s="864"/>
      <c r="CM118" s="801" t="s">
        <v>440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414</v>
      </c>
      <c r="B119" s="862"/>
      <c r="C119" s="867" t="s">
        <v>415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441</v>
      </c>
      <c r="AV119" s="878"/>
      <c r="AW119" s="878"/>
      <c r="AX119" s="878"/>
      <c r="AY119" s="879"/>
      <c r="AZ119" s="814" t="s">
        <v>442</v>
      </c>
      <c r="BA119" s="756"/>
      <c r="BB119" s="756"/>
      <c r="BC119" s="756"/>
      <c r="BD119" s="756"/>
      <c r="BE119" s="756"/>
      <c r="BF119" s="756"/>
      <c r="BG119" s="756"/>
      <c r="BH119" s="756"/>
      <c r="BI119" s="756"/>
      <c r="BJ119" s="756"/>
      <c r="BK119" s="756"/>
      <c r="BL119" s="756"/>
      <c r="BM119" s="756"/>
      <c r="BN119" s="756"/>
      <c r="BO119" s="756"/>
      <c r="BP119" s="757"/>
      <c r="BQ119" s="797">
        <v>7869792</v>
      </c>
      <c r="BR119" s="798"/>
      <c r="BS119" s="798"/>
      <c r="BT119" s="798"/>
      <c r="BU119" s="798"/>
      <c r="BV119" s="798">
        <v>8993479</v>
      </c>
      <c r="BW119" s="798"/>
      <c r="BX119" s="798"/>
      <c r="BY119" s="798"/>
      <c r="BZ119" s="798"/>
      <c r="CA119" s="798">
        <v>10257978</v>
      </c>
      <c r="CB119" s="798"/>
      <c r="CC119" s="798"/>
      <c r="CD119" s="798"/>
      <c r="CE119" s="798"/>
      <c r="CF119" s="859">
        <v>107.4</v>
      </c>
      <c r="CG119" s="860"/>
      <c r="CH119" s="860"/>
      <c r="CI119" s="860"/>
      <c r="CJ119" s="860"/>
      <c r="CK119" s="916"/>
      <c r="CL119" s="866"/>
      <c r="CM119" s="823" t="s">
        <v>443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121886</v>
      </c>
      <c r="DH119" s="715"/>
      <c r="DI119" s="715"/>
      <c r="DJ119" s="715"/>
      <c r="DK119" s="716"/>
      <c r="DL119" s="717">
        <v>94238</v>
      </c>
      <c r="DM119" s="715"/>
      <c r="DN119" s="715"/>
      <c r="DO119" s="715"/>
      <c r="DP119" s="716"/>
      <c r="DQ119" s="717">
        <v>74031</v>
      </c>
      <c r="DR119" s="715"/>
      <c r="DS119" s="715"/>
      <c r="DT119" s="715"/>
      <c r="DU119" s="716"/>
      <c r="DV119" s="805">
        <v>0.8</v>
      </c>
      <c r="DW119" s="806"/>
      <c r="DX119" s="806"/>
      <c r="DY119" s="806"/>
      <c r="DZ119" s="807"/>
    </row>
    <row r="120" spans="1:130" s="197" customFormat="1" ht="26.25" customHeight="1">
      <c r="A120" s="863"/>
      <c r="B120" s="864"/>
      <c r="C120" s="801" t="s">
        <v>418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444</v>
      </c>
      <c r="BA120" s="766"/>
      <c r="BB120" s="766"/>
      <c r="BC120" s="766"/>
      <c r="BD120" s="766"/>
      <c r="BE120" s="766"/>
      <c r="BF120" s="766"/>
      <c r="BG120" s="766"/>
      <c r="BH120" s="766"/>
      <c r="BI120" s="766"/>
      <c r="BJ120" s="766"/>
      <c r="BK120" s="766"/>
      <c r="BL120" s="766"/>
      <c r="BM120" s="766"/>
      <c r="BN120" s="766"/>
      <c r="BO120" s="766"/>
      <c r="BP120" s="767"/>
      <c r="BQ120" s="768">
        <v>774575</v>
      </c>
      <c r="BR120" s="769"/>
      <c r="BS120" s="769"/>
      <c r="BT120" s="769"/>
      <c r="BU120" s="769"/>
      <c r="BV120" s="769">
        <v>721865</v>
      </c>
      <c r="BW120" s="769"/>
      <c r="BX120" s="769"/>
      <c r="BY120" s="769"/>
      <c r="BZ120" s="769"/>
      <c r="CA120" s="769">
        <v>646800</v>
      </c>
      <c r="CB120" s="769"/>
      <c r="CC120" s="769"/>
      <c r="CD120" s="769"/>
      <c r="CE120" s="769"/>
      <c r="CF120" s="846">
        <v>6.8</v>
      </c>
      <c r="CG120" s="847"/>
      <c r="CH120" s="847"/>
      <c r="CI120" s="847"/>
      <c r="CJ120" s="847"/>
      <c r="CK120" s="848" t="s">
        <v>445</v>
      </c>
      <c r="CL120" s="808"/>
      <c r="CM120" s="808"/>
      <c r="CN120" s="808"/>
      <c r="CO120" s="809"/>
      <c r="CP120" s="852" t="s">
        <v>390</v>
      </c>
      <c r="CQ120" s="853"/>
      <c r="CR120" s="853"/>
      <c r="CS120" s="853"/>
      <c r="CT120" s="853"/>
      <c r="CU120" s="853"/>
      <c r="CV120" s="853"/>
      <c r="CW120" s="853"/>
      <c r="CX120" s="853"/>
      <c r="CY120" s="853"/>
      <c r="CZ120" s="853"/>
      <c r="DA120" s="853"/>
      <c r="DB120" s="853"/>
      <c r="DC120" s="853"/>
      <c r="DD120" s="853"/>
      <c r="DE120" s="853"/>
      <c r="DF120" s="854"/>
      <c r="DG120" s="797">
        <v>8872805</v>
      </c>
      <c r="DH120" s="798"/>
      <c r="DI120" s="798"/>
      <c r="DJ120" s="798"/>
      <c r="DK120" s="798"/>
      <c r="DL120" s="798">
        <v>8564503</v>
      </c>
      <c r="DM120" s="798"/>
      <c r="DN120" s="798"/>
      <c r="DO120" s="798"/>
      <c r="DP120" s="798"/>
      <c r="DQ120" s="798">
        <v>8401495</v>
      </c>
      <c r="DR120" s="798"/>
      <c r="DS120" s="798"/>
      <c r="DT120" s="798"/>
      <c r="DU120" s="798"/>
      <c r="DV120" s="799">
        <v>88</v>
      </c>
      <c r="DW120" s="799"/>
      <c r="DX120" s="799"/>
      <c r="DY120" s="799"/>
      <c r="DZ120" s="800"/>
    </row>
    <row r="121" spans="1:130" s="197" customFormat="1" ht="26.25" customHeight="1">
      <c r="A121" s="863"/>
      <c r="B121" s="864"/>
      <c r="C121" s="840" t="s">
        <v>446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447</v>
      </c>
      <c r="BA121" s="844"/>
      <c r="BB121" s="844"/>
      <c r="BC121" s="844"/>
      <c r="BD121" s="844"/>
      <c r="BE121" s="844"/>
      <c r="BF121" s="844"/>
      <c r="BG121" s="844"/>
      <c r="BH121" s="844"/>
      <c r="BI121" s="844"/>
      <c r="BJ121" s="844"/>
      <c r="BK121" s="844"/>
      <c r="BL121" s="844"/>
      <c r="BM121" s="844"/>
      <c r="BN121" s="844"/>
      <c r="BO121" s="844"/>
      <c r="BP121" s="845"/>
      <c r="BQ121" s="855">
        <v>25368830</v>
      </c>
      <c r="BR121" s="856"/>
      <c r="BS121" s="856"/>
      <c r="BT121" s="856"/>
      <c r="BU121" s="856"/>
      <c r="BV121" s="856">
        <v>26331993</v>
      </c>
      <c r="BW121" s="856"/>
      <c r="BX121" s="856"/>
      <c r="BY121" s="856"/>
      <c r="BZ121" s="856"/>
      <c r="CA121" s="856">
        <v>26008369</v>
      </c>
      <c r="CB121" s="856"/>
      <c r="CC121" s="856"/>
      <c r="CD121" s="856"/>
      <c r="CE121" s="856"/>
      <c r="CF121" s="857">
        <v>272.3</v>
      </c>
      <c r="CG121" s="858"/>
      <c r="CH121" s="858"/>
      <c r="CI121" s="858"/>
      <c r="CJ121" s="858"/>
      <c r="CK121" s="849"/>
      <c r="CL121" s="810"/>
      <c r="CM121" s="810"/>
      <c r="CN121" s="810"/>
      <c r="CO121" s="811"/>
      <c r="CP121" s="826" t="s">
        <v>392</v>
      </c>
      <c r="CQ121" s="827"/>
      <c r="CR121" s="827"/>
      <c r="CS121" s="827"/>
      <c r="CT121" s="827"/>
      <c r="CU121" s="827"/>
      <c r="CV121" s="827"/>
      <c r="CW121" s="827"/>
      <c r="CX121" s="827"/>
      <c r="CY121" s="827"/>
      <c r="CZ121" s="827"/>
      <c r="DA121" s="827"/>
      <c r="DB121" s="827"/>
      <c r="DC121" s="827"/>
      <c r="DD121" s="827"/>
      <c r="DE121" s="827"/>
      <c r="DF121" s="828"/>
      <c r="DG121" s="768">
        <v>2103124</v>
      </c>
      <c r="DH121" s="769"/>
      <c r="DI121" s="769"/>
      <c r="DJ121" s="769"/>
      <c r="DK121" s="769"/>
      <c r="DL121" s="769">
        <v>1980640</v>
      </c>
      <c r="DM121" s="769"/>
      <c r="DN121" s="769"/>
      <c r="DO121" s="769"/>
      <c r="DP121" s="769"/>
      <c r="DQ121" s="769">
        <v>1861574</v>
      </c>
      <c r="DR121" s="769"/>
      <c r="DS121" s="769"/>
      <c r="DT121" s="769"/>
      <c r="DU121" s="769"/>
      <c r="DV121" s="821">
        <v>19.5</v>
      </c>
      <c r="DW121" s="821"/>
      <c r="DX121" s="821"/>
      <c r="DY121" s="821"/>
      <c r="DZ121" s="822"/>
    </row>
    <row r="122" spans="1:130" s="197" customFormat="1" ht="26.25" customHeight="1">
      <c r="A122" s="863"/>
      <c r="B122" s="864"/>
      <c r="C122" s="801" t="s">
        <v>429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448</v>
      </c>
      <c r="BP122" s="836"/>
      <c r="BQ122" s="837">
        <v>34013197</v>
      </c>
      <c r="BR122" s="838"/>
      <c r="BS122" s="838"/>
      <c r="BT122" s="838"/>
      <c r="BU122" s="838"/>
      <c r="BV122" s="838">
        <v>36047337</v>
      </c>
      <c r="BW122" s="838"/>
      <c r="BX122" s="838"/>
      <c r="BY122" s="838"/>
      <c r="BZ122" s="838"/>
      <c r="CA122" s="838">
        <v>36913147</v>
      </c>
      <c r="CB122" s="838"/>
      <c r="CC122" s="838"/>
      <c r="CD122" s="838"/>
      <c r="CE122" s="838"/>
      <c r="CF122" s="741"/>
      <c r="CG122" s="742"/>
      <c r="CH122" s="742"/>
      <c r="CI122" s="742"/>
      <c r="CJ122" s="839"/>
      <c r="CK122" s="849"/>
      <c r="CL122" s="810"/>
      <c r="CM122" s="810"/>
      <c r="CN122" s="810"/>
      <c r="CO122" s="811"/>
      <c r="CP122" s="826" t="s">
        <v>391</v>
      </c>
      <c r="CQ122" s="827"/>
      <c r="CR122" s="827"/>
      <c r="CS122" s="827"/>
      <c r="CT122" s="827"/>
      <c r="CU122" s="827"/>
      <c r="CV122" s="827"/>
      <c r="CW122" s="827"/>
      <c r="CX122" s="827"/>
      <c r="CY122" s="827"/>
      <c r="CZ122" s="827"/>
      <c r="DA122" s="827"/>
      <c r="DB122" s="827"/>
      <c r="DC122" s="827"/>
      <c r="DD122" s="827"/>
      <c r="DE122" s="827"/>
      <c r="DF122" s="828"/>
      <c r="DG122" s="768">
        <v>1525854</v>
      </c>
      <c r="DH122" s="769"/>
      <c r="DI122" s="769"/>
      <c r="DJ122" s="769"/>
      <c r="DK122" s="769"/>
      <c r="DL122" s="769">
        <v>1458241</v>
      </c>
      <c r="DM122" s="769"/>
      <c r="DN122" s="769"/>
      <c r="DO122" s="769"/>
      <c r="DP122" s="769"/>
      <c r="DQ122" s="769">
        <v>1412377</v>
      </c>
      <c r="DR122" s="769"/>
      <c r="DS122" s="769"/>
      <c r="DT122" s="769"/>
      <c r="DU122" s="769"/>
      <c r="DV122" s="821">
        <v>14.8</v>
      </c>
      <c r="DW122" s="821"/>
      <c r="DX122" s="821"/>
      <c r="DY122" s="821"/>
      <c r="DZ122" s="822"/>
    </row>
    <row r="123" spans="1:130" s="197" customFormat="1" ht="26.25" customHeight="1" thickBot="1">
      <c r="A123" s="863"/>
      <c r="B123" s="864"/>
      <c r="C123" s="801" t="s">
        <v>435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31660</v>
      </c>
      <c r="AB123" s="782"/>
      <c r="AC123" s="782"/>
      <c r="AD123" s="782"/>
      <c r="AE123" s="783"/>
      <c r="AF123" s="784">
        <v>31629</v>
      </c>
      <c r="AG123" s="782"/>
      <c r="AH123" s="782"/>
      <c r="AI123" s="782"/>
      <c r="AJ123" s="783"/>
      <c r="AK123" s="784">
        <v>31598</v>
      </c>
      <c r="AL123" s="782"/>
      <c r="AM123" s="782"/>
      <c r="AN123" s="782"/>
      <c r="AO123" s="783"/>
      <c r="AP123" s="752">
        <v>0.3</v>
      </c>
      <c r="AQ123" s="753"/>
      <c r="AR123" s="753"/>
      <c r="AS123" s="753"/>
      <c r="AT123" s="754"/>
      <c r="AU123" s="832" t="s">
        <v>449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78</v>
      </c>
      <c r="BR123" s="830"/>
      <c r="BS123" s="830"/>
      <c r="BT123" s="830"/>
      <c r="BU123" s="830"/>
      <c r="BV123" s="830">
        <v>49.6</v>
      </c>
      <c r="BW123" s="830"/>
      <c r="BX123" s="830"/>
      <c r="BY123" s="830"/>
      <c r="BZ123" s="830"/>
      <c r="CA123" s="830">
        <v>20.9</v>
      </c>
      <c r="CB123" s="830"/>
      <c r="CC123" s="830"/>
      <c r="CD123" s="830"/>
      <c r="CE123" s="830"/>
      <c r="CF123" s="728"/>
      <c r="CG123" s="729"/>
      <c r="CH123" s="729"/>
      <c r="CI123" s="729"/>
      <c r="CJ123" s="831"/>
      <c r="CK123" s="849"/>
      <c r="CL123" s="810"/>
      <c r="CM123" s="810"/>
      <c r="CN123" s="810"/>
      <c r="CO123" s="811"/>
      <c r="CP123" s="826" t="s">
        <v>388</v>
      </c>
      <c r="CQ123" s="827"/>
      <c r="CR123" s="827"/>
      <c r="CS123" s="827"/>
      <c r="CT123" s="827"/>
      <c r="CU123" s="827"/>
      <c r="CV123" s="827"/>
      <c r="CW123" s="827"/>
      <c r="CX123" s="827"/>
      <c r="CY123" s="827"/>
      <c r="CZ123" s="827"/>
      <c r="DA123" s="827"/>
      <c r="DB123" s="827"/>
      <c r="DC123" s="827"/>
      <c r="DD123" s="827"/>
      <c r="DE123" s="827"/>
      <c r="DF123" s="828"/>
      <c r="DG123" s="781">
        <v>736660</v>
      </c>
      <c r="DH123" s="782"/>
      <c r="DI123" s="782"/>
      <c r="DJ123" s="782"/>
      <c r="DK123" s="783"/>
      <c r="DL123" s="784">
        <v>622612</v>
      </c>
      <c r="DM123" s="782"/>
      <c r="DN123" s="782"/>
      <c r="DO123" s="782"/>
      <c r="DP123" s="783"/>
      <c r="DQ123" s="784">
        <v>553526</v>
      </c>
      <c r="DR123" s="782"/>
      <c r="DS123" s="782"/>
      <c r="DT123" s="782"/>
      <c r="DU123" s="783"/>
      <c r="DV123" s="752">
        <v>5.8</v>
      </c>
      <c r="DW123" s="753"/>
      <c r="DX123" s="753"/>
      <c r="DY123" s="753"/>
      <c r="DZ123" s="754"/>
    </row>
    <row r="124" spans="1:130" s="197" customFormat="1" ht="26.25" customHeight="1">
      <c r="A124" s="863"/>
      <c r="B124" s="864"/>
      <c r="C124" s="801" t="s">
        <v>438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450</v>
      </c>
      <c r="CQ124" s="827"/>
      <c r="CR124" s="827"/>
      <c r="CS124" s="827"/>
      <c r="CT124" s="827"/>
      <c r="CU124" s="827"/>
      <c r="CV124" s="827"/>
      <c r="CW124" s="827"/>
      <c r="CX124" s="827"/>
      <c r="CY124" s="827"/>
      <c r="CZ124" s="827"/>
      <c r="DA124" s="827"/>
      <c r="DB124" s="827"/>
      <c r="DC124" s="827"/>
      <c r="DD124" s="827"/>
      <c r="DE124" s="827"/>
      <c r="DF124" s="828"/>
      <c r="DG124" s="714">
        <v>647904</v>
      </c>
      <c r="DH124" s="715"/>
      <c r="DI124" s="715"/>
      <c r="DJ124" s="715"/>
      <c r="DK124" s="716"/>
      <c r="DL124" s="717">
        <v>558278</v>
      </c>
      <c r="DM124" s="715"/>
      <c r="DN124" s="715"/>
      <c r="DO124" s="715"/>
      <c r="DP124" s="716"/>
      <c r="DQ124" s="717">
        <v>558931</v>
      </c>
      <c r="DR124" s="715"/>
      <c r="DS124" s="715"/>
      <c r="DT124" s="715"/>
      <c r="DU124" s="716"/>
      <c r="DV124" s="805">
        <v>5.9</v>
      </c>
      <c r="DW124" s="806"/>
      <c r="DX124" s="806"/>
      <c r="DY124" s="806"/>
      <c r="DZ124" s="807"/>
    </row>
    <row r="125" spans="1:130" s="197" customFormat="1" ht="26.25" customHeight="1" thickBot="1">
      <c r="A125" s="863"/>
      <c r="B125" s="864"/>
      <c r="C125" s="801" t="s">
        <v>440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451</v>
      </c>
      <c r="CL125" s="808"/>
      <c r="CM125" s="808"/>
      <c r="CN125" s="808"/>
      <c r="CO125" s="809"/>
      <c r="CP125" s="814" t="s">
        <v>452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443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29881</v>
      </c>
      <c r="AB126" s="782"/>
      <c r="AC126" s="782"/>
      <c r="AD126" s="782"/>
      <c r="AE126" s="783"/>
      <c r="AF126" s="784">
        <v>29197</v>
      </c>
      <c r="AG126" s="782"/>
      <c r="AH126" s="782"/>
      <c r="AI126" s="782"/>
      <c r="AJ126" s="783"/>
      <c r="AK126" s="784">
        <v>21344</v>
      </c>
      <c r="AL126" s="782"/>
      <c r="AM126" s="782"/>
      <c r="AN126" s="782"/>
      <c r="AO126" s="783"/>
      <c r="AP126" s="752">
        <v>0.2</v>
      </c>
      <c r="AQ126" s="753"/>
      <c r="AR126" s="753"/>
      <c r="AS126" s="753"/>
      <c r="AT126" s="754"/>
      <c r="AU126" s="233"/>
      <c r="AV126" s="233"/>
      <c r="AW126" s="233"/>
      <c r="AX126" s="804" t="s">
        <v>453</v>
      </c>
      <c r="AY126" s="762"/>
      <c r="AZ126" s="762"/>
      <c r="BA126" s="762"/>
      <c r="BB126" s="762"/>
      <c r="BC126" s="762"/>
      <c r="BD126" s="762"/>
      <c r="BE126" s="763"/>
      <c r="BF126" s="761" t="s">
        <v>454</v>
      </c>
      <c r="BG126" s="762"/>
      <c r="BH126" s="762"/>
      <c r="BI126" s="762"/>
      <c r="BJ126" s="762"/>
      <c r="BK126" s="762"/>
      <c r="BL126" s="763"/>
      <c r="BM126" s="761" t="s">
        <v>455</v>
      </c>
      <c r="BN126" s="762"/>
      <c r="BO126" s="762"/>
      <c r="BP126" s="762"/>
      <c r="BQ126" s="762"/>
      <c r="BR126" s="762"/>
      <c r="BS126" s="763"/>
      <c r="BT126" s="761" t="s">
        <v>456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457</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459</v>
      </c>
      <c r="AY127" s="756"/>
      <c r="AZ127" s="756"/>
      <c r="BA127" s="756"/>
      <c r="BB127" s="756"/>
      <c r="BC127" s="756"/>
      <c r="BD127" s="756"/>
      <c r="BE127" s="757"/>
      <c r="BF127" s="758" t="s">
        <v>111</v>
      </c>
      <c r="BG127" s="759"/>
      <c r="BH127" s="759"/>
      <c r="BI127" s="759"/>
      <c r="BJ127" s="759"/>
      <c r="BK127" s="759"/>
      <c r="BL127" s="760"/>
      <c r="BM127" s="758">
        <v>13.03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460</v>
      </c>
      <c r="CQ127" s="750"/>
      <c r="CR127" s="750"/>
      <c r="CS127" s="750"/>
      <c r="CT127" s="750"/>
      <c r="CU127" s="750"/>
      <c r="CV127" s="750"/>
      <c r="CW127" s="750"/>
      <c r="CX127" s="750"/>
      <c r="CY127" s="750"/>
      <c r="CZ127" s="750"/>
      <c r="DA127" s="750"/>
      <c r="DB127" s="750"/>
      <c r="DC127" s="750"/>
      <c r="DD127" s="750"/>
      <c r="DE127" s="750"/>
      <c r="DF127" s="751"/>
      <c r="DG127" s="817">
        <v>405</v>
      </c>
      <c r="DH127" s="818"/>
      <c r="DI127" s="818"/>
      <c r="DJ127" s="818"/>
      <c r="DK127" s="818"/>
      <c r="DL127" s="818">
        <v>40</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461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462</v>
      </c>
      <c r="X128" s="795"/>
      <c r="Y128" s="795"/>
      <c r="Z128" s="796"/>
      <c r="AA128" s="721">
        <v>108897</v>
      </c>
      <c r="AB128" s="722"/>
      <c r="AC128" s="722"/>
      <c r="AD128" s="722"/>
      <c r="AE128" s="723"/>
      <c r="AF128" s="724">
        <v>99506</v>
      </c>
      <c r="AG128" s="722"/>
      <c r="AH128" s="722"/>
      <c r="AI128" s="722"/>
      <c r="AJ128" s="723"/>
      <c r="AK128" s="724">
        <v>99506</v>
      </c>
      <c r="AL128" s="722"/>
      <c r="AM128" s="722"/>
      <c r="AN128" s="722"/>
      <c r="AO128" s="723"/>
      <c r="AP128" s="725"/>
      <c r="AQ128" s="726"/>
      <c r="AR128" s="726"/>
      <c r="AS128" s="726"/>
      <c r="AT128" s="727"/>
      <c r="AU128" s="235"/>
      <c r="AV128" s="235"/>
      <c r="AW128" s="235"/>
      <c r="AX128" s="770" t="s">
        <v>463</v>
      </c>
      <c r="AY128" s="766"/>
      <c r="AZ128" s="766"/>
      <c r="BA128" s="766"/>
      <c r="BB128" s="766"/>
      <c r="BC128" s="766"/>
      <c r="BD128" s="766"/>
      <c r="BE128" s="767"/>
      <c r="BF128" s="788" t="s">
        <v>464</v>
      </c>
      <c r="BG128" s="789"/>
      <c r="BH128" s="789"/>
      <c r="BI128" s="789"/>
      <c r="BJ128" s="789"/>
      <c r="BK128" s="789"/>
      <c r="BL128" s="790"/>
      <c r="BM128" s="788">
        <v>18.03</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465</v>
      </c>
      <c r="X129" s="779"/>
      <c r="Y129" s="779"/>
      <c r="Z129" s="780"/>
      <c r="AA129" s="781">
        <v>11185324</v>
      </c>
      <c r="AB129" s="782"/>
      <c r="AC129" s="782"/>
      <c r="AD129" s="782"/>
      <c r="AE129" s="783"/>
      <c r="AF129" s="784">
        <v>11945508</v>
      </c>
      <c r="AG129" s="782"/>
      <c r="AH129" s="782"/>
      <c r="AI129" s="782"/>
      <c r="AJ129" s="783"/>
      <c r="AK129" s="784">
        <v>12212801</v>
      </c>
      <c r="AL129" s="782"/>
      <c r="AM129" s="782"/>
      <c r="AN129" s="782"/>
      <c r="AO129" s="783"/>
      <c r="AP129" s="785"/>
      <c r="AQ129" s="786"/>
      <c r="AR129" s="786"/>
      <c r="AS129" s="786"/>
      <c r="AT129" s="787"/>
      <c r="AU129" s="235"/>
      <c r="AV129" s="235"/>
      <c r="AW129" s="235"/>
      <c r="AX129" s="770" t="s">
        <v>466</v>
      </c>
      <c r="AY129" s="766"/>
      <c r="AZ129" s="766"/>
      <c r="BA129" s="766"/>
      <c r="BB129" s="766"/>
      <c r="BC129" s="766"/>
      <c r="BD129" s="766"/>
      <c r="BE129" s="767"/>
      <c r="BF129" s="771">
        <v>13.4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468</v>
      </c>
      <c r="X130" s="779"/>
      <c r="Y130" s="779"/>
      <c r="Z130" s="780"/>
      <c r="AA130" s="781">
        <v>2337991</v>
      </c>
      <c r="AB130" s="782"/>
      <c r="AC130" s="782"/>
      <c r="AD130" s="782"/>
      <c r="AE130" s="783"/>
      <c r="AF130" s="784">
        <v>2394518</v>
      </c>
      <c r="AG130" s="782"/>
      <c r="AH130" s="782"/>
      <c r="AI130" s="782"/>
      <c r="AJ130" s="783"/>
      <c r="AK130" s="784">
        <v>2661549</v>
      </c>
      <c r="AL130" s="782"/>
      <c r="AM130" s="782"/>
      <c r="AN130" s="782"/>
      <c r="AO130" s="783"/>
      <c r="AP130" s="785"/>
      <c r="AQ130" s="786"/>
      <c r="AR130" s="786"/>
      <c r="AS130" s="786"/>
      <c r="AT130" s="787"/>
      <c r="AU130" s="235"/>
      <c r="AV130" s="235"/>
      <c r="AW130" s="235"/>
      <c r="AX130" s="749" t="s">
        <v>469</v>
      </c>
      <c r="AY130" s="750"/>
      <c r="AZ130" s="750"/>
      <c r="BA130" s="750"/>
      <c r="BB130" s="750"/>
      <c r="BC130" s="750"/>
      <c r="BD130" s="750"/>
      <c r="BE130" s="751"/>
      <c r="BF130" s="703">
        <v>20.9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470</v>
      </c>
      <c r="X131" s="712"/>
      <c r="Y131" s="712"/>
      <c r="Z131" s="713"/>
      <c r="AA131" s="714">
        <v>8847333</v>
      </c>
      <c r="AB131" s="715"/>
      <c r="AC131" s="715"/>
      <c r="AD131" s="715"/>
      <c r="AE131" s="716"/>
      <c r="AF131" s="717">
        <v>9550990</v>
      </c>
      <c r="AG131" s="715"/>
      <c r="AH131" s="715"/>
      <c r="AI131" s="715"/>
      <c r="AJ131" s="716"/>
      <c r="AK131" s="717">
        <v>9551252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472</v>
      </c>
      <c r="W132" s="735"/>
      <c r="X132" s="735"/>
      <c r="Y132" s="735"/>
      <c r="Z132" s="736"/>
      <c r="AA132" s="737">
        <v>14.703357499999999</v>
      </c>
      <c r="AB132" s="738"/>
      <c r="AC132" s="738"/>
      <c r="AD132" s="738"/>
      <c r="AE132" s="739"/>
      <c r="AF132" s="740">
        <v>12.77607871</v>
      </c>
      <c r="AG132" s="738"/>
      <c r="AH132" s="738"/>
      <c r="AI132" s="738"/>
      <c r="AJ132" s="739"/>
      <c r="AK132" s="740">
        <v>12.907637660000001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473</v>
      </c>
      <c r="W133" s="744"/>
      <c r="X133" s="744"/>
      <c r="Y133" s="744"/>
      <c r="Z133" s="745"/>
      <c r="AA133" s="746">
        <v>14.9</v>
      </c>
      <c r="AB133" s="747"/>
      <c r="AC133" s="747"/>
      <c r="AD133" s="747"/>
      <c r="AE133" s="748"/>
      <c r="AF133" s="746">
        <v>13.9</v>
      </c>
      <c r="AG133" s="747"/>
      <c r="AH133" s="747"/>
      <c r="AI133" s="747"/>
      <c r="AJ133" s="748"/>
      <c r="AK133" s="746">
        <v>13.4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6" zoomScaleNormal="85" zoomScaleSheetLayoutView="66"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8" zoomScaleSheetLayoutView="98"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7" t="s">
        <v>476</v>
      </c>
      <c r="L7" s="254"/>
      <c r="M7" s="255" t="s">
        <v>477</v>
      </c>
      <c r="N7" s="256"/>
    </row>
    <row r="8" spans="1:16">
      <c r="A8" s="248"/>
      <c r="B8" s="244"/>
      <c r="C8" s="244"/>
      <c r="D8" s="244"/>
      <c r="E8" s="244"/>
      <c r="F8" s="244"/>
      <c r="G8" s="257"/>
      <c r="H8" s="258"/>
      <c r="I8" s="258"/>
      <c r="J8" s="259"/>
      <c r="K8" s="1118"/>
      <c r="L8" s="260" t="s">
        <v>478</v>
      </c>
      <c r="M8" s="261" t="s">
        <v>479</v>
      </c>
      <c r="N8" s="262" t="s">
        <v>480</v>
      </c>
    </row>
    <row r="9" spans="1:16">
      <c r="A9" s="248"/>
      <c r="B9" s="244"/>
      <c r="C9" s="244"/>
      <c r="D9" s="244"/>
      <c r="E9" s="244"/>
      <c r="F9" s="244"/>
      <c r="G9" s="1131" t="s">
        <v>481</v>
      </c>
      <c r="H9" s="1132"/>
      <c r="I9" s="1132"/>
      <c r="J9" s="1133"/>
      <c r="K9" s="263">
        <v>2396135</v>
      </c>
      <c r="L9" s="264">
        <v>91108</v>
      </c>
      <c r="M9" s="265">
        <v>83170</v>
      </c>
      <c r="N9" s="266">
        <v>9.5</v>
      </c>
    </row>
    <row r="10" spans="1:16">
      <c r="A10" s="248"/>
      <c r="B10" s="244"/>
      <c r="C10" s="244"/>
      <c r="D10" s="244"/>
      <c r="E10" s="244"/>
      <c r="F10" s="244"/>
      <c r="G10" s="1131" t="s">
        <v>482</v>
      </c>
      <c r="H10" s="1132"/>
      <c r="I10" s="1132"/>
      <c r="J10" s="1133"/>
      <c r="K10" s="267">
        <v>296364</v>
      </c>
      <c r="L10" s="268">
        <v>11269</v>
      </c>
      <c r="M10" s="269">
        <v>7053</v>
      </c>
      <c r="N10" s="270">
        <v>59.8</v>
      </c>
    </row>
    <row r="11" spans="1:16" ht="13.5" customHeight="1">
      <c r="A11" s="248"/>
      <c r="B11" s="244"/>
      <c r="C11" s="244"/>
      <c r="D11" s="244"/>
      <c r="E11" s="244"/>
      <c r="F11" s="244"/>
      <c r="G11" s="1131" t="s">
        <v>483</v>
      </c>
      <c r="H11" s="1132"/>
      <c r="I11" s="1132"/>
      <c r="J11" s="1133"/>
      <c r="K11" s="267">
        <v>56489</v>
      </c>
      <c r="L11" s="268">
        <v>2148</v>
      </c>
      <c r="M11" s="269">
        <v>8860</v>
      </c>
      <c r="N11" s="270">
        <v>-75.8</v>
      </c>
    </row>
    <row r="12" spans="1:16" ht="13.5" customHeight="1">
      <c r="A12" s="248"/>
      <c r="B12" s="244"/>
      <c r="C12" s="244"/>
      <c r="D12" s="244"/>
      <c r="E12" s="244"/>
      <c r="F12" s="244"/>
      <c r="G12" s="1131" t="s">
        <v>484</v>
      </c>
      <c r="H12" s="1132"/>
      <c r="I12" s="1132"/>
      <c r="J12" s="1133"/>
      <c r="K12" s="267">
        <v>107797</v>
      </c>
      <c r="L12" s="268">
        <v>4099</v>
      </c>
      <c r="M12" s="269">
        <v>837</v>
      </c>
      <c r="N12" s="270">
        <v>389.7</v>
      </c>
    </row>
    <row r="13" spans="1:16" ht="13.5" customHeight="1">
      <c r="A13" s="248"/>
      <c r="B13" s="244"/>
      <c r="C13" s="244"/>
      <c r="D13" s="244"/>
      <c r="E13" s="244"/>
      <c r="F13" s="244"/>
      <c r="G13" s="1131" t="s">
        <v>485</v>
      </c>
      <c r="H13" s="1132"/>
      <c r="I13" s="1132"/>
      <c r="J13" s="1133"/>
      <c r="K13" s="267" t="s">
        <v>486</v>
      </c>
      <c r="L13" s="268" t="s">
        <v>486</v>
      </c>
      <c r="M13" s="269">
        <v>4</v>
      </c>
      <c r="N13" s="270" t="s">
        <v>486</v>
      </c>
    </row>
    <row r="14" spans="1:16" ht="13.5" customHeight="1">
      <c r="A14" s="248"/>
      <c r="B14" s="244"/>
      <c r="C14" s="244"/>
      <c r="D14" s="244"/>
      <c r="E14" s="244"/>
      <c r="F14" s="244"/>
      <c r="G14" s="1131" t="s">
        <v>487</v>
      </c>
      <c r="H14" s="1132"/>
      <c r="I14" s="1132"/>
      <c r="J14" s="1133"/>
      <c r="K14" s="267">
        <v>156029</v>
      </c>
      <c r="L14" s="268">
        <v>5933</v>
      </c>
      <c r="M14" s="269">
        <v>3453</v>
      </c>
      <c r="N14" s="270">
        <v>71.8</v>
      </c>
    </row>
    <row r="15" spans="1:16" ht="13.5" customHeight="1">
      <c r="A15" s="248"/>
      <c r="B15" s="244"/>
      <c r="C15" s="244"/>
      <c r="D15" s="244"/>
      <c r="E15" s="244"/>
      <c r="F15" s="244"/>
      <c r="G15" s="1131" t="s">
        <v>488</v>
      </c>
      <c r="H15" s="1132"/>
      <c r="I15" s="1132"/>
      <c r="J15" s="1133"/>
      <c r="K15" s="267">
        <v>63812</v>
      </c>
      <c r="L15" s="268">
        <v>2426</v>
      </c>
      <c r="M15" s="269">
        <v>1923</v>
      </c>
      <c r="N15" s="270">
        <v>26.2</v>
      </c>
    </row>
    <row r="16" spans="1:16">
      <c r="A16" s="248"/>
      <c r="B16" s="244"/>
      <c r="C16" s="244"/>
      <c r="D16" s="244"/>
      <c r="E16" s="244"/>
      <c r="F16" s="244"/>
      <c r="G16" s="1134" t="s">
        <v>489</v>
      </c>
      <c r="H16" s="1135"/>
      <c r="I16" s="1135"/>
      <c r="J16" s="1136"/>
      <c r="K16" s="268">
        <v>-215452</v>
      </c>
      <c r="L16" s="268">
        <v>-8192</v>
      </c>
      <c r="M16" s="269">
        <v>-10272</v>
      </c>
      <c r="N16" s="270">
        <v>-20.2</v>
      </c>
    </row>
    <row r="17" spans="1:16">
      <c r="A17" s="248"/>
      <c r="B17" s="244"/>
      <c r="C17" s="244"/>
      <c r="D17" s="244"/>
      <c r="E17" s="244"/>
      <c r="F17" s="244"/>
      <c r="G17" s="1134" t="s">
        <v>168</v>
      </c>
      <c r="H17" s="1135"/>
      <c r="I17" s="1135"/>
      <c r="J17" s="1136"/>
      <c r="K17" s="268">
        <v>2861174</v>
      </c>
      <c r="L17" s="268">
        <v>108790</v>
      </c>
      <c r="M17" s="269">
        <v>95028</v>
      </c>
      <c r="N17" s="270">
        <v>14.5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28" t="s">
        <v>494</v>
      </c>
      <c r="H21" s="1129"/>
      <c r="I21" s="1129"/>
      <c r="J21" s="1130"/>
      <c r="K21" s="280">
        <v>12.21</v>
      </c>
      <c r="L21" s="281">
        <v>9.36</v>
      </c>
      <c r="M21" s="282">
        <v>2.85</v>
      </c>
      <c r="N21" s="249"/>
      <c r="O21" s="283"/>
      <c r="P21" s="279"/>
    </row>
    <row r="22" spans="1:16" s="284" customFormat="1">
      <c r="A22" s="279"/>
      <c r="B22" s="249"/>
      <c r="C22" s="249"/>
      <c r="D22" s="249"/>
      <c r="E22" s="249"/>
      <c r="F22" s="249"/>
      <c r="G22" s="1128" t="s">
        <v>495</v>
      </c>
      <c r="H22" s="1129"/>
      <c r="I22" s="1129"/>
      <c r="J22" s="1130"/>
      <c r="K22" s="285">
        <v>93.1</v>
      </c>
      <c r="L22" s="286">
        <v>96.8</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7" t="s">
        <v>476</v>
      </c>
      <c r="L30" s="254"/>
      <c r="M30" s="255" t="s">
        <v>477</v>
      </c>
      <c r="N30" s="256"/>
    </row>
    <row r="31" spans="1:16">
      <c r="A31" s="248"/>
      <c r="B31" s="244"/>
      <c r="C31" s="244"/>
      <c r="D31" s="244"/>
      <c r="E31" s="244"/>
      <c r="F31" s="244"/>
      <c r="G31" s="257"/>
      <c r="H31" s="258"/>
      <c r="I31" s="258"/>
      <c r="J31" s="259"/>
      <c r="K31" s="1118"/>
      <c r="L31" s="260" t="s">
        <v>478</v>
      </c>
      <c r="M31" s="261" t="s">
        <v>479</v>
      </c>
      <c r="N31" s="262" t="s">
        <v>480</v>
      </c>
    </row>
    <row r="32" spans="1:16" ht="27" customHeight="1">
      <c r="A32" s="248"/>
      <c r="B32" s="244"/>
      <c r="C32" s="244"/>
      <c r="D32" s="244"/>
      <c r="E32" s="244"/>
      <c r="F32" s="244"/>
      <c r="G32" s="1119" t="s">
        <v>499</v>
      </c>
      <c r="H32" s="1120"/>
      <c r="I32" s="1120"/>
      <c r="J32" s="1121"/>
      <c r="K32" s="294">
        <v>2933267</v>
      </c>
      <c r="L32" s="294">
        <v>111531</v>
      </c>
      <c r="M32" s="295">
        <v>65071</v>
      </c>
      <c r="N32" s="296">
        <v>71.400000000000006</v>
      </c>
    </row>
    <row r="33" spans="1:16" ht="13.5" customHeight="1">
      <c r="A33" s="248"/>
      <c r="B33" s="244"/>
      <c r="C33" s="244"/>
      <c r="D33" s="244"/>
      <c r="E33" s="244"/>
      <c r="F33" s="244"/>
      <c r="G33" s="1119" t="s">
        <v>500</v>
      </c>
      <c r="H33" s="1120"/>
      <c r="I33" s="1120"/>
      <c r="J33" s="1121"/>
      <c r="K33" s="294" t="s">
        <v>486</v>
      </c>
      <c r="L33" s="294" t="s">
        <v>486</v>
      </c>
      <c r="M33" s="295" t="s">
        <v>486</v>
      </c>
      <c r="N33" s="296" t="s">
        <v>486</v>
      </c>
    </row>
    <row r="34" spans="1:16" ht="27" customHeight="1">
      <c r="A34" s="248"/>
      <c r="B34" s="244"/>
      <c r="C34" s="244"/>
      <c r="D34" s="244"/>
      <c r="E34" s="244"/>
      <c r="F34" s="244"/>
      <c r="G34" s="1119" t="s">
        <v>501</v>
      </c>
      <c r="H34" s="1120"/>
      <c r="I34" s="1120"/>
      <c r="J34" s="1121"/>
      <c r="K34" s="294" t="s">
        <v>486</v>
      </c>
      <c r="L34" s="294" t="s">
        <v>486</v>
      </c>
      <c r="M34" s="295">
        <v>23</v>
      </c>
      <c r="N34" s="296" t="s">
        <v>486</v>
      </c>
    </row>
    <row r="35" spans="1:16" ht="27" customHeight="1">
      <c r="A35" s="248"/>
      <c r="B35" s="244"/>
      <c r="C35" s="244"/>
      <c r="D35" s="244"/>
      <c r="E35" s="244"/>
      <c r="F35" s="244"/>
      <c r="G35" s="1119" t="s">
        <v>502</v>
      </c>
      <c r="H35" s="1120"/>
      <c r="I35" s="1120"/>
      <c r="J35" s="1121"/>
      <c r="K35" s="294">
        <v>990426</v>
      </c>
      <c r="L35" s="294">
        <v>37659</v>
      </c>
      <c r="M35" s="295">
        <v>17560</v>
      </c>
      <c r="N35" s="296">
        <v>114.5</v>
      </c>
    </row>
    <row r="36" spans="1:16" ht="27" customHeight="1">
      <c r="A36" s="248"/>
      <c r="B36" s="244"/>
      <c r="C36" s="244"/>
      <c r="D36" s="244"/>
      <c r="E36" s="244"/>
      <c r="F36" s="244"/>
      <c r="G36" s="1119" t="s">
        <v>503</v>
      </c>
      <c r="H36" s="1120"/>
      <c r="I36" s="1120"/>
      <c r="J36" s="1121"/>
      <c r="K36" s="294">
        <v>17261</v>
      </c>
      <c r="L36" s="294">
        <v>656</v>
      </c>
      <c r="M36" s="295">
        <v>3274</v>
      </c>
      <c r="N36" s="296">
        <v>-80</v>
      </c>
    </row>
    <row r="37" spans="1:16" ht="13.5" customHeight="1">
      <c r="A37" s="248"/>
      <c r="B37" s="244"/>
      <c r="C37" s="244"/>
      <c r="D37" s="244"/>
      <c r="E37" s="244"/>
      <c r="F37" s="244"/>
      <c r="G37" s="1119" t="s">
        <v>504</v>
      </c>
      <c r="H37" s="1120"/>
      <c r="I37" s="1120"/>
      <c r="J37" s="1121"/>
      <c r="K37" s="294">
        <v>52942</v>
      </c>
      <c r="L37" s="294">
        <v>2013</v>
      </c>
      <c r="M37" s="295">
        <v>1387</v>
      </c>
      <c r="N37" s="296">
        <v>45.1</v>
      </c>
    </row>
    <row r="38" spans="1:16" ht="27" customHeight="1">
      <c r="A38" s="248"/>
      <c r="B38" s="244"/>
      <c r="C38" s="244"/>
      <c r="D38" s="244"/>
      <c r="E38" s="244"/>
      <c r="F38" s="244"/>
      <c r="G38" s="1122" t="s">
        <v>505</v>
      </c>
      <c r="H38" s="1123"/>
      <c r="I38" s="1123"/>
      <c r="J38" s="1124"/>
      <c r="K38" s="297" t="s">
        <v>486</v>
      </c>
      <c r="L38" s="297" t="s">
        <v>486</v>
      </c>
      <c r="M38" s="298">
        <v>7</v>
      </c>
      <c r="N38" s="299" t="s">
        <v>486</v>
      </c>
      <c r="O38" s="293"/>
    </row>
    <row r="39" spans="1:16">
      <c r="A39" s="248"/>
      <c r="B39" s="244"/>
      <c r="C39" s="244"/>
      <c r="D39" s="244"/>
      <c r="E39" s="244"/>
      <c r="F39" s="244"/>
      <c r="G39" s="1122" t="s">
        <v>506</v>
      </c>
      <c r="H39" s="1123"/>
      <c r="I39" s="1123"/>
      <c r="J39" s="1124"/>
      <c r="K39" s="300">
        <v>-99506</v>
      </c>
      <c r="L39" s="300">
        <v>-3783</v>
      </c>
      <c r="M39" s="301">
        <v>-4282</v>
      </c>
      <c r="N39" s="302">
        <v>-11.7</v>
      </c>
      <c r="O39" s="293"/>
    </row>
    <row r="40" spans="1:16" ht="27" customHeight="1">
      <c r="A40" s="248"/>
      <c r="B40" s="244"/>
      <c r="C40" s="244"/>
      <c r="D40" s="244"/>
      <c r="E40" s="244"/>
      <c r="F40" s="244"/>
      <c r="G40" s="1119" t="s">
        <v>507</v>
      </c>
      <c r="H40" s="1120"/>
      <c r="I40" s="1120"/>
      <c r="J40" s="1121"/>
      <c r="K40" s="300">
        <v>-2661549</v>
      </c>
      <c r="L40" s="300">
        <v>-101200</v>
      </c>
      <c r="M40" s="301">
        <v>-54179</v>
      </c>
      <c r="N40" s="302">
        <v>86.8</v>
      </c>
      <c r="O40" s="293"/>
    </row>
    <row r="41" spans="1:16">
      <c r="A41" s="248"/>
      <c r="B41" s="244"/>
      <c r="C41" s="244"/>
      <c r="D41" s="244"/>
      <c r="E41" s="244"/>
      <c r="F41" s="244"/>
      <c r="G41" s="1125" t="s">
        <v>278</v>
      </c>
      <c r="H41" s="1126"/>
      <c r="I41" s="1126"/>
      <c r="J41" s="1127"/>
      <c r="K41" s="294">
        <v>1232841</v>
      </c>
      <c r="L41" s="300">
        <v>46876</v>
      </c>
      <c r="M41" s="301">
        <v>28861</v>
      </c>
      <c r="N41" s="302">
        <v>62.4</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2" t="s">
        <v>476</v>
      </c>
      <c r="J49" s="1114" t="s">
        <v>511</v>
      </c>
      <c r="K49" s="1115"/>
      <c r="L49" s="1115"/>
      <c r="M49" s="1115"/>
      <c r="N49" s="1116"/>
    </row>
    <row r="50" spans="1:14">
      <c r="A50" s="248"/>
      <c r="B50" s="244"/>
      <c r="C50" s="244"/>
      <c r="D50" s="244"/>
      <c r="E50" s="244"/>
      <c r="F50" s="244"/>
      <c r="G50" s="312"/>
      <c r="H50" s="313"/>
      <c r="I50" s="1113"/>
      <c r="J50" s="314" t="s">
        <v>512</v>
      </c>
      <c r="K50" s="315" t="s">
        <v>513</v>
      </c>
      <c r="L50" s="316" t="s">
        <v>514</v>
      </c>
      <c r="M50" s="317" t="s">
        <v>515</v>
      </c>
      <c r="N50" s="318" t="s">
        <v>516</v>
      </c>
    </row>
    <row r="51" spans="1:14">
      <c r="A51" s="248"/>
      <c r="B51" s="244"/>
      <c r="C51" s="244"/>
      <c r="D51" s="244"/>
      <c r="E51" s="244"/>
      <c r="F51" s="244"/>
      <c r="G51" s="310" t="s">
        <v>517</v>
      </c>
      <c r="H51" s="311"/>
      <c r="I51" s="319">
        <v>5074163</v>
      </c>
      <c r="J51" s="320">
        <v>183084</v>
      </c>
      <c r="K51" s="321">
        <v>0.2</v>
      </c>
      <c r="L51" s="322">
        <v>79008</v>
      </c>
      <c r="M51" s="323">
        <v>36.6</v>
      </c>
      <c r="N51" s="324">
        <v>-36.4</v>
      </c>
    </row>
    <row r="52" spans="1:14">
      <c r="A52" s="248"/>
      <c r="B52" s="244"/>
      <c r="C52" s="244"/>
      <c r="D52" s="244"/>
      <c r="E52" s="244"/>
      <c r="F52" s="244"/>
      <c r="G52" s="325"/>
      <c r="H52" s="326" t="s">
        <v>518</v>
      </c>
      <c r="I52" s="327">
        <v>2671163</v>
      </c>
      <c r="J52" s="328">
        <v>96380</v>
      </c>
      <c r="K52" s="329">
        <v>17.8</v>
      </c>
      <c r="L52" s="330">
        <v>46014</v>
      </c>
      <c r="M52" s="331">
        <v>37.5</v>
      </c>
      <c r="N52" s="332">
        <v>-19.7</v>
      </c>
    </row>
    <row r="53" spans="1:14">
      <c r="A53" s="248"/>
      <c r="B53" s="244"/>
      <c r="C53" s="244"/>
      <c r="D53" s="244"/>
      <c r="E53" s="244"/>
      <c r="F53" s="244"/>
      <c r="G53" s="310" t="s">
        <v>519</v>
      </c>
      <c r="H53" s="311"/>
      <c r="I53" s="319">
        <v>6425944</v>
      </c>
      <c r="J53" s="320">
        <v>235789</v>
      </c>
      <c r="K53" s="321">
        <v>28.8</v>
      </c>
      <c r="L53" s="322">
        <v>86381</v>
      </c>
      <c r="M53" s="323">
        <v>9.3000000000000007</v>
      </c>
      <c r="N53" s="324">
        <v>19.5</v>
      </c>
    </row>
    <row r="54" spans="1:14">
      <c r="A54" s="248"/>
      <c r="B54" s="244"/>
      <c r="C54" s="244"/>
      <c r="D54" s="244"/>
      <c r="E54" s="244"/>
      <c r="F54" s="244"/>
      <c r="G54" s="325"/>
      <c r="H54" s="326" t="s">
        <v>518</v>
      </c>
      <c r="I54" s="327">
        <v>1530896</v>
      </c>
      <c r="J54" s="328">
        <v>56173</v>
      </c>
      <c r="K54" s="329">
        <v>-41.7</v>
      </c>
      <c r="L54" s="330">
        <v>41242</v>
      </c>
      <c r="M54" s="331">
        <v>-10.4</v>
      </c>
      <c r="N54" s="332">
        <v>-31.3</v>
      </c>
    </row>
    <row r="55" spans="1:14">
      <c r="A55" s="248"/>
      <c r="B55" s="244"/>
      <c r="C55" s="244"/>
      <c r="D55" s="244"/>
      <c r="E55" s="244"/>
      <c r="F55" s="244"/>
      <c r="G55" s="310" t="s">
        <v>520</v>
      </c>
      <c r="H55" s="311"/>
      <c r="I55" s="319">
        <v>3946569</v>
      </c>
      <c r="J55" s="320">
        <v>146942</v>
      </c>
      <c r="K55" s="321">
        <v>-37.700000000000003</v>
      </c>
      <c r="L55" s="322">
        <v>67201</v>
      </c>
      <c r="M55" s="323">
        <v>-22.2</v>
      </c>
      <c r="N55" s="324">
        <v>-15.5</v>
      </c>
    </row>
    <row r="56" spans="1:14">
      <c r="A56" s="248"/>
      <c r="B56" s="244"/>
      <c r="C56" s="244"/>
      <c r="D56" s="244"/>
      <c r="E56" s="244"/>
      <c r="F56" s="244"/>
      <c r="G56" s="325"/>
      <c r="H56" s="326" t="s">
        <v>518</v>
      </c>
      <c r="I56" s="327">
        <v>1775294</v>
      </c>
      <c r="J56" s="328">
        <v>66099</v>
      </c>
      <c r="K56" s="329">
        <v>17.7</v>
      </c>
      <c r="L56" s="330">
        <v>35210</v>
      </c>
      <c r="M56" s="331">
        <v>-14.6</v>
      </c>
      <c r="N56" s="332">
        <v>32.299999999999997</v>
      </c>
    </row>
    <row r="57" spans="1:14">
      <c r="A57" s="248"/>
      <c r="B57" s="244"/>
      <c r="C57" s="244"/>
      <c r="D57" s="244"/>
      <c r="E57" s="244"/>
      <c r="F57" s="244"/>
      <c r="G57" s="310" t="s">
        <v>521</v>
      </c>
      <c r="H57" s="311"/>
      <c r="I57" s="319">
        <v>5070842</v>
      </c>
      <c r="J57" s="320">
        <v>191266</v>
      </c>
      <c r="K57" s="321">
        <v>30.2</v>
      </c>
      <c r="L57" s="322">
        <v>75709</v>
      </c>
      <c r="M57" s="323">
        <v>12.7</v>
      </c>
      <c r="N57" s="324">
        <v>17.5</v>
      </c>
    </row>
    <row r="58" spans="1:14">
      <c r="A58" s="248"/>
      <c r="B58" s="244"/>
      <c r="C58" s="244"/>
      <c r="D58" s="244"/>
      <c r="E58" s="244"/>
      <c r="F58" s="244"/>
      <c r="G58" s="325"/>
      <c r="H58" s="326" t="s">
        <v>518</v>
      </c>
      <c r="I58" s="327">
        <v>2300954</v>
      </c>
      <c r="J58" s="328">
        <v>86789</v>
      </c>
      <c r="K58" s="329">
        <v>31.3</v>
      </c>
      <c r="L58" s="330">
        <v>35212</v>
      </c>
      <c r="M58" s="331">
        <v>0</v>
      </c>
      <c r="N58" s="332">
        <v>31.3</v>
      </c>
    </row>
    <row r="59" spans="1:14">
      <c r="A59" s="248"/>
      <c r="B59" s="244"/>
      <c r="C59" s="244"/>
      <c r="D59" s="244"/>
      <c r="E59" s="244"/>
      <c r="F59" s="244"/>
      <c r="G59" s="310" t="s">
        <v>522</v>
      </c>
      <c r="H59" s="311"/>
      <c r="I59" s="319">
        <v>2742281</v>
      </c>
      <c r="J59" s="320">
        <v>104269</v>
      </c>
      <c r="K59" s="321">
        <v>-45.5</v>
      </c>
      <c r="L59" s="322">
        <v>90961</v>
      </c>
      <c r="M59" s="323">
        <v>20.100000000000001</v>
      </c>
      <c r="N59" s="324">
        <v>-65.599999999999994</v>
      </c>
    </row>
    <row r="60" spans="1:14">
      <c r="A60" s="248"/>
      <c r="B60" s="244"/>
      <c r="C60" s="244"/>
      <c r="D60" s="244"/>
      <c r="E60" s="244"/>
      <c r="F60" s="244"/>
      <c r="G60" s="325"/>
      <c r="H60" s="326" t="s">
        <v>518</v>
      </c>
      <c r="I60" s="333">
        <v>1398972</v>
      </c>
      <c r="J60" s="328">
        <v>53193</v>
      </c>
      <c r="K60" s="329">
        <v>-38.700000000000003</v>
      </c>
      <c r="L60" s="330">
        <v>37720</v>
      </c>
      <c r="M60" s="331">
        <v>7.1</v>
      </c>
      <c r="N60" s="332">
        <v>-45.8</v>
      </c>
    </row>
    <row r="61" spans="1:14">
      <c r="A61" s="248"/>
      <c r="B61" s="244"/>
      <c r="C61" s="244"/>
      <c r="D61" s="244"/>
      <c r="E61" s="244"/>
      <c r="F61" s="244"/>
      <c r="G61" s="310" t="s">
        <v>523</v>
      </c>
      <c r="H61" s="334"/>
      <c r="I61" s="335">
        <v>4651960</v>
      </c>
      <c r="J61" s="336">
        <v>172270</v>
      </c>
      <c r="K61" s="337">
        <v>-4.8</v>
      </c>
      <c r="L61" s="338">
        <v>79852</v>
      </c>
      <c r="M61" s="339">
        <v>11.3</v>
      </c>
      <c r="N61" s="324">
        <v>-16.100000000000001</v>
      </c>
    </row>
    <row r="62" spans="1:14">
      <c r="A62" s="248"/>
      <c r="B62" s="244"/>
      <c r="C62" s="244"/>
      <c r="D62" s="244"/>
      <c r="E62" s="244"/>
      <c r="F62" s="244"/>
      <c r="G62" s="325"/>
      <c r="H62" s="326" t="s">
        <v>518</v>
      </c>
      <c r="I62" s="327">
        <v>1935456</v>
      </c>
      <c r="J62" s="328">
        <v>71727</v>
      </c>
      <c r="K62" s="329">
        <v>-2.7</v>
      </c>
      <c r="L62" s="330">
        <v>39080</v>
      </c>
      <c r="M62" s="331">
        <v>3.9</v>
      </c>
      <c r="N62" s="332">
        <v>-6.6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9" zoomScaleNormal="59"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7" t="s">
        <v>3</v>
      </c>
      <c r="D47" s="1137"/>
      <c r="E47" s="1138"/>
      <c r="F47" s="11">
        <v>24.38</v>
      </c>
      <c r="G47" s="12">
        <v>27.98</v>
      </c>
      <c r="H47" s="12">
        <v>32.92</v>
      </c>
      <c r="I47" s="12">
        <v>40.15</v>
      </c>
      <c r="J47" s="13">
        <v>47.55</v>
      </c>
    </row>
    <row r="48" spans="2:10" ht="57.75" customHeight="1">
      <c r="B48" s="14"/>
      <c r="C48" s="1139" t="s">
        <v>4</v>
      </c>
      <c r="D48" s="1139"/>
      <c r="E48" s="1140"/>
      <c r="F48" s="15">
        <v>5.72</v>
      </c>
      <c r="G48" s="16">
        <v>8.25</v>
      </c>
      <c r="H48" s="16">
        <v>11.78</v>
      </c>
      <c r="I48" s="16">
        <v>9.67</v>
      </c>
      <c r="J48" s="17">
        <v>10.66</v>
      </c>
    </row>
    <row r="49" spans="2:10" ht="57.75" customHeight="1" thickBot="1">
      <c r="B49" s="18"/>
      <c r="C49" s="1141" t="s">
        <v>5</v>
      </c>
      <c r="D49" s="1141"/>
      <c r="E49" s="1142"/>
      <c r="F49" s="19" t="s">
        <v>530</v>
      </c>
      <c r="G49" s="20">
        <v>4.6100000000000003</v>
      </c>
      <c r="H49" s="20">
        <v>6.17</v>
      </c>
      <c r="I49" s="20">
        <v>2.11</v>
      </c>
      <c r="J49" s="21">
        <v>4.5599999999999996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8" zoomScaleNormal="9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49" t="s">
        <v>531</v>
      </c>
      <c r="D34" s="1149"/>
      <c r="E34" s="1150"/>
      <c r="F34" s="32">
        <v>0</v>
      </c>
      <c r="G34" s="33">
        <v>0</v>
      </c>
      <c r="H34" s="33">
        <v>0</v>
      </c>
      <c r="I34" s="33">
        <v>0</v>
      </c>
      <c r="J34" s="34" t="s">
        <v>532</v>
      </c>
      <c r="K34" s="22"/>
      <c r="L34" s="22"/>
      <c r="M34" s="22"/>
      <c r="N34" s="22"/>
      <c r="O34" s="22"/>
      <c r="P34" s="22"/>
    </row>
    <row r="35" spans="1:16" ht="39" customHeight="1">
      <c r="A35" s="22"/>
      <c r="B35" s="35"/>
      <c r="C35" s="1143" t="s">
        <v>533</v>
      </c>
      <c r="D35" s="1144"/>
      <c r="E35" s="1145"/>
      <c r="F35" s="36">
        <v>13.45</v>
      </c>
      <c r="G35" s="37">
        <v>14.17</v>
      </c>
      <c r="H35" s="37">
        <v>15.92</v>
      </c>
      <c r="I35" s="37">
        <v>14.07</v>
      </c>
      <c r="J35" s="38">
        <v>13.64</v>
      </c>
      <c r="K35" s="22"/>
      <c r="L35" s="22"/>
      <c r="M35" s="22"/>
      <c r="N35" s="22"/>
      <c r="O35" s="22"/>
      <c r="P35" s="22"/>
    </row>
    <row r="36" spans="1:16" ht="39" customHeight="1">
      <c r="A36" s="22"/>
      <c r="B36" s="35"/>
      <c r="C36" s="1143" t="s">
        <v>534</v>
      </c>
      <c r="D36" s="1144"/>
      <c r="E36" s="1145"/>
      <c r="F36" s="36">
        <v>5.56</v>
      </c>
      <c r="G36" s="37">
        <v>8.08</v>
      </c>
      <c r="H36" s="37">
        <v>11.51</v>
      </c>
      <c r="I36" s="37">
        <v>9.6</v>
      </c>
      <c r="J36" s="38">
        <v>10.59</v>
      </c>
      <c r="K36" s="22"/>
      <c r="L36" s="22"/>
      <c r="M36" s="22"/>
      <c r="N36" s="22"/>
      <c r="O36" s="22"/>
      <c r="P36" s="22"/>
    </row>
    <row r="37" spans="1:16" ht="39" customHeight="1">
      <c r="A37" s="22"/>
      <c r="B37" s="35"/>
      <c r="C37" s="1143" t="s">
        <v>535</v>
      </c>
      <c r="D37" s="1144"/>
      <c r="E37" s="1145"/>
      <c r="F37" s="36">
        <v>7</v>
      </c>
      <c r="G37" s="37">
        <v>7.77</v>
      </c>
      <c r="H37" s="37">
        <v>8.64</v>
      </c>
      <c r="I37" s="37">
        <v>8.3800000000000008</v>
      </c>
      <c r="J37" s="38">
        <v>9.17</v>
      </c>
      <c r="K37" s="22"/>
      <c r="L37" s="22"/>
      <c r="M37" s="22"/>
      <c r="N37" s="22"/>
      <c r="O37" s="22"/>
      <c r="P37" s="22"/>
    </row>
    <row r="38" spans="1:16" ht="39" customHeight="1">
      <c r="A38" s="22"/>
      <c r="B38" s="35"/>
      <c r="C38" s="1143" t="s">
        <v>536</v>
      </c>
      <c r="D38" s="1144"/>
      <c r="E38" s="1145"/>
      <c r="F38" s="36">
        <v>3.05</v>
      </c>
      <c r="G38" s="37">
        <v>2.76</v>
      </c>
      <c r="H38" s="37">
        <v>1.6</v>
      </c>
      <c r="I38" s="37">
        <v>1.41</v>
      </c>
      <c r="J38" s="38">
        <v>1.58</v>
      </c>
      <c r="K38" s="22"/>
      <c r="L38" s="22"/>
      <c r="M38" s="22"/>
      <c r="N38" s="22"/>
      <c r="O38" s="22"/>
      <c r="P38" s="22"/>
    </row>
    <row r="39" spans="1:16" ht="39" customHeight="1">
      <c r="A39" s="22"/>
      <c r="B39" s="35"/>
      <c r="C39" s="1143" t="s">
        <v>537</v>
      </c>
      <c r="D39" s="1144"/>
      <c r="E39" s="1145"/>
      <c r="F39" s="36">
        <v>1.81</v>
      </c>
      <c r="G39" s="37">
        <v>1.02</v>
      </c>
      <c r="H39" s="37">
        <v>1.08</v>
      </c>
      <c r="I39" s="37">
        <v>0.79</v>
      </c>
      <c r="J39" s="38">
        <v>0.62</v>
      </c>
      <c r="K39" s="22"/>
      <c r="L39" s="22"/>
      <c r="M39" s="22"/>
      <c r="N39" s="22"/>
      <c r="O39" s="22"/>
      <c r="P39" s="22"/>
    </row>
    <row r="40" spans="1:16" ht="39" customHeight="1">
      <c r="A40" s="22"/>
      <c r="B40" s="35"/>
      <c r="C40" s="1143" t="s">
        <v>538</v>
      </c>
      <c r="D40" s="1144"/>
      <c r="E40" s="1145"/>
      <c r="F40" s="36">
        <v>0.64</v>
      </c>
      <c r="G40" s="37">
        <v>0.43</v>
      </c>
      <c r="H40" s="37">
        <v>0.28999999999999998</v>
      </c>
      <c r="I40" s="37">
        <v>0.24</v>
      </c>
      <c r="J40" s="38">
        <v>0.11</v>
      </c>
      <c r="K40" s="22"/>
      <c r="L40" s="22"/>
      <c r="M40" s="22"/>
      <c r="N40" s="22"/>
      <c r="O40" s="22"/>
      <c r="P40" s="22"/>
    </row>
    <row r="41" spans="1:16" ht="39" customHeight="1">
      <c r="A41" s="22"/>
      <c r="B41" s="35"/>
      <c r="C41" s="1143" t="s">
        <v>539</v>
      </c>
      <c r="D41" s="1144"/>
      <c r="E41" s="1145"/>
      <c r="F41" s="36">
        <v>0.16</v>
      </c>
      <c r="G41" s="37">
        <v>0.16</v>
      </c>
      <c r="H41" s="37">
        <v>0.27</v>
      </c>
      <c r="I41" s="37">
        <v>7.0000000000000007E-2</v>
      </c>
      <c r="J41" s="38">
        <v>0.06</v>
      </c>
      <c r="K41" s="22"/>
      <c r="L41" s="22"/>
      <c r="M41" s="22"/>
      <c r="N41" s="22"/>
      <c r="O41" s="22"/>
      <c r="P41" s="22"/>
    </row>
    <row r="42" spans="1:16" ht="39" customHeight="1">
      <c r="A42" s="22"/>
      <c r="B42" s="39"/>
      <c r="C42" s="1143" t="s">
        <v>540</v>
      </c>
      <c r="D42" s="1144"/>
      <c r="E42" s="1145"/>
      <c r="F42" s="36" t="s">
        <v>486</v>
      </c>
      <c r="G42" s="37" t="s">
        <v>486</v>
      </c>
      <c r="H42" s="37" t="s">
        <v>486</v>
      </c>
      <c r="I42" s="37" t="s">
        <v>486</v>
      </c>
      <c r="J42" s="38" t="s">
        <v>486</v>
      </c>
      <c r="K42" s="22"/>
      <c r="L42" s="22"/>
      <c r="M42" s="22"/>
      <c r="N42" s="22"/>
      <c r="O42" s="22"/>
      <c r="P42" s="22"/>
    </row>
    <row r="43" spans="1:16" ht="39" customHeight="1" thickBot="1">
      <c r="A43" s="22"/>
      <c r="B43" s="40"/>
      <c r="C43" s="1146" t="s">
        <v>541</v>
      </c>
      <c r="D43" s="1147"/>
      <c r="E43" s="1148"/>
      <c r="F43" s="41">
        <v>0.64</v>
      </c>
      <c r="G43" s="42">
        <v>0.44</v>
      </c>
      <c r="H43" s="42">
        <v>0.16</v>
      </c>
      <c r="I43" s="42">
        <v>0.17</v>
      </c>
      <c r="J43" s="43">
        <v>0.17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5" zoomScaleNormal="9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59" t="s">
        <v>10</v>
      </c>
      <c r="C45" s="1160"/>
      <c r="D45" s="58"/>
      <c r="E45" s="1165" t="s">
        <v>11</v>
      </c>
      <c r="F45" s="1165"/>
      <c r="G45" s="1165"/>
      <c r="H45" s="1165"/>
      <c r="I45" s="1165"/>
      <c r="J45" s="1166"/>
      <c r="K45" s="59">
        <v>2820</v>
      </c>
      <c r="L45" s="60">
        <v>2809</v>
      </c>
      <c r="M45" s="60">
        <v>2668</v>
      </c>
      <c r="N45" s="60">
        <v>2643</v>
      </c>
      <c r="O45" s="61">
        <v>2933</v>
      </c>
      <c r="P45" s="48"/>
      <c r="Q45" s="48"/>
      <c r="R45" s="48"/>
      <c r="S45" s="48"/>
      <c r="T45" s="48"/>
      <c r="U45" s="48"/>
    </row>
    <row r="46" spans="1:21" ht="30.75" customHeight="1">
      <c r="A46" s="48"/>
      <c r="B46" s="1161"/>
      <c r="C46" s="1162"/>
      <c r="D46" s="62"/>
      <c r="E46" s="1153" t="s">
        <v>12</v>
      </c>
      <c r="F46" s="1153"/>
      <c r="G46" s="1153"/>
      <c r="H46" s="1153"/>
      <c r="I46" s="1153"/>
      <c r="J46" s="1154"/>
      <c r="K46" s="63" t="s">
        <v>486</v>
      </c>
      <c r="L46" s="64" t="s">
        <v>486</v>
      </c>
      <c r="M46" s="64" t="s">
        <v>486</v>
      </c>
      <c r="N46" s="64" t="s">
        <v>486</v>
      </c>
      <c r="O46" s="65" t="s">
        <v>486</v>
      </c>
      <c r="P46" s="48"/>
      <c r="Q46" s="48"/>
      <c r="R46" s="48"/>
      <c r="S46" s="48"/>
      <c r="T46" s="48"/>
      <c r="U46" s="48"/>
    </row>
    <row r="47" spans="1:21" ht="30.75" customHeight="1">
      <c r="A47" s="48"/>
      <c r="B47" s="1161"/>
      <c r="C47" s="1162"/>
      <c r="D47" s="62"/>
      <c r="E47" s="1153" t="s">
        <v>13</v>
      </c>
      <c r="F47" s="1153"/>
      <c r="G47" s="1153"/>
      <c r="H47" s="1153"/>
      <c r="I47" s="1153"/>
      <c r="J47" s="1154"/>
      <c r="K47" s="63" t="s">
        <v>486</v>
      </c>
      <c r="L47" s="64" t="s">
        <v>486</v>
      </c>
      <c r="M47" s="64" t="s">
        <v>486</v>
      </c>
      <c r="N47" s="64" t="s">
        <v>486</v>
      </c>
      <c r="O47" s="65" t="s">
        <v>486</v>
      </c>
      <c r="P47" s="48"/>
      <c r="Q47" s="48"/>
      <c r="R47" s="48"/>
      <c r="S47" s="48"/>
      <c r="T47" s="48"/>
      <c r="U47" s="48"/>
    </row>
    <row r="48" spans="1:21" ht="30.75" customHeight="1">
      <c r="A48" s="48"/>
      <c r="B48" s="1161"/>
      <c r="C48" s="1162"/>
      <c r="D48" s="62"/>
      <c r="E48" s="1153" t="s">
        <v>14</v>
      </c>
      <c r="F48" s="1153"/>
      <c r="G48" s="1153"/>
      <c r="H48" s="1153"/>
      <c r="I48" s="1153"/>
      <c r="J48" s="1154"/>
      <c r="K48" s="63">
        <v>881</v>
      </c>
      <c r="L48" s="64">
        <v>919</v>
      </c>
      <c r="M48" s="64">
        <v>1001</v>
      </c>
      <c r="N48" s="64">
        <v>994</v>
      </c>
      <c r="O48" s="65">
        <v>990</v>
      </c>
      <c r="P48" s="48"/>
      <c r="Q48" s="48"/>
      <c r="R48" s="48"/>
      <c r="S48" s="48"/>
      <c r="T48" s="48"/>
      <c r="U48" s="48"/>
    </row>
    <row r="49" spans="1:21" ht="30.75" customHeight="1">
      <c r="A49" s="48"/>
      <c r="B49" s="1161"/>
      <c r="C49" s="1162"/>
      <c r="D49" s="62"/>
      <c r="E49" s="1153" t="s">
        <v>15</v>
      </c>
      <c r="F49" s="1153"/>
      <c r="G49" s="1153"/>
      <c r="H49" s="1153"/>
      <c r="I49" s="1153"/>
      <c r="J49" s="1154"/>
      <c r="K49" s="63">
        <v>17</v>
      </c>
      <c r="L49" s="64">
        <v>17</v>
      </c>
      <c r="M49" s="64">
        <v>17</v>
      </c>
      <c r="N49" s="64">
        <v>17</v>
      </c>
      <c r="O49" s="65">
        <v>17</v>
      </c>
      <c r="P49" s="48"/>
      <c r="Q49" s="48"/>
      <c r="R49" s="48"/>
      <c r="S49" s="48"/>
      <c r="T49" s="48"/>
      <c r="U49" s="48"/>
    </row>
    <row r="50" spans="1:21" ht="30.75" customHeight="1">
      <c r="A50" s="48"/>
      <c r="B50" s="1161"/>
      <c r="C50" s="1162"/>
      <c r="D50" s="62"/>
      <c r="E50" s="1153" t="s">
        <v>16</v>
      </c>
      <c r="F50" s="1153"/>
      <c r="G50" s="1153"/>
      <c r="H50" s="1153"/>
      <c r="I50" s="1153"/>
      <c r="J50" s="1154"/>
      <c r="K50" s="63">
        <v>64</v>
      </c>
      <c r="L50" s="64">
        <v>63</v>
      </c>
      <c r="M50" s="64">
        <v>62</v>
      </c>
      <c r="N50" s="64">
        <v>61</v>
      </c>
      <c r="O50" s="65">
        <v>53</v>
      </c>
      <c r="P50" s="48"/>
      <c r="Q50" s="48"/>
      <c r="R50" s="48"/>
      <c r="S50" s="48"/>
      <c r="T50" s="48"/>
      <c r="U50" s="48"/>
    </row>
    <row r="51" spans="1:21" ht="30.75" customHeight="1">
      <c r="A51" s="48"/>
      <c r="B51" s="1163"/>
      <c r="C51" s="1164"/>
      <c r="D51" s="66"/>
      <c r="E51" s="1153" t="s">
        <v>17</v>
      </c>
      <c r="F51" s="1153"/>
      <c r="G51" s="1153"/>
      <c r="H51" s="1153"/>
      <c r="I51" s="1153"/>
      <c r="J51" s="1154"/>
      <c r="K51" s="63" t="s">
        <v>486</v>
      </c>
      <c r="L51" s="64">
        <v>1</v>
      </c>
      <c r="M51" s="64" t="s">
        <v>486</v>
      </c>
      <c r="N51" s="64" t="s">
        <v>486</v>
      </c>
      <c r="O51" s="65" t="s">
        <v>486</v>
      </c>
      <c r="P51" s="48"/>
      <c r="Q51" s="48"/>
      <c r="R51" s="48"/>
      <c r="S51" s="48"/>
      <c r="T51" s="48"/>
      <c r="U51" s="48"/>
    </row>
    <row r="52" spans="1:21" ht="30.75" customHeight="1">
      <c r="A52" s="48"/>
      <c r="B52" s="1151" t="s">
        <v>18</v>
      </c>
      <c r="C52" s="1152"/>
      <c r="D52" s="66"/>
      <c r="E52" s="1153" t="s">
        <v>19</v>
      </c>
      <c r="F52" s="1153"/>
      <c r="G52" s="1153"/>
      <c r="H52" s="1153"/>
      <c r="I52" s="1153"/>
      <c r="J52" s="1154"/>
      <c r="K52" s="63">
        <v>2442</v>
      </c>
      <c r="L52" s="64">
        <v>2506</v>
      </c>
      <c r="M52" s="64">
        <v>2446</v>
      </c>
      <c r="N52" s="64">
        <v>2494</v>
      </c>
      <c r="O52" s="65">
        <v>2762</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1340</v>
      </c>
      <c r="L53" s="69">
        <v>1303</v>
      </c>
      <c r="M53" s="69">
        <v>1302</v>
      </c>
      <c r="N53" s="69">
        <v>1221</v>
      </c>
      <c r="O53" s="70">
        <v>1231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2015-04-27T06:33:54Z</cp:lastPrinted>
  <dcterms:created xsi:type="dcterms:W3CDTF">2015-02-17T06:55:06Z</dcterms:created>
  <dcterms:modified xsi:type="dcterms:W3CDTF">2015-05-14T11:33:51Z</dcterms:modified>
</cp:coreProperties>
</file>