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C40" i="9"/>
  <c r="BW39" i="9"/>
  <c r="BE39" i="9"/>
  <c r="AM39" i="9"/>
  <c r="C39" i="9"/>
  <c r="CO38" i="9"/>
  <c r="CO39" i="9" s="1"/>
  <c r="CO40" i="9" s="1"/>
  <c r="BW38" i="9"/>
  <c r="AM38" i="9"/>
  <c r="C38" i="9"/>
  <c r="CO37" i="9"/>
  <c r="BW37" i="9"/>
  <c r="AM37" i="9"/>
  <c r="C37" i="9"/>
  <c r="CO36" i="9"/>
  <c r="BW36" i="9"/>
  <c r="AM36" i="9"/>
  <c r="CO35" i="9"/>
  <c r="BW35" i="9"/>
  <c r="CO34" i="9"/>
  <c r="BW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U39" i="9" s="1"/>
  <c r="U40" i="9" s="1"/>
  <c r="AM34" i="9"/>
  <c r="AM35" i="9" s="1"/>
  <c r="BE34" i="9"/>
  <c r="BE35" i="9" s="1"/>
  <c r="BE36" i="9" s="1"/>
  <c r="BE37" i="9" s="1"/>
  <c r="BE38" i="9" s="1"/>
</calcChain>
</file>

<file path=xl/sharedStrings.xml><?xml version="1.0" encoding="utf-8"?>
<sst xmlns="http://schemas.openxmlformats.org/spreadsheetml/2006/main" count="1011" uniqueCount="576">
  <si>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</si>
  <si>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</si>
  <si>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</si>
  <si>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</si>
  <si>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</si>
  <si>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</si>
  <si>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</si>
  <si>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</si>
  <si>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</si>
  <si>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</si>
  <si>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</si>
  <si>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</si>
  <si>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</si>
  <si>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</si>
  <si>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</si>
  <si>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</si>
  <si>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</si>
  <si>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</si>
  <si>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</si>
  <si>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</si>
  <si>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</si>
  <si>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</si>
  <si>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</si>
  <si>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</si>
  <si>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</si>
  <si>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</si>
  <si>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</si>
  <si>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</si>
  <si>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</si>
  <si>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</si>
  <si>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</si>
  <si>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</si>
  <si>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</si>
  <si>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</si>
  <si>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</si>
  <si>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</si>
  <si>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</si>
  <si>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</si>
  <si>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</si>
  <si>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</si>
  <si>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</si>
  <si>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</si>
  <si>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</si>
  <si>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</si>
  <si>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</si>
  <si>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</si>
  <si>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</si>
  <si>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</si>
  <si>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</si>
  <si>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</si>
  <si>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</si>
  <si>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</si>
  <si>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</si>
  <si>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</si>
  <si>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</si>
  <si>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</si>
  <si>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</si>
  <si>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</si>
  <si>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</si>
  <si>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</si>
  <si>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</si>
  <si>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</si>
  <si>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</si>
  <si>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</si>
  <si>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</si>
  <si>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</si>
  <si>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</si>
  <si>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</si>
  <si>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</si>
  <si>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</si>
  <si>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</si>
  <si>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</si>
  <si>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</si>
  <si>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</si>
  <si>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</si>
  <si>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</si>
  <si>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</si>
  <si>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</si>
  <si>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</si>
  <si>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</si>
  <si>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</si>
  <si>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</si>
  <si>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</si>
  <si>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</si>
  <si>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</si>
  <si>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</si>
  <si>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</si>
  <si>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</si>
  <si>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</si>
  <si>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</si>
  <si>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</si>
  <si>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</si>
  <si>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</si>
  <si>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</si>
  <si>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</si>
  <si>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</si>
  <si>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</si>
  <si>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</si>
  <si>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</si>
  <si>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</si>
  <si>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</si>
  <si>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</si>
  <si>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</si>
  <si>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</si>
  <si>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</si>
  <si>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</si>
  <si>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</si>
  <si>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</si>
  <si>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</si>
  <si>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</si>
  <si>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</si>
  <si>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</si>
  <si>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</si>
  <si>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</si>
  <si>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</si>
  <si>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</si>
  <si>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</si>
  <si>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</si>
  <si>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</si>
  <si>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</si>
  <si>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</si>
  <si>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</si>
  <si>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</si>
  <si>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</si>
  <si>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</si>
  <si>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</si>
  <si>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</si>
  <si>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</si>
  <si>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</si>
  <si>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</si>
  <si>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</si>
  <si>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</si>
  <si>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</si>
  <si>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</si>
  <si>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</si>
  <si>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</si>
  <si>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</si>
  <si>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</si>
  <si>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</si>
  <si>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</si>
  <si>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</si>
  <si>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</si>
  <si>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</si>
  <si>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</si>
  <si>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</si>
  <si>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</si>
  <si>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</si>
  <si>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</si>
  <si>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</si>
  <si>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</si>
  <si>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</si>
  <si>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</si>
  <si>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</si>
  <si>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</si>
  <si>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</si>
  <si>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</si>
  <si>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</si>
  <si>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</si>
  <si>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</si>
  <si>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</si>
  <si>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</si>
  <si>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</si>
  <si>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</si>
  <si>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</si>
  <si>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</si>
  <si>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</si>
  <si>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</si>
  <si>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</si>
  <si>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</si>
  <si>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</si>
  <si>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</si>
  <si>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</si>
  <si>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</si>
  <si>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</si>
  <si>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</si>
  <si>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</si>
  <si>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</si>
  <si>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</si>
  <si>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</si>
  <si>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</si>
  <si>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</si>
  <si>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</si>
  <si>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</si>
  <si>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</si>
  <si>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</si>
  <si>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</si>
  <si>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</si>
  <si>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</si>
  <si>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</si>
  <si>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</si>
  <si>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</si>
  <si>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</si>
  <si>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</si>
  <si>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</si>
  <si>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</si>
  <si>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岐阜県大垣市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</si>
  <si>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</si>
  <si>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</si>
  <si>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</si>
  <si>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</si>
  <si>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</si>
  <si>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</si>
  <si>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</si>
  <si>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</si>
  <si>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</si>
  <si>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</si>
  <si>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</si>
  <si>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</si>
  <si>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</si>
  <si>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</si>
  <si>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</si>
  <si>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</si>
  <si>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</si>
  <si>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</si>
  <si>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</si>
  <si>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</si>
  <si>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</si>
  <si>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</si>
  <si>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</si>
  <si>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</si>
  <si>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</si>
  <si>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</si>
  <si>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</si>
  <si>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</si>
  <si>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</si>
  <si>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</si>
  <si>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</si>
  <si>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</si>
  <si>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</si>
  <si>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</si>
  <si>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</si>
  <si>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</si>
  <si>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</si>
  <si>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</si>
  <si>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</si>
  <si>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</si>
  <si>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</si>
  <si>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</si>
  <si>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</si>
  <si>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</si>
  <si>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</si>
  <si>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</si>
  <si>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</si>
  <si>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</si>
  <si>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</si>
  <si>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</si>
  <si>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</si>
  <si>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</si>
  <si>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</si>
  <si>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</si>
  <si>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</si>
  <si>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</si>
  <si>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</si>
  <si>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</si>
  <si>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</si>
  <si>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</si>
  <si>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</si>
  <si>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</si>
  <si>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</si>
  <si>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</si>
  <si>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</si>
  <si>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</si>
  <si>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</si>
  <si>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</si>
  <si>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</si>
  <si>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</si>
  <si>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</si>
  <si>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</si>
  <si>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</si>
  <si>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</si>
  <si>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</si>
  <si>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</si>
  <si>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</si>
  <si>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</si>
  <si>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</si>
  <si>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</si>
  <si>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</si>
  <si>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</si>
  <si>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</si>
  <si>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</si>
  <si>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</si>
  <si>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</si>
  <si>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</si>
  <si>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</si>
  <si>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</si>
  <si>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</si>
  <si>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</si>
  <si>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</si>
  <si>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</si>
  <si>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</si>
  <si>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</si>
  <si>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</si>
  <si>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</si>
  <si>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</si>
  <si>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</si>
  <si>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</si>
  <si>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</si>
  <si>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</si>
  <si>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</si>
  <si>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</si>
  <si>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</si>
  <si>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</si>
  <si>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</si>
  <si>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</si>
  <si>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</si>
  <si>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</si>
  <si>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</si>
  <si>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</si>
  <si>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</si>
  <si>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</si>
  <si>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</si>
  <si>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</si>
  <si>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</si>
  <si>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</si>
  <si>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</si>
  <si>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</si>
  <si>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</si>
  <si>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</si>
  <si>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</si>
  <si>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</si>
  <si>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</si>
  <si>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</si>
  <si>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</si>
  <si>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</si>
  <si>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</si>
  <si>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</si>
  <si>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</si>
  <si>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</si>
  <si>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</si>
  <si>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</si>
  <si>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</si>
  <si>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</si>
  <si>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</si>
  <si>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</si>
  <si>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</si>
  <si>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</si>
  <si>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</si>
  <si>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</si>
  <si>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</si>
  <si>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</si>
  <si>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</si>
  <si>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</si>
  <si>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</si>
  <si>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</si>
  <si>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</si>
  <si>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</si>
  <si>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岐阜県大垣市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</si>
  <si>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</si>
  <si>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</si>
  <si>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</si>
  <si>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</si>
  <si>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</si>
  <si>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</si>
  <si>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</si>
  <si>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</si>
  <si>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</si>
  <si>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</si>
  <si>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</si>
  <si>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</si>
  <si>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</si>
  <si>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</si>
  <si>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</si>
  <si>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</si>
  <si>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</si>
  <si>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</si>
  <si>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</si>
  <si>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</si>
  <si>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物品調達会計</t>
    <phoneticPr fontId="5"/>
  </si>
  <si>
    <t>市行造林事業会計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</si>
  <si>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</si>
  <si>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</si>
  <si>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</si>
  <si>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</si>
  <si>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</si>
  <si>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</si>
  <si>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</si>
  <si>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</si>
  <si>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</si>
  <si>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</si>
  <si>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</si>
  <si>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</si>
  <si>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</si>
  <si>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交通災害共済事業会計</t>
    <phoneticPr fontId="5"/>
  </si>
  <si>
    <t>国民健康保険事業会計</t>
    <phoneticPr fontId="5"/>
  </si>
  <si>
    <t>国民健康保険直営診療施設事業会計</t>
    <phoneticPr fontId="5"/>
  </si>
  <si>
    <t>後期高齢者医療事業会計</t>
    <phoneticPr fontId="5"/>
  </si>
  <si>
    <t>介護保険事業会計</t>
    <phoneticPr fontId="5"/>
  </si>
  <si>
    <t>駐車場事業会計</t>
    <phoneticPr fontId="5"/>
  </si>
  <si>
    <t>競輪事業会計</t>
    <phoneticPr fontId="5"/>
  </si>
  <si>
    <t>病院事業会計</t>
    <phoneticPr fontId="5"/>
  </si>
  <si>
    <t>法適用企業</t>
    <phoneticPr fontId="5"/>
  </si>
  <si>
    <t>水道事業会計</t>
    <phoneticPr fontId="5"/>
  </si>
  <si>
    <t>簡易水道事業会計</t>
    <phoneticPr fontId="5"/>
  </si>
  <si>
    <t>法非適用企業</t>
    <phoneticPr fontId="5"/>
  </si>
  <si>
    <t>公設地方卸売市場事業会計</t>
    <phoneticPr fontId="5"/>
  </si>
  <si>
    <t>公共下水道事業会計</t>
    <phoneticPr fontId="5"/>
  </si>
  <si>
    <t>特定環境保全公共下水道事業会計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</si>
  <si>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</si>
  <si>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</si>
  <si>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</si>
  <si>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</si>
  <si>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</si>
  <si>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</si>
  <si>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</si>
  <si>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</si>
  <si>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</si>
  <si>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</si>
  <si>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</si>
  <si>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</si>
  <si>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</si>
  <si>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</si>
  <si>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</si>
  <si>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</si>
  <si>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</si>
  <si>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</si>
  <si>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</si>
  <si>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</si>
  <si>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</si>
  <si>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</si>
  <si>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</si>
  <si>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</si>
  <si>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</si>
  <si>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</si>
  <si>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</si>
  <si>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</si>
  <si>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</si>
  <si>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</si>
  <si>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</si>
  <si>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</si>
  <si>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</si>
  <si>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</si>
  <si>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</si>
  <si>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</si>
  <si>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</si>
  <si>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</si>
  <si>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</si>
  <si>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</si>
  <si>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</si>
  <si>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</si>
  <si>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</si>
  <si>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</si>
  <si>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</si>
  <si>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</si>
  <si>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</si>
  <si>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</si>
  <si>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</si>
  <si>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</si>
  <si>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</si>
  <si>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</si>
  <si>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</si>
  <si>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</si>
  <si>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</si>
  <si>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</si>
  <si>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</si>
  <si>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</si>
  <si>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</si>
  <si>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</si>
  <si>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</si>
  <si>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</si>
  <si>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</si>
  <si>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</si>
  <si>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</si>
  <si>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</si>
  <si>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</si>
  <si>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</si>
  <si>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</si>
  <si>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</si>
  <si>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</si>
  <si>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</si>
  <si>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</si>
  <si>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</si>
  <si>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</si>
  <si>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</si>
  <si>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</si>
  <si>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</si>
  <si>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</si>
  <si>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</si>
  <si>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</si>
  <si>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</si>
  <si>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</si>
  <si>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</si>
  <si>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</si>
  <si>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</si>
  <si>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</si>
  <si>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</si>
  <si>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</si>
  <si>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</si>
  <si>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</si>
  <si>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</si>
  <si>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</si>
  <si>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</si>
  <si>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</si>
  <si>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</si>
  <si>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</si>
  <si>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</si>
  <si>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</si>
  <si>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</si>
  <si>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</si>
  <si>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</si>
  <si>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</si>
  <si>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</si>
  <si>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</si>
  <si>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</si>
  <si>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</si>
  <si>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</si>
  <si>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</si>
  <si>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</si>
  <si>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</si>
  <si>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</si>
  <si>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</si>
  <si>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</si>
  <si>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</si>
  <si>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</si>
  <si>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</si>
  <si>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</si>
  <si>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</si>
  <si>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</si>
  <si>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</si>
  <si>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</si>
  <si>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</si>
  <si>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</si>
  <si>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</si>
  <si>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</si>
  <si>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</si>
  <si>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</si>
  <si>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</si>
  <si>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</si>
  <si>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</si>
  <si>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</si>
  <si>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</si>
  <si>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</si>
  <si>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4.29</t>
  </si>
  <si>
    <t>病院事業会計</t>
  </si>
  <si>
    <t>国民健康保険事業会計</t>
  </si>
  <si>
    <t>水道事業会計</t>
  </si>
  <si>
    <t>一般会計</t>
  </si>
  <si>
    <t>競輪事業会計</t>
  </si>
  <si>
    <t>介護保険事業会計</t>
  </si>
  <si>
    <t>後期高齢者医療事業会計</t>
  </si>
  <si>
    <t>交通災害共済事業会計</t>
  </si>
  <si>
    <t>その他会計（赤字）</t>
  </si>
  <si>
    <t>その他会計（黒字）</t>
  </si>
  <si>
    <t>大垣消防組合</t>
    <rPh sb="0" eb="2">
      <t>オオガキ</t>
    </rPh>
    <rPh sb="2" eb="4">
      <t>ショウボウ</t>
    </rPh>
    <rPh sb="4" eb="6">
      <t>クミアイ</t>
    </rPh>
    <phoneticPr fontId="2"/>
  </si>
  <si>
    <t>大垣衛生施設組合</t>
    <rPh sb="0" eb="2">
      <t>オオガキ</t>
    </rPh>
    <rPh sb="2" eb="4">
      <t>エイセイ</t>
    </rPh>
    <rPh sb="4" eb="6">
      <t>シセツ</t>
    </rPh>
    <rPh sb="6" eb="8">
      <t>クミアイ</t>
    </rPh>
    <phoneticPr fontId="2"/>
  </si>
  <si>
    <t>西南濃粗大廃棄物処理組合</t>
    <rPh sb="0" eb="2">
      <t>セイナン</t>
    </rPh>
    <rPh sb="2" eb="3">
      <t>ノウ</t>
    </rPh>
    <rPh sb="3" eb="5">
      <t>ソダイ</t>
    </rPh>
    <rPh sb="5" eb="8">
      <t>ハイキブツ</t>
    </rPh>
    <rPh sb="8" eb="10">
      <t>ショリ</t>
    </rPh>
    <rPh sb="10" eb="12">
      <t>クミアイ</t>
    </rPh>
    <phoneticPr fontId="2"/>
  </si>
  <si>
    <t>西濃環境整備組合</t>
    <rPh sb="0" eb="2">
      <t>セイノウ</t>
    </rPh>
    <rPh sb="2" eb="4">
      <t>カンキョウ</t>
    </rPh>
    <rPh sb="4" eb="6">
      <t>セイビ</t>
    </rPh>
    <rPh sb="6" eb="8">
      <t>クミアイ</t>
    </rPh>
    <phoneticPr fontId="2"/>
  </si>
  <si>
    <t>西南濃老人福祉施設事務組合</t>
    <rPh sb="0" eb="2">
      <t>セイナン</t>
    </rPh>
    <rPh sb="2" eb="3">
      <t>ノウ</t>
    </rPh>
    <rPh sb="3" eb="5">
      <t>ロウジン</t>
    </rPh>
    <rPh sb="5" eb="7">
      <t>フクシ</t>
    </rPh>
    <rPh sb="7" eb="9">
      <t>シセツ</t>
    </rPh>
    <rPh sb="9" eb="11">
      <t>ジム</t>
    </rPh>
    <rPh sb="11" eb="13">
      <t>クミアイ</t>
    </rPh>
    <phoneticPr fontId="2"/>
  </si>
  <si>
    <t>あすわ苑老人福祉施設事務組合</t>
    <rPh sb="3" eb="4">
      <t>エン</t>
    </rPh>
    <rPh sb="4" eb="6">
      <t>ロウジン</t>
    </rPh>
    <rPh sb="6" eb="8">
      <t>フクシ</t>
    </rPh>
    <rPh sb="8" eb="10">
      <t>シセツ</t>
    </rPh>
    <rPh sb="10" eb="12">
      <t>ジム</t>
    </rPh>
    <rPh sb="12" eb="14">
      <t>クミアイ</t>
    </rPh>
    <phoneticPr fontId="2"/>
  </si>
  <si>
    <t>大垣市・安八郡安八町東安中学校組合</t>
    <rPh sb="0" eb="2">
      <t>オオガキ</t>
    </rPh>
    <rPh sb="2" eb="3">
      <t>シ</t>
    </rPh>
    <rPh sb="4" eb="7">
      <t>アンパチグン</t>
    </rPh>
    <rPh sb="7" eb="10">
      <t>アンパチチョウ</t>
    </rPh>
    <rPh sb="10" eb="11">
      <t>ヒガシ</t>
    </rPh>
    <rPh sb="11" eb="12">
      <t>ヤス</t>
    </rPh>
    <rPh sb="12" eb="15">
      <t>チュウガッコウ</t>
    </rPh>
    <rPh sb="15" eb="17">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</si>
  <si>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</si>
  <si>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</si>
  <si>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西美濃さくら苑介護老人保健施設事務組合</t>
    <rPh sb="0" eb="1">
      <t>ニシ</t>
    </rPh>
    <rPh sb="1" eb="3">
      <t>ミノ</t>
    </rPh>
    <rPh sb="6" eb="7">
      <t>エン</t>
    </rPh>
    <rPh sb="7" eb="9">
      <t>カイゴ</t>
    </rPh>
    <rPh sb="9" eb="11">
      <t>ロウジン</t>
    </rPh>
    <rPh sb="11" eb="13">
      <t>ホケン</t>
    </rPh>
    <rPh sb="13" eb="15">
      <t>シセツ</t>
    </rPh>
    <rPh sb="15" eb="17">
      <t>ジム</t>
    </rPh>
    <rPh sb="17" eb="19">
      <t>クミアイ</t>
    </rPh>
    <phoneticPr fontId="2"/>
  </si>
  <si>
    <t>大垣輪中水防事務組合</t>
    <rPh sb="0" eb="2">
      <t>オオガキ</t>
    </rPh>
    <rPh sb="2" eb="4">
      <t>ワジュウ</t>
    </rPh>
    <rPh sb="4" eb="6">
      <t>スイボウ</t>
    </rPh>
    <rPh sb="6" eb="8">
      <t>ジム</t>
    </rPh>
    <rPh sb="8" eb="10">
      <t>クミアイ</t>
    </rPh>
    <phoneticPr fontId="2"/>
  </si>
  <si>
    <t>岐阜県市町村会館組合</t>
    <rPh sb="0" eb="3">
      <t>ギフケン</t>
    </rPh>
    <rPh sb="3" eb="6">
      <t>シチョウソン</t>
    </rPh>
    <rPh sb="6" eb="8">
      <t>カイカン</t>
    </rPh>
    <rPh sb="8" eb="10">
      <t>クミアイ</t>
    </rPh>
    <phoneticPr fontId="2"/>
  </si>
  <si>
    <t>○</t>
    <phoneticPr fontId="2"/>
  </si>
  <si>
    <t>大垣市土地開発公社</t>
    <rPh sb="0" eb="3">
      <t>オオガキシ</t>
    </rPh>
    <rPh sb="3" eb="5">
      <t>トチ</t>
    </rPh>
    <rPh sb="5" eb="7">
      <t>カイハツ</t>
    </rPh>
    <rPh sb="7" eb="9">
      <t>コウシャ</t>
    </rPh>
    <phoneticPr fontId="2"/>
  </si>
  <si>
    <t>大垣市住宅協会</t>
    <rPh sb="0" eb="3">
      <t>オオガキシ</t>
    </rPh>
    <rPh sb="3" eb="5">
      <t>ジュウタク</t>
    </rPh>
    <rPh sb="5" eb="7">
      <t>キョウカイ</t>
    </rPh>
    <phoneticPr fontId="2"/>
  </si>
  <si>
    <t>大垣市勤労者福祉サービスセンター</t>
    <rPh sb="0" eb="3">
      <t>オオガキシ</t>
    </rPh>
    <rPh sb="3" eb="6">
      <t>キンロウシャ</t>
    </rPh>
    <rPh sb="6" eb="8">
      <t>フクシ</t>
    </rPh>
    <phoneticPr fontId="2"/>
  </si>
  <si>
    <t>大垣市文化事業団</t>
    <rPh sb="0" eb="3">
      <t>オオガキシ</t>
    </rPh>
    <rPh sb="3" eb="5">
      <t>ブンカ</t>
    </rPh>
    <rPh sb="5" eb="8">
      <t>ジギョウダン</t>
    </rPh>
    <phoneticPr fontId="2"/>
  </si>
  <si>
    <t>大垣地方市場冷蔵株式会社</t>
    <rPh sb="0" eb="2">
      <t>オオガキ</t>
    </rPh>
    <rPh sb="2" eb="4">
      <t>チホウ</t>
    </rPh>
    <rPh sb="4" eb="6">
      <t>イチバ</t>
    </rPh>
    <rPh sb="6" eb="8">
      <t>レイゾウ</t>
    </rPh>
    <rPh sb="8" eb="12">
      <t>カブシキガイシャ</t>
    </rPh>
    <phoneticPr fontId="2"/>
  </si>
  <si>
    <t>かみいしづ緑の村公社</t>
    <rPh sb="5" eb="6">
      <t>ミドリ</t>
    </rPh>
    <rPh sb="7" eb="8">
      <t>ムラ</t>
    </rPh>
    <rPh sb="8" eb="10">
      <t>コウシャ</t>
    </rPh>
    <phoneticPr fontId="2"/>
  </si>
  <si>
    <t>樽見鉄道株式会社</t>
    <rPh sb="0" eb="2">
      <t>タルミ</t>
    </rPh>
    <rPh sb="2" eb="4">
      <t>テツドウ</t>
    </rPh>
    <rPh sb="4" eb="8">
      <t>カブシキガイシャ</t>
    </rPh>
    <phoneticPr fontId="2"/>
  </si>
  <si>
    <t>基金繰入金786</t>
    <rPh sb="0" eb="2">
      <t>キキン</t>
    </rPh>
    <rPh sb="2" eb="4">
      <t>クリイレ</t>
    </rPh>
    <rPh sb="4" eb="5">
      <t>キン</t>
    </rPh>
    <phoneticPr fontId="2"/>
  </si>
  <si>
    <t>基金繰入金228</t>
    <rPh sb="0" eb="2">
      <t>キキン</t>
    </rPh>
    <rPh sb="2" eb="4">
      <t>クリイレ</t>
    </rPh>
    <rPh sb="4" eb="5">
      <t>キン</t>
    </rPh>
    <phoneticPr fontId="2"/>
  </si>
  <si>
    <t>基金繰入金50</t>
    <rPh sb="0" eb="2">
      <t>キキン</t>
    </rPh>
    <rPh sb="2" eb="4">
      <t>クリイレ</t>
    </rPh>
    <rPh sb="4" eb="5">
      <t>キン</t>
    </rPh>
    <phoneticPr fontId="2"/>
  </si>
  <si>
    <t>基金繰入金444</t>
    <rPh sb="0" eb="2">
      <t>キキン</t>
    </rPh>
    <rPh sb="2" eb="4">
      <t>クリイレ</t>
    </rPh>
    <rPh sb="4" eb="5">
      <t>キン</t>
    </rPh>
    <phoneticPr fontId="2"/>
  </si>
  <si>
    <t>基金繰入金4</t>
    <rPh sb="0" eb="2">
      <t>キキン</t>
    </rPh>
    <rPh sb="2" eb="4">
      <t>クリイレ</t>
    </rPh>
    <rPh sb="4" eb="5">
      <t>キン</t>
    </rPh>
    <phoneticPr fontId="2"/>
  </si>
  <si>
    <t>基金繰入金1,320</t>
    <rPh sb="0" eb="2">
      <t>キキン</t>
    </rPh>
    <rPh sb="2" eb="4">
      <t>クリイレ</t>
    </rPh>
    <rPh sb="4" eb="5">
      <t>キン</t>
    </rPh>
    <phoneticPr fontId="2"/>
  </si>
  <si>
    <t>法適用</t>
    <rPh sb="0" eb="1">
      <t>ホウ</t>
    </rPh>
    <rPh sb="1" eb="3">
      <t>テキヨウ</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</si>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</sst>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51722</c:v>
                </c:pt>
                <c:pt idx="1">
                  <c:v>54805</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66838</c:v>
                </c:pt>
                <c:pt idx="1">
                  <c:v>58052</c:v>
                </c:pt>
                <c:pt idx="2">
                  <c:v>75185</c:v>
                </c:pt>
                <c:pt idx="3">
                  <c:v>52215</c:v>
                </c:pt>
                <c:pt idx="4">
                  <c:v>50558</c:v>
                </c:pt>
              </c:numCache>
            </c:numRef>
          </c:val>
          <c:smooth val="0"/>
        </c:ser>
        <c:dLbls>
          <c:showLegendKey val="0"/>
          <c:showVal val="0"/>
          <c:showCatName val="0"/>
          <c:showSerName val="0"/>
          <c:showPercent val="0"/>
          <c:showBubbleSize val="0"/>
        </c:dLbls>
        <c:marker val="1"/>
        <c:smooth val="0"/>
        <c:axId val="107189760"/>
        <c:axId val="107191680"/>
      </c:lineChart>
      <c:catAx>
        <c:axId val="107189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91680"/>
        <c:crosses val="autoZero"/>
        <c:auto val="1"/>
        <c:lblAlgn val="ctr"/>
        <c:lblOffset val="100"/>
        <c:tickLblSkip val="1"/>
        <c:tickMarkSkip val="1"/>
        <c:noMultiLvlLbl val="0"/>
      </c:catAx>
      <c:valAx>
        <c:axId val="107191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89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4.13</c:v>
                </c:pt>
                <c:pt idx="1">
                  <c:v>6.77</c:v>
                </c:pt>
                <c:pt idx="2">
                  <c:v>5.32</c:v>
                </c:pt>
                <c:pt idx="3">
                  <c:v>4.08</c:v>
                </c:pt>
                <c:pt idx="4">
                  <c:v>5.27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9.83</c:v>
                </c:pt>
                <c:pt idx="1">
                  <c:v>11.65</c:v>
                </c:pt>
                <c:pt idx="2">
                  <c:v>14.78</c:v>
                </c:pt>
                <c:pt idx="3">
                  <c:v>11.26</c:v>
                </c:pt>
                <c:pt idx="4">
                  <c:v>13.37</c:v>
                </c:pt>
              </c:numCache>
            </c:numRef>
          </c:val>
        </c:ser>
        <c:dLbls>
          <c:showLegendKey val="0"/>
          <c:showVal val="0"/>
          <c:showCatName val="0"/>
          <c:showSerName val="0"/>
          <c:showPercent val="0"/>
          <c:showBubbleSize val="0"/>
        </c:dLbls>
        <c:gapWidth val="250"/>
        <c:overlap val="100"/>
        <c:axId val="108606208"/>
        <c:axId val="108608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0.08</c:v>
                </c:pt>
                <c:pt idx="1">
                  <c:v>4.54</c:v>
                </c:pt>
                <c:pt idx="2">
                  <c:v>1.6</c:v>
                </c:pt>
                <c:pt idx="3">
                  <c:v>-4.29</c:v>
                </c:pt>
                <c:pt idx="4">
                  <c:v>3.44</c:v>
                </c:pt>
              </c:numCache>
            </c:numRef>
          </c:val>
          <c:smooth val="0"/>
        </c:ser>
        <c:dLbls>
          <c:showLegendKey val="0"/>
          <c:showVal val="0"/>
          <c:showCatName val="0"/>
          <c:showSerName val="0"/>
          <c:showPercent val="0"/>
          <c:showBubbleSize val="0"/>
        </c:dLbls>
        <c:marker val="1"/>
        <c:smooth val="0"/>
        <c:axId val="108606208"/>
        <c:axId val="108608128"/>
      </c:lineChart>
      <c:catAx>
        <c:axId val="10860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608128"/>
        <c:crosses val="autoZero"/>
        <c:auto val="1"/>
        <c:lblAlgn val="ctr"/>
        <c:lblOffset val="100"/>
        <c:tickLblSkip val="1"/>
        <c:tickMarkSkip val="1"/>
        <c:noMultiLvlLbl val="0"/>
      </c:catAx>
      <c:valAx>
        <c:axId val="10860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0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0.08</c:v>
                </c:pt>
                <c:pt idx="2">
                  <c:v>#N/A</c:v>
                </c:pt>
                <c:pt idx="3">
                  <c:v>0.03</c:v>
                </c:pt>
                <c:pt idx="4">
                  <c:v>#N/A</c:v>
                </c:pt>
                <c:pt idx="5">
                  <c:v>0.03</c:v>
                </c:pt>
                <c:pt idx="6">
                  <c:v>#N/A</c:v>
                </c:pt>
                <c:pt idx="7">
                  <c:v>0.01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交通災害共済事業会計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0.03</c:v>
                </c:pt>
                <c:pt idx="8">
                  <c:v>#N/A</c:v>
                </c:pt>
                <c:pt idx="9">
                  <c:v>0.03</c:v>
                </c:pt>
              </c:numCache>
            </c:numRef>
          </c:val>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0.11</c:v>
                </c:pt>
                <c:pt idx="2">
                  <c:v>#N/A</c:v>
                </c:pt>
                <c:pt idx="3">
                  <c:v>0.1</c:v>
                </c:pt>
                <c:pt idx="4">
                  <c:v>#N/A</c:v>
                </c:pt>
                <c:pt idx="5">
                  <c:v>0.1</c:v>
                </c:pt>
                <c:pt idx="6">
                  <c:v>#N/A</c:v>
                </c:pt>
                <c:pt idx="7">
                  <c:v>0.1</c:v>
                </c:pt>
                <c:pt idx="8">
                  <c:v>#N/A</c:v>
                </c:pt>
                <c:pt idx="9">
                  <c:v>0.05</c:v>
                </c:pt>
              </c:numCache>
            </c:numRef>
          </c:val>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2.88</c:v>
                </c:pt>
                <c:pt idx="2">
                  <c:v>#N/A</c:v>
                </c:pt>
                <c:pt idx="3">
                  <c:v>2.63</c:v>
                </c:pt>
                <c:pt idx="4">
                  <c:v>#N/A</c:v>
                </c:pt>
                <c:pt idx="5">
                  <c:v>2.21</c:v>
                </c:pt>
                <c:pt idx="6">
                  <c:v>#N/A</c:v>
                </c:pt>
                <c:pt idx="7">
                  <c:v>2.4700000000000002</c:v>
                </c:pt>
                <c:pt idx="8">
                  <c:v>#N/A</c:v>
                </c:pt>
                <c:pt idx="9">
                  <c:v>2.52</c:v>
                </c:pt>
              </c:numCache>
            </c:numRef>
          </c:val>
        </c:ser>
        <c:ser>
          <c:idx val="5"/>
          <c:order val="5"/>
          <c:tx>
            <c:strRef>
              <c:f>データシート!$A$32</c:f>
              <c:strCache>
                <c:ptCount val="1"/>
                <c:pt idx="0">
                  <c:v>競輪事業会計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3.3</c:v>
                </c:pt>
                <c:pt idx="2">
                  <c:v>#N/A</c:v>
                </c:pt>
                <c:pt idx="3">
                  <c:v>2.92</c:v>
                </c:pt>
                <c:pt idx="4">
                  <c:v>#N/A</c:v>
                </c:pt>
                <c:pt idx="5">
                  <c:v>2.8</c:v>
                </c:pt>
                <c:pt idx="6">
                  <c:v>#N/A</c:v>
                </c:pt>
                <c:pt idx="7">
                  <c:v>2.86</c:v>
                </c:pt>
                <c:pt idx="8">
                  <c:v>#N/A</c:v>
                </c:pt>
                <c:pt idx="9">
                  <c:v>2.92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4.12</c:v>
                </c:pt>
                <c:pt idx="2">
                  <c:v>#N/A</c:v>
                </c:pt>
                <c:pt idx="3">
                  <c:v>6.77</c:v>
                </c:pt>
                <c:pt idx="4">
                  <c:v>#N/A</c:v>
                </c:pt>
                <c:pt idx="5">
                  <c:v>5.32</c:v>
                </c:pt>
                <c:pt idx="6">
                  <c:v>#N/A</c:v>
                </c:pt>
                <c:pt idx="7">
                  <c:v>4.07</c:v>
                </c:pt>
                <c:pt idx="8">
                  <c:v>#N/A</c:v>
                </c:pt>
                <c:pt idx="9">
                  <c:v>5.26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5.19</c:v>
                </c:pt>
                <c:pt idx="2">
                  <c:v>#N/A</c:v>
                </c:pt>
                <c:pt idx="3">
                  <c:v>5.84</c:v>
                </c:pt>
                <c:pt idx="4">
                  <c:v>#N/A</c:v>
                </c:pt>
                <c:pt idx="5">
                  <c:v>6.28</c:v>
                </c:pt>
                <c:pt idx="6">
                  <c:v>#N/A</c:v>
                </c:pt>
                <c:pt idx="7">
                  <c:v>5.86</c:v>
                </c:pt>
                <c:pt idx="8">
                  <c:v>#N/A</c:v>
                </c:pt>
                <c:pt idx="9">
                  <c:v>6.39</c:v>
                </c:pt>
              </c:numCache>
            </c:numRef>
          </c:val>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2.21</c:v>
                </c:pt>
                <c:pt idx="2">
                  <c:v>#N/A</c:v>
                </c:pt>
                <c:pt idx="3">
                  <c:v>2.0299999999999998</c:v>
                </c:pt>
                <c:pt idx="4">
                  <c:v>#N/A</c:v>
                </c:pt>
                <c:pt idx="5">
                  <c:v>4.07</c:v>
                </c:pt>
                <c:pt idx="6">
                  <c:v>#N/A</c:v>
                </c:pt>
                <c:pt idx="7">
                  <c:v>5.51</c:v>
                </c:pt>
                <c:pt idx="8">
                  <c:v>#N/A</c:v>
                </c:pt>
                <c:pt idx="9">
                  <c:v>6.43</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50.62</c:v>
                </c:pt>
                <c:pt idx="2">
                  <c:v>#N/A</c:v>
                </c:pt>
                <c:pt idx="3">
                  <c:v>59.35</c:v>
                </c:pt>
                <c:pt idx="4">
                  <c:v>#N/A</c:v>
                </c:pt>
                <c:pt idx="5">
                  <c:v>60.93</c:v>
                </c:pt>
                <c:pt idx="6">
                  <c:v>#N/A</c:v>
                </c:pt>
                <c:pt idx="7">
                  <c:v>66.28</c:v>
                </c:pt>
                <c:pt idx="8">
                  <c:v>#N/A</c:v>
                </c:pt>
                <c:pt idx="9">
                  <c:v>73.89</c:v>
                </c:pt>
              </c:numCache>
            </c:numRef>
          </c:val>
        </c:ser>
        <c:dLbls>
          <c:showLegendKey val="0"/>
          <c:showVal val="0"/>
          <c:showCatName val="0"/>
          <c:showSerName val="0"/>
          <c:showPercent val="0"/>
          <c:showBubbleSize val="0"/>
        </c:dLbls>
        <c:gapWidth val="150"/>
        <c:overlap val="100"/>
        <c:axId val="110066688"/>
        <c:axId val="110076672"/>
      </c:barChart>
      <c:catAx>
        <c:axId val="11006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76672"/>
        <c:crosses val="autoZero"/>
        <c:auto val="1"/>
        <c:lblAlgn val="ctr"/>
        <c:lblOffset val="100"/>
        <c:tickLblSkip val="1"/>
        <c:tickMarkSkip val="1"/>
        <c:noMultiLvlLbl val="0"/>
      </c:catAx>
      <c:valAx>
        <c:axId val="11007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66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5544</c:v>
                </c:pt>
                <c:pt idx="5">
                  <c:v>5502</c:v>
                </c:pt>
                <c:pt idx="8">
                  <c:v>5563</c:v>
                </c:pt>
                <c:pt idx="11">
                  <c:v>5743</c:v>
                </c:pt>
                <c:pt idx="14">
                  <c:v>6080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4</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68</c:v>
                </c:pt>
                <c:pt idx="3">
                  <c:v>221</c:v>
                </c:pt>
                <c:pt idx="6">
                  <c:v>219</c:v>
                </c:pt>
                <c:pt idx="9">
                  <c:v>214</c:v>
                </c:pt>
                <c:pt idx="12">
                  <c:v>213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430</c:v>
                </c:pt>
                <c:pt idx="3">
                  <c:v>383</c:v>
                </c:pt>
                <c:pt idx="6">
                  <c:v>355</c:v>
                </c:pt>
                <c:pt idx="9">
                  <c:v>330</c:v>
                </c:pt>
                <c:pt idx="12">
                  <c:v>301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1380</c:v>
                </c:pt>
                <c:pt idx="3">
                  <c:v>1285</c:v>
                </c:pt>
                <c:pt idx="6">
                  <c:v>1146</c:v>
                </c:pt>
                <c:pt idx="9">
                  <c:v>1193</c:v>
                </c:pt>
                <c:pt idx="12">
                  <c:v>1260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5389</c:v>
                </c:pt>
                <c:pt idx="3">
                  <c:v>4776</c:v>
                </c:pt>
                <c:pt idx="6">
                  <c:v>4553</c:v>
                </c:pt>
                <c:pt idx="9">
                  <c:v>4755</c:v>
                </c:pt>
                <c:pt idx="12">
                  <c:v>4970</c:v>
                </c:pt>
              </c:numCache>
            </c:numRef>
          </c:val>
        </c:ser>
        <c:dLbls>
          <c:showLegendKey val="0"/>
          <c:showVal val="0"/>
          <c:showCatName val="0"/>
          <c:showSerName val="0"/>
          <c:showPercent val="0"/>
          <c:showBubbleSize val="0"/>
        </c:dLbls>
        <c:gapWidth val="100"/>
        <c:overlap val="100"/>
        <c:axId val="109635840"/>
        <c:axId val="109511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1724</c:v>
                </c:pt>
                <c:pt idx="2">
                  <c:v>#N/A</c:v>
                </c:pt>
                <c:pt idx="3">
                  <c:v>#N/A</c:v>
                </c:pt>
                <c:pt idx="4">
                  <c:v>1167</c:v>
                </c:pt>
                <c:pt idx="5">
                  <c:v>#N/A</c:v>
                </c:pt>
                <c:pt idx="6">
                  <c:v>#N/A</c:v>
                </c:pt>
                <c:pt idx="7">
                  <c:v>710</c:v>
                </c:pt>
                <c:pt idx="8">
                  <c:v>#N/A</c:v>
                </c:pt>
                <c:pt idx="9">
                  <c:v>#N/A</c:v>
                </c:pt>
                <c:pt idx="10">
                  <c:v>750</c:v>
                </c:pt>
                <c:pt idx="11">
                  <c:v>#N/A</c:v>
                </c:pt>
                <c:pt idx="12">
                  <c:v>#N/A</c:v>
                </c:pt>
                <c:pt idx="13">
                  <c:v>664</c:v>
                </c:pt>
                <c:pt idx="14">
                  <c:v>#N/A</c:v>
                </c:pt>
              </c:numCache>
            </c:numRef>
          </c:val>
          <c:smooth val="0"/>
        </c:ser>
        <c:dLbls>
          <c:showLegendKey val="0"/>
          <c:showVal val="0"/>
          <c:showCatName val="0"/>
          <c:showSerName val="0"/>
          <c:showPercent val="0"/>
          <c:showBubbleSize val="0"/>
        </c:dLbls>
        <c:marker val="1"/>
        <c:smooth val="0"/>
        <c:axId val="109635840"/>
        <c:axId val="109511040"/>
      </c:lineChart>
      <c:catAx>
        <c:axId val="10963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11040"/>
        <c:crosses val="autoZero"/>
        <c:auto val="1"/>
        <c:lblAlgn val="ctr"/>
        <c:lblOffset val="100"/>
        <c:tickLblSkip val="1"/>
        <c:tickMarkSkip val="1"/>
        <c:noMultiLvlLbl val="0"/>
      </c:catAx>
      <c:valAx>
        <c:axId val="10951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3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51302</c:v>
                </c:pt>
                <c:pt idx="5">
                  <c:v>55367</c:v>
                </c:pt>
                <c:pt idx="8">
                  <c:v>61103</c:v>
                </c:pt>
                <c:pt idx="11">
                  <c:v>62232</c:v>
                </c:pt>
                <c:pt idx="14">
                  <c:v>62835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20037</c:v>
                </c:pt>
                <c:pt idx="5">
                  <c:v>20035</c:v>
                </c:pt>
                <c:pt idx="8">
                  <c:v>22028</c:v>
                </c:pt>
                <c:pt idx="11">
                  <c:v>21375</c:v>
                </c:pt>
                <c:pt idx="14">
                  <c:v>21904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7735</c:v>
                </c:pt>
                <c:pt idx="5">
                  <c:v>9004</c:v>
                </c:pt>
                <c:pt idx="8">
                  <c:v>10848</c:v>
                </c:pt>
                <c:pt idx="11">
                  <c:v>10419</c:v>
                </c:pt>
                <c:pt idx="14">
                  <c:v>11410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4321</c:v>
                </c:pt>
                <c:pt idx="3">
                  <c:v>3976</c:v>
                </c:pt>
                <c:pt idx="6">
                  <c:v>3699</c:v>
                </c:pt>
                <c:pt idx="9">
                  <c:v>3472</c:v>
                </c:pt>
                <c:pt idx="12">
                  <c:v>4653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9952</c:v>
                </c:pt>
                <c:pt idx="3">
                  <c:v>9725</c:v>
                </c:pt>
                <c:pt idx="6">
                  <c:v>9357</c:v>
                </c:pt>
                <c:pt idx="9">
                  <c:v>9253</c:v>
                </c:pt>
                <c:pt idx="12">
                  <c:v>8914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1886</c:v>
                </c:pt>
                <c:pt idx="3">
                  <c:v>1532</c:v>
                </c:pt>
                <c:pt idx="6">
                  <c:v>1193</c:v>
                </c:pt>
                <c:pt idx="9">
                  <c:v>946</c:v>
                </c:pt>
                <c:pt idx="12">
                  <c:v>728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23825</c:v>
                </c:pt>
                <c:pt idx="3">
                  <c:v>21588</c:v>
                </c:pt>
                <c:pt idx="6">
                  <c:v>20808</c:v>
                </c:pt>
                <c:pt idx="9">
                  <c:v>19589</c:v>
                </c:pt>
                <c:pt idx="12">
                  <c:v>19709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13214</c:v>
                </c:pt>
                <c:pt idx="3">
                  <c:v>12462</c:v>
                </c:pt>
                <c:pt idx="6">
                  <c:v>10491</c:v>
                </c:pt>
                <c:pt idx="9">
                  <c:v>9744</c:v>
                </c:pt>
                <c:pt idx="12">
                  <c:v>7597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47088</c:v>
                </c:pt>
                <c:pt idx="3">
                  <c:v>50210</c:v>
                </c:pt>
                <c:pt idx="6">
                  <c:v>55324</c:v>
                </c:pt>
                <c:pt idx="9">
                  <c:v>57874</c:v>
                </c:pt>
                <c:pt idx="12">
                  <c:v>59675</c:v>
                </c:pt>
              </c:numCache>
            </c:numRef>
          </c:val>
        </c:ser>
        <c:dLbls>
          <c:showLegendKey val="0"/>
          <c:showVal val="0"/>
          <c:showCatName val="0"/>
          <c:showSerName val="0"/>
          <c:showPercent val="0"/>
          <c:showBubbleSize val="0"/>
        </c:dLbls>
        <c:gapWidth val="100"/>
        <c:overlap val="100"/>
        <c:axId val="108742912"/>
        <c:axId val="10874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21211</c:v>
                </c:pt>
                <c:pt idx="2">
                  <c:v>#N/A</c:v>
                </c:pt>
                <c:pt idx="3">
                  <c:v>#N/A</c:v>
                </c:pt>
                <c:pt idx="4">
                  <c:v>15086</c:v>
                </c:pt>
                <c:pt idx="5">
                  <c:v>#N/A</c:v>
                </c:pt>
                <c:pt idx="6">
                  <c:v>#N/A</c:v>
                </c:pt>
                <c:pt idx="7">
                  <c:v>6893</c:v>
                </c:pt>
                <c:pt idx="8">
                  <c:v>#N/A</c:v>
                </c:pt>
                <c:pt idx="9">
                  <c:v>#N/A</c:v>
                </c:pt>
                <c:pt idx="10">
                  <c:v>6851</c:v>
                </c:pt>
                <c:pt idx="11">
                  <c:v>#N/A</c:v>
                </c:pt>
                <c:pt idx="12">
                  <c:v>#N/A</c:v>
                </c:pt>
                <c:pt idx="13">
                  <c:v>5126</c:v>
                </c:pt>
                <c:pt idx="14">
                  <c:v>#N/A</c:v>
                </c:pt>
              </c:numCache>
            </c:numRef>
          </c:val>
          <c:smooth val="0"/>
        </c:ser>
        <c:dLbls>
          <c:showLegendKey val="0"/>
          <c:showVal val="0"/>
          <c:showCatName val="0"/>
          <c:showSerName val="0"/>
          <c:showPercent val="0"/>
          <c:showBubbleSize val="0"/>
        </c:dLbls>
        <c:marker val="1"/>
        <c:smooth val="0"/>
        <c:axId val="108742912"/>
        <c:axId val="108745088"/>
      </c:lineChart>
      <c:catAx>
        <c:axId val="10874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745088"/>
        <c:crosses val="autoZero"/>
        <c:auto val="1"/>
        <c:lblAlgn val="ctr"/>
        <c:lblOffset val="100"/>
        <c:tickLblSkip val="1"/>
        <c:tickMarkSkip val="1"/>
        <c:noMultiLvlLbl val="0"/>
      </c:catAx>
      <c:valAx>
        <c:axId val="10874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4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163,088
158,833
206.52
58,977,364
57,006,505
1,806,879
34,311,584
59,583,211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年度の財政力指数は、前年に引き続き市町村民税法人税割の増収などにより、</a:t>
          </a:r>
          <a:r>
            <a:rPr kumimoji="1" lang="en-US" altLang="ja-JP" sz="1300">
              <a:latin typeface="ＭＳ Ｐゴシック"/>
            </a:rPr>
            <a:t>3</a:t>
          </a:r>
          <a:r>
            <a:rPr kumimoji="1" lang="ja-JP" altLang="en-US" sz="1300">
              <a:latin typeface="ＭＳ Ｐゴシック"/>
            </a:rPr>
            <a:t>カ年平均では</a:t>
          </a:r>
          <a:r>
            <a:rPr kumimoji="1" lang="en-US" altLang="ja-JP" sz="1300">
              <a:latin typeface="ＭＳ Ｐゴシック"/>
            </a:rPr>
            <a:t>0.901</a:t>
          </a:r>
          <a:r>
            <a:rPr kumimoji="1" lang="ja-JP" altLang="en-US" sz="1300">
              <a:latin typeface="ＭＳ Ｐゴシック"/>
            </a:rPr>
            <a:t>となり前年度（</a:t>
          </a:r>
          <a:r>
            <a:rPr kumimoji="1" lang="en-US" altLang="ja-JP" sz="1300">
              <a:latin typeface="ＭＳ Ｐゴシック"/>
            </a:rPr>
            <a:t>0.892</a:t>
          </a:r>
          <a:r>
            <a:rPr kumimoji="1" lang="ja-JP" altLang="en-US" sz="1300">
              <a:latin typeface="ＭＳ Ｐゴシック"/>
            </a:rPr>
            <a:t>）より上昇した。</a:t>
          </a:r>
        </a:p>
        <a:p>
          <a:r>
            <a:rPr kumimoji="1" lang="ja-JP" altLang="en-US" sz="1300">
              <a:latin typeface="ＭＳ Ｐゴシック"/>
            </a:rPr>
            <a:t>　しかし、単年度の財政力指数が比較的高い値であった平成</a:t>
          </a:r>
          <a:r>
            <a:rPr kumimoji="1" lang="en-US" altLang="ja-JP" sz="1300">
              <a:latin typeface="ＭＳ Ｐゴシック"/>
            </a:rPr>
            <a:t>21</a:t>
          </a:r>
          <a:r>
            <a:rPr kumimoji="1" lang="ja-JP" altLang="en-US" sz="1300">
              <a:latin typeface="ＭＳ Ｐゴシック"/>
            </a:rPr>
            <a:t>年度に比べると依然低い水準となっており、</a:t>
          </a:r>
          <a:r>
            <a:rPr kumimoji="1" lang="en-US" altLang="ja-JP" sz="1300">
              <a:latin typeface="ＭＳ Ｐゴシック"/>
            </a:rPr>
            <a:t>3</a:t>
          </a:r>
          <a:r>
            <a:rPr kumimoji="1" lang="ja-JP" altLang="en-US" sz="1300">
              <a:latin typeface="ＭＳ Ｐゴシック"/>
            </a:rPr>
            <a:t>カ年平均での財政力指数は横ばいの傾向が続いている。</a:t>
          </a:r>
        </a:p>
        <a:p>
          <a:r>
            <a:rPr kumimoji="1" lang="ja-JP" altLang="en-US" sz="1300">
              <a:latin typeface="ＭＳ Ｐゴシック"/>
            </a:rPr>
            <a:t>≪単年度財政力指数≫</a:t>
          </a:r>
        </a:p>
        <a:p>
          <a:r>
            <a:rPr kumimoji="1" lang="ja-JP" altLang="en-US" sz="1300">
              <a:latin typeface="ＭＳ Ｐゴシック"/>
            </a:rPr>
            <a:t>　　</a:t>
          </a:r>
          <a:r>
            <a:rPr kumimoji="1" lang="en-US" altLang="ja-JP" sz="1300">
              <a:latin typeface="ＭＳ Ｐゴシック"/>
            </a:rPr>
            <a:t>21</a:t>
          </a:r>
          <a:r>
            <a:rPr kumimoji="1" lang="ja-JP" altLang="en-US" sz="1300">
              <a:latin typeface="ＭＳ Ｐゴシック"/>
            </a:rPr>
            <a:t>年度　</a:t>
          </a:r>
          <a:r>
            <a:rPr kumimoji="1" lang="en-US" altLang="ja-JP" sz="1300">
              <a:latin typeface="ＭＳ Ｐゴシック"/>
            </a:rPr>
            <a:t>0.951</a:t>
          </a:r>
          <a:r>
            <a:rPr kumimoji="1" lang="ja-JP" altLang="en-US" sz="1300">
              <a:latin typeface="ＭＳ Ｐゴシック"/>
            </a:rPr>
            <a:t>　　</a:t>
          </a:r>
          <a:r>
            <a:rPr kumimoji="1" lang="en-US" altLang="ja-JP" sz="1300">
              <a:latin typeface="ＭＳ Ｐゴシック"/>
            </a:rPr>
            <a:t>22</a:t>
          </a:r>
          <a:r>
            <a:rPr kumimoji="1" lang="ja-JP" altLang="en-US" sz="1300">
              <a:latin typeface="ＭＳ Ｐゴシック"/>
            </a:rPr>
            <a:t>年度　</a:t>
          </a:r>
          <a:r>
            <a:rPr kumimoji="1" lang="en-US" altLang="ja-JP" sz="1300">
              <a:latin typeface="ＭＳ Ｐゴシック"/>
            </a:rPr>
            <a:t>0.870</a:t>
          </a:r>
          <a:r>
            <a:rPr kumimoji="1" lang="ja-JP" altLang="en-US" sz="1300">
              <a:latin typeface="ＭＳ Ｐゴシック"/>
            </a:rPr>
            <a:t>　　</a:t>
          </a:r>
          <a:r>
            <a:rPr kumimoji="1" lang="en-US" altLang="ja-JP" sz="1300">
              <a:latin typeface="ＭＳ Ｐゴシック"/>
            </a:rPr>
            <a:t>23</a:t>
          </a:r>
          <a:r>
            <a:rPr kumimoji="1" lang="ja-JP" altLang="en-US" sz="1300">
              <a:latin typeface="ＭＳ Ｐゴシック"/>
            </a:rPr>
            <a:t>年度　</a:t>
          </a:r>
          <a:r>
            <a:rPr kumimoji="1" lang="en-US" altLang="ja-JP" sz="1300">
              <a:latin typeface="ＭＳ Ｐゴシック"/>
            </a:rPr>
            <a:t>0.892</a:t>
          </a:r>
          <a:r>
            <a:rPr kumimoji="1" lang="ja-JP" altLang="en-US" sz="1300">
              <a:latin typeface="ＭＳ Ｐゴシック"/>
            </a:rPr>
            <a:t>　　</a:t>
          </a:r>
          <a:r>
            <a:rPr kumimoji="1" lang="en-US" altLang="ja-JP" sz="1300">
              <a:latin typeface="ＭＳ Ｐゴシック"/>
            </a:rPr>
            <a:t>24</a:t>
          </a:r>
          <a:r>
            <a:rPr kumimoji="1" lang="ja-JP" altLang="en-US" sz="1300">
              <a:latin typeface="ＭＳ Ｐゴシック"/>
            </a:rPr>
            <a:t>年度　</a:t>
          </a:r>
          <a:r>
            <a:rPr kumimoji="1" lang="en-US" altLang="ja-JP" sz="1300">
              <a:latin typeface="ＭＳ Ｐゴシック"/>
            </a:rPr>
            <a:t>0.915</a:t>
          </a:r>
        </a:p>
        <a:p>
          <a:r>
            <a:rPr kumimoji="1" lang="ja-JP" altLang="en-US" sz="1300">
              <a:latin typeface="ＭＳ Ｐゴシック"/>
            </a:rPr>
            <a:t>　　</a:t>
          </a:r>
          <a:r>
            <a:rPr kumimoji="1" lang="en-US" altLang="ja-JP" sz="1300">
              <a:latin typeface="ＭＳ Ｐゴシック"/>
            </a:rPr>
            <a:t>25</a:t>
          </a:r>
          <a:r>
            <a:rPr kumimoji="1" lang="ja-JP" altLang="en-US" sz="1300">
              <a:latin typeface="ＭＳ Ｐゴシック"/>
            </a:rPr>
            <a:t>年度　</a:t>
          </a:r>
          <a:r>
            <a:rPr kumimoji="1" lang="en-US" altLang="ja-JP" sz="1300">
              <a:latin typeface="ＭＳ Ｐゴシック"/>
            </a:rPr>
            <a:t>0.895</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140405</xdr:rowOff>
    </xdr:to>
    <xdr:cxnSp macro="">
      <xdr:nvCxnSpPr>
        <xdr:cNvPr id="68" name="直線コネクタ 67"/>
        <xdr:cNvCxnSpPr/>
      </xdr:nvCxnSpPr>
      <xdr:spPr>
        <a:xfrm flipV="1">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9"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140405</xdr:rowOff>
    </xdr:to>
    <xdr:cxnSp macro="">
      <xdr:nvCxnSpPr>
        <xdr:cNvPr id="71" name="直線コネクタ 70"/>
        <xdr:cNvCxnSpPr/>
      </xdr:nvCxnSpPr>
      <xdr:spPr>
        <a:xfrm>
          <a:off x="3225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59972</xdr:rowOff>
    </xdr:from>
    <xdr:to>
      <xdr:col>4</xdr:col>
      <xdr:colOff>482600</xdr:colOff>
      <xdr:row>40</xdr:row>
      <xdr:rowOff>127000</xdr:rowOff>
    </xdr:to>
    <xdr:cxnSp macro="">
      <xdr:nvCxnSpPr>
        <xdr:cNvPr id="74" name="直線コネクタ 73"/>
        <xdr:cNvCxnSpPr/>
      </xdr:nvCxnSpPr>
      <xdr:spPr>
        <a:xfrm>
          <a:off x="2336800" y="69179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58155</xdr:rowOff>
    </xdr:from>
    <xdr:ext cx="762000" cy="259045"/>
    <xdr:sp macro="" textlink="">
      <xdr:nvSpPr>
        <xdr:cNvPr id="76" name="テキスト ボックス 75"/>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164395</xdr:rowOff>
    </xdr:from>
    <xdr:to>
      <xdr:col>3</xdr:col>
      <xdr:colOff>279400</xdr:colOff>
      <xdr:row>40</xdr:row>
      <xdr:rowOff>59972</xdr:rowOff>
    </xdr:to>
    <xdr:cxnSp macro="">
      <xdr:nvCxnSpPr>
        <xdr:cNvPr id="77" name="直線コネクタ 76"/>
        <xdr:cNvCxnSpPr/>
      </xdr:nvCxnSpPr>
      <xdr:spPr>
        <a:xfrm>
          <a:off x="1447800" y="68509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9172</xdr:rowOff>
    </xdr:from>
    <xdr:to>
      <xdr:col>3</xdr:col>
      <xdr:colOff>330200</xdr:colOff>
      <xdr:row>40</xdr:row>
      <xdr:rowOff>110772</xdr:rowOff>
    </xdr:to>
    <xdr:sp macro="" textlink="">
      <xdr:nvSpPr>
        <xdr:cNvPr id="78" name="フローチャート : 判断 77"/>
        <xdr:cNvSpPr/>
      </xdr:nvSpPr>
      <xdr:spPr>
        <a:xfrm>
          <a:off x="2286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95549</xdr:rowOff>
    </xdr:from>
    <xdr:ext cx="762000" cy="259045"/>
    <xdr:sp macro="" textlink="">
      <xdr:nvSpPr>
        <xdr:cNvPr id="79" name="テキスト ボックス 78"/>
        <xdr:cNvSpPr txBox="1"/>
      </xdr:nvSpPr>
      <xdr:spPr>
        <a:xfrm>
          <a:off x="1955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113595</xdr:rowOff>
    </xdr:from>
    <xdr:to>
      <xdr:col>2</xdr:col>
      <xdr:colOff>127000</xdr:colOff>
      <xdr:row>40</xdr:row>
      <xdr:rowOff>43745</xdr:rowOff>
    </xdr:to>
    <xdr:sp macro="" textlink="">
      <xdr:nvSpPr>
        <xdr:cNvPr id="80" name="フローチャート : 判断 79"/>
        <xdr:cNvSpPr/>
      </xdr:nvSpPr>
      <xdr:spPr>
        <a:xfrm>
          <a:off x="1397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28522</xdr:rowOff>
    </xdr:from>
    <xdr:ext cx="762000" cy="259045"/>
    <xdr:sp macro="" textlink="">
      <xdr:nvSpPr>
        <xdr:cNvPr id="81" name="テキスト ボックス 80"/>
        <xdr:cNvSpPr txBox="1"/>
      </xdr:nvSpPr>
      <xdr:spPr>
        <a:xfrm>
          <a:off x="1066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89605</xdr:rowOff>
    </xdr:from>
    <xdr:to>
      <xdr:col>6</xdr:col>
      <xdr:colOff>50800</xdr:colOff>
      <xdr:row>41</xdr:row>
      <xdr:rowOff>19755</xdr:rowOff>
    </xdr:to>
    <xdr:sp macro="" textlink="">
      <xdr:nvSpPr>
        <xdr:cNvPr id="89" name="円/楕円 88"/>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29932</xdr:rowOff>
    </xdr:from>
    <xdr:ext cx="736600" cy="259045"/>
    <xdr:sp macro="" textlink="">
      <xdr:nvSpPr>
        <xdr:cNvPr id="90" name="テキスト ボックス 89"/>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9172</xdr:rowOff>
    </xdr:from>
    <xdr:to>
      <xdr:col>3</xdr:col>
      <xdr:colOff>330200</xdr:colOff>
      <xdr:row>40</xdr:row>
      <xdr:rowOff>110772</xdr:rowOff>
    </xdr:to>
    <xdr:sp macro="" textlink="">
      <xdr:nvSpPr>
        <xdr:cNvPr id="93" name="円/楕円 92"/>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120949</xdr:rowOff>
    </xdr:from>
    <xdr:ext cx="762000" cy="259045"/>
    <xdr:sp macro="" textlink="">
      <xdr:nvSpPr>
        <xdr:cNvPr id="94" name="テキスト ボックス 93"/>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113595</xdr:rowOff>
    </xdr:from>
    <xdr:to>
      <xdr:col>2</xdr:col>
      <xdr:colOff>127000</xdr:colOff>
      <xdr:row>40</xdr:row>
      <xdr:rowOff>43745</xdr:rowOff>
    </xdr:to>
    <xdr:sp macro="" textlink="">
      <xdr:nvSpPr>
        <xdr:cNvPr id="95" name="円/楕円 94"/>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53922</xdr:rowOff>
    </xdr:from>
    <xdr:ext cx="762000" cy="259045"/>
    <xdr:sp macro="" textlink="">
      <xdr:nvSpPr>
        <xdr:cNvPr id="96" name="テキスト ボックス 95"/>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経常収支比率は、分母となる経常一般財源が市税及び普通交付税の増により前年度比</a:t>
          </a:r>
          <a:r>
            <a:rPr kumimoji="1" lang="en-US" altLang="ja-JP" sz="1300">
              <a:latin typeface="ＭＳ Ｐゴシック"/>
            </a:rPr>
            <a:t>1,848</a:t>
          </a:r>
          <a:r>
            <a:rPr kumimoji="1" lang="ja-JP" altLang="en-US" sz="1300">
              <a:latin typeface="ＭＳ Ｐゴシック"/>
            </a:rPr>
            <a:t>百万円の増となった一方、分子となる経常経費充当一般財源が前年に比べ</a:t>
          </a:r>
          <a:r>
            <a:rPr kumimoji="1" lang="en-US" altLang="ja-JP" sz="1300">
              <a:latin typeface="ＭＳ Ｐゴシック"/>
            </a:rPr>
            <a:t>342</a:t>
          </a:r>
          <a:r>
            <a:rPr kumimoji="1" lang="ja-JP" altLang="en-US" sz="1300">
              <a:latin typeface="ＭＳ Ｐゴシック"/>
            </a:rPr>
            <a:t>百万円の増（人件費 </a:t>
          </a:r>
          <a:r>
            <a:rPr kumimoji="1" lang="en-US" altLang="ja-JP" sz="1300">
              <a:latin typeface="ＭＳ Ｐゴシック"/>
            </a:rPr>
            <a:t>141</a:t>
          </a:r>
          <a:r>
            <a:rPr kumimoji="1" lang="ja-JP" altLang="en-US" sz="1300">
              <a:latin typeface="ＭＳ Ｐゴシック"/>
            </a:rPr>
            <a:t>百万円減、物件費 </a:t>
          </a:r>
          <a:r>
            <a:rPr kumimoji="1" lang="en-US" altLang="ja-JP" sz="1300">
              <a:latin typeface="ＭＳ Ｐゴシック"/>
            </a:rPr>
            <a:t>190</a:t>
          </a:r>
          <a:r>
            <a:rPr kumimoji="1" lang="ja-JP" altLang="en-US" sz="1300">
              <a:latin typeface="ＭＳ Ｐゴシック"/>
            </a:rPr>
            <a:t>百万円増、扶助費</a:t>
          </a:r>
          <a:r>
            <a:rPr kumimoji="1" lang="en-US" altLang="ja-JP" sz="1300">
              <a:latin typeface="ＭＳ Ｐゴシック"/>
            </a:rPr>
            <a:t>109</a:t>
          </a:r>
          <a:r>
            <a:rPr kumimoji="1" lang="ja-JP" altLang="en-US" sz="1300">
              <a:latin typeface="ＭＳ Ｐゴシック"/>
            </a:rPr>
            <a:t>百万円減、公債費</a:t>
          </a:r>
          <a:r>
            <a:rPr kumimoji="1" lang="en-US" altLang="ja-JP" sz="1300">
              <a:latin typeface="ＭＳ Ｐゴシック"/>
            </a:rPr>
            <a:t>217</a:t>
          </a:r>
          <a:r>
            <a:rPr kumimoji="1" lang="ja-JP" altLang="en-US" sz="1300">
              <a:latin typeface="ＭＳ Ｐゴシック"/>
            </a:rPr>
            <a:t>百万円増、繰出金</a:t>
          </a:r>
          <a:r>
            <a:rPr kumimoji="1" lang="en-US" altLang="ja-JP" sz="1300">
              <a:latin typeface="ＭＳ Ｐゴシック"/>
            </a:rPr>
            <a:t>267</a:t>
          </a:r>
          <a:r>
            <a:rPr kumimoji="1" lang="ja-JP" altLang="en-US" sz="1300">
              <a:latin typeface="ＭＳ Ｐゴシック"/>
            </a:rPr>
            <a:t>百万円増ほか）となったため、前年度比</a:t>
          </a:r>
          <a:r>
            <a:rPr kumimoji="1" lang="en-US" altLang="ja-JP" sz="1300">
              <a:latin typeface="ＭＳ Ｐゴシック"/>
            </a:rPr>
            <a:t>3.8</a:t>
          </a:r>
          <a:r>
            <a:rPr kumimoji="1" lang="ja-JP" altLang="en-US" sz="1300">
              <a:latin typeface="ＭＳ Ｐゴシック"/>
            </a:rPr>
            <a:t>ポイント減となった（臨時財政対策債を経常一般財源等から除いた場合は、前年比</a:t>
          </a:r>
          <a:r>
            <a:rPr kumimoji="1" lang="en-US" altLang="ja-JP" sz="1300">
              <a:latin typeface="ＭＳ Ｐゴシック"/>
            </a:rPr>
            <a:t>2.7</a:t>
          </a:r>
          <a:r>
            <a:rPr kumimoji="1" lang="ja-JP" altLang="en-US" sz="1300">
              <a:latin typeface="ＭＳ Ｐゴシック"/>
            </a:rPr>
            <a:t>ポイント減）。</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55033</xdr:rowOff>
    </xdr:from>
    <xdr:to>
      <xdr:col>7</xdr:col>
      <xdr:colOff>152400</xdr:colOff>
      <xdr:row>63</xdr:row>
      <xdr:rowOff>17780</xdr:rowOff>
    </xdr:to>
    <xdr:cxnSp macro="">
      <xdr:nvCxnSpPr>
        <xdr:cNvPr id="131" name="直線コネクタ 130"/>
        <xdr:cNvCxnSpPr/>
      </xdr:nvCxnSpPr>
      <xdr:spPr>
        <a:xfrm flipV="1">
          <a:off x="4114800" y="10513483"/>
          <a:ext cx="8382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2"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17356</xdr:rowOff>
    </xdr:from>
    <xdr:to>
      <xdr:col>6</xdr:col>
      <xdr:colOff>0</xdr:colOff>
      <xdr:row>63</xdr:row>
      <xdr:rowOff>17780</xdr:rowOff>
    </xdr:to>
    <xdr:cxnSp macro="">
      <xdr:nvCxnSpPr>
        <xdr:cNvPr id="134" name="直線コネクタ 133"/>
        <xdr:cNvCxnSpPr/>
      </xdr:nvCxnSpPr>
      <xdr:spPr>
        <a:xfrm>
          <a:off x="3225800" y="10304356"/>
          <a:ext cx="8890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116417</xdr:rowOff>
    </xdr:from>
    <xdr:to>
      <xdr:col>4</xdr:col>
      <xdr:colOff>482600</xdr:colOff>
      <xdr:row>60</xdr:row>
      <xdr:rowOff>17356</xdr:rowOff>
    </xdr:to>
    <xdr:cxnSp macro="">
      <xdr:nvCxnSpPr>
        <xdr:cNvPr id="137" name="直線コネクタ 136"/>
        <xdr:cNvCxnSpPr/>
      </xdr:nvCxnSpPr>
      <xdr:spPr>
        <a:xfrm>
          <a:off x="2336800" y="102319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37271</xdr:rowOff>
    </xdr:from>
    <xdr:ext cx="762000" cy="259045"/>
    <xdr:sp macro="" textlink="">
      <xdr:nvSpPr>
        <xdr:cNvPr id="139" name="テキスト ボックス 138"/>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116417</xdr:rowOff>
    </xdr:from>
    <xdr:to>
      <xdr:col>3</xdr:col>
      <xdr:colOff>279400</xdr:colOff>
      <xdr:row>62</xdr:row>
      <xdr:rowOff>44450</xdr:rowOff>
    </xdr:to>
    <xdr:cxnSp macro="">
      <xdr:nvCxnSpPr>
        <xdr:cNvPr id="140" name="直線コネクタ 139"/>
        <xdr:cNvCxnSpPr/>
      </xdr:nvCxnSpPr>
      <xdr:spPr>
        <a:xfrm flipV="1">
          <a:off x="1447800" y="10231967"/>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111337</xdr:rowOff>
    </xdr:from>
    <xdr:to>
      <xdr:col>3</xdr:col>
      <xdr:colOff>330200</xdr:colOff>
      <xdr:row>61</xdr:row>
      <xdr:rowOff>41487</xdr:rowOff>
    </xdr:to>
    <xdr:sp macro="" textlink="">
      <xdr:nvSpPr>
        <xdr:cNvPr id="141" name="フローチャート : 判断 140"/>
        <xdr:cNvSpPr/>
      </xdr:nvSpPr>
      <xdr:spPr>
        <a:xfrm>
          <a:off x="2286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26264</xdr:rowOff>
    </xdr:from>
    <xdr:ext cx="762000" cy="259045"/>
    <xdr:sp macro="" textlink="">
      <xdr:nvSpPr>
        <xdr:cNvPr id="142" name="テキスト ボックス 141"/>
        <xdr:cNvSpPr txBox="1"/>
      </xdr:nvSpPr>
      <xdr:spPr>
        <a:xfrm>
          <a:off x="1955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84667</xdr:rowOff>
    </xdr:from>
    <xdr:to>
      <xdr:col>2</xdr:col>
      <xdr:colOff>127000</xdr:colOff>
      <xdr:row>62</xdr:row>
      <xdr:rowOff>14817</xdr:rowOff>
    </xdr:to>
    <xdr:sp macro="" textlink="">
      <xdr:nvSpPr>
        <xdr:cNvPr id="143" name="フローチャート : 判断 142"/>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24994</xdr:rowOff>
    </xdr:from>
    <xdr:ext cx="762000" cy="259045"/>
    <xdr:sp macro="" textlink="">
      <xdr:nvSpPr>
        <xdr:cNvPr id="144" name="テキスト ボックス 143"/>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4233</xdr:rowOff>
    </xdr:from>
    <xdr:to>
      <xdr:col>7</xdr:col>
      <xdr:colOff>203200</xdr:colOff>
      <xdr:row>61</xdr:row>
      <xdr:rowOff>105833</xdr:rowOff>
    </xdr:to>
    <xdr:sp macro="" textlink="">
      <xdr:nvSpPr>
        <xdr:cNvPr id="150" name="円/楕円 149"/>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20760</xdr:rowOff>
    </xdr:from>
    <xdr:ext cx="762000" cy="259045"/>
    <xdr:sp macro="" textlink="">
      <xdr:nvSpPr>
        <xdr:cNvPr id="151" name="財政構造の弾力性該当値テキスト"/>
        <xdr:cNvSpPr txBox="1"/>
      </xdr:nvSpPr>
      <xdr:spPr>
        <a:xfrm>
          <a:off x="5041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2" name="円/楕円 151"/>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78757</xdr:rowOff>
    </xdr:from>
    <xdr:ext cx="736600" cy="259045"/>
    <xdr:sp macro="" textlink="">
      <xdr:nvSpPr>
        <xdr:cNvPr id="153" name="テキスト ボックス 152"/>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138006</xdr:rowOff>
    </xdr:from>
    <xdr:to>
      <xdr:col>4</xdr:col>
      <xdr:colOff>533400</xdr:colOff>
      <xdr:row>60</xdr:row>
      <xdr:rowOff>68156</xdr:rowOff>
    </xdr:to>
    <xdr:sp macro="" textlink="">
      <xdr:nvSpPr>
        <xdr:cNvPr id="154" name="円/楕円 153"/>
        <xdr:cNvSpPr/>
      </xdr:nvSpPr>
      <xdr:spPr>
        <a:xfrm>
          <a:off x="3175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78333</xdr:rowOff>
    </xdr:from>
    <xdr:ext cx="762000" cy="259045"/>
    <xdr:sp macro="" textlink="">
      <xdr:nvSpPr>
        <xdr:cNvPr id="155" name="テキスト ボックス 154"/>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65617</xdr:rowOff>
    </xdr:from>
    <xdr:to>
      <xdr:col>3</xdr:col>
      <xdr:colOff>330200</xdr:colOff>
      <xdr:row>59</xdr:row>
      <xdr:rowOff>167217</xdr:rowOff>
    </xdr:to>
    <xdr:sp macro="" textlink="">
      <xdr:nvSpPr>
        <xdr:cNvPr id="156" name="円/楕円 155"/>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5944</xdr:rowOff>
    </xdr:from>
    <xdr:ext cx="762000" cy="259045"/>
    <xdr:sp macro="" textlink="">
      <xdr:nvSpPr>
        <xdr:cNvPr id="157" name="テキスト ボックス 156"/>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58" name="円/楕円 157"/>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80027</xdr:rowOff>
    </xdr:from>
    <xdr:ext cx="762000" cy="259045"/>
    <xdr:sp macro="" textlink="">
      <xdr:nvSpPr>
        <xdr:cNvPr id="159" name="テキスト ボックス 158"/>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人件費は、職員数の削減などにより前年度比</a:t>
          </a:r>
          <a:r>
            <a:rPr kumimoji="1" lang="en-US" altLang="ja-JP" sz="1300">
              <a:latin typeface="ＭＳ Ｐゴシック"/>
            </a:rPr>
            <a:t>218</a:t>
          </a:r>
          <a:r>
            <a:rPr kumimoji="1" lang="ja-JP" altLang="en-US" sz="1300">
              <a:latin typeface="ＭＳ Ｐゴシック"/>
            </a:rPr>
            <a:t>百万円の減、物件費は予防接種事業費や、中学校指導用教科書整備事業費の減などにより前年度比</a:t>
          </a:r>
          <a:r>
            <a:rPr kumimoji="1" lang="en-US" altLang="ja-JP" sz="1300">
              <a:latin typeface="ＭＳ Ｐゴシック"/>
            </a:rPr>
            <a:t>37</a:t>
          </a:r>
          <a:r>
            <a:rPr kumimoji="1" lang="ja-JP" altLang="en-US" sz="1300">
              <a:latin typeface="ＭＳ Ｐゴシック"/>
            </a:rPr>
            <a:t>百万円の減となり、人件費・物件費等の決算額は前年度比</a:t>
          </a:r>
          <a:r>
            <a:rPr kumimoji="1" lang="en-US" altLang="ja-JP" sz="1300">
              <a:latin typeface="ＭＳ Ｐゴシック"/>
            </a:rPr>
            <a:t>248</a:t>
          </a:r>
          <a:r>
            <a:rPr kumimoji="1" lang="ja-JP" altLang="en-US" sz="1300">
              <a:latin typeface="ＭＳ Ｐゴシック"/>
            </a:rPr>
            <a:t>百万円の減少となった。</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114740</xdr:rowOff>
    </xdr:from>
    <xdr:to>
      <xdr:col>7</xdr:col>
      <xdr:colOff>152400</xdr:colOff>
      <xdr:row>81</xdr:row>
      <xdr:rowOff>123747</xdr:rowOff>
    </xdr:to>
    <xdr:cxnSp macro="">
      <xdr:nvCxnSpPr>
        <xdr:cNvPr id="190" name="直線コネクタ 189"/>
        <xdr:cNvCxnSpPr/>
      </xdr:nvCxnSpPr>
      <xdr:spPr>
        <a:xfrm flipV="1">
          <a:off x="4114800" y="14002190"/>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81376</xdr:rowOff>
    </xdr:from>
    <xdr:ext cx="762000" cy="259045"/>
    <xdr:sp macro="" textlink="">
      <xdr:nvSpPr>
        <xdr:cNvPr id="191" name="人件費・物件費等の状況平均値テキスト"/>
        <xdr:cNvSpPr txBox="1"/>
      </xdr:nvSpPr>
      <xdr:spPr>
        <a:xfrm>
          <a:off x="5041900" y="13968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123747</xdr:rowOff>
    </xdr:from>
    <xdr:to>
      <xdr:col>6</xdr:col>
      <xdr:colOff>0</xdr:colOff>
      <xdr:row>81</xdr:row>
      <xdr:rowOff>137103</xdr:rowOff>
    </xdr:to>
    <xdr:cxnSp macro="">
      <xdr:nvCxnSpPr>
        <xdr:cNvPr id="193" name="直線コネクタ 192"/>
        <xdr:cNvCxnSpPr/>
      </xdr:nvCxnSpPr>
      <xdr:spPr>
        <a:xfrm flipV="1">
          <a:off x="3225800" y="14011197"/>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15129</xdr:rowOff>
    </xdr:from>
    <xdr:ext cx="736600" cy="259045"/>
    <xdr:sp macro="" textlink="">
      <xdr:nvSpPr>
        <xdr:cNvPr id="195" name="テキスト ボックス 194"/>
        <xdr:cNvSpPr txBox="1"/>
      </xdr:nvSpPr>
      <xdr:spPr>
        <a:xfrm>
          <a:off x="3733800" y="140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111043</xdr:rowOff>
    </xdr:from>
    <xdr:to>
      <xdr:col>4</xdr:col>
      <xdr:colOff>482600</xdr:colOff>
      <xdr:row>81</xdr:row>
      <xdr:rowOff>137103</xdr:rowOff>
    </xdr:to>
    <xdr:cxnSp macro="">
      <xdr:nvCxnSpPr>
        <xdr:cNvPr id="196" name="直線コネクタ 195"/>
        <xdr:cNvCxnSpPr/>
      </xdr:nvCxnSpPr>
      <xdr:spPr>
        <a:xfrm>
          <a:off x="2336800" y="1399849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41623</xdr:rowOff>
    </xdr:from>
    <xdr:ext cx="762000" cy="259045"/>
    <xdr:sp macro="" textlink="">
      <xdr:nvSpPr>
        <xdr:cNvPr id="198" name="テキスト ボックス 197"/>
        <xdr:cNvSpPr txBox="1"/>
      </xdr:nvSpPr>
      <xdr:spPr>
        <a:xfrm>
          <a:off x="2844800" y="141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111043</xdr:rowOff>
    </xdr:from>
    <xdr:to>
      <xdr:col>3</xdr:col>
      <xdr:colOff>279400</xdr:colOff>
      <xdr:row>81</xdr:row>
      <xdr:rowOff>115736</xdr:rowOff>
    </xdr:to>
    <xdr:cxnSp macro="">
      <xdr:nvCxnSpPr>
        <xdr:cNvPr id="199" name="直線コネクタ 198"/>
        <xdr:cNvCxnSpPr/>
      </xdr:nvCxnSpPr>
      <xdr:spPr>
        <a:xfrm flipV="1">
          <a:off x="1447800" y="13998493"/>
          <a:ext cx="889000" cy="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80482</xdr:rowOff>
    </xdr:from>
    <xdr:to>
      <xdr:col>3</xdr:col>
      <xdr:colOff>330200</xdr:colOff>
      <xdr:row>82</xdr:row>
      <xdr:rowOff>10632</xdr:rowOff>
    </xdr:to>
    <xdr:sp macro="" textlink="">
      <xdr:nvSpPr>
        <xdr:cNvPr id="200" name="フローチャート : 判断 199"/>
        <xdr:cNvSpPr/>
      </xdr:nvSpPr>
      <xdr:spPr>
        <a:xfrm>
          <a:off x="2286000" y="139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166859</xdr:rowOff>
    </xdr:from>
    <xdr:ext cx="762000" cy="259045"/>
    <xdr:sp macro="" textlink="">
      <xdr:nvSpPr>
        <xdr:cNvPr id="201" name="テキスト ボックス 200"/>
        <xdr:cNvSpPr txBox="1"/>
      </xdr:nvSpPr>
      <xdr:spPr>
        <a:xfrm>
          <a:off x="1955800" y="1405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84861</xdr:rowOff>
    </xdr:from>
    <xdr:to>
      <xdr:col>2</xdr:col>
      <xdr:colOff>127000</xdr:colOff>
      <xdr:row>82</xdr:row>
      <xdr:rowOff>15011</xdr:rowOff>
    </xdr:to>
    <xdr:sp macro="" textlink="">
      <xdr:nvSpPr>
        <xdr:cNvPr id="202" name="フローチャート : 判断 201"/>
        <xdr:cNvSpPr/>
      </xdr:nvSpPr>
      <xdr:spPr>
        <a:xfrm>
          <a:off x="1397000" y="139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171238</xdr:rowOff>
    </xdr:from>
    <xdr:ext cx="762000" cy="259045"/>
    <xdr:sp macro="" textlink="">
      <xdr:nvSpPr>
        <xdr:cNvPr id="203" name="テキスト ボックス 202"/>
        <xdr:cNvSpPr txBox="1"/>
      </xdr:nvSpPr>
      <xdr:spPr>
        <a:xfrm>
          <a:off x="1066800" y="1405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103,541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63940</xdr:rowOff>
    </xdr:from>
    <xdr:to>
      <xdr:col>7</xdr:col>
      <xdr:colOff>203200</xdr:colOff>
      <xdr:row>81</xdr:row>
      <xdr:rowOff>165540</xdr:rowOff>
    </xdr:to>
    <xdr:sp macro="" textlink="">
      <xdr:nvSpPr>
        <xdr:cNvPr id="209" name="円/楕円 208"/>
        <xdr:cNvSpPr/>
      </xdr:nvSpPr>
      <xdr:spPr>
        <a:xfrm>
          <a:off x="4902200" y="139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80467</xdr:rowOff>
    </xdr:from>
    <xdr:ext cx="762000" cy="259045"/>
    <xdr:sp macro="" textlink="">
      <xdr:nvSpPr>
        <xdr:cNvPr id="210" name="人件費・物件費等の状況該当値テキスト"/>
        <xdr:cNvSpPr txBox="1"/>
      </xdr:nvSpPr>
      <xdr:spPr>
        <a:xfrm>
          <a:off x="5041900" y="137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100,073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72947</xdr:rowOff>
    </xdr:from>
    <xdr:to>
      <xdr:col>6</xdr:col>
      <xdr:colOff>50800</xdr:colOff>
      <xdr:row>82</xdr:row>
      <xdr:rowOff>3097</xdr:rowOff>
    </xdr:to>
    <xdr:sp macro="" textlink="">
      <xdr:nvSpPr>
        <xdr:cNvPr id="211" name="円/楕円 210"/>
        <xdr:cNvSpPr/>
      </xdr:nvSpPr>
      <xdr:spPr>
        <a:xfrm>
          <a:off x="4064000" y="1396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13274</xdr:rowOff>
    </xdr:from>
    <xdr:ext cx="736600" cy="259045"/>
    <xdr:sp macro="" textlink="">
      <xdr:nvSpPr>
        <xdr:cNvPr id="212" name="テキスト ボックス 211"/>
        <xdr:cNvSpPr txBox="1"/>
      </xdr:nvSpPr>
      <xdr:spPr>
        <a:xfrm>
          <a:off x="3733800" y="13729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101,566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86303</xdr:rowOff>
    </xdr:from>
    <xdr:to>
      <xdr:col>4</xdr:col>
      <xdr:colOff>533400</xdr:colOff>
      <xdr:row>82</xdr:row>
      <xdr:rowOff>16453</xdr:rowOff>
    </xdr:to>
    <xdr:sp macro="" textlink="">
      <xdr:nvSpPr>
        <xdr:cNvPr id="213" name="円/楕円 212"/>
        <xdr:cNvSpPr/>
      </xdr:nvSpPr>
      <xdr:spPr>
        <a:xfrm>
          <a:off x="3175000" y="1397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26630</xdr:rowOff>
    </xdr:from>
    <xdr:ext cx="762000" cy="259045"/>
    <xdr:sp macro="" textlink="">
      <xdr:nvSpPr>
        <xdr:cNvPr id="214" name="テキスト ボックス 213"/>
        <xdr:cNvSpPr txBox="1"/>
      </xdr:nvSpPr>
      <xdr:spPr>
        <a:xfrm>
          <a:off x="2844800" y="1374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60243</xdr:rowOff>
    </xdr:from>
    <xdr:to>
      <xdr:col>3</xdr:col>
      <xdr:colOff>330200</xdr:colOff>
      <xdr:row>81</xdr:row>
      <xdr:rowOff>161843</xdr:rowOff>
    </xdr:to>
    <xdr:sp macro="" textlink="">
      <xdr:nvSpPr>
        <xdr:cNvPr id="215" name="円/楕円 214"/>
        <xdr:cNvSpPr/>
      </xdr:nvSpPr>
      <xdr:spPr>
        <a:xfrm>
          <a:off x="2286000" y="139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570</xdr:rowOff>
    </xdr:from>
    <xdr:ext cx="762000" cy="259045"/>
    <xdr:sp macro="" textlink="">
      <xdr:nvSpPr>
        <xdr:cNvPr id="216" name="テキスト ボックス 215"/>
        <xdr:cNvSpPr txBox="1"/>
      </xdr:nvSpPr>
      <xdr:spPr>
        <a:xfrm>
          <a:off x="1955800" y="1371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64936</xdr:rowOff>
    </xdr:from>
    <xdr:to>
      <xdr:col>2</xdr:col>
      <xdr:colOff>127000</xdr:colOff>
      <xdr:row>81</xdr:row>
      <xdr:rowOff>166536</xdr:rowOff>
    </xdr:to>
    <xdr:sp macro="" textlink="">
      <xdr:nvSpPr>
        <xdr:cNvPr id="217" name="円/楕円 216"/>
        <xdr:cNvSpPr/>
      </xdr:nvSpPr>
      <xdr:spPr>
        <a:xfrm>
          <a:off x="1397000" y="139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5263</xdr:rowOff>
    </xdr:from>
    <xdr:ext cx="762000" cy="259045"/>
    <xdr:sp macro="" textlink="">
      <xdr:nvSpPr>
        <xdr:cNvPr id="218" name="テキスト ボックス 217"/>
        <xdr:cNvSpPr txBox="1"/>
      </xdr:nvSpPr>
      <xdr:spPr>
        <a:xfrm>
          <a:off x="1066800" y="1372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国家公務員給与が「国家公務員の給与の改定及び臨時特例に関する法律」に基づき、時限的な削減措置を講じており、これに準じた削減を進めた結果、ラスパイレス指数は前年度から</a:t>
          </a:r>
          <a:r>
            <a:rPr kumimoji="1" lang="en-US" altLang="ja-JP" sz="1300">
              <a:latin typeface="ＭＳ Ｐゴシック"/>
            </a:rPr>
            <a:t>8.4</a:t>
          </a:r>
          <a:r>
            <a:rPr kumimoji="1" lang="ja-JP" altLang="en-US" sz="1300">
              <a:latin typeface="ＭＳ Ｐゴシック"/>
            </a:rPr>
            <a:t>ポイント減少し、</a:t>
          </a:r>
          <a:r>
            <a:rPr kumimoji="1" lang="en-US" altLang="ja-JP" sz="1300">
              <a:latin typeface="ＭＳ Ｐゴシック"/>
            </a:rPr>
            <a:t>100.0</a:t>
          </a:r>
          <a:r>
            <a:rPr kumimoji="1" lang="ja-JP" altLang="en-US" sz="1300">
              <a:latin typeface="ＭＳ Ｐゴシック"/>
            </a:rPr>
            <a:t>となった。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87</xdr:row>
      <xdr:rowOff>33564</xdr:rowOff>
    </xdr:to>
    <xdr:cxnSp macro="">
      <xdr:nvCxnSpPr>
        <xdr:cNvPr id="249" name="直線コネクタ 248"/>
        <xdr:cNvCxnSpPr/>
      </xdr:nvCxnSpPr>
      <xdr:spPr>
        <a:xfrm flipV="1">
          <a:off x="17018000" y="13904082"/>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5641</xdr:rowOff>
    </xdr:from>
    <xdr:ext cx="762000" cy="259045"/>
    <xdr:sp macro="" textlink="">
      <xdr:nvSpPr>
        <xdr:cNvPr id="250" name="給与水準   （国との比較）最小値テキスト"/>
        <xdr:cNvSpPr txBox="1"/>
      </xdr:nvSpPr>
      <xdr:spPr>
        <a:xfrm>
          <a:off x="17106900" y="149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33564</xdr:rowOff>
    </xdr:from>
    <xdr:to>
      <xdr:col>24</xdr:col>
      <xdr:colOff>647700</xdr:colOff>
      <xdr:row>87</xdr:row>
      <xdr:rowOff>33564</xdr:rowOff>
    </xdr:to>
    <xdr:cxnSp macro="">
      <xdr:nvCxnSpPr>
        <xdr:cNvPr id="251" name="直線コネクタ 250"/>
        <xdr:cNvCxnSpPr/>
      </xdr:nvCxnSpPr>
      <xdr:spPr>
        <a:xfrm>
          <a:off x="16929100" y="149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2"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3" name="直線コネクタ 252"/>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90</xdr:row>
      <xdr:rowOff>82248</xdr:rowOff>
    </xdr:to>
    <xdr:cxnSp macro="">
      <xdr:nvCxnSpPr>
        <xdr:cNvPr id="254" name="直線コネクタ 253"/>
        <xdr:cNvCxnSpPr/>
      </xdr:nvCxnSpPr>
      <xdr:spPr>
        <a:xfrm flipV="1">
          <a:off x="16179800" y="14547548"/>
          <a:ext cx="8382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111475</xdr:rowOff>
    </xdr:from>
    <xdr:ext cx="762000" cy="259045"/>
    <xdr:sp macro="" textlink="">
      <xdr:nvSpPr>
        <xdr:cNvPr id="255" name="給与水準   （国との比較）平均値テキスト"/>
        <xdr:cNvSpPr txBox="1"/>
      </xdr:nvSpPr>
      <xdr:spPr>
        <a:xfrm>
          <a:off x="17106900" y="1434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6" name="フローチャート : 判断 255"/>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70757</xdr:rowOff>
    </xdr:from>
    <xdr:to>
      <xdr:col>23</xdr:col>
      <xdr:colOff>406400</xdr:colOff>
      <xdr:row>90</xdr:row>
      <xdr:rowOff>82248</xdr:rowOff>
    </xdr:to>
    <xdr:cxnSp macro="">
      <xdr:nvCxnSpPr>
        <xdr:cNvPr id="257" name="直線コネクタ 256"/>
        <xdr:cNvCxnSpPr/>
      </xdr:nvCxnSpPr>
      <xdr:spPr>
        <a:xfrm>
          <a:off x="15290800" y="155012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19957</xdr:rowOff>
    </xdr:from>
    <xdr:to>
      <xdr:col>23</xdr:col>
      <xdr:colOff>457200</xdr:colOff>
      <xdr:row>90</xdr:row>
      <xdr:rowOff>121557</xdr:rowOff>
    </xdr:to>
    <xdr:sp macro="" textlink="">
      <xdr:nvSpPr>
        <xdr:cNvPr id="258" name="フローチャート : 判断 257"/>
        <xdr:cNvSpPr/>
      </xdr:nvSpPr>
      <xdr:spPr>
        <a:xfrm>
          <a:off x="16129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131734</xdr:rowOff>
    </xdr:from>
    <xdr:ext cx="736600" cy="259045"/>
    <xdr:sp macro="" textlink="">
      <xdr:nvSpPr>
        <xdr:cNvPr id="259" name="テキスト ボックス 258"/>
        <xdr:cNvSpPr txBox="1"/>
      </xdr:nvSpPr>
      <xdr:spPr>
        <a:xfrm>
          <a:off x="15798800" y="152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90</xdr:row>
      <xdr:rowOff>70757</xdr:rowOff>
    </xdr:to>
    <xdr:cxnSp macro="">
      <xdr:nvCxnSpPr>
        <xdr:cNvPr id="260" name="直線コネクタ 259"/>
        <xdr:cNvCxnSpPr/>
      </xdr:nvCxnSpPr>
      <xdr:spPr>
        <a:xfrm>
          <a:off x="14401800" y="14363700"/>
          <a:ext cx="889000" cy="113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1" name="フローチャート : 判断 260"/>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131734</xdr:rowOff>
    </xdr:from>
    <xdr:ext cx="762000" cy="259045"/>
    <xdr:sp macro="" textlink="">
      <xdr:nvSpPr>
        <xdr:cNvPr id="262" name="テキスト ボックス 261"/>
        <xdr:cNvSpPr txBox="1"/>
      </xdr:nvSpPr>
      <xdr:spPr>
        <a:xfrm>
          <a:off x="14909800" y="152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83</xdr:row>
      <xdr:rowOff>133350</xdr:rowOff>
    </xdr:to>
    <xdr:cxnSp macro="">
      <xdr:nvCxnSpPr>
        <xdr:cNvPr id="263" name="直線コネクタ 262"/>
        <xdr:cNvCxnSpPr/>
      </xdr:nvCxnSpPr>
      <xdr:spPr>
        <a:xfrm>
          <a:off x="13512800" y="143407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117021</xdr:rowOff>
    </xdr:from>
    <xdr:to>
      <xdr:col>21</xdr:col>
      <xdr:colOff>50800</xdr:colOff>
      <xdr:row>84</xdr:row>
      <xdr:rowOff>47171</xdr:rowOff>
    </xdr:to>
    <xdr:sp macro="" textlink="">
      <xdr:nvSpPr>
        <xdr:cNvPr id="264" name="フローチャート : 判断 263"/>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31948</xdr:rowOff>
    </xdr:from>
    <xdr:ext cx="762000" cy="259045"/>
    <xdr:sp macro="" textlink="">
      <xdr:nvSpPr>
        <xdr:cNvPr id="265" name="テキスト ボックス 264"/>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94041</xdr:rowOff>
    </xdr:from>
    <xdr:to>
      <xdr:col>19</xdr:col>
      <xdr:colOff>533400</xdr:colOff>
      <xdr:row>84</xdr:row>
      <xdr:rowOff>24191</xdr:rowOff>
    </xdr:to>
    <xdr:sp macro="" textlink="">
      <xdr:nvSpPr>
        <xdr:cNvPr id="266" name="フローチャート : 判断 265"/>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8968</xdr:rowOff>
    </xdr:from>
    <xdr:ext cx="762000" cy="259045"/>
    <xdr:sp macro="" textlink="">
      <xdr:nvSpPr>
        <xdr:cNvPr id="267" name="テキスト ボックス 266"/>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3" name="円/楕円 272"/>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74"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90</xdr:row>
      <xdr:rowOff>31448</xdr:rowOff>
    </xdr:from>
    <xdr:to>
      <xdr:col>23</xdr:col>
      <xdr:colOff>457200</xdr:colOff>
      <xdr:row>90</xdr:row>
      <xdr:rowOff>133048</xdr:rowOff>
    </xdr:to>
    <xdr:sp macro="" textlink="">
      <xdr:nvSpPr>
        <xdr:cNvPr id="275" name="円/楕円 274"/>
        <xdr:cNvSpPr/>
      </xdr:nvSpPr>
      <xdr:spPr>
        <a:xfrm>
          <a:off x="16129000" y="15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117825</xdr:rowOff>
    </xdr:from>
    <xdr:ext cx="736600" cy="259045"/>
    <xdr:sp macro="" textlink="">
      <xdr:nvSpPr>
        <xdr:cNvPr id="276" name="テキスト ボックス 275"/>
        <xdr:cNvSpPr txBox="1"/>
      </xdr:nvSpPr>
      <xdr:spPr>
        <a:xfrm>
          <a:off x="15798800" y="15548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19957</xdr:rowOff>
    </xdr:from>
    <xdr:to>
      <xdr:col>22</xdr:col>
      <xdr:colOff>254000</xdr:colOff>
      <xdr:row>90</xdr:row>
      <xdr:rowOff>121557</xdr:rowOff>
    </xdr:to>
    <xdr:sp macro="" textlink="">
      <xdr:nvSpPr>
        <xdr:cNvPr id="277" name="円/楕円 276"/>
        <xdr:cNvSpPr/>
      </xdr:nvSpPr>
      <xdr:spPr>
        <a:xfrm>
          <a:off x="15240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78" name="テキスト ボックス 277"/>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79" name="円/楕円 278"/>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22877</xdr:rowOff>
    </xdr:from>
    <xdr:ext cx="762000" cy="259045"/>
    <xdr:sp macro="" textlink="">
      <xdr:nvSpPr>
        <xdr:cNvPr id="280" name="テキスト ボックス 279"/>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81" name="円/楕円 280"/>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82" name="テキスト ボックス 281"/>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年度までの</a:t>
          </a:r>
          <a:r>
            <a:rPr kumimoji="1" lang="en-US" altLang="ja-JP" sz="1300">
              <a:latin typeface="ＭＳ Ｐゴシック"/>
            </a:rPr>
            <a:t>5</a:t>
          </a:r>
          <a:r>
            <a:rPr kumimoji="1" lang="ja-JP" altLang="en-US" sz="1300">
              <a:latin typeface="ＭＳ Ｐゴシック"/>
            </a:rPr>
            <a:t>年間を計画期間とする「第五次定員適正化計画」に基づき、定員適正化のための取り組みを積極的に進めた結果、病院部門を除く職員数は、平成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a:t>
          </a:r>
          <a:r>
            <a:rPr kumimoji="1" lang="en-US" altLang="ja-JP" sz="1300">
              <a:latin typeface="ＭＳ Ｐゴシック"/>
            </a:rPr>
            <a:t>1,238</a:t>
          </a:r>
          <a:r>
            <a:rPr kumimoji="1" lang="ja-JP" altLang="en-US" sz="1300">
              <a:latin typeface="ＭＳ Ｐゴシック"/>
            </a:rPr>
            <a:t>人から、平成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a:t>
          </a:r>
          <a:r>
            <a:rPr kumimoji="1" lang="en-US" altLang="ja-JP" sz="1300">
              <a:latin typeface="ＭＳ Ｐゴシック"/>
            </a:rPr>
            <a:t>1,202</a:t>
          </a:r>
          <a:r>
            <a:rPr kumimoji="1" lang="ja-JP" altLang="en-US" sz="1300">
              <a:latin typeface="ＭＳ Ｐゴシック"/>
            </a:rPr>
            <a:t>人に減少した。</a:t>
          </a:r>
        </a:p>
        <a:p>
          <a:r>
            <a:rPr kumimoji="1" lang="ja-JP" altLang="en-US" sz="1300">
              <a:latin typeface="ＭＳ Ｐゴシック"/>
            </a:rPr>
            <a:t>　なお、平成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月に第五次定員適正化計画を改定し（計画期間の延長）、病院部門を除く職員数の目標を平成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a:t>
          </a:r>
          <a:r>
            <a:rPr kumimoji="1" lang="en-US" altLang="ja-JP" sz="1300">
              <a:latin typeface="ＭＳ Ｐゴシック"/>
            </a:rPr>
            <a:t>1,215</a:t>
          </a:r>
          <a:r>
            <a:rPr kumimoji="1" lang="ja-JP" altLang="en-US" sz="1300">
              <a:latin typeface="ＭＳ Ｐゴシック"/>
            </a:rPr>
            <a:t>人とした。</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4" name="直線コネクタ 313"/>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5"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6" name="直線コネクタ 315"/>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7"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18" name="直線コネクタ 317"/>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52251</xdr:rowOff>
    </xdr:from>
    <xdr:to>
      <xdr:col>24</xdr:col>
      <xdr:colOff>558800</xdr:colOff>
      <xdr:row>63</xdr:row>
      <xdr:rowOff>59146</xdr:rowOff>
    </xdr:to>
    <xdr:cxnSp macro="">
      <xdr:nvCxnSpPr>
        <xdr:cNvPr id="319" name="直線コネクタ 318"/>
        <xdr:cNvCxnSpPr/>
      </xdr:nvCxnSpPr>
      <xdr:spPr>
        <a:xfrm flipV="1">
          <a:off x="16179800" y="1085360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167839</xdr:rowOff>
    </xdr:from>
    <xdr:ext cx="762000" cy="259045"/>
    <xdr:sp macro="" textlink="">
      <xdr:nvSpPr>
        <xdr:cNvPr id="320" name="定員管理の状況平均値テキスト"/>
        <xdr:cNvSpPr txBox="1"/>
      </xdr:nvSpPr>
      <xdr:spPr>
        <a:xfrm>
          <a:off x="17106900" y="1045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21" name="フローチャート : 判断 320"/>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59146</xdr:rowOff>
    </xdr:from>
    <xdr:to>
      <xdr:col>23</xdr:col>
      <xdr:colOff>406400</xdr:colOff>
      <xdr:row>63</xdr:row>
      <xdr:rowOff>131535</xdr:rowOff>
    </xdr:to>
    <xdr:cxnSp macro="">
      <xdr:nvCxnSpPr>
        <xdr:cNvPr id="322" name="直線コネクタ 321"/>
        <xdr:cNvCxnSpPr/>
      </xdr:nvCxnSpPr>
      <xdr:spPr>
        <a:xfrm flipV="1">
          <a:off x="15290800" y="1086049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4" name="テキスト ボックス 323"/>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131535</xdr:rowOff>
    </xdr:from>
    <xdr:to>
      <xdr:col>22</xdr:col>
      <xdr:colOff>203200</xdr:colOff>
      <xdr:row>63</xdr:row>
      <xdr:rowOff>169454</xdr:rowOff>
    </xdr:to>
    <xdr:cxnSp macro="">
      <xdr:nvCxnSpPr>
        <xdr:cNvPr id="325" name="直線コネクタ 324"/>
        <xdr:cNvCxnSpPr/>
      </xdr:nvCxnSpPr>
      <xdr:spPr>
        <a:xfrm flipV="1">
          <a:off x="14401800" y="10932885"/>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6" name="フローチャート : 判断 325"/>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160581</xdr:rowOff>
    </xdr:from>
    <xdr:ext cx="762000" cy="259045"/>
    <xdr:sp macro="" textlink="">
      <xdr:nvSpPr>
        <xdr:cNvPr id="327" name="テキスト ボックス 326"/>
        <xdr:cNvSpPr txBox="1"/>
      </xdr:nvSpPr>
      <xdr:spPr>
        <a:xfrm>
          <a:off x="14909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166007</xdr:rowOff>
    </xdr:from>
    <xdr:to>
      <xdr:col>21</xdr:col>
      <xdr:colOff>0</xdr:colOff>
      <xdr:row>63</xdr:row>
      <xdr:rowOff>169454</xdr:rowOff>
    </xdr:to>
    <xdr:cxnSp macro="">
      <xdr:nvCxnSpPr>
        <xdr:cNvPr id="328" name="直線コネクタ 327"/>
        <xdr:cNvCxnSpPr/>
      </xdr:nvCxnSpPr>
      <xdr:spPr>
        <a:xfrm>
          <a:off x="13512800" y="109673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114300</xdr:rowOff>
    </xdr:from>
    <xdr:to>
      <xdr:col>21</xdr:col>
      <xdr:colOff>50800</xdr:colOff>
      <xdr:row>63</xdr:row>
      <xdr:rowOff>44450</xdr:rowOff>
    </xdr:to>
    <xdr:sp macro="" textlink="">
      <xdr:nvSpPr>
        <xdr:cNvPr id="329" name="フローチャート : 判断 328"/>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54627</xdr:rowOff>
    </xdr:from>
    <xdr:ext cx="762000" cy="259045"/>
    <xdr:sp macro="" textlink="">
      <xdr:nvSpPr>
        <xdr:cNvPr id="330" name="テキスト ボックス 329"/>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131535</xdr:rowOff>
    </xdr:from>
    <xdr:to>
      <xdr:col>19</xdr:col>
      <xdr:colOff>533400</xdr:colOff>
      <xdr:row>63</xdr:row>
      <xdr:rowOff>61685</xdr:rowOff>
    </xdr:to>
    <xdr:sp macro="" textlink="">
      <xdr:nvSpPr>
        <xdr:cNvPr id="331" name="フローチャート : 判断 330"/>
        <xdr:cNvSpPr/>
      </xdr:nvSpPr>
      <xdr:spPr>
        <a:xfrm>
          <a:off x="13462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71862</xdr:rowOff>
    </xdr:from>
    <xdr:ext cx="762000" cy="259045"/>
    <xdr:sp macro="" textlink="">
      <xdr:nvSpPr>
        <xdr:cNvPr id="332" name="テキスト ボックス 331"/>
        <xdr:cNvSpPr txBox="1"/>
      </xdr:nvSpPr>
      <xdr:spPr>
        <a:xfrm>
          <a:off x="13131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1451</xdr:rowOff>
    </xdr:from>
    <xdr:to>
      <xdr:col>24</xdr:col>
      <xdr:colOff>609600</xdr:colOff>
      <xdr:row>63</xdr:row>
      <xdr:rowOff>103051</xdr:rowOff>
    </xdr:to>
    <xdr:sp macro="" textlink="">
      <xdr:nvSpPr>
        <xdr:cNvPr id="338" name="円/楕円 337"/>
        <xdr:cNvSpPr/>
      </xdr:nvSpPr>
      <xdr:spPr>
        <a:xfrm>
          <a:off x="169672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144978</xdr:rowOff>
    </xdr:from>
    <xdr:ext cx="762000" cy="259045"/>
    <xdr:sp macro="" textlink="">
      <xdr:nvSpPr>
        <xdr:cNvPr id="339" name="定員管理の状況該当値テキスト"/>
        <xdr:cNvSpPr txBox="1"/>
      </xdr:nvSpPr>
      <xdr:spPr>
        <a:xfrm>
          <a:off x="17106900" y="107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8346</xdr:rowOff>
    </xdr:from>
    <xdr:to>
      <xdr:col>23</xdr:col>
      <xdr:colOff>457200</xdr:colOff>
      <xdr:row>63</xdr:row>
      <xdr:rowOff>109946</xdr:rowOff>
    </xdr:to>
    <xdr:sp macro="" textlink="">
      <xdr:nvSpPr>
        <xdr:cNvPr id="340" name="円/楕円 339"/>
        <xdr:cNvSpPr/>
      </xdr:nvSpPr>
      <xdr:spPr>
        <a:xfrm>
          <a:off x="16129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94723</xdr:rowOff>
    </xdr:from>
    <xdr:ext cx="736600" cy="259045"/>
    <xdr:sp macro="" textlink="">
      <xdr:nvSpPr>
        <xdr:cNvPr id="341" name="テキスト ボックス 340"/>
        <xdr:cNvSpPr txBox="1"/>
      </xdr:nvSpPr>
      <xdr:spPr>
        <a:xfrm>
          <a:off x="15798800" y="1089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80735</xdr:rowOff>
    </xdr:from>
    <xdr:to>
      <xdr:col>22</xdr:col>
      <xdr:colOff>254000</xdr:colOff>
      <xdr:row>64</xdr:row>
      <xdr:rowOff>10885</xdr:rowOff>
    </xdr:to>
    <xdr:sp macro="" textlink="">
      <xdr:nvSpPr>
        <xdr:cNvPr id="342" name="円/楕円 341"/>
        <xdr:cNvSpPr/>
      </xdr:nvSpPr>
      <xdr:spPr>
        <a:xfrm>
          <a:off x="15240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167112</xdr:rowOff>
    </xdr:from>
    <xdr:ext cx="762000" cy="259045"/>
    <xdr:sp macro="" textlink="">
      <xdr:nvSpPr>
        <xdr:cNvPr id="343" name="テキスト ボックス 342"/>
        <xdr:cNvSpPr txBox="1"/>
      </xdr:nvSpPr>
      <xdr:spPr>
        <a:xfrm>
          <a:off x="14909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118654</xdr:rowOff>
    </xdr:from>
    <xdr:to>
      <xdr:col>21</xdr:col>
      <xdr:colOff>50800</xdr:colOff>
      <xdr:row>64</xdr:row>
      <xdr:rowOff>48804</xdr:rowOff>
    </xdr:to>
    <xdr:sp macro="" textlink="">
      <xdr:nvSpPr>
        <xdr:cNvPr id="344" name="円/楕円 343"/>
        <xdr:cNvSpPr/>
      </xdr:nvSpPr>
      <xdr:spPr>
        <a:xfrm>
          <a:off x="14351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33581</xdr:rowOff>
    </xdr:from>
    <xdr:ext cx="762000" cy="259045"/>
    <xdr:sp macro="" textlink="">
      <xdr:nvSpPr>
        <xdr:cNvPr id="345" name="テキスト ボックス 344"/>
        <xdr:cNvSpPr txBox="1"/>
      </xdr:nvSpPr>
      <xdr:spPr>
        <a:xfrm>
          <a:off x="14020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115207</xdr:rowOff>
    </xdr:from>
    <xdr:to>
      <xdr:col>19</xdr:col>
      <xdr:colOff>533400</xdr:colOff>
      <xdr:row>64</xdr:row>
      <xdr:rowOff>45357</xdr:rowOff>
    </xdr:to>
    <xdr:sp macro="" textlink="">
      <xdr:nvSpPr>
        <xdr:cNvPr id="346" name="円/楕円 345"/>
        <xdr:cNvSpPr/>
      </xdr:nvSpPr>
      <xdr:spPr>
        <a:xfrm>
          <a:off x="13462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30134</xdr:rowOff>
    </xdr:from>
    <xdr:ext cx="762000" cy="259045"/>
    <xdr:sp macro="" textlink="">
      <xdr:nvSpPr>
        <xdr:cNvPr id="347" name="テキスト ボックス 346"/>
        <xdr:cNvSpPr txBox="1"/>
      </xdr:nvSpPr>
      <xdr:spPr>
        <a:xfrm>
          <a:off x="13131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年度の実質公債費比率は、平成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年度の</a:t>
          </a:r>
          <a:r>
            <a:rPr kumimoji="1" lang="en-US" altLang="ja-JP" sz="1300">
              <a:latin typeface="ＭＳ Ｐゴシック"/>
            </a:rPr>
            <a:t>3</a:t>
          </a:r>
          <a:r>
            <a:rPr kumimoji="1" lang="ja-JP" altLang="en-US" sz="1300">
              <a:latin typeface="ＭＳ Ｐゴシック"/>
            </a:rPr>
            <a:t>カ年平均で算出される。</a:t>
          </a:r>
        </a:p>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年度と平成</a:t>
          </a:r>
          <a:r>
            <a:rPr kumimoji="1" lang="en-US" altLang="ja-JP" sz="1300">
              <a:latin typeface="ＭＳ Ｐゴシック"/>
            </a:rPr>
            <a:t>25</a:t>
          </a:r>
          <a:r>
            <a:rPr kumimoji="1" lang="ja-JP" altLang="en-US" sz="1300">
              <a:latin typeface="ＭＳ Ｐゴシック"/>
            </a:rPr>
            <a:t>年度を比較すると、一般会計公債費が</a:t>
          </a:r>
          <a:r>
            <a:rPr kumimoji="1" lang="en-US" altLang="ja-JP" sz="1300">
              <a:latin typeface="ＭＳ Ｐゴシック"/>
            </a:rPr>
            <a:t>194</a:t>
          </a:r>
          <a:r>
            <a:rPr kumimoji="1" lang="ja-JP" altLang="en-US" sz="1300">
              <a:latin typeface="ＭＳ Ｐゴシック"/>
            </a:rPr>
            <a:t>百万円増加したものの、臨時財政対策債償還費や合併特例債償還費の増加に伴い、災害復旧等に係る基準財政需要額が増加し、単年度の実質公債費比率は</a:t>
          </a:r>
          <a:r>
            <a:rPr kumimoji="1" lang="en-US" altLang="ja-JP" sz="1300">
              <a:latin typeface="ＭＳ Ｐゴシック"/>
            </a:rPr>
            <a:t>1.7</a:t>
          </a:r>
          <a:r>
            <a:rPr kumimoji="1" lang="ja-JP" altLang="en-US" sz="1300">
              <a:latin typeface="ＭＳ Ｐゴシック"/>
            </a:rPr>
            <a:t>ポイント改善、</a:t>
          </a:r>
          <a:r>
            <a:rPr kumimoji="1" lang="en-US" altLang="ja-JP" sz="1300">
              <a:latin typeface="ＭＳ Ｐゴシック"/>
            </a:rPr>
            <a:t>3</a:t>
          </a:r>
          <a:r>
            <a:rPr kumimoji="1" lang="ja-JP" altLang="en-US" sz="1300">
              <a:latin typeface="ＭＳ Ｐゴシック"/>
            </a:rPr>
            <a:t>カ年平均でも改善傾向が続いている。</a:t>
          </a:r>
        </a:p>
        <a:p>
          <a:r>
            <a:rPr kumimoji="1" lang="ja-JP" altLang="en-US" sz="1300">
              <a:latin typeface="ＭＳ Ｐゴシック"/>
            </a:rPr>
            <a:t>≪単年度実質公債費比率≫</a:t>
          </a:r>
        </a:p>
        <a:p>
          <a:r>
            <a:rPr kumimoji="1" lang="ja-JP" altLang="en-US" sz="1300">
              <a:latin typeface="ＭＳ Ｐゴシック"/>
            </a:rPr>
            <a:t>　　</a:t>
          </a:r>
          <a:r>
            <a:rPr kumimoji="1" lang="en-US" altLang="ja-JP" sz="1300">
              <a:latin typeface="ＭＳ Ｐゴシック"/>
            </a:rPr>
            <a:t>22</a:t>
          </a:r>
          <a:r>
            <a:rPr kumimoji="1" lang="ja-JP" altLang="en-US" sz="1300">
              <a:latin typeface="ＭＳ Ｐゴシック"/>
            </a:rPr>
            <a:t>年度　</a:t>
          </a:r>
          <a:r>
            <a:rPr kumimoji="1" lang="en-US" altLang="ja-JP" sz="1300">
              <a:latin typeface="ＭＳ Ｐゴシック"/>
            </a:rPr>
            <a:t>3.9</a:t>
          </a:r>
          <a:r>
            <a:rPr kumimoji="1" lang="ja-JP" altLang="en-US" sz="1300">
              <a:latin typeface="ＭＳ Ｐゴシック"/>
            </a:rPr>
            <a:t>％　　</a:t>
          </a:r>
          <a:r>
            <a:rPr kumimoji="1" lang="en-US" altLang="ja-JP" sz="1300">
              <a:latin typeface="ＭＳ Ｐゴシック"/>
            </a:rPr>
            <a:t>23</a:t>
          </a:r>
          <a:r>
            <a:rPr kumimoji="1" lang="ja-JP" altLang="en-US" sz="1300">
              <a:latin typeface="ＭＳ Ｐゴシック"/>
            </a:rPr>
            <a:t>年度　</a:t>
          </a:r>
          <a:r>
            <a:rPr kumimoji="1" lang="en-US" altLang="ja-JP" sz="1300">
              <a:latin typeface="ＭＳ Ｐゴシック"/>
            </a:rPr>
            <a:t>2.4</a:t>
          </a:r>
          <a:r>
            <a:rPr kumimoji="1" lang="ja-JP" altLang="en-US" sz="1300">
              <a:latin typeface="ＭＳ Ｐゴシック"/>
            </a:rPr>
            <a:t>％　　</a:t>
          </a:r>
          <a:r>
            <a:rPr kumimoji="1" lang="en-US" altLang="ja-JP" sz="1300">
              <a:latin typeface="ＭＳ Ｐゴシック"/>
            </a:rPr>
            <a:t>24</a:t>
          </a:r>
          <a:r>
            <a:rPr kumimoji="1" lang="ja-JP" altLang="en-US" sz="1300">
              <a:latin typeface="ＭＳ Ｐゴシック"/>
            </a:rPr>
            <a:t>年度　</a:t>
          </a:r>
          <a:r>
            <a:rPr kumimoji="1" lang="en-US" altLang="ja-JP" sz="1300">
              <a:latin typeface="ＭＳ Ｐゴシック"/>
            </a:rPr>
            <a:t>2.5</a:t>
          </a:r>
          <a:r>
            <a:rPr kumimoji="1" lang="ja-JP" altLang="en-US" sz="1300">
              <a:latin typeface="ＭＳ Ｐゴシック"/>
            </a:rPr>
            <a:t>％　　</a:t>
          </a:r>
          <a:r>
            <a:rPr kumimoji="1" lang="en-US" altLang="ja-JP" sz="1300">
              <a:latin typeface="ＭＳ Ｐゴシック"/>
            </a:rPr>
            <a:t>25</a:t>
          </a:r>
          <a:r>
            <a:rPr kumimoji="1" lang="ja-JP" altLang="en-US" sz="1300">
              <a:latin typeface="ＭＳ Ｐゴシック"/>
            </a:rPr>
            <a:t>年度　</a:t>
          </a:r>
          <a:r>
            <a:rPr kumimoji="1" lang="en-US" altLang="ja-JP" sz="1300">
              <a:latin typeface="ＭＳ Ｐゴシック"/>
            </a:rPr>
            <a:t>2.2</a:t>
          </a:r>
          <a:r>
            <a:rPr kumimoji="1" lang="ja-JP" altLang="en-US" sz="1300">
              <a:latin typeface="ＭＳ Ｐゴシック"/>
            </a:rPr>
            <a:t>％</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2" name="直線コネクタ 371"/>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3"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4" name="直線コネクタ 373"/>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5"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6" name="直線コネクタ 375"/>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5397</xdr:rowOff>
    </xdr:from>
    <xdr:to>
      <xdr:col>24</xdr:col>
      <xdr:colOff>558800</xdr:colOff>
      <xdr:row>38</xdr:row>
      <xdr:rowOff>41593</xdr:rowOff>
    </xdr:to>
    <xdr:cxnSp macro="">
      <xdr:nvCxnSpPr>
        <xdr:cNvPr id="377" name="直線コネクタ 376"/>
        <xdr:cNvCxnSpPr/>
      </xdr:nvCxnSpPr>
      <xdr:spPr>
        <a:xfrm flipV="1">
          <a:off x="16179800" y="6520497"/>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143845</xdr:rowOff>
    </xdr:from>
    <xdr:ext cx="762000" cy="259045"/>
    <xdr:sp macro="" textlink="">
      <xdr:nvSpPr>
        <xdr:cNvPr id="378" name="公債費負担の状況平均値テキスト"/>
        <xdr:cNvSpPr txBox="1"/>
      </xdr:nvSpPr>
      <xdr:spPr>
        <a:xfrm>
          <a:off x="17106900" y="6658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79" name="フローチャート : 判断 378"/>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41593</xdr:rowOff>
    </xdr:from>
    <xdr:to>
      <xdr:col>23</xdr:col>
      <xdr:colOff>406400</xdr:colOff>
      <xdr:row>38</xdr:row>
      <xdr:rowOff>107950</xdr:rowOff>
    </xdr:to>
    <xdr:cxnSp macro="">
      <xdr:nvCxnSpPr>
        <xdr:cNvPr id="380" name="直線コネクタ 379"/>
        <xdr:cNvCxnSpPr/>
      </xdr:nvCxnSpPr>
      <xdr:spPr>
        <a:xfrm flipV="1">
          <a:off x="15290800" y="655669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81" name="フローチャート : 判断 380"/>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140987</xdr:rowOff>
    </xdr:from>
    <xdr:ext cx="736600" cy="259045"/>
    <xdr:sp macro="" textlink="">
      <xdr:nvSpPr>
        <xdr:cNvPr id="382" name="テキスト ボックス 381"/>
        <xdr:cNvSpPr txBox="1"/>
      </xdr:nvSpPr>
      <xdr:spPr>
        <a:xfrm>
          <a:off x="15798800" y="682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107950</xdr:rowOff>
    </xdr:from>
    <xdr:to>
      <xdr:col>22</xdr:col>
      <xdr:colOff>203200</xdr:colOff>
      <xdr:row>39</xdr:row>
      <xdr:rowOff>20955</xdr:rowOff>
    </xdr:to>
    <xdr:cxnSp macro="">
      <xdr:nvCxnSpPr>
        <xdr:cNvPr id="383" name="直線コネクタ 382"/>
        <xdr:cNvCxnSpPr/>
      </xdr:nvCxnSpPr>
      <xdr:spPr>
        <a:xfrm flipV="1">
          <a:off x="14401800" y="662305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4" name="フローチャート : 判断 383"/>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17797</xdr:rowOff>
    </xdr:from>
    <xdr:ext cx="762000" cy="259045"/>
    <xdr:sp macro="" textlink="">
      <xdr:nvSpPr>
        <xdr:cNvPr id="385" name="テキスト ボックス 384"/>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20955</xdr:rowOff>
    </xdr:from>
    <xdr:to>
      <xdr:col>21</xdr:col>
      <xdr:colOff>0</xdr:colOff>
      <xdr:row>39</xdr:row>
      <xdr:rowOff>123507</xdr:rowOff>
    </xdr:to>
    <xdr:cxnSp macro="">
      <xdr:nvCxnSpPr>
        <xdr:cNvPr id="386" name="直線コネクタ 385"/>
        <xdr:cNvCxnSpPr/>
      </xdr:nvCxnSpPr>
      <xdr:spPr>
        <a:xfrm flipV="1">
          <a:off x="13512800" y="670750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133032</xdr:rowOff>
    </xdr:from>
    <xdr:to>
      <xdr:col>21</xdr:col>
      <xdr:colOff>50800</xdr:colOff>
      <xdr:row>40</xdr:row>
      <xdr:rowOff>63182</xdr:rowOff>
    </xdr:to>
    <xdr:sp macro="" textlink="">
      <xdr:nvSpPr>
        <xdr:cNvPr id="387" name="フローチャート : 判断 386"/>
        <xdr:cNvSpPr/>
      </xdr:nvSpPr>
      <xdr:spPr>
        <a:xfrm>
          <a:off x="14351000" y="681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47959</xdr:rowOff>
    </xdr:from>
    <xdr:ext cx="762000" cy="259045"/>
    <xdr:sp macro="" textlink="">
      <xdr:nvSpPr>
        <xdr:cNvPr id="388" name="テキスト ボックス 387"/>
        <xdr:cNvSpPr txBox="1"/>
      </xdr:nvSpPr>
      <xdr:spPr>
        <a:xfrm>
          <a:off x="14020800" y="69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9843</xdr:rowOff>
    </xdr:from>
    <xdr:to>
      <xdr:col>19</xdr:col>
      <xdr:colOff>533400</xdr:colOff>
      <xdr:row>40</xdr:row>
      <xdr:rowOff>111443</xdr:rowOff>
    </xdr:to>
    <xdr:sp macro="" textlink="">
      <xdr:nvSpPr>
        <xdr:cNvPr id="389" name="フローチャート : 判断 388"/>
        <xdr:cNvSpPr/>
      </xdr:nvSpPr>
      <xdr:spPr>
        <a:xfrm>
          <a:off x="13462000" y="68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96220</xdr:rowOff>
    </xdr:from>
    <xdr:ext cx="762000" cy="259045"/>
    <xdr:sp macro="" textlink="">
      <xdr:nvSpPr>
        <xdr:cNvPr id="390" name="テキスト ボックス 389"/>
        <xdr:cNvSpPr txBox="1"/>
      </xdr:nvSpPr>
      <xdr:spPr>
        <a:xfrm>
          <a:off x="13131800" y="695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126047</xdr:rowOff>
    </xdr:from>
    <xdr:to>
      <xdr:col>24</xdr:col>
      <xdr:colOff>609600</xdr:colOff>
      <xdr:row>38</xdr:row>
      <xdr:rowOff>56197</xdr:rowOff>
    </xdr:to>
    <xdr:sp macro="" textlink="">
      <xdr:nvSpPr>
        <xdr:cNvPr id="396" name="円/楕円 395"/>
        <xdr:cNvSpPr/>
      </xdr:nvSpPr>
      <xdr:spPr>
        <a:xfrm>
          <a:off x="169672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142574</xdr:rowOff>
    </xdr:from>
    <xdr:ext cx="762000" cy="259045"/>
    <xdr:sp macro="" textlink="">
      <xdr:nvSpPr>
        <xdr:cNvPr id="397" name="公債費負担の状況該当値テキスト"/>
        <xdr:cNvSpPr txBox="1"/>
      </xdr:nvSpPr>
      <xdr:spPr>
        <a:xfrm>
          <a:off x="17106900" y="631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162243</xdr:rowOff>
    </xdr:from>
    <xdr:to>
      <xdr:col>23</xdr:col>
      <xdr:colOff>457200</xdr:colOff>
      <xdr:row>38</xdr:row>
      <xdr:rowOff>92393</xdr:rowOff>
    </xdr:to>
    <xdr:sp macro="" textlink="">
      <xdr:nvSpPr>
        <xdr:cNvPr id="398" name="円/楕円 397"/>
        <xdr:cNvSpPr/>
      </xdr:nvSpPr>
      <xdr:spPr>
        <a:xfrm>
          <a:off x="16129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102569</xdr:rowOff>
    </xdr:from>
    <xdr:ext cx="736600" cy="259045"/>
    <xdr:sp macro="" textlink="">
      <xdr:nvSpPr>
        <xdr:cNvPr id="399" name="テキスト ボックス 398"/>
        <xdr:cNvSpPr txBox="1"/>
      </xdr:nvSpPr>
      <xdr:spPr>
        <a:xfrm>
          <a:off x="15798800" y="6274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57150</xdr:rowOff>
    </xdr:from>
    <xdr:to>
      <xdr:col>22</xdr:col>
      <xdr:colOff>254000</xdr:colOff>
      <xdr:row>38</xdr:row>
      <xdr:rowOff>158750</xdr:rowOff>
    </xdr:to>
    <xdr:sp macro="" textlink="">
      <xdr:nvSpPr>
        <xdr:cNvPr id="400" name="円/楕円 399"/>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168927</xdr:rowOff>
    </xdr:from>
    <xdr:ext cx="762000" cy="259045"/>
    <xdr:sp macro="" textlink="">
      <xdr:nvSpPr>
        <xdr:cNvPr id="401" name="テキスト ボックス 400"/>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141605</xdr:rowOff>
    </xdr:from>
    <xdr:to>
      <xdr:col>21</xdr:col>
      <xdr:colOff>50800</xdr:colOff>
      <xdr:row>39</xdr:row>
      <xdr:rowOff>71755</xdr:rowOff>
    </xdr:to>
    <xdr:sp macro="" textlink="">
      <xdr:nvSpPr>
        <xdr:cNvPr id="402" name="円/楕円 401"/>
        <xdr:cNvSpPr/>
      </xdr:nvSpPr>
      <xdr:spPr>
        <a:xfrm>
          <a:off x="14351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81932</xdr:rowOff>
    </xdr:from>
    <xdr:ext cx="762000" cy="259045"/>
    <xdr:sp macro="" textlink="">
      <xdr:nvSpPr>
        <xdr:cNvPr id="403" name="テキスト ボックス 402"/>
        <xdr:cNvSpPr txBox="1"/>
      </xdr:nvSpPr>
      <xdr:spPr>
        <a:xfrm>
          <a:off x="14020800" y="64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72707</xdr:rowOff>
    </xdr:from>
    <xdr:to>
      <xdr:col>19</xdr:col>
      <xdr:colOff>533400</xdr:colOff>
      <xdr:row>40</xdr:row>
      <xdr:rowOff>2857</xdr:rowOff>
    </xdr:to>
    <xdr:sp macro="" textlink="">
      <xdr:nvSpPr>
        <xdr:cNvPr id="404" name="円/楕円 403"/>
        <xdr:cNvSpPr/>
      </xdr:nvSpPr>
      <xdr:spPr>
        <a:xfrm>
          <a:off x="13462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13034</xdr:rowOff>
    </xdr:from>
    <xdr:ext cx="762000" cy="259045"/>
    <xdr:sp macro="" textlink="">
      <xdr:nvSpPr>
        <xdr:cNvPr id="405" name="テキスト ボックス 404"/>
        <xdr:cNvSpPr txBox="1"/>
      </xdr:nvSpPr>
      <xdr:spPr>
        <a:xfrm>
          <a:off x="13131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臨時財政対策債や学校施設耐震補強・改築事業債の発行などにより、一般会計等に係る地方債の現在高が増加し、土地開発公社保有土地の減により債務負担行為に基づく支出予定額が減少したものの、将来負担額は</a:t>
          </a:r>
          <a:r>
            <a:rPr kumimoji="1" lang="en-US" altLang="ja-JP" sz="1300">
              <a:solidFill>
                <a:sysClr val="windowText" lastClr="000000"/>
              </a:solidFill>
              <a:latin typeface="ＭＳ Ｐゴシック"/>
            </a:rPr>
            <a:t>398</a:t>
          </a:r>
          <a:r>
            <a:rPr kumimoji="1" lang="ja-JP" altLang="en-US" sz="1300">
              <a:solidFill>
                <a:sysClr val="windowText" lastClr="000000"/>
              </a:solidFill>
              <a:latin typeface="ＭＳ Ｐゴシック"/>
            </a:rPr>
            <a:t>百万円の増となった。</a:t>
          </a:r>
        </a:p>
        <a:p>
          <a:r>
            <a:rPr kumimoji="1" lang="ja-JP" altLang="en-US" sz="1300">
              <a:solidFill>
                <a:sysClr val="windowText" lastClr="000000"/>
              </a:solidFill>
              <a:latin typeface="ＭＳ Ｐゴシック"/>
            </a:rPr>
            <a:t>　一方で将来負担額から差し引く充当可能財源等は、充当可能基金現在高の増や、臨時財政対策債償還費の基準財政需要額算入見込額の増加等により</a:t>
          </a:r>
          <a:r>
            <a:rPr kumimoji="1" lang="en-US" altLang="ja-JP" sz="1300">
              <a:solidFill>
                <a:sysClr val="windowText" lastClr="000000"/>
              </a:solidFill>
              <a:latin typeface="ＭＳ Ｐゴシック"/>
            </a:rPr>
            <a:t>2,123</a:t>
          </a:r>
          <a:r>
            <a:rPr kumimoji="1" lang="ja-JP" altLang="en-US" sz="1300">
              <a:solidFill>
                <a:sysClr val="windowText" lastClr="000000"/>
              </a:solidFill>
              <a:latin typeface="ＭＳ Ｐゴシック"/>
            </a:rPr>
            <a:t>百万円増加し、分母を構成する標準財政規模の増加と相まって、将来負担比率は低下した。</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30" name="直線コネクタ 429"/>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31"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2" name="直線コネクタ 431"/>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3"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4" name="直線コネクタ 433"/>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102552</xdr:rowOff>
    </xdr:from>
    <xdr:to>
      <xdr:col>24</xdr:col>
      <xdr:colOff>558800</xdr:colOff>
      <xdr:row>15</xdr:row>
      <xdr:rowOff>138144</xdr:rowOff>
    </xdr:to>
    <xdr:cxnSp macro="">
      <xdr:nvCxnSpPr>
        <xdr:cNvPr id="435" name="直線コネクタ 434"/>
        <xdr:cNvCxnSpPr/>
      </xdr:nvCxnSpPr>
      <xdr:spPr>
        <a:xfrm flipV="1">
          <a:off x="16179800" y="2674302"/>
          <a:ext cx="8382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117937</xdr:rowOff>
    </xdr:from>
    <xdr:ext cx="762000" cy="259045"/>
    <xdr:sp macro="" textlink="">
      <xdr:nvSpPr>
        <xdr:cNvPr id="436" name="将来負担の状況平均値テキスト"/>
        <xdr:cNvSpPr txBox="1"/>
      </xdr:nvSpPr>
      <xdr:spPr>
        <a:xfrm>
          <a:off x="17106900" y="268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7" name="フローチャート : 判断 436"/>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138144</xdr:rowOff>
    </xdr:from>
    <xdr:to>
      <xdr:col>23</xdr:col>
      <xdr:colOff>406400</xdr:colOff>
      <xdr:row>15</xdr:row>
      <xdr:rowOff>141161</xdr:rowOff>
    </xdr:to>
    <xdr:cxnSp macro="">
      <xdr:nvCxnSpPr>
        <xdr:cNvPr id="438" name="直線コネクタ 437"/>
        <xdr:cNvCxnSpPr/>
      </xdr:nvCxnSpPr>
      <xdr:spPr>
        <a:xfrm flipV="1">
          <a:off x="15290800" y="2709894"/>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9" name="フローチャート : 判断 438"/>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117492</xdr:rowOff>
    </xdr:from>
    <xdr:ext cx="736600" cy="259045"/>
    <xdr:sp macro="" textlink="">
      <xdr:nvSpPr>
        <xdr:cNvPr id="440" name="テキスト ボックス 439"/>
        <xdr:cNvSpPr txBox="1"/>
      </xdr:nvSpPr>
      <xdr:spPr>
        <a:xfrm>
          <a:off x="15798800" y="286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141161</xdr:rowOff>
    </xdr:from>
    <xdr:to>
      <xdr:col>22</xdr:col>
      <xdr:colOff>203200</xdr:colOff>
      <xdr:row>16</xdr:row>
      <xdr:rowOff>136208</xdr:rowOff>
    </xdr:to>
    <xdr:cxnSp macro="">
      <xdr:nvCxnSpPr>
        <xdr:cNvPr id="441" name="直線コネクタ 440"/>
        <xdr:cNvCxnSpPr/>
      </xdr:nvCxnSpPr>
      <xdr:spPr>
        <a:xfrm flipV="1">
          <a:off x="14401800" y="2712911"/>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2" name="フローチャート : 判断 441"/>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13003</xdr:rowOff>
    </xdr:from>
    <xdr:ext cx="762000" cy="259045"/>
    <xdr:sp macro="" textlink="">
      <xdr:nvSpPr>
        <xdr:cNvPr id="443" name="テキスト ボックス 442"/>
        <xdr:cNvSpPr txBox="1"/>
      </xdr:nvSpPr>
      <xdr:spPr>
        <a:xfrm>
          <a:off x="14909800" y="29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136208</xdr:rowOff>
    </xdr:from>
    <xdr:to>
      <xdr:col>21</xdr:col>
      <xdr:colOff>0</xdr:colOff>
      <xdr:row>17</xdr:row>
      <xdr:rowOff>94456</xdr:rowOff>
    </xdr:to>
    <xdr:cxnSp macro="">
      <xdr:nvCxnSpPr>
        <xdr:cNvPr id="444" name="直線コネクタ 443"/>
        <xdr:cNvCxnSpPr/>
      </xdr:nvCxnSpPr>
      <xdr:spPr>
        <a:xfrm flipV="1">
          <a:off x="13512800" y="2879408"/>
          <a:ext cx="889000" cy="12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43180</xdr:rowOff>
    </xdr:from>
    <xdr:to>
      <xdr:col>21</xdr:col>
      <xdr:colOff>50800</xdr:colOff>
      <xdr:row>16</xdr:row>
      <xdr:rowOff>144780</xdr:rowOff>
    </xdr:to>
    <xdr:sp macro="" textlink="">
      <xdr:nvSpPr>
        <xdr:cNvPr id="445" name="フローチャート : 判断 444"/>
        <xdr:cNvSpPr/>
      </xdr:nvSpPr>
      <xdr:spPr>
        <a:xfrm>
          <a:off x="14351000" y="278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154957</xdr:rowOff>
    </xdr:from>
    <xdr:ext cx="762000" cy="259045"/>
    <xdr:sp macro="" textlink="">
      <xdr:nvSpPr>
        <xdr:cNvPr id="446" name="テキスト ボックス 445"/>
        <xdr:cNvSpPr txBox="1"/>
      </xdr:nvSpPr>
      <xdr:spPr>
        <a:xfrm>
          <a:off x="14020800" y="255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103505</xdr:rowOff>
    </xdr:from>
    <xdr:to>
      <xdr:col>19</xdr:col>
      <xdr:colOff>533400</xdr:colOff>
      <xdr:row>17</xdr:row>
      <xdr:rowOff>33655</xdr:rowOff>
    </xdr:to>
    <xdr:sp macro="" textlink="">
      <xdr:nvSpPr>
        <xdr:cNvPr id="447" name="フローチャート : 判断 446"/>
        <xdr:cNvSpPr/>
      </xdr:nvSpPr>
      <xdr:spPr>
        <a:xfrm>
          <a:off x="1346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43832</xdr:rowOff>
    </xdr:from>
    <xdr:ext cx="762000" cy="259045"/>
    <xdr:sp macro="" textlink="">
      <xdr:nvSpPr>
        <xdr:cNvPr id="448" name="テキスト ボックス 447"/>
        <xdr:cNvSpPr txBox="1"/>
      </xdr:nvSpPr>
      <xdr:spPr>
        <a:xfrm>
          <a:off x="13131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51752</xdr:rowOff>
    </xdr:from>
    <xdr:to>
      <xdr:col>24</xdr:col>
      <xdr:colOff>609600</xdr:colOff>
      <xdr:row>15</xdr:row>
      <xdr:rowOff>153352</xdr:rowOff>
    </xdr:to>
    <xdr:sp macro="" textlink="">
      <xdr:nvSpPr>
        <xdr:cNvPr id="454" name="円/楕円 453"/>
        <xdr:cNvSpPr/>
      </xdr:nvSpPr>
      <xdr:spPr>
        <a:xfrm>
          <a:off x="16967200" y="262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144479</xdr:rowOff>
    </xdr:from>
    <xdr:ext cx="762000" cy="259045"/>
    <xdr:sp macro="" textlink="">
      <xdr:nvSpPr>
        <xdr:cNvPr id="455" name="将来負担の状況該当値テキスト"/>
        <xdr:cNvSpPr txBox="1"/>
      </xdr:nvSpPr>
      <xdr:spPr>
        <a:xfrm>
          <a:off x="17106900" y="254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87344</xdr:rowOff>
    </xdr:from>
    <xdr:to>
      <xdr:col>23</xdr:col>
      <xdr:colOff>457200</xdr:colOff>
      <xdr:row>16</xdr:row>
      <xdr:rowOff>17494</xdr:rowOff>
    </xdr:to>
    <xdr:sp macro="" textlink="">
      <xdr:nvSpPr>
        <xdr:cNvPr id="456" name="円/楕円 455"/>
        <xdr:cNvSpPr/>
      </xdr:nvSpPr>
      <xdr:spPr>
        <a:xfrm>
          <a:off x="16129000" y="265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27671</xdr:rowOff>
    </xdr:from>
    <xdr:ext cx="736600" cy="259045"/>
    <xdr:sp macro="" textlink="">
      <xdr:nvSpPr>
        <xdr:cNvPr id="457" name="テキスト ボックス 456"/>
        <xdr:cNvSpPr txBox="1"/>
      </xdr:nvSpPr>
      <xdr:spPr>
        <a:xfrm>
          <a:off x="15798800" y="242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90361</xdr:rowOff>
    </xdr:from>
    <xdr:to>
      <xdr:col>22</xdr:col>
      <xdr:colOff>254000</xdr:colOff>
      <xdr:row>16</xdr:row>
      <xdr:rowOff>20511</xdr:rowOff>
    </xdr:to>
    <xdr:sp macro="" textlink="">
      <xdr:nvSpPr>
        <xdr:cNvPr id="458" name="円/楕円 457"/>
        <xdr:cNvSpPr/>
      </xdr:nvSpPr>
      <xdr:spPr>
        <a:xfrm>
          <a:off x="15240000" y="26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30688</xdr:rowOff>
    </xdr:from>
    <xdr:ext cx="762000" cy="259045"/>
    <xdr:sp macro="" textlink="">
      <xdr:nvSpPr>
        <xdr:cNvPr id="459" name="テキスト ボックス 458"/>
        <xdr:cNvSpPr txBox="1"/>
      </xdr:nvSpPr>
      <xdr:spPr>
        <a:xfrm>
          <a:off x="14909800" y="243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85408</xdr:rowOff>
    </xdr:from>
    <xdr:to>
      <xdr:col>21</xdr:col>
      <xdr:colOff>50800</xdr:colOff>
      <xdr:row>17</xdr:row>
      <xdr:rowOff>15558</xdr:rowOff>
    </xdr:to>
    <xdr:sp macro="" textlink="">
      <xdr:nvSpPr>
        <xdr:cNvPr id="460" name="円/楕円 459"/>
        <xdr:cNvSpPr/>
      </xdr:nvSpPr>
      <xdr:spPr>
        <a:xfrm>
          <a:off x="14351000" y="28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335</xdr:rowOff>
    </xdr:from>
    <xdr:ext cx="762000" cy="259045"/>
    <xdr:sp macro="" textlink="">
      <xdr:nvSpPr>
        <xdr:cNvPr id="461" name="テキスト ボックス 460"/>
        <xdr:cNvSpPr txBox="1"/>
      </xdr:nvSpPr>
      <xdr:spPr>
        <a:xfrm>
          <a:off x="14020800" y="291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43656</xdr:rowOff>
    </xdr:from>
    <xdr:to>
      <xdr:col>19</xdr:col>
      <xdr:colOff>533400</xdr:colOff>
      <xdr:row>17</xdr:row>
      <xdr:rowOff>145256</xdr:rowOff>
    </xdr:to>
    <xdr:sp macro="" textlink="">
      <xdr:nvSpPr>
        <xdr:cNvPr id="462" name="円/楕円 461"/>
        <xdr:cNvSpPr/>
      </xdr:nvSpPr>
      <xdr:spPr>
        <a:xfrm>
          <a:off x="13462000" y="29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130033</xdr:rowOff>
    </xdr:from>
    <xdr:ext cx="762000" cy="259045"/>
    <xdr:sp macro="" textlink="">
      <xdr:nvSpPr>
        <xdr:cNvPr id="463" name="テキスト ボックス 462"/>
        <xdr:cNvSpPr txBox="1"/>
      </xdr:nvSpPr>
      <xdr:spPr>
        <a:xfrm>
          <a:off x="13131800" y="30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163,088
158,833
206.52
58,977,364
57,006,505
1,806,879
34,311,584
59,583,211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職員数の減少などにより、経常的な人件費に係る一般財源等が</a:t>
          </a:r>
          <a:r>
            <a:rPr kumimoji="1" lang="en-US" altLang="ja-JP" sz="1300">
              <a:latin typeface="ＭＳ Ｐゴシック"/>
            </a:rPr>
            <a:t>181</a:t>
          </a:r>
          <a:r>
            <a:rPr kumimoji="1" lang="ja-JP" altLang="en-US" sz="1300">
              <a:latin typeface="ＭＳ Ｐゴシック"/>
            </a:rPr>
            <a:t>百万円減少するとともに、経常収支比率算出の分母となる経常一般財源等総額が、市税等の増収などにより</a:t>
          </a:r>
          <a:r>
            <a:rPr kumimoji="1" lang="en-US" altLang="ja-JP" sz="1300">
              <a:latin typeface="ＭＳ Ｐゴシック"/>
            </a:rPr>
            <a:t>1,848</a:t>
          </a:r>
          <a:r>
            <a:rPr kumimoji="1" lang="ja-JP" altLang="en-US" sz="1300">
              <a:latin typeface="ＭＳ Ｐゴシック"/>
            </a:rPr>
            <a:t>百万円の増加となったため、人件費に係る経常収支比率は</a:t>
          </a:r>
          <a:r>
            <a:rPr kumimoji="1" lang="en-US" altLang="ja-JP" sz="1300">
              <a:latin typeface="ＭＳ Ｐゴシック"/>
            </a:rPr>
            <a:t>1.9</a:t>
          </a:r>
          <a:r>
            <a:rPr kumimoji="1" lang="ja-JP" altLang="en-US" sz="1300">
              <a:latin typeface="ＭＳ Ｐゴシック"/>
            </a:rPr>
            <a:t>ポイント改善した。</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56243</xdr:rowOff>
    </xdr:from>
    <xdr:to>
      <xdr:col>7</xdr:col>
      <xdr:colOff>15875</xdr:colOff>
      <xdr:row>37</xdr:row>
      <xdr:rowOff>91622</xdr:rowOff>
    </xdr:to>
    <xdr:cxnSp macro="">
      <xdr:nvCxnSpPr>
        <xdr:cNvPr id="67" name="直線コネクタ 66"/>
        <xdr:cNvCxnSpPr/>
      </xdr:nvCxnSpPr>
      <xdr:spPr>
        <a:xfrm flipV="1">
          <a:off x="3987800" y="62284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48078</xdr:rowOff>
    </xdr:from>
    <xdr:to>
      <xdr:col>5</xdr:col>
      <xdr:colOff>549275</xdr:colOff>
      <xdr:row>37</xdr:row>
      <xdr:rowOff>91622</xdr:rowOff>
    </xdr:to>
    <xdr:cxnSp macro="">
      <xdr:nvCxnSpPr>
        <xdr:cNvPr id="70" name="直線コネクタ 69"/>
        <xdr:cNvCxnSpPr/>
      </xdr:nvCxnSpPr>
      <xdr:spPr>
        <a:xfrm>
          <a:off x="3098800" y="6391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2" name="テキスト ボックス 71"/>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34472</xdr:rowOff>
    </xdr:from>
    <xdr:to>
      <xdr:col>4</xdr:col>
      <xdr:colOff>346075</xdr:colOff>
      <xdr:row>37</xdr:row>
      <xdr:rowOff>48078</xdr:rowOff>
    </xdr:to>
    <xdr:cxnSp macro="">
      <xdr:nvCxnSpPr>
        <xdr:cNvPr id="73" name="直線コネクタ 72"/>
        <xdr:cNvCxnSpPr/>
      </xdr:nvCxnSpPr>
      <xdr:spPr>
        <a:xfrm>
          <a:off x="2209800" y="62066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97262</xdr:rowOff>
    </xdr:from>
    <xdr:ext cx="762000" cy="259045"/>
    <xdr:sp macro="" textlink="">
      <xdr:nvSpPr>
        <xdr:cNvPr id="75" name="テキスト ボックス 74"/>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34472</xdr:rowOff>
    </xdr:from>
    <xdr:to>
      <xdr:col>3</xdr:col>
      <xdr:colOff>142875</xdr:colOff>
      <xdr:row>36</xdr:row>
      <xdr:rowOff>154214</xdr:rowOff>
    </xdr:to>
    <xdr:cxnSp macro="">
      <xdr:nvCxnSpPr>
        <xdr:cNvPr id="76" name="直線コネクタ 75"/>
        <xdr:cNvCxnSpPr/>
      </xdr:nvCxnSpPr>
      <xdr:spPr>
        <a:xfrm flipV="1">
          <a:off x="1320800" y="62066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29936</xdr:rowOff>
    </xdr:from>
    <xdr:to>
      <xdr:col>3</xdr:col>
      <xdr:colOff>193675</xdr:colOff>
      <xdr:row>37</xdr:row>
      <xdr:rowOff>131536</xdr:rowOff>
    </xdr:to>
    <xdr:sp macro="" textlink="">
      <xdr:nvSpPr>
        <xdr:cNvPr id="77" name="フローチャート : 判断 76"/>
        <xdr:cNvSpPr/>
      </xdr:nvSpPr>
      <xdr:spPr>
        <a:xfrm>
          <a:off x="2159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116312</xdr:rowOff>
    </xdr:from>
    <xdr:ext cx="762000" cy="259045"/>
    <xdr:sp macro="" textlink="">
      <xdr:nvSpPr>
        <xdr:cNvPr id="78" name="テキスト ボックス 77"/>
        <xdr:cNvSpPr txBox="1"/>
      </xdr:nvSpPr>
      <xdr:spPr>
        <a:xfrm>
          <a:off x="1828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9" name="フローチャート : 判断 78"/>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80" name="テキスト ボックス 79"/>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5443</xdr:rowOff>
    </xdr:from>
    <xdr:to>
      <xdr:col>7</xdr:col>
      <xdr:colOff>66675</xdr:colOff>
      <xdr:row>36</xdr:row>
      <xdr:rowOff>107043</xdr:rowOff>
    </xdr:to>
    <xdr:sp macro="" textlink="">
      <xdr:nvSpPr>
        <xdr:cNvPr id="86" name="円/楕円 85"/>
        <xdr:cNvSpPr/>
      </xdr:nvSpPr>
      <xdr:spPr>
        <a:xfrm>
          <a:off x="4775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21970</xdr:rowOff>
    </xdr:from>
    <xdr:ext cx="762000" cy="259045"/>
    <xdr:sp macro="" textlink="">
      <xdr:nvSpPr>
        <xdr:cNvPr id="87" name="人件費該当値テキスト"/>
        <xdr:cNvSpPr txBox="1"/>
      </xdr:nvSpPr>
      <xdr:spPr>
        <a:xfrm>
          <a:off x="49149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40822</xdr:rowOff>
    </xdr:from>
    <xdr:to>
      <xdr:col>5</xdr:col>
      <xdr:colOff>600075</xdr:colOff>
      <xdr:row>37</xdr:row>
      <xdr:rowOff>142422</xdr:rowOff>
    </xdr:to>
    <xdr:sp macro="" textlink="">
      <xdr:nvSpPr>
        <xdr:cNvPr id="88" name="円/楕円 87"/>
        <xdr:cNvSpPr/>
      </xdr:nvSpPr>
      <xdr:spPr>
        <a:xfrm>
          <a:off x="3937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89" name="テキスト ボックス 88"/>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168728</xdr:rowOff>
    </xdr:from>
    <xdr:to>
      <xdr:col>4</xdr:col>
      <xdr:colOff>396875</xdr:colOff>
      <xdr:row>37</xdr:row>
      <xdr:rowOff>98878</xdr:rowOff>
    </xdr:to>
    <xdr:sp macro="" textlink="">
      <xdr:nvSpPr>
        <xdr:cNvPr id="90" name="円/楕円 89"/>
        <xdr:cNvSpPr/>
      </xdr:nvSpPr>
      <xdr:spPr>
        <a:xfrm>
          <a:off x="3048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109055</xdr:rowOff>
    </xdr:from>
    <xdr:ext cx="762000" cy="259045"/>
    <xdr:sp macro="" textlink="">
      <xdr:nvSpPr>
        <xdr:cNvPr id="91" name="テキスト ボックス 90"/>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155122</xdr:rowOff>
    </xdr:from>
    <xdr:to>
      <xdr:col>3</xdr:col>
      <xdr:colOff>193675</xdr:colOff>
      <xdr:row>36</xdr:row>
      <xdr:rowOff>85272</xdr:rowOff>
    </xdr:to>
    <xdr:sp macro="" textlink="">
      <xdr:nvSpPr>
        <xdr:cNvPr id="92" name="円/楕円 91"/>
        <xdr:cNvSpPr/>
      </xdr:nvSpPr>
      <xdr:spPr>
        <a:xfrm>
          <a:off x="2159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95449</xdr:rowOff>
    </xdr:from>
    <xdr:ext cx="762000" cy="259045"/>
    <xdr:sp macro="" textlink="">
      <xdr:nvSpPr>
        <xdr:cNvPr id="93" name="テキスト ボックス 92"/>
        <xdr:cNvSpPr txBox="1"/>
      </xdr:nvSpPr>
      <xdr:spPr>
        <a:xfrm>
          <a:off x="1828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103414</xdr:rowOff>
    </xdr:from>
    <xdr:to>
      <xdr:col>1</xdr:col>
      <xdr:colOff>676275</xdr:colOff>
      <xdr:row>37</xdr:row>
      <xdr:rowOff>33564</xdr:rowOff>
    </xdr:to>
    <xdr:sp macro="" textlink="">
      <xdr:nvSpPr>
        <xdr:cNvPr id="94" name="円/楕円 93"/>
        <xdr:cNvSpPr/>
      </xdr:nvSpPr>
      <xdr:spPr>
        <a:xfrm>
          <a:off x="1270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43741</xdr:rowOff>
    </xdr:from>
    <xdr:ext cx="762000" cy="259045"/>
    <xdr:sp macro="" textlink="">
      <xdr:nvSpPr>
        <xdr:cNvPr id="95" name="テキスト ボックス 94"/>
        <xdr:cNvSpPr txBox="1"/>
      </xdr:nvSpPr>
      <xdr:spPr>
        <a:xfrm>
          <a:off x="939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経常的な物件費に係る一般財源等は</a:t>
          </a:r>
          <a:r>
            <a:rPr kumimoji="1" lang="en-US" altLang="ja-JP" sz="1300">
              <a:solidFill>
                <a:sysClr val="windowText" lastClr="000000"/>
              </a:solidFill>
              <a:latin typeface="ＭＳ Ｐゴシック"/>
            </a:rPr>
            <a:t>190</a:t>
          </a:r>
          <a:r>
            <a:rPr kumimoji="1" lang="ja-JP" altLang="en-US" sz="1300">
              <a:solidFill>
                <a:sysClr val="windowText" lastClr="000000"/>
              </a:solidFill>
              <a:latin typeface="ＭＳ Ｐゴシック"/>
            </a:rPr>
            <a:t>百万円増加したものの、経常収支比率算出の分母となる経常一般財源等総額が増加しているため、物件費に係る経常収支比率は</a:t>
          </a:r>
          <a:r>
            <a:rPr kumimoji="1" lang="en-US" altLang="ja-JP" sz="1300">
              <a:solidFill>
                <a:sysClr val="windowText" lastClr="000000"/>
              </a:solidFill>
              <a:latin typeface="ＭＳ Ｐゴシック"/>
            </a:rPr>
            <a:t>0.2</a:t>
          </a:r>
          <a:r>
            <a:rPr kumimoji="1" lang="ja-JP" altLang="en-US" sz="1300">
              <a:solidFill>
                <a:sysClr val="windowText" lastClr="000000"/>
              </a:solidFill>
              <a:latin typeface="ＭＳ Ｐゴシック"/>
            </a:rPr>
            <a:t>ポイント改善した。</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127000</xdr:rowOff>
    </xdr:from>
    <xdr:to>
      <xdr:col>24</xdr:col>
      <xdr:colOff>31750</xdr:colOff>
      <xdr:row>15</xdr:row>
      <xdr:rowOff>138430</xdr:rowOff>
    </xdr:to>
    <xdr:cxnSp macro="">
      <xdr:nvCxnSpPr>
        <xdr:cNvPr id="124" name="直線コネクタ 123"/>
        <xdr:cNvCxnSpPr/>
      </xdr:nvCxnSpPr>
      <xdr:spPr>
        <a:xfrm flipV="1">
          <a:off x="15671800" y="2698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2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138430</xdr:rowOff>
    </xdr:to>
    <xdr:cxnSp macro="">
      <xdr:nvCxnSpPr>
        <xdr:cNvPr id="127" name="直線コネクタ 126"/>
        <xdr:cNvCxnSpPr/>
      </xdr:nvCxnSpPr>
      <xdr:spPr>
        <a:xfrm>
          <a:off x="14782800" y="2618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8272</xdr:rowOff>
    </xdr:from>
    <xdr:ext cx="736600" cy="259045"/>
    <xdr:sp macro="" textlink="">
      <xdr:nvSpPr>
        <xdr:cNvPr id="129" name="テキスト ボックス 128"/>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81280</xdr:rowOff>
    </xdr:to>
    <xdr:cxnSp macro="">
      <xdr:nvCxnSpPr>
        <xdr:cNvPr id="130" name="直線コネクタ 129"/>
        <xdr:cNvCxnSpPr/>
      </xdr:nvCxnSpPr>
      <xdr:spPr>
        <a:xfrm flipV="1">
          <a:off x="13893800" y="2618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156862</xdr:rowOff>
    </xdr:from>
    <xdr:ext cx="762000" cy="259045"/>
    <xdr:sp macro="" textlink="">
      <xdr:nvSpPr>
        <xdr:cNvPr id="132" name="テキスト ボックス 131"/>
        <xdr:cNvSpPr txBox="1"/>
      </xdr:nvSpPr>
      <xdr:spPr>
        <a:xfrm>
          <a:off x="14401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81280</xdr:rowOff>
    </xdr:from>
    <xdr:to>
      <xdr:col>20</xdr:col>
      <xdr:colOff>158750</xdr:colOff>
      <xdr:row>15</xdr:row>
      <xdr:rowOff>98425</xdr:rowOff>
    </xdr:to>
    <xdr:cxnSp macro="">
      <xdr:nvCxnSpPr>
        <xdr:cNvPr id="133" name="直線コネクタ 132"/>
        <xdr:cNvCxnSpPr/>
      </xdr:nvCxnSpPr>
      <xdr:spPr>
        <a:xfrm flipV="1">
          <a:off x="13004800" y="26530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104775</xdr:rowOff>
    </xdr:from>
    <xdr:to>
      <xdr:col>20</xdr:col>
      <xdr:colOff>209550</xdr:colOff>
      <xdr:row>16</xdr:row>
      <xdr:rowOff>34925</xdr:rowOff>
    </xdr:to>
    <xdr:sp macro="" textlink="">
      <xdr:nvSpPr>
        <xdr:cNvPr id="134" name="フローチャート : 判断 133"/>
        <xdr:cNvSpPr/>
      </xdr:nvSpPr>
      <xdr:spPr>
        <a:xfrm>
          <a:off x="13843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19702</xdr:rowOff>
    </xdr:from>
    <xdr:ext cx="762000" cy="259045"/>
    <xdr:sp macro="" textlink="">
      <xdr:nvSpPr>
        <xdr:cNvPr id="135" name="テキスト ボックス 134"/>
        <xdr:cNvSpPr txBox="1"/>
      </xdr:nvSpPr>
      <xdr:spPr>
        <a:xfrm>
          <a:off x="13512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36" name="フローチャート : 判断 135"/>
        <xdr:cNvSpPr/>
      </xdr:nvSpPr>
      <xdr:spPr>
        <a:xfrm>
          <a:off x="12954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25417</xdr:rowOff>
    </xdr:from>
    <xdr:ext cx="762000" cy="259045"/>
    <xdr:sp macro="" textlink="">
      <xdr:nvSpPr>
        <xdr:cNvPr id="137" name="テキスト ボックス 136"/>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76200</xdr:rowOff>
    </xdr:from>
    <xdr:to>
      <xdr:col>24</xdr:col>
      <xdr:colOff>82550</xdr:colOff>
      <xdr:row>16</xdr:row>
      <xdr:rowOff>6350</xdr:rowOff>
    </xdr:to>
    <xdr:sp macro="" textlink="">
      <xdr:nvSpPr>
        <xdr:cNvPr id="143" name="円/楕円 142"/>
        <xdr:cNvSpPr/>
      </xdr:nvSpPr>
      <xdr:spPr>
        <a:xfrm>
          <a:off x="164592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92727</xdr:rowOff>
    </xdr:from>
    <xdr:ext cx="762000" cy="259045"/>
    <xdr:sp macro="" textlink="">
      <xdr:nvSpPr>
        <xdr:cNvPr id="144" name="物件費該当値テキスト"/>
        <xdr:cNvSpPr txBox="1"/>
      </xdr:nvSpPr>
      <xdr:spPr>
        <a:xfrm>
          <a:off x="165989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5" name="円/楕円 144"/>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6" name="テキスト ボックス 145"/>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7" name="円/楕円 146"/>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8" name="テキスト ボックス 147"/>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30480</xdr:rowOff>
    </xdr:from>
    <xdr:to>
      <xdr:col>20</xdr:col>
      <xdr:colOff>209550</xdr:colOff>
      <xdr:row>15</xdr:row>
      <xdr:rowOff>132080</xdr:rowOff>
    </xdr:to>
    <xdr:sp macro="" textlink="">
      <xdr:nvSpPr>
        <xdr:cNvPr id="149" name="円/楕円 148"/>
        <xdr:cNvSpPr/>
      </xdr:nvSpPr>
      <xdr:spPr>
        <a:xfrm>
          <a:off x="13843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142257</xdr:rowOff>
    </xdr:from>
    <xdr:ext cx="762000" cy="259045"/>
    <xdr:sp macro="" textlink="">
      <xdr:nvSpPr>
        <xdr:cNvPr id="150" name="テキスト ボックス 149"/>
        <xdr:cNvSpPr txBox="1"/>
      </xdr:nvSpPr>
      <xdr:spPr>
        <a:xfrm>
          <a:off x="13512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47625</xdr:rowOff>
    </xdr:from>
    <xdr:to>
      <xdr:col>19</xdr:col>
      <xdr:colOff>6350</xdr:colOff>
      <xdr:row>15</xdr:row>
      <xdr:rowOff>149225</xdr:rowOff>
    </xdr:to>
    <xdr:sp macro="" textlink="">
      <xdr:nvSpPr>
        <xdr:cNvPr id="151" name="円/楕円 150"/>
        <xdr:cNvSpPr/>
      </xdr:nvSpPr>
      <xdr:spPr>
        <a:xfrm>
          <a:off x="12954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159402</xdr:rowOff>
    </xdr:from>
    <xdr:ext cx="762000" cy="259045"/>
    <xdr:sp macro="" textlink="">
      <xdr:nvSpPr>
        <xdr:cNvPr id="152" name="テキスト ボックス 151"/>
        <xdr:cNvSpPr txBox="1"/>
      </xdr:nvSpPr>
      <xdr:spPr>
        <a:xfrm>
          <a:off x="126238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経常的な扶助費に係る一般財源等は、社会福祉費や老人福祉費、児童福祉費が減少し、経常収支比率は</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ポイント改善した。</a:t>
          </a:r>
        </a:p>
        <a:p>
          <a:r>
            <a:rPr kumimoji="1" lang="ja-JP" altLang="en-US" sz="1300">
              <a:solidFill>
                <a:sysClr val="windowText" lastClr="000000"/>
              </a:solidFill>
              <a:latin typeface="ＭＳ Ｐゴシック"/>
            </a:rPr>
            <a:t>　なお、平均を上回っている要因としては、市単独での老人医療扶助や子ども医療扶助などを行っていることが考えられる。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80" name="直線コネクタ 17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2" name="直線コネクタ 18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4" name="直線コネクタ 18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107950</xdr:rowOff>
    </xdr:from>
    <xdr:to>
      <xdr:col>7</xdr:col>
      <xdr:colOff>15875</xdr:colOff>
      <xdr:row>58</xdr:row>
      <xdr:rowOff>127000</xdr:rowOff>
    </xdr:to>
    <xdr:cxnSp macro="">
      <xdr:nvCxnSpPr>
        <xdr:cNvPr id="185" name="直線コネクタ 184"/>
        <xdr:cNvCxnSpPr/>
      </xdr:nvCxnSpPr>
      <xdr:spPr>
        <a:xfrm flipV="1">
          <a:off x="3987800" y="9880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58</xdr:row>
      <xdr:rowOff>127000</xdr:rowOff>
    </xdr:to>
    <xdr:cxnSp macro="">
      <xdr:nvCxnSpPr>
        <xdr:cNvPr id="188" name="直線コネクタ 187"/>
        <xdr:cNvCxnSpPr/>
      </xdr:nvCxnSpPr>
      <xdr:spPr>
        <a:xfrm>
          <a:off x="3098800" y="97853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0" name="テキスト ボックス 189"/>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107950</xdr:rowOff>
    </xdr:from>
    <xdr:to>
      <xdr:col>4</xdr:col>
      <xdr:colOff>346075</xdr:colOff>
      <xdr:row>57</xdr:row>
      <xdr:rowOff>12700</xdr:rowOff>
    </xdr:to>
    <xdr:cxnSp macro="">
      <xdr:nvCxnSpPr>
        <xdr:cNvPr id="191" name="直線コネクタ 190"/>
        <xdr:cNvCxnSpPr/>
      </xdr:nvCxnSpPr>
      <xdr:spPr>
        <a:xfrm>
          <a:off x="2209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3" name="テキスト ボックス 192"/>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107950</xdr:rowOff>
    </xdr:to>
    <xdr:cxnSp macro="">
      <xdr:nvCxnSpPr>
        <xdr:cNvPr id="194" name="直線コネクタ 193"/>
        <xdr:cNvCxnSpPr/>
      </xdr:nvCxnSpPr>
      <xdr:spPr>
        <a:xfrm>
          <a:off x="1320800" y="9556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5" name="フローチャート : 判断 194"/>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196" name="テキスト ボックス 195"/>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7" name="フローチャート : 判断 196"/>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198" name="テキスト ボックス 19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4" name="円/楕円 203"/>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05"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6" name="円/楕円 205"/>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7" name="テキスト ボックス 206"/>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08" name="円/楕円 207"/>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09" name="テキスト ボックス 208"/>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10" name="円/楕円 209"/>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143527</xdr:rowOff>
    </xdr:from>
    <xdr:ext cx="762000" cy="259045"/>
    <xdr:sp macro="" textlink="">
      <xdr:nvSpPr>
        <xdr:cNvPr id="211" name="テキスト ボックス 210"/>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2" name="円/楕円 211"/>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3" name="テキスト ボックス 212"/>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その他（</a:t>
          </a:r>
          <a:r>
            <a:rPr kumimoji="1" lang="en-US" altLang="ja-JP" sz="1300">
              <a:solidFill>
                <a:sysClr val="windowText" lastClr="000000"/>
              </a:solidFill>
              <a:latin typeface="ＭＳ Ｐゴシック"/>
            </a:rPr>
            <a:t>12.9</a:t>
          </a:r>
          <a:r>
            <a:rPr kumimoji="1" lang="ja-JP" altLang="en-US" sz="1300">
              <a:solidFill>
                <a:sysClr val="windowText" lastClr="000000"/>
              </a:solidFill>
              <a:latin typeface="ＭＳ Ｐゴシック"/>
            </a:rPr>
            <a:t>％）の内訳は、繰出金 </a:t>
          </a:r>
          <a:r>
            <a:rPr kumimoji="1" lang="en-US" altLang="ja-JP" sz="1300">
              <a:solidFill>
                <a:sysClr val="windowText" lastClr="000000"/>
              </a:solidFill>
              <a:latin typeface="ＭＳ Ｐゴシック"/>
            </a:rPr>
            <a:t>11.8</a:t>
          </a:r>
          <a:r>
            <a:rPr kumimoji="1" lang="ja-JP" altLang="en-US" sz="1300">
              <a:solidFill>
                <a:sysClr val="windowText" lastClr="000000"/>
              </a:solidFill>
              <a:latin typeface="ＭＳ Ｐゴシック"/>
            </a:rPr>
            <a:t>％、維持補修費 </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％となっている。</a:t>
          </a:r>
        </a:p>
        <a:p>
          <a:r>
            <a:rPr kumimoji="1" lang="ja-JP" altLang="en-US" sz="1300">
              <a:solidFill>
                <a:sysClr val="windowText" lastClr="000000"/>
              </a:solidFill>
              <a:latin typeface="ＭＳ Ｐゴシック"/>
            </a:rPr>
            <a:t>（前年度　繰出金 </a:t>
          </a:r>
          <a:r>
            <a:rPr kumimoji="1" lang="en-US" altLang="ja-JP" sz="1300">
              <a:solidFill>
                <a:sysClr val="windowText" lastClr="000000"/>
              </a:solidFill>
              <a:latin typeface="ＭＳ Ｐゴシック"/>
            </a:rPr>
            <a:t>11.7</a:t>
          </a:r>
          <a:r>
            <a:rPr kumimoji="1" lang="ja-JP" altLang="en-US" sz="1300">
              <a:solidFill>
                <a:sysClr val="windowText" lastClr="000000"/>
              </a:solidFill>
              <a:latin typeface="ＭＳ Ｐゴシック"/>
            </a:rPr>
            <a:t>％、維持補修費 </a:t>
          </a:r>
          <a:r>
            <a:rPr kumimoji="1" lang="en-US" altLang="ja-JP" sz="1300">
              <a:solidFill>
                <a:sysClr val="windowText" lastClr="000000"/>
              </a:solidFill>
              <a:latin typeface="ＭＳ Ｐゴシック"/>
            </a:rPr>
            <a:t>1.2</a:t>
          </a:r>
          <a:r>
            <a:rPr kumimoji="1" lang="ja-JP" altLang="en-US" sz="1300">
              <a:solidFill>
                <a:sysClr val="windowText" lastClr="000000"/>
              </a:solidFill>
              <a:latin typeface="ＭＳ Ｐゴシック"/>
            </a:rPr>
            <a:t>％）</a:t>
          </a:r>
        </a:p>
        <a:p>
          <a:r>
            <a:rPr kumimoji="1" lang="ja-JP" altLang="en-US" sz="1300">
              <a:solidFill>
                <a:sysClr val="windowText" lastClr="000000"/>
              </a:solidFill>
              <a:latin typeface="ＭＳ Ｐゴシック"/>
            </a:rPr>
            <a:t>　後期高齢者医療事業会計や介護保険事業会計への繰出金が増加したことにより、繰出金に係る経常収支比率が</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ポイント悪化した。</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1" name="直線コネクタ 24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5" name="直線コネクタ 24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12700</xdr:rowOff>
    </xdr:to>
    <xdr:cxnSp macro="">
      <xdr:nvCxnSpPr>
        <xdr:cNvPr id="246" name="直線コネクタ 245"/>
        <xdr:cNvCxnSpPr/>
      </xdr:nvCxnSpPr>
      <xdr:spPr>
        <a:xfrm>
          <a:off x="15671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47"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8" name="フローチャート : 判断 24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58</xdr:row>
      <xdr:rowOff>12700</xdr:rowOff>
    </xdr:to>
    <xdr:cxnSp macro="">
      <xdr:nvCxnSpPr>
        <xdr:cNvPr id="249" name="直線コネクタ 248"/>
        <xdr:cNvCxnSpPr/>
      </xdr:nvCxnSpPr>
      <xdr:spPr>
        <a:xfrm>
          <a:off x="14782800" y="9804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0" name="フローチャート : 判断 24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1" name="テキスト ボックス 25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6350</xdr:rowOff>
    </xdr:from>
    <xdr:to>
      <xdr:col>21</xdr:col>
      <xdr:colOff>361950</xdr:colOff>
      <xdr:row>57</xdr:row>
      <xdr:rowOff>31750</xdr:rowOff>
    </xdr:to>
    <xdr:cxnSp macro="">
      <xdr:nvCxnSpPr>
        <xdr:cNvPr id="252" name="直線コネクタ 251"/>
        <xdr:cNvCxnSpPr/>
      </xdr:nvCxnSpPr>
      <xdr:spPr>
        <a:xfrm>
          <a:off x="13893800" y="977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3" name="フローチャート : 判断 252"/>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54" name="テキスト ボックス 253"/>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6350</xdr:rowOff>
    </xdr:from>
    <xdr:to>
      <xdr:col>20</xdr:col>
      <xdr:colOff>158750</xdr:colOff>
      <xdr:row>57</xdr:row>
      <xdr:rowOff>120650</xdr:rowOff>
    </xdr:to>
    <xdr:cxnSp macro="">
      <xdr:nvCxnSpPr>
        <xdr:cNvPr id="255" name="直線コネクタ 254"/>
        <xdr:cNvCxnSpPr/>
      </xdr:nvCxnSpPr>
      <xdr:spPr>
        <a:xfrm flipV="1">
          <a:off x="13004800" y="9779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6" name="フローチャート : 判断 255"/>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7" name="テキスト ボックス 256"/>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120650</xdr:rowOff>
    </xdr:from>
    <xdr:to>
      <xdr:col>19</xdr:col>
      <xdr:colOff>6350</xdr:colOff>
      <xdr:row>58</xdr:row>
      <xdr:rowOff>50800</xdr:rowOff>
    </xdr:to>
    <xdr:sp macro="" textlink="">
      <xdr:nvSpPr>
        <xdr:cNvPr id="258" name="フローチャート : 判断 257"/>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35577</xdr:rowOff>
    </xdr:from>
    <xdr:ext cx="762000" cy="259045"/>
    <xdr:sp macro="" textlink="">
      <xdr:nvSpPr>
        <xdr:cNvPr id="259" name="テキスト ボックス 258"/>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65" name="円/楕円 264"/>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66"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67" name="円/楕円 266"/>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68" name="テキスト ボックス 267"/>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69" name="円/楕円 268"/>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70" name="テキスト ボックス 269"/>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127000</xdr:rowOff>
    </xdr:from>
    <xdr:to>
      <xdr:col>20</xdr:col>
      <xdr:colOff>209550</xdr:colOff>
      <xdr:row>57</xdr:row>
      <xdr:rowOff>57150</xdr:rowOff>
    </xdr:to>
    <xdr:sp macro="" textlink="">
      <xdr:nvSpPr>
        <xdr:cNvPr id="271" name="円/楕円 270"/>
        <xdr:cNvSpPr/>
      </xdr:nvSpPr>
      <xdr:spPr>
        <a:xfrm>
          <a:off x="13843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67327</xdr:rowOff>
    </xdr:from>
    <xdr:ext cx="762000" cy="259045"/>
    <xdr:sp macro="" textlink="">
      <xdr:nvSpPr>
        <xdr:cNvPr id="272" name="テキスト ボックス 271"/>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69850</xdr:rowOff>
    </xdr:from>
    <xdr:to>
      <xdr:col>19</xdr:col>
      <xdr:colOff>6350</xdr:colOff>
      <xdr:row>58</xdr:row>
      <xdr:rowOff>0</xdr:rowOff>
    </xdr:to>
    <xdr:sp macro="" textlink="">
      <xdr:nvSpPr>
        <xdr:cNvPr id="273" name="円/楕円 272"/>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10177</xdr:rowOff>
    </xdr:from>
    <xdr:ext cx="762000" cy="259045"/>
    <xdr:sp macro="" textlink="">
      <xdr:nvSpPr>
        <xdr:cNvPr id="274" name="テキスト ボックス 273"/>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経常的な補助費等に係る一般財源等は前年度より</a:t>
          </a:r>
          <a:r>
            <a:rPr kumimoji="1" lang="en-US" altLang="ja-JP" sz="1300">
              <a:solidFill>
                <a:sysClr val="windowText" lastClr="000000"/>
              </a:solidFill>
              <a:latin typeface="ＭＳ Ｐゴシック"/>
            </a:rPr>
            <a:t>46</a:t>
          </a:r>
          <a:r>
            <a:rPr kumimoji="1" lang="ja-JP" altLang="en-US" sz="1300">
              <a:solidFill>
                <a:sysClr val="windowText" lastClr="000000"/>
              </a:solidFill>
              <a:latin typeface="ＭＳ Ｐゴシック"/>
            </a:rPr>
            <a:t>百万円の減となり、また、経常収支比率算出の分母となる経常一般財源等総額が増加しているため、補助費等に係る経常収支比率は</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ポイントの改善となった。</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1" name="直線コネクタ 30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5" name="直線コネクタ 30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142240</xdr:rowOff>
    </xdr:from>
    <xdr:to>
      <xdr:col>24</xdr:col>
      <xdr:colOff>31750</xdr:colOff>
      <xdr:row>37</xdr:row>
      <xdr:rowOff>16510</xdr:rowOff>
    </xdr:to>
    <xdr:cxnSp macro="">
      <xdr:nvCxnSpPr>
        <xdr:cNvPr id="306" name="直線コネクタ 305"/>
        <xdr:cNvCxnSpPr/>
      </xdr:nvCxnSpPr>
      <xdr:spPr>
        <a:xfrm flipV="1">
          <a:off x="15671800" y="6314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07"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8" name="フローチャート : 判断 30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165100</xdr:rowOff>
    </xdr:from>
    <xdr:to>
      <xdr:col>22</xdr:col>
      <xdr:colOff>565150</xdr:colOff>
      <xdr:row>37</xdr:row>
      <xdr:rowOff>16510</xdr:rowOff>
    </xdr:to>
    <xdr:cxnSp macro="">
      <xdr:nvCxnSpPr>
        <xdr:cNvPr id="309" name="直線コネクタ 308"/>
        <xdr:cNvCxnSpPr/>
      </xdr:nvCxnSpPr>
      <xdr:spPr>
        <a:xfrm>
          <a:off x="14782800" y="633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0" name="フローチャート : 判断 30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11" name="テキスト ボックス 310"/>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165100</xdr:rowOff>
    </xdr:from>
    <xdr:to>
      <xdr:col>21</xdr:col>
      <xdr:colOff>361950</xdr:colOff>
      <xdr:row>37</xdr:row>
      <xdr:rowOff>8890</xdr:rowOff>
    </xdr:to>
    <xdr:cxnSp macro="">
      <xdr:nvCxnSpPr>
        <xdr:cNvPr id="312" name="直線コネクタ 311"/>
        <xdr:cNvCxnSpPr/>
      </xdr:nvCxnSpPr>
      <xdr:spPr>
        <a:xfrm flipV="1">
          <a:off x="13893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3" name="フローチャート : 判断 31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1287</xdr:rowOff>
    </xdr:from>
    <xdr:ext cx="762000" cy="259045"/>
    <xdr:sp macro="" textlink="">
      <xdr:nvSpPr>
        <xdr:cNvPr id="314" name="テキスト ボックス 313"/>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8890</xdr:rowOff>
    </xdr:from>
    <xdr:to>
      <xdr:col>20</xdr:col>
      <xdr:colOff>158750</xdr:colOff>
      <xdr:row>37</xdr:row>
      <xdr:rowOff>92710</xdr:rowOff>
    </xdr:to>
    <xdr:cxnSp macro="">
      <xdr:nvCxnSpPr>
        <xdr:cNvPr id="315" name="直線コネクタ 314"/>
        <xdr:cNvCxnSpPr/>
      </xdr:nvCxnSpPr>
      <xdr:spPr>
        <a:xfrm flipV="1">
          <a:off x="13004800" y="6352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87630</xdr:rowOff>
    </xdr:from>
    <xdr:to>
      <xdr:col>20</xdr:col>
      <xdr:colOff>209550</xdr:colOff>
      <xdr:row>36</xdr:row>
      <xdr:rowOff>17780</xdr:rowOff>
    </xdr:to>
    <xdr:sp macro="" textlink="">
      <xdr:nvSpPr>
        <xdr:cNvPr id="316" name="フローチャート : 判断 315"/>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17" name="テキスト ボックス 316"/>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118110</xdr:rowOff>
    </xdr:from>
    <xdr:to>
      <xdr:col>19</xdr:col>
      <xdr:colOff>6350</xdr:colOff>
      <xdr:row>36</xdr:row>
      <xdr:rowOff>48260</xdr:rowOff>
    </xdr:to>
    <xdr:sp macro="" textlink="">
      <xdr:nvSpPr>
        <xdr:cNvPr id="318" name="フローチャート : 判断 317"/>
        <xdr:cNvSpPr/>
      </xdr:nvSpPr>
      <xdr:spPr>
        <a:xfrm>
          <a:off x="12954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58437</xdr:rowOff>
    </xdr:from>
    <xdr:ext cx="762000" cy="259045"/>
    <xdr:sp macro="" textlink="">
      <xdr:nvSpPr>
        <xdr:cNvPr id="319" name="テキスト ボックス 318"/>
        <xdr:cNvSpPr txBox="1"/>
      </xdr:nvSpPr>
      <xdr:spPr>
        <a:xfrm>
          <a:off x="12623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91440</xdr:rowOff>
    </xdr:from>
    <xdr:to>
      <xdr:col>24</xdr:col>
      <xdr:colOff>82550</xdr:colOff>
      <xdr:row>37</xdr:row>
      <xdr:rowOff>21590</xdr:rowOff>
    </xdr:to>
    <xdr:sp macro="" textlink="">
      <xdr:nvSpPr>
        <xdr:cNvPr id="325" name="円/楕円 324"/>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63517</xdr:rowOff>
    </xdr:from>
    <xdr:ext cx="762000" cy="259045"/>
    <xdr:sp macro="" textlink="">
      <xdr:nvSpPr>
        <xdr:cNvPr id="326" name="補助費等該当値テキスト"/>
        <xdr:cNvSpPr txBox="1"/>
      </xdr:nvSpPr>
      <xdr:spPr>
        <a:xfrm>
          <a:off x="16598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137160</xdr:rowOff>
    </xdr:from>
    <xdr:to>
      <xdr:col>22</xdr:col>
      <xdr:colOff>615950</xdr:colOff>
      <xdr:row>37</xdr:row>
      <xdr:rowOff>67310</xdr:rowOff>
    </xdr:to>
    <xdr:sp macro="" textlink="">
      <xdr:nvSpPr>
        <xdr:cNvPr id="327" name="円/楕円 326"/>
        <xdr:cNvSpPr/>
      </xdr:nvSpPr>
      <xdr:spPr>
        <a:xfrm>
          <a:off x="15621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52087</xdr:rowOff>
    </xdr:from>
    <xdr:ext cx="736600" cy="259045"/>
    <xdr:sp macro="" textlink="">
      <xdr:nvSpPr>
        <xdr:cNvPr id="328" name="テキスト ボックス 327"/>
        <xdr:cNvSpPr txBox="1"/>
      </xdr:nvSpPr>
      <xdr:spPr>
        <a:xfrm>
          <a:off x="15290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114300</xdr:rowOff>
    </xdr:from>
    <xdr:to>
      <xdr:col>21</xdr:col>
      <xdr:colOff>412750</xdr:colOff>
      <xdr:row>37</xdr:row>
      <xdr:rowOff>44450</xdr:rowOff>
    </xdr:to>
    <xdr:sp macro="" textlink="">
      <xdr:nvSpPr>
        <xdr:cNvPr id="329" name="円/楕円 328"/>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30" name="テキスト ボックス 32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129540</xdr:rowOff>
    </xdr:from>
    <xdr:to>
      <xdr:col>20</xdr:col>
      <xdr:colOff>209550</xdr:colOff>
      <xdr:row>37</xdr:row>
      <xdr:rowOff>59690</xdr:rowOff>
    </xdr:to>
    <xdr:sp macro="" textlink="">
      <xdr:nvSpPr>
        <xdr:cNvPr id="331" name="円/楕円 330"/>
        <xdr:cNvSpPr/>
      </xdr:nvSpPr>
      <xdr:spPr>
        <a:xfrm>
          <a:off x="13843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44467</xdr:rowOff>
    </xdr:from>
    <xdr:ext cx="762000" cy="259045"/>
    <xdr:sp macro="" textlink="">
      <xdr:nvSpPr>
        <xdr:cNvPr id="332" name="テキスト ボックス 331"/>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3" name="円/楕円 332"/>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4" name="テキスト ボックス 333"/>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経常的な公債費に係る一般財源等は、平成</a:t>
          </a:r>
          <a:r>
            <a:rPr kumimoji="1" lang="en-US" altLang="ja-JP" sz="1300">
              <a:latin typeface="ＭＳ Ｐゴシック"/>
            </a:rPr>
            <a:t>21</a:t>
          </a:r>
          <a:r>
            <a:rPr kumimoji="1" lang="ja-JP" altLang="en-US" sz="1300">
              <a:latin typeface="ＭＳ Ｐゴシック"/>
            </a:rPr>
            <a:t>年度に借り入れた臨時財政対策債や退職手当債の元金償還が始まったことにより、</a:t>
          </a:r>
          <a:r>
            <a:rPr kumimoji="1" lang="en-US" altLang="ja-JP" sz="1300">
              <a:latin typeface="ＭＳ Ｐゴシック"/>
            </a:rPr>
            <a:t>217</a:t>
          </a:r>
          <a:r>
            <a:rPr kumimoji="1" lang="ja-JP" altLang="en-US" sz="1300">
              <a:latin typeface="ＭＳ Ｐゴシック"/>
            </a:rPr>
            <a:t>百万円の増加となったものの、経常収支比率算出の分母となる経常一般財源等総額が増加しているため、公債費に係る経常収支比率は、</a:t>
          </a:r>
          <a:r>
            <a:rPr kumimoji="1" lang="en-US" altLang="ja-JP" sz="1300">
              <a:latin typeface="ＭＳ Ｐゴシック"/>
            </a:rPr>
            <a:t>0.1</a:t>
          </a:r>
          <a:r>
            <a:rPr kumimoji="1" lang="ja-JP" altLang="en-US" sz="1300">
              <a:latin typeface="ＭＳ Ｐゴシック"/>
            </a:rPr>
            <a:t>ポイント改善した。</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8" name="直線コネクタ 35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0" name="直線コネクタ 35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2" name="直線コネクタ 36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64135</xdr:rowOff>
    </xdr:from>
    <xdr:to>
      <xdr:col>7</xdr:col>
      <xdr:colOff>15875</xdr:colOff>
      <xdr:row>75</xdr:row>
      <xdr:rowOff>69850</xdr:rowOff>
    </xdr:to>
    <xdr:cxnSp macro="">
      <xdr:nvCxnSpPr>
        <xdr:cNvPr id="363" name="直線コネクタ 362"/>
        <xdr:cNvCxnSpPr/>
      </xdr:nvCxnSpPr>
      <xdr:spPr>
        <a:xfrm flipV="1">
          <a:off x="3987800" y="129228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71137</xdr:rowOff>
    </xdr:from>
    <xdr:ext cx="762000" cy="259045"/>
    <xdr:sp macro="" textlink="">
      <xdr:nvSpPr>
        <xdr:cNvPr id="364"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5" name="フローチャート : 判断 36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161290</xdr:rowOff>
    </xdr:from>
    <xdr:to>
      <xdr:col>5</xdr:col>
      <xdr:colOff>549275</xdr:colOff>
      <xdr:row>75</xdr:row>
      <xdr:rowOff>69850</xdr:rowOff>
    </xdr:to>
    <xdr:cxnSp macro="">
      <xdr:nvCxnSpPr>
        <xdr:cNvPr id="366" name="直線コネクタ 365"/>
        <xdr:cNvCxnSpPr/>
      </xdr:nvCxnSpPr>
      <xdr:spPr>
        <a:xfrm>
          <a:off x="3098800" y="128485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7" name="フローチャート : 判断 36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42563</xdr:rowOff>
    </xdr:from>
    <xdr:ext cx="736600" cy="259045"/>
    <xdr:sp macro="" textlink="">
      <xdr:nvSpPr>
        <xdr:cNvPr id="368" name="テキスト ボックス 367"/>
        <xdr:cNvSpPr txBox="1"/>
      </xdr:nvSpPr>
      <xdr:spPr>
        <a:xfrm>
          <a:off x="3606800" y="1307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161290</xdr:rowOff>
    </xdr:from>
    <xdr:to>
      <xdr:col>4</xdr:col>
      <xdr:colOff>346075</xdr:colOff>
      <xdr:row>75</xdr:row>
      <xdr:rowOff>24130</xdr:rowOff>
    </xdr:to>
    <xdr:cxnSp macro="">
      <xdr:nvCxnSpPr>
        <xdr:cNvPr id="369" name="直線コネクタ 368"/>
        <xdr:cNvCxnSpPr/>
      </xdr:nvCxnSpPr>
      <xdr:spPr>
        <a:xfrm flipV="1">
          <a:off x="2209800" y="128485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0" name="フローチャート : 判断 369"/>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53991</xdr:rowOff>
    </xdr:from>
    <xdr:ext cx="762000" cy="259045"/>
    <xdr:sp macro="" textlink="">
      <xdr:nvSpPr>
        <xdr:cNvPr id="371" name="テキスト ボックス 370"/>
        <xdr:cNvSpPr txBox="1"/>
      </xdr:nvSpPr>
      <xdr:spPr>
        <a:xfrm>
          <a:off x="2717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24130</xdr:rowOff>
    </xdr:from>
    <xdr:to>
      <xdr:col>3</xdr:col>
      <xdr:colOff>142875</xdr:colOff>
      <xdr:row>76</xdr:row>
      <xdr:rowOff>18414</xdr:rowOff>
    </xdr:to>
    <xdr:cxnSp macro="">
      <xdr:nvCxnSpPr>
        <xdr:cNvPr id="372" name="直線コネクタ 371"/>
        <xdr:cNvCxnSpPr/>
      </xdr:nvCxnSpPr>
      <xdr:spPr>
        <a:xfrm flipV="1">
          <a:off x="1320800" y="12882880"/>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110490</xdr:rowOff>
    </xdr:from>
    <xdr:to>
      <xdr:col>3</xdr:col>
      <xdr:colOff>193675</xdr:colOff>
      <xdr:row>76</xdr:row>
      <xdr:rowOff>40639</xdr:rowOff>
    </xdr:to>
    <xdr:sp macro="" textlink="">
      <xdr:nvSpPr>
        <xdr:cNvPr id="373" name="フローチャート : 判断 372"/>
        <xdr:cNvSpPr/>
      </xdr:nvSpPr>
      <xdr:spPr>
        <a:xfrm>
          <a:off x="2159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25416</xdr:rowOff>
    </xdr:from>
    <xdr:ext cx="762000" cy="259045"/>
    <xdr:sp macro="" textlink="">
      <xdr:nvSpPr>
        <xdr:cNvPr id="374" name="テキスト ボックス 373"/>
        <xdr:cNvSpPr txBox="1"/>
      </xdr:nvSpPr>
      <xdr:spPr>
        <a:xfrm>
          <a:off x="1828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161925</xdr:rowOff>
    </xdr:from>
    <xdr:to>
      <xdr:col>1</xdr:col>
      <xdr:colOff>676275</xdr:colOff>
      <xdr:row>76</xdr:row>
      <xdr:rowOff>92075</xdr:rowOff>
    </xdr:to>
    <xdr:sp macro="" textlink="">
      <xdr:nvSpPr>
        <xdr:cNvPr id="375" name="フローチャート : 判断 374"/>
        <xdr:cNvSpPr/>
      </xdr:nvSpPr>
      <xdr:spPr>
        <a:xfrm>
          <a:off x="1270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76852</xdr:rowOff>
    </xdr:from>
    <xdr:ext cx="762000" cy="259045"/>
    <xdr:sp macro="" textlink="">
      <xdr:nvSpPr>
        <xdr:cNvPr id="376" name="テキスト ボックス 375"/>
        <xdr:cNvSpPr txBox="1"/>
      </xdr:nvSpPr>
      <xdr:spPr>
        <a:xfrm>
          <a:off x="939800" y="1310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13335</xdr:rowOff>
    </xdr:from>
    <xdr:to>
      <xdr:col>7</xdr:col>
      <xdr:colOff>66675</xdr:colOff>
      <xdr:row>75</xdr:row>
      <xdr:rowOff>114935</xdr:rowOff>
    </xdr:to>
    <xdr:sp macro="" textlink="">
      <xdr:nvSpPr>
        <xdr:cNvPr id="382" name="円/楕円 381"/>
        <xdr:cNvSpPr/>
      </xdr:nvSpPr>
      <xdr:spPr>
        <a:xfrm>
          <a:off x="47752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29862</xdr:rowOff>
    </xdr:from>
    <xdr:ext cx="762000" cy="259045"/>
    <xdr:sp macro="" textlink="">
      <xdr:nvSpPr>
        <xdr:cNvPr id="383" name="公債費該当値テキスト"/>
        <xdr:cNvSpPr txBox="1"/>
      </xdr:nvSpPr>
      <xdr:spPr>
        <a:xfrm>
          <a:off x="4914900" y="127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84" name="円/楕円 383"/>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130827</xdr:rowOff>
    </xdr:from>
    <xdr:ext cx="736600" cy="259045"/>
    <xdr:sp macro="" textlink="">
      <xdr:nvSpPr>
        <xdr:cNvPr id="385" name="テキスト ボックス 384"/>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110490</xdr:rowOff>
    </xdr:from>
    <xdr:to>
      <xdr:col>4</xdr:col>
      <xdr:colOff>396875</xdr:colOff>
      <xdr:row>75</xdr:row>
      <xdr:rowOff>40640</xdr:rowOff>
    </xdr:to>
    <xdr:sp macro="" textlink="">
      <xdr:nvSpPr>
        <xdr:cNvPr id="386" name="円/楕円 385"/>
        <xdr:cNvSpPr/>
      </xdr:nvSpPr>
      <xdr:spPr>
        <a:xfrm>
          <a:off x="3048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50817</xdr:rowOff>
    </xdr:from>
    <xdr:ext cx="762000" cy="259045"/>
    <xdr:sp macro="" textlink="">
      <xdr:nvSpPr>
        <xdr:cNvPr id="387" name="テキスト ボックス 386"/>
        <xdr:cNvSpPr txBox="1"/>
      </xdr:nvSpPr>
      <xdr:spPr>
        <a:xfrm>
          <a:off x="2717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144780</xdr:rowOff>
    </xdr:from>
    <xdr:to>
      <xdr:col>3</xdr:col>
      <xdr:colOff>193675</xdr:colOff>
      <xdr:row>75</xdr:row>
      <xdr:rowOff>74930</xdr:rowOff>
    </xdr:to>
    <xdr:sp macro="" textlink="">
      <xdr:nvSpPr>
        <xdr:cNvPr id="388" name="円/楕円 387"/>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85107</xdr:rowOff>
    </xdr:from>
    <xdr:ext cx="762000" cy="259045"/>
    <xdr:sp macro="" textlink="">
      <xdr:nvSpPr>
        <xdr:cNvPr id="389" name="テキスト ボックス 388"/>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139065</xdr:rowOff>
    </xdr:from>
    <xdr:to>
      <xdr:col>1</xdr:col>
      <xdr:colOff>676275</xdr:colOff>
      <xdr:row>76</xdr:row>
      <xdr:rowOff>69214</xdr:rowOff>
    </xdr:to>
    <xdr:sp macro="" textlink="">
      <xdr:nvSpPr>
        <xdr:cNvPr id="390" name="円/楕円 389"/>
        <xdr:cNvSpPr/>
      </xdr:nvSpPr>
      <xdr:spPr>
        <a:xfrm>
          <a:off x="1270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79392</xdr:rowOff>
    </xdr:from>
    <xdr:ext cx="762000" cy="259045"/>
    <xdr:sp macro="" textlink="">
      <xdr:nvSpPr>
        <xdr:cNvPr id="391" name="テキスト ボックス 390"/>
        <xdr:cNvSpPr txBox="1"/>
      </xdr:nvSpPr>
      <xdr:spPr>
        <a:xfrm>
          <a:off x="939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分子となる経常経費充当一般財源等（公債費除く）が、前年度比</a:t>
          </a:r>
          <a:r>
            <a:rPr kumimoji="1" lang="en-US" altLang="ja-JP" sz="1300">
              <a:solidFill>
                <a:sysClr val="windowText" lastClr="000000"/>
              </a:solidFill>
              <a:latin typeface="ＭＳ Ｐゴシック"/>
            </a:rPr>
            <a:t>125</a:t>
          </a:r>
          <a:r>
            <a:rPr kumimoji="1" lang="ja-JP" altLang="en-US" sz="1300">
              <a:solidFill>
                <a:sysClr val="windowText" lastClr="000000"/>
              </a:solidFill>
              <a:latin typeface="ＭＳ Ｐゴシック"/>
            </a:rPr>
            <a:t>百万円の増となるものの、分母となる経常一般財源等が</a:t>
          </a:r>
          <a:r>
            <a:rPr kumimoji="1" lang="en-US" altLang="ja-JP" sz="1300">
              <a:solidFill>
                <a:sysClr val="windowText" lastClr="000000"/>
              </a:solidFill>
              <a:latin typeface="ＭＳ Ｐゴシック"/>
            </a:rPr>
            <a:t>1,848</a:t>
          </a:r>
          <a:r>
            <a:rPr kumimoji="1" lang="ja-JP" altLang="en-US" sz="1300">
              <a:solidFill>
                <a:sysClr val="windowText" lastClr="000000"/>
              </a:solidFill>
              <a:latin typeface="ＭＳ Ｐゴシック"/>
            </a:rPr>
            <a:t>百万円の増となったことから、公債費以外の経常収支比率は</a:t>
          </a:r>
          <a:r>
            <a:rPr kumimoji="1" lang="en-US" altLang="ja-JP" sz="1300">
              <a:solidFill>
                <a:sysClr val="windowText" lastClr="000000"/>
              </a:solidFill>
              <a:latin typeface="ＭＳ Ｐゴシック"/>
            </a:rPr>
            <a:t>3.7</a:t>
          </a:r>
          <a:r>
            <a:rPr kumimoji="1" lang="ja-JP" altLang="en-US" sz="1300">
              <a:solidFill>
                <a:sysClr val="windowText" lastClr="000000"/>
              </a:solidFill>
              <a:latin typeface="ＭＳ Ｐゴシック"/>
            </a:rPr>
            <a:t>ポイント減となった。</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7" name="直線コネクタ 41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9" name="直線コネクタ 41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1" name="直線コネクタ 42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131572</xdr:rowOff>
    </xdr:from>
    <xdr:to>
      <xdr:col>24</xdr:col>
      <xdr:colOff>31750</xdr:colOff>
      <xdr:row>77</xdr:row>
      <xdr:rowOff>129287</xdr:rowOff>
    </xdr:to>
    <xdr:cxnSp macro="">
      <xdr:nvCxnSpPr>
        <xdr:cNvPr id="422" name="直線コネクタ 421"/>
        <xdr:cNvCxnSpPr/>
      </xdr:nvCxnSpPr>
      <xdr:spPr>
        <a:xfrm flipV="1">
          <a:off x="15671800" y="13161772"/>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144290</xdr:rowOff>
    </xdr:from>
    <xdr:ext cx="762000" cy="259045"/>
    <xdr:sp macro="" textlink="">
      <xdr:nvSpPr>
        <xdr:cNvPr id="423"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4" name="フローチャート : 判断 42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72137</xdr:rowOff>
    </xdr:from>
    <xdr:to>
      <xdr:col>22</xdr:col>
      <xdr:colOff>565150</xdr:colOff>
      <xdr:row>77</xdr:row>
      <xdr:rowOff>129287</xdr:rowOff>
    </xdr:to>
    <xdr:cxnSp macro="">
      <xdr:nvCxnSpPr>
        <xdr:cNvPr id="425" name="直線コネクタ 424"/>
        <xdr:cNvCxnSpPr/>
      </xdr:nvCxnSpPr>
      <xdr:spPr>
        <a:xfrm>
          <a:off x="14782800" y="1310233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6" name="フローチャート :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27" name="テキスト ボックス 426"/>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xdr:rowOff>
    </xdr:from>
    <xdr:to>
      <xdr:col>21</xdr:col>
      <xdr:colOff>361950</xdr:colOff>
      <xdr:row>76</xdr:row>
      <xdr:rowOff>72137</xdr:rowOff>
    </xdr:to>
    <xdr:cxnSp macro="">
      <xdr:nvCxnSpPr>
        <xdr:cNvPr id="428" name="直線コネクタ 427"/>
        <xdr:cNvCxnSpPr/>
      </xdr:nvCxnSpPr>
      <xdr:spPr>
        <a:xfrm>
          <a:off x="13893800" y="130337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0" name="テキスト ボックス 42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xdr:rowOff>
    </xdr:from>
    <xdr:to>
      <xdr:col>20</xdr:col>
      <xdr:colOff>158750</xdr:colOff>
      <xdr:row>76</xdr:row>
      <xdr:rowOff>122428</xdr:rowOff>
    </xdr:to>
    <xdr:cxnSp macro="">
      <xdr:nvCxnSpPr>
        <xdr:cNvPr id="431" name="直線コネクタ 430"/>
        <xdr:cNvCxnSpPr/>
      </xdr:nvCxnSpPr>
      <xdr:spPr>
        <a:xfrm flipV="1">
          <a:off x="13004800" y="130337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137922</xdr:rowOff>
    </xdr:from>
    <xdr:to>
      <xdr:col>20</xdr:col>
      <xdr:colOff>209550</xdr:colOff>
      <xdr:row>76</xdr:row>
      <xdr:rowOff>68072</xdr:rowOff>
    </xdr:to>
    <xdr:sp macro="" textlink="">
      <xdr:nvSpPr>
        <xdr:cNvPr id="432" name="フローチャート : 判断 431"/>
        <xdr:cNvSpPr/>
      </xdr:nvSpPr>
      <xdr:spPr>
        <a:xfrm>
          <a:off x="13843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52849</xdr:rowOff>
    </xdr:from>
    <xdr:ext cx="762000" cy="259045"/>
    <xdr:sp macro="" textlink="">
      <xdr:nvSpPr>
        <xdr:cNvPr id="433" name="テキスト ボックス 432"/>
        <xdr:cNvSpPr txBox="1"/>
      </xdr:nvSpPr>
      <xdr:spPr>
        <a:xfrm>
          <a:off x="135128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34" name="フローチャート : 判断 433"/>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119397</xdr:rowOff>
    </xdr:from>
    <xdr:ext cx="762000" cy="259045"/>
    <xdr:sp macro="" textlink="">
      <xdr:nvSpPr>
        <xdr:cNvPr id="435" name="テキスト ボックス 434"/>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41" name="円/楕円 440"/>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97299</xdr:rowOff>
    </xdr:from>
    <xdr:ext cx="762000" cy="259045"/>
    <xdr:sp macro="" textlink="">
      <xdr:nvSpPr>
        <xdr:cNvPr id="442"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78487</xdr:rowOff>
    </xdr:from>
    <xdr:to>
      <xdr:col>22</xdr:col>
      <xdr:colOff>615950</xdr:colOff>
      <xdr:row>78</xdr:row>
      <xdr:rowOff>8637</xdr:rowOff>
    </xdr:to>
    <xdr:sp macro="" textlink="">
      <xdr:nvSpPr>
        <xdr:cNvPr id="443" name="円/楕円 442"/>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164864</xdr:rowOff>
    </xdr:from>
    <xdr:ext cx="736600" cy="259045"/>
    <xdr:sp macro="" textlink="">
      <xdr:nvSpPr>
        <xdr:cNvPr id="444" name="テキスト ボックス 443"/>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21337</xdr:rowOff>
    </xdr:from>
    <xdr:to>
      <xdr:col>21</xdr:col>
      <xdr:colOff>412750</xdr:colOff>
      <xdr:row>76</xdr:row>
      <xdr:rowOff>122937</xdr:rowOff>
    </xdr:to>
    <xdr:sp macro="" textlink="">
      <xdr:nvSpPr>
        <xdr:cNvPr id="445" name="円/楕円 444"/>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133113</xdr:rowOff>
    </xdr:from>
    <xdr:ext cx="762000" cy="259045"/>
    <xdr:sp macro="" textlink="">
      <xdr:nvSpPr>
        <xdr:cNvPr id="446" name="テキスト ボックス 445"/>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124206</xdr:rowOff>
    </xdr:from>
    <xdr:to>
      <xdr:col>20</xdr:col>
      <xdr:colOff>209550</xdr:colOff>
      <xdr:row>76</xdr:row>
      <xdr:rowOff>54356</xdr:rowOff>
    </xdr:to>
    <xdr:sp macro="" textlink="">
      <xdr:nvSpPr>
        <xdr:cNvPr id="447" name="円/楕円 446"/>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64533</xdr:rowOff>
    </xdr:from>
    <xdr:ext cx="762000" cy="259045"/>
    <xdr:sp macro="" textlink="">
      <xdr:nvSpPr>
        <xdr:cNvPr id="448" name="テキスト ボックス 447"/>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9" name="円/楕円 448"/>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50" name="テキスト ボックス 449"/>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岐阜県大垣市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110663</xdr:rowOff>
    </xdr:from>
    <xdr:to>
      <xdr:col>4</xdr:col>
      <xdr:colOff>1117600</xdr:colOff>
      <xdr:row>16</xdr:row>
      <xdr:rowOff>137775</xdr:rowOff>
    </xdr:to>
    <xdr:cxnSp macro="">
      <xdr:nvCxnSpPr>
        <xdr:cNvPr id="48" name="直線コネクタ 47"/>
        <xdr:cNvCxnSpPr/>
      </xdr:nvCxnSpPr>
      <xdr:spPr bwMode="auto">
        <a:xfrm>
          <a:off x="5003800" y="2901488"/>
          <a:ext cx="647700" cy="2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132409</xdr:rowOff>
    </xdr:from>
    <xdr:ext cx="762000" cy="259045"/>
    <xdr:sp macro="" textlink="">
      <xdr:nvSpPr>
        <xdr:cNvPr id="49" name="人口1人当たり決算額の推移平均値テキスト130"/>
        <xdr:cNvSpPr txBox="1"/>
      </xdr:nvSpPr>
      <xdr:spPr>
        <a:xfrm>
          <a:off x="5740400" y="2923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60348</xdr:rowOff>
    </xdr:from>
    <xdr:to>
      <xdr:col>4</xdr:col>
      <xdr:colOff>469900</xdr:colOff>
      <xdr:row>16</xdr:row>
      <xdr:rowOff>110663</xdr:rowOff>
    </xdr:to>
    <xdr:cxnSp macro="">
      <xdr:nvCxnSpPr>
        <xdr:cNvPr id="51" name="直線コネクタ 50"/>
        <xdr:cNvCxnSpPr/>
      </xdr:nvCxnSpPr>
      <xdr:spPr bwMode="auto">
        <a:xfrm>
          <a:off x="4305300" y="2851173"/>
          <a:ext cx="698500" cy="50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52788</xdr:rowOff>
    </xdr:from>
    <xdr:ext cx="736600" cy="259045"/>
    <xdr:sp macro="" textlink="">
      <xdr:nvSpPr>
        <xdr:cNvPr id="53" name="テキスト ボックス 52"/>
        <xdr:cNvSpPr txBox="1"/>
      </xdr:nvSpPr>
      <xdr:spPr>
        <a:xfrm>
          <a:off x="4622800" y="301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60348</xdr:rowOff>
    </xdr:from>
    <xdr:to>
      <xdr:col>3</xdr:col>
      <xdr:colOff>904875</xdr:colOff>
      <xdr:row>16</xdr:row>
      <xdr:rowOff>94089</xdr:rowOff>
    </xdr:to>
    <xdr:cxnSp macro="">
      <xdr:nvCxnSpPr>
        <xdr:cNvPr id="54" name="直線コネクタ 53"/>
        <xdr:cNvCxnSpPr/>
      </xdr:nvCxnSpPr>
      <xdr:spPr bwMode="auto">
        <a:xfrm flipV="1">
          <a:off x="3606800" y="2851173"/>
          <a:ext cx="698500" cy="33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873</xdr:rowOff>
    </xdr:from>
    <xdr:ext cx="762000" cy="259045"/>
    <xdr:sp macro="" textlink="">
      <xdr:nvSpPr>
        <xdr:cNvPr id="56" name="テキスト ボックス 55"/>
        <xdr:cNvSpPr txBox="1"/>
      </xdr:nvSpPr>
      <xdr:spPr>
        <a:xfrm>
          <a:off x="39243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52736</xdr:rowOff>
    </xdr:from>
    <xdr:to>
      <xdr:col>3</xdr:col>
      <xdr:colOff>206375</xdr:colOff>
      <xdr:row>16</xdr:row>
      <xdr:rowOff>94089</xdr:rowOff>
    </xdr:to>
    <xdr:cxnSp macro="">
      <xdr:nvCxnSpPr>
        <xdr:cNvPr id="57" name="直線コネクタ 56"/>
        <xdr:cNvCxnSpPr/>
      </xdr:nvCxnSpPr>
      <xdr:spPr bwMode="auto">
        <a:xfrm>
          <a:off x="2908300" y="2843561"/>
          <a:ext cx="698500" cy="4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145862</xdr:rowOff>
    </xdr:from>
    <xdr:to>
      <xdr:col>3</xdr:col>
      <xdr:colOff>257175</xdr:colOff>
      <xdr:row>17</xdr:row>
      <xdr:rowOff>76012</xdr:rowOff>
    </xdr:to>
    <xdr:sp macro="" textlink="">
      <xdr:nvSpPr>
        <xdr:cNvPr id="58" name="フローチャート : 判断 57"/>
        <xdr:cNvSpPr/>
      </xdr:nvSpPr>
      <xdr:spPr bwMode="auto">
        <a:xfrm>
          <a:off x="3556000" y="2936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60789</xdr:rowOff>
    </xdr:from>
    <xdr:ext cx="762000" cy="259045"/>
    <xdr:sp macro="" textlink="">
      <xdr:nvSpPr>
        <xdr:cNvPr id="59" name="テキスト ボックス 58"/>
        <xdr:cNvSpPr txBox="1"/>
      </xdr:nvSpPr>
      <xdr:spPr>
        <a:xfrm>
          <a:off x="3225800" y="30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61,536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117241</xdr:rowOff>
    </xdr:from>
    <xdr:to>
      <xdr:col>2</xdr:col>
      <xdr:colOff>692150</xdr:colOff>
      <xdr:row>17</xdr:row>
      <xdr:rowOff>47391</xdr:rowOff>
    </xdr:to>
    <xdr:sp macro="" textlink="">
      <xdr:nvSpPr>
        <xdr:cNvPr id="60" name="フローチャート : 判断 59"/>
        <xdr:cNvSpPr/>
      </xdr:nvSpPr>
      <xdr:spPr bwMode="auto">
        <a:xfrm>
          <a:off x="2857500" y="29080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32168</xdr:rowOff>
    </xdr:from>
    <xdr:ext cx="762000" cy="259045"/>
    <xdr:sp macro="" textlink="">
      <xdr:nvSpPr>
        <xdr:cNvPr id="61" name="テキスト ボックス 60"/>
        <xdr:cNvSpPr txBox="1"/>
      </xdr:nvSpPr>
      <xdr:spPr>
        <a:xfrm>
          <a:off x="2527300" y="299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86975</xdr:rowOff>
    </xdr:from>
    <xdr:to>
      <xdr:col>5</xdr:col>
      <xdr:colOff>34925</xdr:colOff>
      <xdr:row>17</xdr:row>
      <xdr:rowOff>17125</xdr:rowOff>
    </xdr:to>
    <xdr:sp macro="" textlink="">
      <xdr:nvSpPr>
        <xdr:cNvPr id="67" name="円/楕円 66"/>
        <xdr:cNvSpPr/>
      </xdr:nvSpPr>
      <xdr:spPr bwMode="auto">
        <a:xfrm>
          <a:off x="5600700" y="287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103502</xdr:rowOff>
    </xdr:from>
    <xdr:ext cx="762000" cy="259045"/>
    <xdr:sp macro="" textlink="">
      <xdr:nvSpPr>
        <xdr:cNvPr id="68" name="人口1人当たり決算額の推移該当値テキスト130"/>
        <xdr:cNvSpPr txBox="1"/>
      </xdr:nvSpPr>
      <xdr:spPr>
        <a:xfrm>
          <a:off x="5740400" y="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64,112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59863</xdr:rowOff>
    </xdr:from>
    <xdr:to>
      <xdr:col>4</xdr:col>
      <xdr:colOff>520700</xdr:colOff>
      <xdr:row>16</xdr:row>
      <xdr:rowOff>161463</xdr:rowOff>
    </xdr:to>
    <xdr:sp macro="" textlink="">
      <xdr:nvSpPr>
        <xdr:cNvPr id="69" name="円/楕円 68"/>
        <xdr:cNvSpPr/>
      </xdr:nvSpPr>
      <xdr:spPr bwMode="auto">
        <a:xfrm>
          <a:off x="4953000" y="2850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190</xdr:rowOff>
    </xdr:from>
    <xdr:ext cx="736600" cy="259045"/>
    <xdr:sp macro="" textlink="">
      <xdr:nvSpPr>
        <xdr:cNvPr id="70" name="テキスト ボックス 69"/>
        <xdr:cNvSpPr txBox="1"/>
      </xdr:nvSpPr>
      <xdr:spPr>
        <a:xfrm>
          <a:off x="4622800" y="2619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65,298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9548</xdr:rowOff>
    </xdr:from>
    <xdr:to>
      <xdr:col>3</xdr:col>
      <xdr:colOff>955675</xdr:colOff>
      <xdr:row>16</xdr:row>
      <xdr:rowOff>111148</xdr:rowOff>
    </xdr:to>
    <xdr:sp macro="" textlink="">
      <xdr:nvSpPr>
        <xdr:cNvPr id="71" name="円/楕円 70"/>
        <xdr:cNvSpPr/>
      </xdr:nvSpPr>
      <xdr:spPr bwMode="auto">
        <a:xfrm>
          <a:off x="4254500" y="2800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121325</xdr:rowOff>
    </xdr:from>
    <xdr:ext cx="762000" cy="259045"/>
    <xdr:sp macro="" textlink="">
      <xdr:nvSpPr>
        <xdr:cNvPr id="72" name="テキスト ボックス 71"/>
        <xdr:cNvSpPr txBox="1"/>
      </xdr:nvSpPr>
      <xdr:spPr>
        <a:xfrm>
          <a:off x="3924300" y="256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67,499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43289</xdr:rowOff>
    </xdr:from>
    <xdr:to>
      <xdr:col>3</xdr:col>
      <xdr:colOff>257175</xdr:colOff>
      <xdr:row>16</xdr:row>
      <xdr:rowOff>144889</xdr:rowOff>
    </xdr:to>
    <xdr:sp macro="" textlink="">
      <xdr:nvSpPr>
        <xdr:cNvPr id="73" name="円/楕円 72"/>
        <xdr:cNvSpPr/>
      </xdr:nvSpPr>
      <xdr:spPr bwMode="auto">
        <a:xfrm>
          <a:off x="3556000" y="2834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155066</xdr:rowOff>
    </xdr:from>
    <xdr:ext cx="762000" cy="259045"/>
    <xdr:sp macro="" textlink="">
      <xdr:nvSpPr>
        <xdr:cNvPr id="74" name="テキスト ボックス 73"/>
        <xdr:cNvSpPr txBox="1"/>
      </xdr:nvSpPr>
      <xdr:spPr>
        <a:xfrm>
          <a:off x="3225800" y="260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66,023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1936</xdr:rowOff>
    </xdr:from>
    <xdr:to>
      <xdr:col>2</xdr:col>
      <xdr:colOff>692150</xdr:colOff>
      <xdr:row>16</xdr:row>
      <xdr:rowOff>103536</xdr:rowOff>
    </xdr:to>
    <xdr:sp macro="" textlink="">
      <xdr:nvSpPr>
        <xdr:cNvPr id="75" name="円/楕円 74"/>
        <xdr:cNvSpPr/>
      </xdr:nvSpPr>
      <xdr:spPr bwMode="auto">
        <a:xfrm>
          <a:off x="2857500" y="2792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113713</xdr:rowOff>
    </xdr:from>
    <xdr:ext cx="762000" cy="259045"/>
    <xdr:sp macro="" textlink="">
      <xdr:nvSpPr>
        <xdr:cNvPr id="76" name="テキスト ボックス 75"/>
        <xdr:cNvSpPr txBox="1"/>
      </xdr:nvSpPr>
      <xdr:spPr>
        <a:xfrm>
          <a:off x="2527300" y="256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9663</xdr:rowOff>
    </xdr:from>
    <xdr:to>
      <xdr:col>4</xdr:col>
      <xdr:colOff>1117600</xdr:colOff>
      <xdr:row>37</xdr:row>
      <xdr:rowOff>26612</xdr:rowOff>
    </xdr:to>
    <xdr:cxnSp macro="">
      <xdr:nvCxnSpPr>
        <xdr:cNvPr id="111" name="直線コネクタ 110"/>
        <xdr:cNvCxnSpPr/>
      </xdr:nvCxnSpPr>
      <xdr:spPr bwMode="auto">
        <a:xfrm>
          <a:off x="5003800" y="7134363"/>
          <a:ext cx="647700" cy="1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164736</xdr:rowOff>
    </xdr:from>
    <xdr:ext cx="762000" cy="259045"/>
    <xdr:sp macro="" textlink="">
      <xdr:nvSpPr>
        <xdr:cNvPr id="112" name="人口1人当たり決算額の推移平均値テキスト445"/>
        <xdr:cNvSpPr txBox="1"/>
      </xdr:nvSpPr>
      <xdr:spPr>
        <a:xfrm>
          <a:off x="5740400" y="677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9663</xdr:rowOff>
    </xdr:from>
    <xdr:to>
      <xdr:col>4</xdr:col>
      <xdr:colOff>469900</xdr:colOff>
      <xdr:row>37</xdr:row>
      <xdr:rowOff>13451</xdr:rowOff>
    </xdr:to>
    <xdr:cxnSp macro="">
      <xdr:nvCxnSpPr>
        <xdr:cNvPr id="114" name="直線コネクタ 113"/>
        <xdr:cNvCxnSpPr/>
      </xdr:nvCxnSpPr>
      <xdr:spPr bwMode="auto">
        <a:xfrm flipV="1">
          <a:off x="4305300" y="7134363"/>
          <a:ext cx="698500" cy="3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30798</xdr:rowOff>
    </xdr:from>
    <xdr:ext cx="736600" cy="259045"/>
    <xdr:sp macro="" textlink="">
      <xdr:nvSpPr>
        <xdr:cNvPr id="116" name="テキスト ボックス 115"/>
        <xdr:cNvSpPr txBox="1"/>
      </xdr:nvSpPr>
      <xdr:spPr>
        <a:xfrm>
          <a:off x="4622800" y="664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91665</xdr:rowOff>
    </xdr:from>
    <xdr:to>
      <xdr:col>3</xdr:col>
      <xdr:colOff>904875</xdr:colOff>
      <xdr:row>37</xdr:row>
      <xdr:rowOff>13451</xdr:rowOff>
    </xdr:to>
    <xdr:cxnSp macro="">
      <xdr:nvCxnSpPr>
        <xdr:cNvPr id="117" name="直線コネクタ 116"/>
        <xdr:cNvCxnSpPr/>
      </xdr:nvCxnSpPr>
      <xdr:spPr bwMode="auto">
        <a:xfrm>
          <a:off x="3606800" y="7044915"/>
          <a:ext cx="698500" cy="93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337122</xdr:rowOff>
    </xdr:from>
    <xdr:ext cx="762000" cy="259045"/>
    <xdr:sp macro="" textlink="">
      <xdr:nvSpPr>
        <xdr:cNvPr id="119" name="テキスト ボックス 118"/>
        <xdr:cNvSpPr txBox="1"/>
      </xdr:nvSpPr>
      <xdr:spPr>
        <a:xfrm>
          <a:off x="39243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319873</xdr:rowOff>
    </xdr:from>
    <xdr:to>
      <xdr:col>3</xdr:col>
      <xdr:colOff>206375</xdr:colOff>
      <xdr:row>36</xdr:row>
      <xdr:rowOff>91665</xdr:rowOff>
    </xdr:to>
    <xdr:cxnSp macro="">
      <xdr:nvCxnSpPr>
        <xdr:cNvPr id="120" name="直線コネクタ 119"/>
        <xdr:cNvCxnSpPr/>
      </xdr:nvCxnSpPr>
      <xdr:spPr bwMode="auto">
        <a:xfrm>
          <a:off x="2908300" y="6930223"/>
          <a:ext cx="698500" cy="114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187627</xdr:rowOff>
    </xdr:from>
    <xdr:to>
      <xdr:col>3</xdr:col>
      <xdr:colOff>257175</xdr:colOff>
      <xdr:row>35</xdr:row>
      <xdr:rowOff>289227</xdr:rowOff>
    </xdr:to>
    <xdr:sp macro="" textlink="">
      <xdr:nvSpPr>
        <xdr:cNvPr id="121" name="フローチャート : 判断 120"/>
        <xdr:cNvSpPr/>
      </xdr:nvSpPr>
      <xdr:spPr bwMode="auto">
        <a:xfrm>
          <a:off x="3556000" y="6797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299404</xdr:rowOff>
    </xdr:from>
    <xdr:ext cx="762000" cy="259045"/>
    <xdr:sp macro="" textlink="">
      <xdr:nvSpPr>
        <xdr:cNvPr id="122" name="テキスト ボックス 121"/>
        <xdr:cNvSpPr txBox="1"/>
      </xdr:nvSpPr>
      <xdr:spPr>
        <a:xfrm>
          <a:off x="3225800" y="656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13,338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171493</xdr:rowOff>
    </xdr:from>
    <xdr:to>
      <xdr:col>2</xdr:col>
      <xdr:colOff>692150</xdr:colOff>
      <xdr:row>35</xdr:row>
      <xdr:rowOff>273093</xdr:rowOff>
    </xdr:to>
    <xdr:sp macro="" textlink="">
      <xdr:nvSpPr>
        <xdr:cNvPr id="123" name="フローチャート : 判断 122"/>
        <xdr:cNvSpPr/>
      </xdr:nvSpPr>
      <xdr:spPr bwMode="auto">
        <a:xfrm>
          <a:off x="2857500" y="6781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283270</xdr:rowOff>
    </xdr:from>
    <xdr:ext cx="762000" cy="259045"/>
    <xdr:sp macro="" textlink="">
      <xdr:nvSpPr>
        <xdr:cNvPr id="124" name="テキスト ボックス 123"/>
        <xdr:cNvSpPr txBox="1"/>
      </xdr:nvSpPr>
      <xdr:spPr>
        <a:xfrm>
          <a:off x="2527300" y="65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147262</xdr:rowOff>
    </xdr:from>
    <xdr:to>
      <xdr:col>5</xdr:col>
      <xdr:colOff>34925</xdr:colOff>
      <xdr:row>37</xdr:row>
      <xdr:rowOff>77412</xdr:rowOff>
    </xdr:to>
    <xdr:sp macro="" textlink="">
      <xdr:nvSpPr>
        <xdr:cNvPr id="130" name="円/楕円 129"/>
        <xdr:cNvSpPr/>
      </xdr:nvSpPr>
      <xdr:spPr bwMode="auto">
        <a:xfrm>
          <a:off x="5600700" y="710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119339</xdr:rowOff>
    </xdr:from>
    <xdr:ext cx="762000" cy="259045"/>
    <xdr:sp macro="" textlink="">
      <xdr:nvSpPr>
        <xdr:cNvPr id="131" name="人口1人当たり決算額の推移該当値テキスト445"/>
        <xdr:cNvSpPr txBox="1"/>
      </xdr:nvSpPr>
      <xdr:spPr>
        <a:xfrm>
          <a:off x="5740400" y="707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130313</xdr:rowOff>
    </xdr:from>
    <xdr:to>
      <xdr:col>4</xdr:col>
      <xdr:colOff>520700</xdr:colOff>
      <xdr:row>37</xdr:row>
      <xdr:rowOff>60463</xdr:rowOff>
    </xdr:to>
    <xdr:sp macro="" textlink="">
      <xdr:nvSpPr>
        <xdr:cNvPr id="132" name="円/楕円 131"/>
        <xdr:cNvSpPr/>
      </xdr:nvSpPr>
      <xdr:spPr bwMode="auto">
        <a:xfrm>
          <a:off x="4953000" y="7083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45240</xdr:rowOff>
    </xdr:from>
    <xdr:ext cx="736600" cy="259045"/>
    <xdr:sp macro="" textlink="">
      <xdr:nvSpPr>
        <xdr:cNvPr id="133" name="テキスト ボックス 132"/>
        <xdr:cNvSpPr txBox="1"/>
      </xdr:nvSpPr>
      <xdr:spPr>
        <a:xfrm>
          <a:off x="4622800" y="716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134101</xdr:rowOff>
    </xdr:from>
    <xdr:to>
      <xdr:col>3</xdr:col>
      <xdr:colOff>955675</xdr:colOff>
      <xdr:row>37</xdr:row>
      <xdr:rowOff>64251</xdr:rowOff>
    </xdr:to>
    <xdr:sp macro="" textlink="">
      <xdr:nvSpPr>
        <xdr:cNvPr id="134" name="円/楕円 133"/>
        <xdr:cNvSpPr/>
      </xdr:nvSpPr>
      <xdr:spPr bwMode="auto">
        <a:xfrm>
          <a:off x="4254500" y="708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49028</xdr:rowOff>
    </xdr:from>
    <xdr:ext cx="762000" cy="259045"/>
    <xdr:sp macro="" textlink="">
      <xdr:nvSpPr>
        <xdr:cNvPr id="135" name="テキスト ボックス 134"/>
        <xdr:cNvSpPr txBox="1"/>
      </xdr:nvSpPr>
      <xdr:spPr>
        <a:xfrm>
          <a:off x="3924300" y="717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40865</xdr:rowOff>
    </xdr:from>
    <xdr:to>
      <xdr:col>3</xdr:col>
      <xdr:colOff>257175</xdr:colOff>
      <xdr:row>36</xdr:row>
      <xdr:rowOff>142465</xdr:rowOff>
    </xdr:to>
    <xdr:sp macro="" textlink="">
      <xdr:nvSpPr>
        <xdr:cNvPr id="136" name="円/楕円 135"/>
        <xdr:cNvSpPr/>
      </xdr:nvSpPr>
      <xdr:spPr bwMode="auto">
        <a:xfrm>
          <a:off x="3556000" y="699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127242</xdr:rowOff>
    </xdr:from>
    <xdr:ext cx="762000" cy="259045"/>
    <xdr:sp macro="" textlink="">
      <xdr:nvSpPr>
        <xdr:cNvPr id="137" name="テキスト ボックス 136"/>
        <xdr:cNvSpPr txBox="1"/>
      </xdr:nvSpPr>
      <xdr:spPr>
        <a:xfrm>
          <a:off x="3225800" y="708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269073</xdr:rowOff>
    </xdr:from>
    <xdr:to>
      <xdr:col>2</xdr:col>
      <xdr:colOff>692150</xdr:colOff>
      <xdr:row>36</xdr:row>
      <xdr:rowOff>27773</xdr:rowOff>
    </xdr:to>
    <xdr:sp macro="" textlink="">
      <xdr:nvSpPr>
        <xdr:cNvPr id="138" name="円/楕円 137"/>
        <xdr:cNvSpPr/>
      </xdr:nvSpPr>
      <xdr:spPr bwMode="auto">
        <a:xfrm>
          <a:off x="2857500" y="687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12550</xdr:rowOff>
    </xdr:from>
    <xdr:ext cx="762000" cy="259045"/>
    <xdr:sp macro="" textlink="">
      <xdr:nvSpPr>
        <xdr:cNvPr id="139" name="テキスト ボックス 138"/>
        <xdr:cNvSpPr txBox="1"/>
      </xdr:nvSpPr>
      <xdr:spPr>
        <a:xfrm>
          <a:off x="2527300" y="696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1,060</a:t>
          </a:r>
          <a:r>
            <a:rPr kumimoji="1" lang="ja-JP" altLang="en-US" sz="1400">
              <a:latin typeface="ＭＳ ゴシック" pitchFamily="49" charset="-128"/>
              <a:ea typeface="ＭＳ ゴシック" pitchFamily="49" charset="-128"/>
            </a:rPr>
            <a:t>百万円を積み立て、</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百万円を取り崩した結果、平成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年度末残高は前年度比</a:t>
          </a:r>
          <a:r>
            <a:rPr kumimoji="1" lang="en-US" altLang="ja-JP" sz="1400">
              <a:latin typeface="ＭＳ ゴシック" pitchFamily="49" charset="-128"/>
              <a:ea typeface="ＭＳ ゴシック" pitchFamily="49" charset="-128"/>
            </a:rPr>
            <a:t>760</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4,589</a:t>
          </a:r>
          <a:r>
            <a:rPr kumimoji="1" lang="ja-JP" altLang="en-US" sz="1400">
              <a:latin typeface="ＭＳ ゴシック" pitchFamily="49" charset="-128"/>
              <a:ea typeface="ＭＳ ゴシック" pitchFamily="49" charset="-128"/>
            </a:rPr>
            <a:t>百万円となり、標準財政規模比で</a:t>
          </a:r>
          <a:r>
            <a:rPr kumimoji="1" lang="en-US" altLang="ja-JP" sz="1400">
              <a:latin typeface="ＭＳ ゴシック" pitchFamily="49" charset="-128"/>
              <a:ea typeface="ＭＳ ゴシック" pitchFamily="49" charset="-128"/>
            </a:rPr>
            <a:t>2.11</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実質収支額は、市税をはじめとする歳入の増加により、前年度比</a:t>
          </a:r>
          <a:r>
            <a:rPr kumimoji="1" lang="en-US" altLang="ja-JP" sz="1400">
              <a:latin typeface="ＭＳ ゴシック" pitchFamily="49" charset="-128"/>
              <a:ea typeface="ＭＳ ゴシック" pitchFamily="49" charset="-128"/>
            </a:rPr>
            <a:t>421</a:t>
          </a:r>
          <a:r>
            <a:rPr kumimoji="1" lang="ja-JP" altLang="en-US" sz="1400">
              <a:latin typeface="ＭＳ ゴシック" pitchFamily="49" charset="-128"/>
              <a:ea typeface="ＭＳ ゴシック" pitchFamily="49" charset="-128"/>
            </a:rPr>
            <a:t>百万円増となり、標準財政規模比で</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また、財政調整基金の積立・取崩を考慮した実質単年度収支は</a:t>
          </a:r>
          <a:r>
            <a:rPr kumimoji="1" lang="en-US" altLang="ja-JP" sz="1400">
              <a:latin typeface="ＭＳ ゴシック" pitchFamily="49" charset="-128"/>
              <a:ea typeface="ＭＳ ゴシック" pitchFamily="49" charset="-128"/>
            </a:rPr>
            <a:t>1,181</a:t>
          </a:r>
          <a:r>
            <a:rPr kumimoji="1" lang="ja-JP" altLang="en-US" sz="1400">
              <a:latin typeface="ＭＳ ゴシック" pitchFamily="49" charset="-128"/>
              <a:ea typeface="ＭＳ ゴシック" pitchFamily="49" charset="-128"/>
            </a:rPr>
            <a:t>百万円の黒字となった。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連結実質収支については、全会計で実質収支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もしくは黒字を確保した。</a:t>
          </a:r>
        </a:p>
        <a:p>
          <a:r>
            <a:rPr kumimoji="1" lang="ja-JP" altLang="en-US" sz="1400">
              <a:latin typeface="ＭＳ ゴシック" pitchFamily="49" charset="-128"/>
              <a:ea typeface="ＭＳ ゴシック" pitchFamily="49" charset="-128"/>
            </a:rPr>
            <a:t>　前年度比較では、病院事業の実質収支が</a:t>
          </a:r>
          <a:r>
            <a:rPr kumimoji="1" lang="en-US" altLang="ja-JP" sz="1400">
              <a:latin typeface="ＭＳ ゴシック" pitchFamily="49" charset="-128"/>
              <a:ea typeface="ＭＳ ゴシック" pitchFamily="49" charset="-128"/>
            </a:rPr>
            <a:t>2,819</a:t>
          </a:r>
          <a:r>
            <a:rPr kumimoji="1" lang="ja-JP" altLang="en-US" sz="1400">
              <a:latin typeface="ＭＳ ゴシック" pitchFamily="49" charset="-128"/>
              <a:ea typeface="ＭＳ ゴシック" pitchFamily="49" charset="-128"/>
            </a:rPr>
            <a:t>百万円増（標準財政規模比で</a:t>
          </a:r>
          <a:r>
            <a:rPr kumimoji="1" lang="en-US" altLang="ja-JP" sz="1400">
              <a:latin typeface="ＭＳ ゴシック" pitchFamily="49" charset="-128"/>
              <a:ea typeface="ＭＳ ゴシック" pitchFamily="49" charset="-128"/>
            </a:rPr>
            <a:t>7.61</a:t>
          </a:r>
          <a:r>
            <a:rPr kumimoji="1" lang="ja-JP" altLang="en-US" sz="1400">
              <a:latin typeface="ＭＳ ゴシック" pitchFamily="49" charset="-128"/>
              <a:ea typeface="ＭＳ ゴシック" pitchFamily="49" charset="-128"/>
            </a:rPr>
            <a:t>ポイント改善）となるなど、連結実質収支ベースで</a:t>
          </a:r>
          <a:r>
            <a:rPr kumimoji="1" lang="en-US" altLang="ja-JP" sz="1400">
              <a:latin typeface="ＭＳ ゴシック" pitchFamily="49" charset="-128"/>
              <a:ea typeface="ＭＳ ゴシック" pitchFamily="49" charset="-128"/>
            </a:rPr>
            <a:t>3,824</a:t>
          </a:r>
          <a:r>
            <a:rPr kumimoji="1" lang="ja-JP" altLang="en-US" sz="1400">
              <a:latin typeface="ＭＳ ゴシック" pitchFamily="49" charset="-128"/>
              <a:ea typeface="ＭＳ ゴシック" pitchFamily="49" charset="-128"/>
            </a:rPr>
            <a:t>百万円増（標準財政規模比で</a:t>
          </a:r>
          <a:r>
            <a:rPr kumimoji="1" lang="en-US" altLang="ja-JP" sz="1400">
              <a:latin typeface="ＭＳ ゴシック" pitchFamily="49" charset="-128"/>
              <a:ea typeface="ＭＳ ゴシック" pitchFamily="49" charset="-128"/>
            </a:rPr>
            <a:t>10.34</a:t>
          </a:r>
          <a:r>
            <a:rPr kumimoji="1" lang="ja-JP" altLang="en-US" sz="1400">
              <a:latin typeface="ＭＳ ゴシック" pitchFamily="49" charset="-128"/>
              <a:ea typeface="ＭＳ ゴシック" pitchFamily="49" charset="-128"/>
            </a:rPr>
            <a:t>ポイント改善）となった。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年度に借り入れた臨時財政対策債や退職手当債の元金償還が始まったことにより、元利償還金が前年度より</a:t>
          </a:r>
          <a:r>
            <a:rPr kumimoji="1" lang="en-US" altLang="ja-JP" sz="1300">
              <a:latin typeface="ＭＳ ゴシック" pitchFamily="49" charset="-128"/>
              <a:ea typeface="ＭＳ ゴシック" pitchFamily="49" charset="-128"/>
            </a:rPr>
            <a:t>215</a:t>
          </a:r>
          <a:r>
            <a:rPr kumimoji="1" lang="ja-JP" altLang="en-US" sz="1300">
              <a:latin typeface="ＭＳ ゴシック" pitchFamily="49" charset="-128"/>
              <a:ea typeface="ＭＳ ゴシック" pitchFamily="49" charset="-128"/>
            </a:rPr>
            <a:t>百万円増加した。</a:t>
          </a:r>
        </a:p>
        <a:p>
          <a:r>
            <a:rPr kumimoji="1" lang="ja-JP" altLang="en-US" sz="1300">
              <a:latin typeface="ＭＳ ゴシック" pitchFamily="49" charset="-128"/>
              <a:ea typeface="ＭＳ ゴシック" pitchFamily="49" charset="-128"/>
            </a:rPr>
            <a:t>　公営企業債の元利償還金に対する繰入金は、公共下水道事業会計分で</a:t>
          </a:r>
          <a:r>
            <a:rPr kumimoji="1" lang="en-US" altLang="ja-JP" sz="1300">
              <a:latin typeface="ＭＳ ゴシック" pitchFamily="49" charset="-128"/>
              <a:ea typeface="ＭＳ ゴシック" pitchFamily="49" charset="-128"/>
            </a:rPr>
            <a:t>70</a:t>
          </a:r>
          <a:r>
            <a:rPr kumimoji="1" lang="ja-JP" altLang="en-US" sz="1300">
              <a:latin typeface="ＭＳ ゴシック" pitchFamily="49" charset="-128"/>
              <a:ea typeface="ＭＳ ゴシック" pitchFamily="49" charset="-128"/>
            </a:rPr>
            <a:t>百万円の増となるなど、全体で</a:t>
          </a:r>
          <a:r>
            <a:rPr kumimoji="1" lang="en-US" altLang="ja-JP" sz="1300">
              <a:latin typeface="ＭＳ ゴシック" pitchFamily="49" charset="-128"/>
              <a:ea typeface="ＭＳ ゴシック" pitchFamily="49" charset="-128"/>
            </a:rPr>
            <a:t>67</a:t>
          </a:r>
          <a:r>
            <a:rPr kumimoji="1" lang="ja-JP" altLang="en-US" sz="1300">
              <a:latin typeface="ＭＳ ゴシック" pitchFamily="49" charset="-128"/>
              <a:ea typeface="ＭＳ ゴシック" pitchFamily="49" charset="-128"/>
            </a:rPr>
            <a:t>百万円の増となった。</a:t>
          </a:r>
        </a:p>
        <a:p>
          <a:r>
            <a:rPr kumimoji="1" lang="ja-JP" altLang="en-US" sz="1300">
              <a:latin typeface="ＭＳ ゴシック" pitchFamily="49" charset="-128"/>
              <a:ea typeface="ＭＳ ゴシック" pitchFamily="49" charset="-128"/>
            </a:rPr>
            <a:t>　算入公債費等は、合併特例債の借り入れや臨時財政対策債の発行可能額の増などを反映し、前年度から</a:t>
          </a:r>
          <a:r>
            <a:rPr kumimoji="1" lang="en-US" altLang="ja-JP" sz="1300">
              <a:latin typeface="ＭＳ ゴシック" pitchFamily="49" charset="-128"/>
              <a:ea typeface="ＭＳ ゴシック" pitchFamily="49" charset="-128"/>
            </a:rPr>
            <a:t>337</a:t>
          </a:r>
          <a:r>
            <a:rPr kumimoji="1" lang="ja-JP" altLang="en-US" sz="1300">
              <a:latin typeface="ＭＳ ゴシック" pitchFamily="49" charset="-128"/>
              <a:ea typeface="ＭＳ ゴシック" pitchFamily="49" charset="-128"/>
            </a:rPr>
            <a:t>百万円の増となった。</a:t>
          </a:r>
        </a:p>
        <a:p>
          <a:r>
            <a:rPr kumimoji="1" lang="ja-JP" altLang="en-US" sz="1300">
              <a:latin typeface="ＭＳ ゴシック" pitchFamily="49" charset="-128"/>
              <a:ea typeface="ＭＳ ゴシック" pitchFamily="49" charset="-128"/>
            </a:rPr>
            <a:t>　以上の結果、元利償還金等（</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が</a:t>
          </a:r>
          <a:r>
            <a:rPr kumimoji="1" lang="en-US" altLang="ja-JP" sz="1300">
              <a:latin typeface="ＭＳ ゴシック" pitchFamily="49" charset="-128"/>
              <a:ea typeface="ＭＳ ゴシック" pitchFamily="49" charset="-128"/>
            </a:rPr>
            <a:t>251</a:t>
          </a:r>
          <a:r>
            <a:rPr kumimoji="1" lang="ja-JP" altLang="en-US" sz="1300">
              <a:latin typeface="ＭＳ ゴシック" pitchFamily="49" charset="-128"/>
              <a:ea typeface="ＭＳ ゴシック" pitchFamily="49" charset="-128"/>
            </a:rPr>
            <a:t>百万円増、算入公債費等（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が</a:t>
          </a:r>
          <a:r>
            <a:rPr kumimoji="1" lang="en-US" altLang="ja-JP" sz="1300">
              <a:latin typeface="ＭＳ ゴシック" pitchFamily="49" charset="-128"/>
              <a:ea typeface="ＭＳ ゴシック" pitchFamily="49" charset="-128"/>
            </a:rPr>
            <a:t>337</a:t>
          </a:r>
          <a:r>
            <a:rPr kumimoji="1" lang="ja-JP" altLang="en-US" sz="1300">
              <a:latin typeface="ＭＳ ゴシック" pitchFamily="49" charset="-128"/>
              <a:ea typeface="ＭＳ ゴシック" pitchFamily="49" charset="-128"/>
            </a:rPr>
            <a:t>百万円増となり、実質公債費比率の分子は</a:t>
          </a:r>
          <a:r>
            <a:rPr kumimoji="1" lang="en-US" altLang="ja-JP" sz="1300">
              <a:latin typeface="ＭＳ ゴシック" pitchFamily="49" charset="-128"/>
              <a:ea typeface="ＭＳ ゴシック" pitchFamily="49" charset="-128"/>
            </a:rPr>
            <a:t>86</a:t>
          </a:r>
          <a:r>
            <a:rPr kumimoji="1" lang="ja-JP" altLang="en-US" sz="1300">
              <a:latin typeface="ＭＳ ゴシック" pitchFamily="49" charset="-128"/>
              <a:ea typeface="ＭＳ ゴシック" pitchFamily="49" charset="-128"/>
            </a:rPr>
            <a:t>百万円の減となった。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一般会計等に係る地方債の現在高は、臨時財政対策債や学校施設耐震補強・改築事業債の発行などにより、</a:t>
          </a:r>
          <a:r>
            <a:rPr kumimoji="1" lang="en-US" altLang="ja-JP" sz="1400">
              <a:latin typeface="ＭＳ ゴシック" pitchFamily="49" charset="-128"/>
              <a:ea typeface="ＭＳ ゴシック" pitchFamily="49" charset="-128"/>
            </a:rPr>
            <a:t>1,801</a:t>
          </a:r>
          <a:r>
            <a:rPr kumimoji="1" lang="ja-JP" altLang="en-US" sz="1400">
              <a:latin typeface="ＭＳ ゴシック" pitchFamily="49" charset="-128"/>
              <a:ea typeface="ＭＳ ゴシック" pitchFamily="49" charset="-128"/>
            </a:rPr>
            <a:t>百万円の増加となったが、債務負担行為に基づく支出予定額が、土地開発公社保有土地の減により</a:t>
          </a:r>
          <a:r>
            <a:rPr kumimoji="1" lang="en-US" altLang="ja-JP" sz="1400">
              <a:latin typeface="ＭＳ ゴシック" pitchFamily="49" charset="-128"/>
              <a:ea typeface="ＭＳ ゴシック" pitchFamily="49" charset="-128"/>
            </a:rPr>
            <a:t>2,147</a:t>
          </a:r>
          <a:r>
            <a:rPr kumimoji="1" lang="ja-JP" altLang="en-US" sz="1400">
              <a:latin typeface="ＭＳ ゴシック" pitchFamily="49" charset="-128"/>
              <a:ea typeface="ＭＳ ゴシック" pitchFamily="49" charset="-128"/>
            </a:rPr>
            <a:t>百万円減少したことなどにより、将来負担額（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の合計は、</a:t>
          </a:r>
          <a:r>
            <a:rPr kumimoji="1" lang="en-US" altLang="ja-JP" sz="1400">
              <a:latin typeface="ＭＳ ゴシック" pitchFamily="49" charset="-128"/>
              <a:ea typeface="ＭＳ ゴシック" pitchFamily="49" charset="-128"/>
            </a:rPr>
            <a:t>398</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一方で将来負担額から差し引く充当可能財源等（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は、臨時財政対策債償還費の基準財政需要額算入見込額の増加等により</a:t>
          </a:r>
          <a:r>
            <a:rPr kumimoji="1" lang="en-US" altLang="ja-JP" sz="1400">
              <a:latin typeface="ＭＳ ゴシック" pitchFamily="49" charset="-128"/>
              <a:ea typeface="ＭＳ ゴシック" pitchFamily="49" charset="-128"/>
            </a:rPr>
            <a:t>2,123</a:t>
          </a:r>
          <a:r>
            <a:rPr kumimoji="1" lang="ja-JP" altLang="en-US" sz="1400">
              <a:latin typeface="ＭＳ ゴシック" pitchFamily="49" charset="-128"/>
              <a:ea typeface="ＭＳ ゴシック" pitchFamily="49" charset="-128"/>
            </a:rPr>
            <a:t>百万円増加となった。</a:t>
          </a:r>
        </a:p>
        <a:p>
          <a:r>
            <a:rPr kumimoji="1" lang="ja-JP" altLang="en-US" sz="1400">
              <a:latin typeface="ＭＳ ゴシック" pitchFamily="49" charset="-128"/>
              <a:ea typeface="ＭＳ ゴシック" pitchFamily="49" charset="-128"/>
            </a:rPr>
            <a:t>　以上の結果、将来負担比率の分子（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1,725</a:t>
          </a:r>
          <a:r>
            <a:rPr kumimoji="1" lang="ja-JP" altLang="en-US" sz="1400">
              <a:latin typeface="ＭＳ ゴシック" pitchFamily="49" charset="-128"/>
              <a:ea typeface="ＭＳ ゴシック" pitchFamily="49" charset="-128"/>
            </a:rPr>
            <a:t>百万円の減となった。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58977364</v>
      </c>
      <c r="BO4" s="379"/>
      <c r="BP4" s="379"/>
      <c r="BQ4" s="379"/>
      <c r="BR4" s="379"/>
      <c r="BS4" s="379"/>
      <c r="BT4" s="379"/>
      <c r="BU4" s="380"/>
      <c r="BV4" s="378">
        <v>58708360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5.3</v>
      </c>
      <c r="CU4" s="554"/>
      <c r="CV4" s="554"/>
      <c r="CW4" s="554"/>
      <c r="CX4" s="554"/>
      <c r="CY4" s="554"/>
      <c r="CZ4" s="554"/>
      <c r="DA4" s="555"/>
      <c r="DB4" s="553">
        <v>4.0999999999999996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57006505</v>
      </c>
      <c r="BO5" s="384"/>
      <c r="BP5" s="384"/>
      <c r="BQ5" s="384"/>
      <c r="BR5" s="384"/>
      <c r="BS5" s="384"/>
      <c r="BT5" s="384"/>
      <c r="BU5" s="385"/>
      <c r="BV5" s="383">
        <v>57120646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86.5</v>
      </c>
      <c r="CU5" s="354"/>
      <c r="CV5" s="354"/>
      <c r="CW5" s="354"/>
      <c r="CX5" s="354"/>
      <c r="CY5" s="354"/>
      <c r="CZ5" s="354"/>
      <c r="DA5" s="355"/>
      <c r="DB5" s="353">
        <v>90.3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1970859</v>
      </c>
      <c r="BO6" s="384"/>
      <c r="BP6" s="384"/>
      <c r="BQ6" s="384"/>
      <c r="BR6" s="384"/>
      <c r="BS6" s="384"/>
      <c r="BT6" s="384"/>
      <c r="BU6" s="385"/>
      <c r="BV6" s="383">
        <v>1587714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94</v>
      </c>
      <c r="CU6" s="528"/>
      <c r="CV6" s="528"/>
      <c r="CW6" s="528"/>
      <c r="CX6" s="528"/>
      <c r="CY6" s="528"/>
      <c r="CZ6" s="528"/>
      <c r="DA6" s="529"/>
      <c r="DB6" s="527">
        <v>96.7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163980</v>
      </c>
      <c r="BO7" s="384"/>
      <c r="BP7" s="384"/>
      <c r="BQ7" s="384"/>
      <c r="BR7" s="384"/>
      <c r="BS7" s="384"/>
      <c r="BT7" s="384"/>
      <c r="BU7" s="385"/>
      <c r="BV7" s="383">
        <v>202057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34311584</v>
      </c>
      <c r="CU7" s="384"/>
      <c r="CV7" s="384"/>
      <c r="CW7" s="384"/>
      <c r="CX7" s="384"/>
      <c r="CY7" s="384"/>
      <c r="CZ7" s="384"/>
      <c r="DA7" s="385"/>
      <c r="DB7" s="383">
        <v>33993546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1806879</v>
      </c>
      <c r="BO8" s="384"/>
      <c r="BP8" s="384"/>
      <c r="BQ8" s="384"/>
      <c r="BR8" s="384"/>
      <c r="BS8" s="384"/>
      <c r="BT8" s="384"/>
      <c r="BU8" s="385"/>
      <c r="BV8" s="383">
        <v>1385657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v>
      </c>
      <c r="CU8" s="491"/>
      <c r="CV8" s="491"/>
      <c r="CW8" s="491"/>
      <c r="CX8" s="491"/>
      <c r="CY8" s="491"/>
      <c r="CZ8" s="491"/>
      <c r="DA8" s="492"/>
      <c r="DB8" s="490">
        <v>0.89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161160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421222</v>
      </c>
      <c r="BO9" s="384"/>
      <c r="BP9" s="384"/>
      <c r="BQ9" s="384"/>
      <c r="BR9" s="384"/>
      <c r="BS9" s="384"/>
      <c r="BT9" s="384"/>
      <c r="BU9" s="385"/>
      <c r="BV9" s="383">
        <v>-380207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11.9</v>
      </c>
      <c r="CU9" s="354"/>
      <c r="CV9" s="354"/>
      <c r="CW9" s="354"/>
      <c r="CX9" s="354"/>
      <c r="CY9" s="354"/>
      <c r="CZ9" s="354"/>
      <c r="DA9" s="355"/>
      <c r="DB9" s="353">
        <v>11.7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162078</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78</v>
      </c>
      <c r="AV10" s="439"/>
      <c r="AW10" s="439"/>
      <c r="AX10" s="439"/>
      <c r="AY10" s="363" t="s">
        <v>105</v>
      </c>
      <c r="AZ10" s="364"/>
      <c r="BA10" s="364"/>
      <c r="BB10" s="364"/>
      <c r="BC10" s="364"/>
      <c r="BD10" s="364"/>
      <c r="BE10" s="364"/>
      <c r="BF10" s="364"/>
      <c r="BG10" s="364"/>
      <c r="BH10" s="364"/>
      <c r="BI10" s="364"/>
      <c r="BJ10" s="364"/>
      <c r="BK10" s="364"/>
      <c r="BL10" s="364"/>
      <c r="BM10" s="365"/>
      <c r="BN10" s="383">
        <v>1059900</v>
      </c>
      <c r="BO10" s="384"/>
      <c r="BP10" s="384"/>
      <c r="BQ10" s="384"/>
      <c r="BR10" s="384"/>
      <c r="BS10" s="384"/>
      <c r="BT10" s="384"/>
      <c r="BU10" s="385"/>
      <c r="BV10" s="383">
        <v>221200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100</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163088</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300000</v>
      </c>
      <c r="BO12" s="384"/>
      <c r="BP12" s="384"/>
      <c r="BQ12" s="384"/>
      <c r="BR12" s="384"/>
      <c r="BS12" s="384"/>
      <c r="BT12" s="384"/>
      <c r="BU12" s="385"/>
      <c r="BV12" s="383">
        <v>1300000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158833</v>
      </c>
      <c r="S13" s="483"/>
      <c r="T13" s="483"/>
      <c r="U13" s="483"/>
      <c r="V13" s="484"/>
      <c r="W13" s="470" t="s">
        <v>123</v>
      </c>
      <c r="X13" s="396"/>
      <c r="Y13" s="396"/>
      <c r="Z13" s="396"/>
      <c r="AA13" s="396"/>
      <c r="AB13" s="397"/>
      <c r="AC13" s="359">
        <v>1135</v>
      </c>
      <c r="AD13" s="360"/>
      <c r="AE13" s="360"/>
      <c r="AF13" s="360"/>
      <c r="AG13" s="361"/>
      <c r="AH13" s="359">
        <v>1613</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1181122</v>
      </c>
      <c r="BO13" s="384"/>
      <c r="BP13" s="384"/>
      <c r="BQ13" s="384"/>
      <c r="BR13" s="384"/>
      <c r="BS13" s="384"/>
      <c r="BT13" s="384"/>
      <c r="BU13" s="385"/>
      <c r="BV13" s="383">
        <v>-1459007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2.2999999999999998</v>
      </c>
      <c r="CU13" s="354"/>
      <c r="CV13" s="354"/>
      <c r="CW13" s="354"/>
      <c r="CX13" s="354"/>
      <c r="CY13" s="354"/>
      <c r="CZ13" s="354"/>
      <c r="DA13" s="355"/>
      <c r="DB13" s="353">
        <v>2.9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163134</v>
      </c>
      <c r="S14" s="483"/>
      <c r="T14" s="483"/>
      <c r="U14" s="483"/>
      <c r="V14" s="484"/>
      <c r="W14" s="485"/>
      <c r="X14" s="399"/>
      <c r="Y14" s="399"/>
      <c r="Z14" s="399"/>
      <c r="AA14" s="399"/>
      <c r="AB14" s="400"/>
      <c r="AC14" s="475">
        <v>1.5</v>
      </c>
      <c r="AD14" s="476"/>
      <c r="AE14" s="476"/>
      <c r="AF14" s="476"/>
      <c r="AG14" s="477"/>
      <c r="AH14" s="475">
        <v>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17</v>
      </c>
      <c r="CU14" s="454"/>
      <c r="CV14" s="454"/>
      <c r="CW14" s="454"/>
      <c r="CX14" s="454"/>
      <c r="CY14" s="454"/>
      <c r="CZ14" s="454"/>
      <c r="DA14" s="455"/>
      <c r="DB14" s="486">
        <v>22.9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158755</v>
      </c>
      <c r="S15" s="483"/>
      <c r="T15" s="483"/>
      <c r="U15" s="483"/>
      <c r="V15" s="484"/>
      <c r="W15" s="470" t="s">
        <v>130</v>
      </c>
      <c r="X15" s="396"/>
      <c r="Y15" s="396"/>
      <c r="Z15" s="396"/>
      <c r="AA15" s="396"/>
      <c r="AB15" s="397"/>
      <c r="AC15" s="359">
        <v>25228</v>
      </c>
      <c r="AD15" s="360"/>
      <c r="AE15" s="360"/>
      <c r="AF15" s="360"/>
      <c r="AG15" s="361"/>
      <c r="AH15" s="359">
        <v>28196</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21055024</v>
      </c>
      <c r="BO15" s="379"/>
      <c r="BP15" s="379"/>
      <c r="BQ15" s="379"/>
      <c r="BR15" s="379"/>
      <c r="BS15" s="379"/>
      <c r="BT15" s="379"/>
      <c r="BU15" s="380"/>
      <c r="BV15" s="378">
        <v>21718487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34</v>
      </c>
      <c r="AD16" s="476"/>
      <c r="AE16" s="476"/>
      <c r="AF16" s="476"/>
      <c r="AG16" s="477"/>
      <c r="AH16" s="475">
        <v>34.9</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23516170</v>
      </c>
      <c r="BO16" s="384"/>
      <c r="BP16" s="384"/>
      <c r="BQ16" s="384"/>
      <c r="BR16" s="384"/>
      <c r="BS16" s="384"/>
      <c r="BT16" s="384"/>
      <c r="BU16" s="385"/>
      <c r="BV16" s="383">
        <v>23733253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47735</v>
      </c>
      <c r="AD17" s="360"/>
      <c r="AE17" s="360"/>
      <c r="AF17" s="360"/>
      <c r="AG17" s="361"/>
      <c r="AH17" s="359">
        <v>50135</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27431050</v>
      </c>
      <c r="BO17" s="384"/>
      <c r="BP17" s="384"/>
      <c r="BQ17" s="384"/>
      <c r="BR17" s="384"/>
      <c r="BS17" s="384"/>
      <c r="BT17" s="384"/>
      <c r="BU17" s="385"/>
      <c r="BV17" s="383">
        <v>28270924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206.52</v>
      </c>
      <c r="M18" s="446"/>
      <c r="N18" s="446"/>
      <c r="O18" s="446"/>
      <c r="P18" s="446"/>
      <c r="Q18" s="446"/>
      <c r="R18" s="447"/>
      <c r="S18" s="447"/>
      <c r="T18" s="447"/>
      <c r="U18" s="447"/>
      <c r="V18" s="448"/>
      <c r="W18" s="462"/>
      <c r="X18" s="463"/>
      <c r="Y18" s="463"/>
      <c r="Z18" s="463"/>
      <c r="AA18" s="463"/>
      <c r="AB18" s="471"/>
      <c r="AC18" s="347">
        <v>64.400000000000006</v>
      </c>
      <c r="AD18" s="348"/>
      <c r="AE18" s="348"/>
      <c r="AF18" s="348"/>
      <c r="AG18" s="449"/>
      <c r="AH18" s="347">
        <v>62.1</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30405023</v>
      </c>
      <c r="BO18" s="384"/>
      <c r="BP18" s="384"/>
      <c r="BQ18" s="384"/>
      <c r="BR18" s="384"/>
      <c r="BS18" s="384"/>
      <c r="BT18" s="384"/>
      <c r="BU18" s="385"/>
      <c r="BV18" s="383">
        <v>30062778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780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40814898</v>
      </c>
      <c r="BO19" s="384"/>
      <c r="BP19" s="384"/>
      <c r="BQ19" s="384"/>
      <c r="BR19" s="384"/>
      <c r="BS19" s="384"/>
      <c r="BT19" s="384"/>
      <c r="BU19" s="385"/>
      <c r="BV19" s="383">
        <v>39702737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58536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59583211</v>
      </c>
      <c r="BO23" s="384"/>
      <c r="BP23" s="384"/>
      <c r="BQ23" s="384"/>
      <c r="BR23" s="384"/>
      <c r="BS23" s="384"/>
      <c r="BT23" s="384"/>
      <c r="BU23" s="385"/>
      <c r="BV23" s="383">
        <v>57758928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8968</v>
      </c>
      <c r="R24" s="360"/>
      <c r="S24" s="360"/>
      <c r="T24" s="360"/>
      <c r="U24" s="360"/>
      <c r="V24" s="361"/>
      <c r="W24" s="425"/>
      <c r="X24" s="416"/>
      <c r="Y24" s="417"/>
      <c r="Z24" s="356" t="s">
        <v>154</v>
      </c>
      <c r="AA24" s="357"/>
      <c r="AB24" s="357"/>
      <c r="AC24" s="357"/>
      <c r="AD24" s="357"/>
      <c r="AE24" s="357"/>
      <c r="AF24" s="357"/>
      <c r="AG24" s="358"/>
      <c r="AH24" s="359">
        <v>1003</v>
      </c>
      <c r="AI24" s="360"/>
      <c r="AJ24" s="360"/>
      <c r="AK24" s="360"/>
      <c r="AL24" s="361"/>
      <c r="AM24" s="359">
        <v>3114315</v>
      </c>
      <c r="AN24" s="360"/>
      <c r="AO24" s="360"/>
      <c r="AP24" s="360"/>
      <c r="AQ24" s="360"/>
      <c r="AR24" s="361"/>
      <c r="AS24" s="359">
        <v>3105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33539772</v>
      </c>
      <c r="BO24" s="384"/>
      <c r="BP24" s="384"/>
      <c r="BQ24" s="384"/>
      <c r="BR24" s="384"/>
      <c r="BS24" s="384"/>
      <c r="BT24" s="384"/>
      <c r="BU24" s="385"/>
      <c r="BV24" s="383">
        <v>32151075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8091</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18732772</v>
      </c>
      <c r="BO25" s="379"/>
      <c r="BP25" s="379"/>
      <c r="BQ25" s="379"/>
      <c r="BR25" s="379"/>
      <c r="BS25" s="379"/>
      <c r="BT25" s="379"/>
      <c r="BU25" s="380"/>
      <c r="BV25" s="378">
        <v>12975506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5813</v>
      </c>
      <c r="R26" s="360"/>
      <c r="S26" s="360"/>
      <c r="T26" s="360"/>
      <c r="U26" s="360"/>
      <c r="V26" s="361"/>
      <c r="W26" s="425"/>
      <c r="X26" s="416"/>
      <c r="Y26" s="417"/>
      <c r="Z26" s="356" t="s">
        <v>160</v>
      </c>
      <c r="AA26" s="436"/>
      <c r="AB26" s="436"/>
      <c r="AC26" s="436"/>
      <c r="AD26" s="436"/>
      <c r="AE26" s="436"/>
      <c r="AF26" s="436"/>
      <c r="AG26" s="437"/>
      <c r="AH26" s="359">
        <v>202</v>
      </c>
      <c r="AI26" s="360"/>
      <c r="AJ26" s="360"/>
      <c r="AK26" s="360"/>
      <c r="AL26" s="361"/>
      <c r="AM26" s="359">
        <v>566812</v>
      </c>
      <c r="AN26" s="360"/>
      <c r="AO26" s="360"/>
      <c r="AP26" s="360"/>
      <c r="AQ26" s="360"/>
      <c r="AR26" s="361"/>
      <c r="AS26" s="359">
        <v>2806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150000</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6300</v>
      </c>
      <c r="R27" s="360"/>
      <c r="S27" s="360"/>
      <c r="T27" s="360"/>
      <c r="U27" s="360"/>
      <c r="V27" s="361"/>
      <c r="W27" s="425"/>
      <c r="X27" s="416"/>
      <c r="Y27" s="417"/>
      <c r="Z27" s="356" t="s">
        <v>163</v>
      </c>
      <c r="AA27" s="357"/>
      <c r="AB27" s="357"/>
      <c r="AC27" s="357"/>
      <c r="AD27" s="357"/>
      <c r="AE27" s="357"/>
      <c r="AF27" s="357"/>
      <c r="AG27" s="358"/>
      <c r="AH27" s="359">
        <v>84</v>
      </c>
      <c r="AI27" s="360"/>
      <c r="AJ27" s="360"/>
      <c r="AK27" s="360"/>
      <c r="AL27" s="361"/>
      <c r="AM27" s="359">
        <v>239064</v>
      </c>
      <c r="AN27" s="360"/>
      <c r="AO27" s="360"/>
      <c r="AP27" s="360"/>
      <c r="AQ27" s="360"/>
      <c r="AR27" s="361"/>
      <c r="AS27" s="359">
        <v>2846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5790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4588500</v>
      </c>
      <c r="BO28" s="379"/>
      <c r="BP28" s="379"/>
      <c r="BQ28" s="379"/>
      <c r="BR28" s="379"/>
      <c r="BS28" s="379"/>
      <c r="BT28" s="379"/>
      <c r="BU28" s="380"/>
      <c r="BV28" s="378">
        <v>3828600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24</v>
      </c>
      <c r="M29" s="360"/>
      <c r="N29" s="360"/>
      <c r="O29" s="360"/>
      <c r="P29" s="361"/>
      <c r="Q29" s="359">
        <v>5530</v>
      </c>
      <c r="R29" s="360"/>
      <c r="S29" s="360"/>
      <c r="T29" s="360"/>
      <c r="U29" s="360"/>
      <c r="V29" s="361"/>
      <c r="W29" s="425"/>
      <c r="X29" s="416"/>
      <c r="Y29" s="417"/>
      <c r="Z29" s="356" t="s">
        <v>170</v>
      </c>
      <c r="AA29" s="357"/>
      <c r="AB29" s="357"/>
      <c r="AC29" s="357"/>
      <c r="AD29" s="357"/>
      <c r="AE29" s="357"/>
      <c r="AF29" s="357"/>
      <c r="AG29" s="358"/>
      <c r="AH29" s="359">
        <v>1087</v>
      </c>
      <c r="AI29" s="360"/>
      <c r="AJ29" s="360"/>
      <c r="AK29" s="360"/>
      <c r="AL29" s="361"/>
      <c r="AM29" s="359">
        <v>3353379</v>
      </c>
      <c r="AN29" s="360"/>
      <c r="AO29" s="360"/>
      <c r="AP29" s="360"/>
      <c r="AQ29" s="360"/>
      <c r="AR29" s="361"/>
      <c r="AS29" s="359">
        <v>3085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610200</v>
      </c>
      <c r="BO29" s="384"/>
      <c r="BP29" s="384"/>
      <c r="BQ29" s="384"/>
      <c r="BR29" s="384"/>
      <c r="BS29" s="384"/>
      <c r="BT29" s="384"/>
      <c r="BU29" s="385"/>
      <c r="BV29" s="383">
        <v>907900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100</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4842291</v>
      </c>
      <c r="BO30" s="387"/>
      <c r="BP30" s="387"/>
      <c r="BQ30" s="387"/>
      <c r="BR30" s="387"/>
      <c r="BS30" s="387"/>
      <c r="BT30" s="387"/>
      <c r="BU30" s="388"/>
      <c r="BV30" s="386">
        <v>4313790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交通災害共済事業会計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IF('各会計、関係団体の財政状況及び健全化判断比率'!B35="","",'各会計、関係団体の財政状況及び健全化判断比率'!B35)</f>
        <v>病院事業会計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IF('各会計、関係団体の財政状況及び健全化判断比率'!B37="","",'各会計、関係団体の財政状況及び健全化判断比率'!B37)</f>
        <v>簡易水道事業会計</v>
      </c>
      <c r="BH34" s="342"/>
      <c r="BI34" s="342"/>
      <c r="BJ34" s="342"/>
      <c r="BK34" s="342"/>
      <c r="BL34" s="342"/>
      <c r="BM34" s="342"/>
      <c r="BN34" s="342"/>
      <c r="BO34" s="342"/>
      <c r="BP34" s="342"/>
      <c r="BQ34" s="342"/>
      <c r="BR34" s="342"/>
      <c r="BS34" s="342"/>
      <c r="BT34" s="342"/>
      <c r="BU34" s="342"/>
      <c r="BV34" s="165"/>
      <c r="BW34" s="343">
        <f>IF(BY34="","",MAX(C34:D43,U34:V43,AM34:AN43,BE34:BF43)+1)</f>
        <v>18</v>
      </c>
      <c r="BX34" s="343"/>
      <c r="BY34" s="342" t="str">
        <f>IF('各会計、関係団体の財政状況及び健全化判断比率'!B68="","",'各会計、関係団体の財政状況及び健全化判断比率'!B68)</f>
        <v>大垣消防組合</v>
      </c>
      <c r="BZ34" s="342"/>
      <c r="CA34" s="342"/>
      <c r="CB34" s="342"/>
      <c r="CC34" s="342"/>
      <c r="CD34" s="342"/>
      <c r="CE34" s="342"/>
      <c r="CF34" s="342"/>
      <c r="CG34" s="342"/>
      <c r="CH34" s="342"/>
      <c r="CI34" s="342"/>
      <c r="CJ34" s="342"/>
      <c r="CK34" s="342"/>
      <c r="CL34" s="342"/>
      <c r="CM34" s="342"/>
      <c r="CN34" s="165"/>
      <c r="CO34" s="343">
        <f>IF(CQ34="","",MAX(C34:D43,U34:V43,AM34:AN43,BE34:BF43,BW34:BX43)+1)</f>
        <v>28</v>
      </c>
      <c r="CP34" s="343"/>
      <c r="CQ34" s="342" t="str">
        <f>IF('各会計、関係団体の財政状況及び健全化判断比率'!BS7="","",'各会計、関係団体の財政状況及び健全化判断比率'!BS7)</f>
        <v>大垣市土地開発公社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物品調達会計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国民健康保険事業会計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IF('各会計、関係団体の財政状況及び健全化判断比率'!B36="","",'各会計、関係団体の財政状況及び健全化判断比率'!B36)</f>
        <v>水道事業会計</v>
      </c>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IF('各会計、関係団体の財政状況及び健全化判断比率'!B38="","",'各会計、関係団体の財政状況及び健全化判断比率'!B38)</f>
        <v>公設地方卸売市場事業会計</v>
      </c>
      <c r="BH35" s="342"/>
      <c r="BI35" s="342"/>
      <c r="BJ35" s="342"/>
      <c r="BK35" s="342"/>
      <c r="BL35" s="342"/>
      <c r="BM35" s="342"/>
      <c r="BN35" s="342"/>
      <c r="BO35" s="342"/>
      <c r="BP35" s="342"/>
      <c r="BQ35" s="342"/>
      <c r="BR35" s="342"/>
      <c r="BS35" s="342"/>
      <c r="BT35" s="342"/>
      <c r="BU35" s="342"/>
      <c r="BV35" s="165"/>
      <c r="BW35" s="343">
        <f t="shared" ref="BW35:BW43" si="2">IF(BY35="","",BW34+1)</f>
        <v>19</v>
      </c>
      <c r="BX35" s="343"/>
      <c r="BY35" s="342" t="str">
        <f>IF('各会計、関係団体の財政状況及び健全化判断比率'!B69="","",'各会計、関係団体の財政状況及び健全化判断比率'!B69)</f>
        <v>大垣衛生施設組合</v>
      </c>
      <c r="BZ35" s="342"/>
      <c r="CA35" s="342"/>
      <c r="CB35" s="342"/>
      <c r="CC35" s="342"/>
      <c r="CD35" s="342"/>
      <c r="CE35" s="342"/>
      <c r="CF35" s="342"/>
      <c r="CG35" s="342"/>
      <c r="CH35" s="342"/>
      <c r="CI35" s="342"/>
      <c r="CJ35" s="342"/>
      <c r="CK35" s="342"/>
      <c r="CL35" s="342"/>
      <c r="CM35" s="342"/>
      <c r="CN35" s="165"/>
      <c r="CO35" s="343">
        <f t="shared" ref="CO35:CO43" si="3">IF(CQ35="","",CO34+1)</f>
        <v>29</v>
      </c>
      <c r="CP35" s="343"/>
      <c r="CQ35" s="342" t="str">
        <f>IF('各会計、関係団体の財政状況及び健全化判断比率'!BS8="","",'各会計、関係団体の財政状況及び健全化判断比率'!BS8)</f>
        <v>大垣市住宅協会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市行造林事業会計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国民健康保険直営診療施設事業会計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15</v>
      </c>
      <c r="BF36" s="343"/>
      <c r="BG36" s="342" t="str">
        <f>IF('各会計、関係団体の財政状況及び健全化判断比率'!B39="","",'各会計、関係団体の財政状況及び健全化判断比率'!B39)</f>
        <v>公共下水道事業会計</v>
      </c>
      <c r="BH36" s="342"/>
      <c r="BI36" s="342"/>
      <c r="BJ36" s="342"/>
      <c r="BK36" s="342"/>
      <c r="BL36" s="342"/>
      <c r="BM36" s="342"/>
      <c r="BN36" s="342"/>
      <c r="BO36" s="342"/>
      <c r="BP36" s="342"/>
      <c r="BQ36" s="342"/>
      <c r="BR36" s="342"/>
      <c r="BS36" s="342"/>
      <c r="BT36" s="342"/>
      <c r="BU36" s="342"/>
      <c r="BV36" s="165"/>
      <c r="BW36" s="343">
        <f t="shared" si="2"/>
        <v>20</v>
      </c>
      <c r="BX36" s="343"/>
      <c r="BY36" s="342" t="str">
        <f>IF('各会計、関係団体の財政状況及び健全化判断比率'!B70="","",'各会計、関係団体の財政状況及び健全化判断比率'!B70)</f>
        <v>西南濃粗大廃棄物処理組合</v>
      </c>
      <c r="BZ36" s="342"/>
      <c r="CA36" s="342"/>
      <c r="CB36" s="342"/>
      <c r="CC36" s="342"/>
      <c r="CD36" s="342"/>
      <c r="CE36" s="342"/>
      <c r="CF36" s="342"/>
      <c r="CG36" s="342"/>
      <c r="CH36" s="342"/>
      <c r="CI36" s="342"/>
      <c r="CJ36" s="342"/>
      <c r="CK36" s="342"/>
      <c r="CL36" s="342"/>
      <c r="CM36" s="342"/>
      <c r="CN36" s="165"/>
      <c r="CO36" s="343">
        <f t="shared" si="3"/>
        <v>30</v>
      </c>
      <c r="CP36" s="343"/>
      <c r="CQ36" s="342" t="str">
        <f>IF('各会計、関係団体の財政状況及び健全化判断比率'!BS9="","",'各会計、関係団体の財政状況及び健全化判断比率'!BS9)</f>
        <v>大垣市勤労者福祉サービスセンター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後期高齢者医療事業会計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16</v>
      </c>
      <c r="BF37" s="343"/>
      <c r="BG37" s="342" t="str">
        <f>IF('各会計、関係団体の財政状況及び健全化判断比率'!B40="","",'各会計、関係団体の財政状況及び健全化判断比率'!B40)</f>
        <v>特定環境保全公共下水道事業会計</v>
      </c>
      <c r="BH37" s="342"/>
      <c r="BI37" s="342"/>
      <c r="BJ37" s="342"/>
      <c r="BK37" s="342"/>
      <c r="BL37" s="342"/>
      <c r="BM37" s="342"/>
      <c r="BN37" s="342"/>
      <c r="BO37" s="342"/>
      <c r="BP37" s="342"/>
      <c r="BQ37" s="342"/>
      <c r="BR37" s="342"/>
      <c r="BS37" s="342"/>
      <c r="BT37" s="342"/>
      <c r="BU37" s="342"/>
      <c r="BV37" s="165"/>
      <c r="BW37" s="343">
        <f t="shared" si="2"/>
        <v>21</v>
      </c>
      <c r="BX37" s="343"/>
      <c r="BY37" s="342" t="str">
        <f>IF('各会計、関係団体の財政状況及び健全化判断比率'!B71="","",'各会計、関係団体の財政状況及び健全化判断比率'!B71)</f>
        <v>西濃環境整備組合</v>
      </c>
      <c r="BZ37" s="342"/>
      <c r="CA37" s="342"/>
      <c r="CB37" s="342"/>
      <c r="CC37" s="342"/>
      <c r="CD37" s="342"/>
      <c r="CE37" s="342"/>
      <c r="CF37" s="342"/>
      <c r="CG37" s="342"/>
      <c r="CH37" s="342"/>
      <c r="CI37" s="342"/>
      <c r="CJ37" s="342"/>
      <c r="CK37" s="342"/>
      <c r="CL37" s="342"/>
      <c r="CM37" s="342"/>
      <c r="CN37" s="165"/>
      <c r="CO37" s="343">
        <f t="shared" si="3"/>
        <v>31</v>
      </c>
      <c r="CP37" s="343"/>
      <c r="CQ37" s="342" t="str">
        <f>IF('各会計、関係団体の財政状況及び健全化判断比率'!BS10="","",'各会計、関係団体の財政状況及び健全化判断比率'!BS10)</f>
        <v>大垣市文化事業団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介護保険事業会計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17</v>
      </c>
      <c r="BF38" s="343"/>
      <c r="BG38" s="342" t="str">
        <f>IF('各会計、関係団体の財政状況及び健全化判断比率'!B41="","",'各会計、関係団体の財政状況及び健全化判断比率'!B41)</f>
        <v>農業集落排水事業会計</v>
      </c>
      <c r="BH38" s="342"/>
      <c r="BI38" s="342"/>
      <c r="BJ38" s="342"/>
      <c r="BK38" s="342"/>
      <c r="BL38" s="342"/>
      <c r="BM38" s="342"/>
      <c r="BN38" s="342"/>
      <c r="BO38" s="342"/>
      <c r="BP38" s="342"/>
      <c r="BQ38" s="342"/>
      <c r="BR38" s="342"/>
      <c r="BS38" s="342"/>
      <c r="BT38" s="342"/>
      <c r="BU38" s="342"/>
      <c r="BV38" s="165"/>
      <c r="BW38" s="343">
        <f t="shared" si="2"/>
        <v>22</v>
      </c>
      <c r="BX38" s="343"/>
      <c r="BY38" s="342" t="str">
        <f>IF('各会計、関係団体の財政状況及び健全化判断比率'!B72="","",'各会計、関係団体の財政状況及び健全化判断比率'!B72)</f>
        <v>西南濃老人福祉施設事務組合</v>
      </c>
      <c r="BZ38" s="342"/>
      <c r="CA38" s="342"/>
      <c r="CB38" s="342"/>
      <c r="CC38" s="342"/>
      <c r="CD38" s="342"/>
      <c r="CE38" s="342"/>
      <c r="CF38" s="342"/>
      <c r="CG38" s="342"/>
      <c r="CH38" s="342"/>
      <c r="CI38" s="342"/>
      <c r="CJ38" s="342"/>
      <c r="CK38" s="342"/>
      <c r="CL38" s="342"/>
      <c r="CM38" s="342"/>
      <c r="CN38" s="165"/>
      <c r="CO38" s="343">
        <f t="shared" si="3"/>
        <v>32</v>
      </c>
      <c r="CP38" s="343"/>
      <c r="CQ38" s="342" t="str">
        <f>IF('各会計、関係団体の財政状況及び健全化判断比率'!BS11="","",'各会計、関係団体の財政状況及び健全化判断比率'!BS11)</f>
        <v>大垣地方市場冷蔵株式会社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9</v>
      </c>
      <c r="V39" s="343"/>
      <c r="W39" s="342" t="str">
        <f>IF('各会計、関係団体の財政状況及び健全化判断比率'!B33="","",'各会計、関係団体の財政状況及び健全化判断比率'!B33)</f>
        <v>駐車場事業会計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23</v>
      </c>
      <c r="BX39" s="343"/>
      <c r="BY39" s="342" t="str">
        <f>IF('各会計、関係団体の財政状況及び健全化判断比率'!B73="","",'各会計、関係団体の財政状況及び健全化判断比率'!B73)</f>
        <v>あすわ苑老人福祉施設事務組合</v>
      </c>
      <c r="BZ39" s="342"/>
      <c r="CA39" s="342"/>
      <c r="CB39" s="342"/>
      <c r="CC39" s="342"/>
      <c r="CD39" s="342"/>
      <c r="CE39" s="342"/>
      <c r="CF39" s="342"/>
      <c r="CG39" s="342"/>
      <c r="CH39" s="342"/>
      <c r="CI39" s="342"/>
      <c r="CJ39" s="342"/>
      <c r="CK39" s="342"/>
      <c r="CL39" s="342"/>
      <c r="CM39" s="342"/>
      <c r="CN39" s="165"/>
      <c r="CO39" s="343">
        <f t="shared" si="3"/>
        <v>33</v>
      </c>
      <c r="CP39" s="343"/>
      <c r="CQ39" s="342" t="str">
        <f>IF('各会計、関係団体の財政状況及び健全化判断比率'!BS12="","",'各会計、関係団体の財政状況及び健全化判断比率'!BS12)</f>
        <v>かみいしづ緑の村公社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f t="shared" si="4"/>
        <v>10</v>
      </c>
      <c r="V40" s="343"/>
      <c r="W40" s="342" t="str">
        <f>IF('各会計、関係団体の財政状況及び健全化判断比率'!B34="","",'各会計、関係団体の財政状況及び健全化判断比率'!B34)</f>
        <v>競輪事業会計</v>
      </c>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24</v>
      </c>
      <c r="BX40" s="343"/>
      <c r="BY40" s="342" t="str">
        <f>IF('各会計、関係団体の財政状況及び健全化判断比率'!B74="","",'各会計、関係団体の財政状況及び健全化判断比率'!B74)</f>
        <v>大垣市・安八郡安八町東安中学校組合</v>
      </c>
      <c r="BZ40" s="342"/>
      <c r="CA40" s="342"/>
      <c r="CB40" s="342"/>
      <c r="CC40" s="342"/>
      <c r="CD40" s="342"/>
      <c r="CE40" s="342"/>
      <c r="CF40" s="342"/>
      <c r="CG40" s="342"/>
      <c r="CH40" s="342"/>
      <c r="CI40" s="342"/>
      <c r="CJ40" s="342"/>
      <c r="CK40" s="342"/>
      <c r="CL40" s="342"/>
      <c r="CM40" s="342"/>
      <c r="CN40" s="165"/>
      <c r="CO40" s="343">
        <f t="shared" si="3"/>
        <v>34</v>
      </c>
      <c r="CP40" s="343"/>
      <c r="CQ40" s="342" t="str">
        <f>IF('各会計、関係団体の財政状況及び健全化判断比率'!BS13="","",'各会計、関係団体の財政状況及び健全化判断比率'!BS13)</f>
        <v>樽見鉄道株式会社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25</v>
      </c>
      <c r="BX41" s="343"/>
      <c r="BY41" s="342" t="str">
        <f>IF('各会計、関係団体の財政状況及び健全化判断比率'!B75="","",'各会計、関係団体の財政状況及び健全化判断比率'!B75)</f>
        <v>岐阜県後期高齢者医療広域連合（一般会計）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26</v>
      </c>
      <c r="BX42" s="343"/>
      <c r="BY42" s="342" t="str">
        <f>IF('各会計、関係団体の財政状況及び健全化判断比率'!B76="","",'各会計、関係団体の財政状況及び健全化判断比率'!B76)</f>
        <v>岐阜県後期高齢者医療広域連合（特別会計）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27</v>
      </c>
      <c r="BX43" s="343"/>
      <c r="BY43" s="342" t="str">
        <f>IF('各会計、関係団体の財政状況及び健全化判断比率'!B77="","",'各会計、関係団体の財政状況及び健全化判断比率'!B77)</f>
        <v>西美濃さくら苑介護老人保健施設事務組合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12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79" t="s">
        <v>24</v>
      </c>
      <c r="C41" s="1180"/>
      <c r="D41" s="81"/>
      <c r="E41" s="1181" t="s">
        <v>25</v>
      </c>
      <c r="F41" s="1181"/>
      <c r="G41" s="1181"/>
      <c r="H41" s="1182"/>
      <c r="I41" s="82">
        <v>47088</v>
      </c>
      <c r="J41" s="83">
        <v>50210</v>
      </c>
      <c r="K41" s="83">
        <v>55324</v>
      </c>
      <c r="L41" s="83">
        <v>57874</v>
      </c>
      <c r="M41" s="84">
        <v>59675</v>
      </c>
    </row>
    <row r="42" spans="2:13" ht="27.75" customHeight="1">
      <c r="B42" s="1169"/>
      <c r="C42" s="1170"/>
      <c r="D42" s="85"/>
      <c r="E42" s="1173" t="s">
        <v>26</v>
      </c>
      <c r="F42" s="1173"/>
      <c r="G42" s="1173"/>
      <c r="H42" s="1174"/>
      <c r="I42" s="86">
        <v>13214</v>
      </c>
      <c r="J42" s="87">
        <v>12462</v>
      </c>
      <c r="K42" s="87">
        <v>10491</v>
      </c>
      <c r="L42" s="87">
        <v>9744</v>
      </c>
      <c r="M42" s="88">
        <v>7597</v>
      </c>
    </row>
    <row r="43" spans="2:13" ht="27.75" customHeight="1">
      <c r="B43" s="1169"/>
      <c r="C43" s="1170"/>
      <c r="D43" s="85"/>
      <c r="E43" s="1173" t="s">
        <v>27</v>
      </c>
      <c r="F43" s="1173"/>
      <c r="G43" s="1173"/>
      <c r="H43" s="1174"/>
      <c r="I43" s="86">
        <v>23825</v>
      </c>
      <c r="J43" s="87">
        <v>21588</v>
      </c>
      <c r="K43" s="87">
        <v>20808</v>
      </c>
      <c r="L43" s="87">
        <v>19589</v>
      </c>
      <c r="M43" s="88">
        <v>19709</v>
      </c>
    </row>
    <row r="44" spans="2:13" ht="27.75" customHeight="1">
      <c r="B44" s="1169"/>
      <c r="C44" s="1170"/>
      <c r="D44" s="85"/>
      <c r="E44" s="1173" t="s">
        <v>28</v>
      </c>
      <c r="F44" s="1173"/>
      <c r="G44" s="1173"/>
      <c r="H44" s="1174"/>
      <c r="I44" s="86">
        <v>1886</v>
      </c>
      <c r="J44" s="87">
        <v>1532</v>
      </c>
      <c r="K44" s="87">
        <v>1193</v>
      </c>
      <c r="L44" s="87">
        <v>946</v>
      </c>
      <c r="M44" s="88">
        <v>728</v>
      </c>
    </row>
    <row r="45" spans="2:13" ht="27.75" customHeight="1">
      <c r="B45" s="1169"/>
      <c r="C45" s="1170"/>
      <c r="D45" s="85"/>
      <c r="E45" s="1173" t="s">
        <v>29</v>
      </c>
      <c r="F45" s="1173"/>
      <c r="G45" s="1173"/>
      <c r="H45" s="1174"/>
      <c r="I45" s="86">
        <v>9952</v>
      </c>
      <c r="J45" s="87">
        <v>9725</v>
      </c>
      <c r="K45" s="87">
        <v>9357</v>
      </c>
      <c r="L45" s="87">
        <v>9253</v>
      </c>
      <c r="M45" s="88">
        <v>8914</v>
      </c>
    </row>
    <row r="46" spans="2:13" ht="27.75" customHeight="1">
      <c r="B46" s="1169"/>
      <c r="C46" s="1170"/>
      <c r="D46" s="85"/>
      <c r="E46" s="1173" t="s">
        <v>30</v>
      </c>
      <c r="F46" s="1173"/>
      <c r="G46" s="1173"/>
      <c r="H46" s="1174"/>
      <c r="I46" s="86">
        <v>4321</v>
      </c>
      <c r="J46" s="87">
        <v>3976</v>
      </c>
      <c r="K46" s="87">
        <v>3699</v>
      </c>
      <c r="L46" s="87">
        <v>3472</v>
      </c>
      <c r="M46" s="88">
        <v>4653</v>
      </c>
    </row>
    <row r="47" spans="2:13" ht="27.75" customHeight="1">
      <c r="B47" s="1169"/>
      <c r="C47" s="1170"/>
      <c r="D47" s="85"/>
      <c r="E47" s="1173" t="s">
        <v>31</v>
      </c>
      <c r="F47" s="1173"/>
      <c r="G47" s="1173"/>
      <c r="H47" s="1174"/>
      <c r="I47" s="86" t="s">
        <v>487</v>
      </c>
      <c r="J47" s="87" t="s">
        <v>487</v>
      </c>
      <c r="K47" s="87" t="s">
        <v>487</v>
      </c>
      <c r="L47" s="87" t="s">
        <v>487</v>
      </c>
      <c r="M47" s="88" t="s">
        <v>487</v>
      </c>
    </row>
    <row r="48" spans="2:13" ht="27.75" customHeight="1">
      <c r="B48" s="1171"/>
      <c r="C48" s="1172"/>
      <c r="D48" s="85"/>
      <c r="E48" s="1173" t="s">
        <v>32</v>
      </c>
      <c r="F48" s="1173"/>
      <c r="G48" s="1173"/>
      <c r="H48" s="1174"/>
      <c r="I48" s="86" t="s">
        <v>487</v>
      </c>
      <c r="J48" s="87" t="s">
        <v>487</v>
      </c>
      <c r="K48" s="87" t="s">
        <v>487</v>
      </c>
      <c r="L48" s="87" t="s">
        <v>487</v>
      </c>
      <c r="M48" s="88" t="s">
        <v>487</v>
      </c>
    </row>
    <row r="49" spans="2:13" ht="27.75" customHeight="1">
      <c r="B49" s="1167" t="s">
        <v>33</v>
      </c>
      <c r="C49" s="1168"/>
      <c r="D49" s="89"/>
      <c r="E49" s="1173" t="s">
        <v>34</v>
      </c>
      <c r="F49" s="1173"/>
      <c r="G49" s="1173"/>
      <c r="H49" s="1174"/>
      <c r="I49" s="86">
        <v>7735</v>
      </c>
      <c r="J49" s="87">
        <v>9004</v>
      </c>
      <c r="K49" s="87">
        <v>10848</v>
      </c>
      <c r="L49" s="87">
        <v>10419</v>
      </c>
      <c r="M49" s="88">
        <v>11410</v>
      </c>
    </row>
    <row r="50" spans="2:13" ht="27.75" customHeight="1">
      <c r="B50" s="1169"/>
      <c r="C50" s="1170"/>
      <c r="D50" s="85"/>
      <c r="E50" s="1173" t="s">
        <v>35</v>
      </c>
      <c r="F50" s="1173"/>
      <c r="G50" s="1173"/>
      <c r="H50" s="1174"/>
      <c r="I50" s="86">
        <v>20037</v>
      </c>
      <c r="J50" s="87">
        <v>20035</v>
      </c>
      <c r="K50" s="87">
        <v>22028</v>
      </c>
      <c r="L50" s="87">
        <v>21375</v>
      </c>
      <c r="M50" s="88">
        <v>21904</v>
      </c>
    </row>
    <row r="51" spans="2:13" ht="27.75" customHeight="1">
      <c r="B51" s="1171"/>
      <c r="C51" s="1172"/>
      <c r="D51" s="85"/>
      <c r="E51" s="1173" t="s">
        <v>36</v>
      </c>
      <c r="F51" s="1173"/>
      <c r="G51" s="1173"/>
      <c r="H51" s="1174"/>
      <c r="I51" s="86">
        <v>51302</v>
      </c>
      <c r="J51" s="87">
        <v>55367</v>
      </c>
      <c r="K51" s="87">
        <v>61103</v>
      </c>
      <c r="L51" s="87">
        <v>62232</v>
      </c>
      <c r="M51" s="88">
        <v>62835</v>
      </c>
    </row>
    <row r="52" spans="2:13" ht="27.75" customHeight="1" thickBot="1">
      <c r="B52" s="1175" t="s">
        <v>37</v>
      </c>
      <c r="C52" s="1176"/>
      <c r="D52" s="90"/>
      <c r="E52" s="1177" t="s">
        <v>38</v>
      </c>
      <c r="F52" s="1177"/>
      <c r="G52" s="1177"/>
      <c r="H52" s="1178"/>
      <c r="I52" s="91">
        <v>21211</v>
      </c>
      <c r="J52" s="92">
        <v>15086</v>
      </c>
      <c r="K52" s="92">
        <v>6893</v>
      </c>
      <c r="L52" s="92">
        <v>6851</v>
      </c>
      <c r="M52" s="93">
        <v>5126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39370078740157483" bottom="0.39370078740157483" header="0.19685039370078741" footer="0.19685039370078741"/>
  <pageSetup paperSize="124" scale="59" orientation="landscape" cellComments="asDisplayed" horizontalDpi="300" verticalDpi="300" r:id="rId1"/>
  <headerFooter>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66838</v>
      </c>
      <c r="E3" s="116"/>
      <c r="F3" s="117">
        <v>51722</v>
      </c>
      <c r="G3" s="118"/>
      <c r="H3" s="119"/>
    </row>
    <row r="4" spans="1:8">
      <c r="A4" s="120"/>
      <c r="B4" s="121"/>
      <c r="C4" s="122"/>
      <c r="D4" s="123">
        <v>39592</v>
      </c>
      <c r="E4" s="124"/>
      <c r="F4" s="125">
        <v>30749</v>
      </c>
      <c r="G4" s="126"/>
      <c r="H4" s="127"/>
    </row>
    <row r="5" spans="1:8">
      <c r="A5" s="108" t="s">
        <v>520</v>
      </c>
      <c r="B5" s="113"/>
      <c r="C5" s="114"/>
      <c r="D5" s="115">
        <v>58052</v>
      </c>
      <c r="E5" s="116"/>
      <c r="F5" s="117">
        <v>54805</v>
      </c>
      <c r="G5" s="118"/>
      <c r="H5" s="119"/>
    </row>
    <row r="6" spans="1:8">
      <c r="A6" s="120"/>
      <c r="B6" s="121"/>
      <c r="C6" s="122"/>
      <c r="D6" s="123">
        <v>40990</v>
      </c>
      <c r="E6" s="124"/>
      <c r="F6" s="125">
        <v>29572</v>
      </c>
      <c r="G6" s="126"/>
      <c r="H6" s="127"/>
    </row>
    <row r="7" spans="1:8">
      <c r="A7" s="108" t="s">
        <v>521</v>
      </c>
      <c r="B7" s="113"/>
      <c r="C7" s="114"/>
      <c r="D7" s="115">
        <v>75185</v>
      </c>
      <c r="E7" s="116"/>
      <c r="F7" s="117">
        <v>38606</v>
      </c>
      <c r="G7" s="118"/>
      <c r="H7" s="119"/>
    </row>
    <row r="8" spans="1:8">
      <c r="A8" s="120"/>
      <c r="B8" s="121"/>
      <c r="C8" s="122"/>
      <c r="D8" s="123">
        <v>56866</v>
      </c>
      <c r="E8" s="124"/>
      <c r="F8" s="125">
        <v>22435</v>
      </c>
      <c r="G8" s="126"/>
      <c r="H8" s="127"/>
    </row>
    <row r="9" spans="1:8">
      <c r="A9" s="108" t="s">
        <v>522</v>
      </c>
      <c r="B9" s="113"/>
      <c r="C9" s="114"/>
      <c r="D9" s="115">
        <v>52215</v>
      </c>
      <c r="E9" s="116"/>
      <c r="F9" s="117">
        <v>39425</v>
      </c>
      <c r="G9" s="118"/>
      <c r="H9" s="119"/>
    </row>
    <row r="10" spans="1:8">
      <c r="A10" s="120"/>
      <c r="B10" s="121"/>
      <c r="C10" s="122"/>
      <c r="D10" s="123">
        <v>39164</v>
      </c>
      <c r="E10" s="124"/>
      <c r="F10" s="125">
        <v>22414</v>
      </c>
      <c r="G10" s="126"/>
      <c r="H10" s="127"/>
    </row>
    <row r="11" spans="1:8">
      <c r="A11" s="108" t="s">
        <v>523</v>
      </c>
      <c r="B11" s="113"/>
      <c r="C11" s="114"/>
      <c r="D11" s="115">
        <v>50558</v>
      </c>
      <c r="E11" s="116"/>
      <c r="F11" s="117">
        <v>43141</v>
      </c>
      <c r="G11" s="118"/>
      <c r="H11" s="119"/>
    </row>
    <row r="12" spans="1:8">
      <c r="A12" s="120"/>
      <c r="B12" s="121"/>
      <c r="C12" s="128"/>
      <c r="D12" s="123">
        <v>34298</v>
      </c>
      <c r="E12" s="124"/>
      <c r="F12" s="125">
        <v>21887</v>
      </c>
      <c r="G12" s="126"/>
      <c r="H12" s="127"/>
    </row>
    <row r="13" spans="1:8">
      <c r="A13" s="108"/>
      <c r="B13" s="113"/>
      <c r="C13" s="129"/>
      <c r="D13" s="130">
        <v>60570</v>
      </c>
      <c r="E13" s="131"/>
      <c r="F13" s="132">
        <v>45540</v>
      </c>
      <c r="G13" s="133"/>
      <c r="H13" s="119"/>
    </row>
    <row r="14" spans="1:8">
      <c r="A14" s="120"/>
      <c r="B14" s="121"/>
      <c r="C14" s="122"/>
      <c r="D14" s="123">
        <v>42182</v>
      </c>
      <c r="E14" s="124"/>
      <c r="F14" s="125">
        <v>25411</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4.13</v>
      </c>
      <c r="C19" s="134">
        <f>ROUND(VALUE(SUBSTITUTE(実質収支比率等に係る経年分析!G$48,"▲","-")),2)</f>
        <v>6.77</v>
      </c>
      <c r="D19" s="134">
        <f>ROUND(VALUE(SUBSTITUTE(実質収支比率等に係る経年分析!H$48,"▲","-")),2)</f>
        <v>5.32</v>
      </c>
      <c r="E19" s="134">
        <f>ROUND(VALUE(SUBSTITUTE(実質収支比率等に係る経年分析!I$48,"▲","-")),2)</f>
        <v>4.08</v>
      </c>
      <c r="F19" s="134">
        <f>ROUND(VALUE(SUBSTITUTE(実質収支比率等に係る経年分析!J$48,"▲","-")),2)</f>
        <v>5.27</v>
      </c>
    </row>
    <row r="20" spans="1:11">
      <c r="A20" s="134" t="s">
        <v>43</v>
      </c>
      <c r="B20" s="134">
        <f>ROUND(VALUE(SUBSTITUTE(実質収支比率等に係る経年分析!F$47,"▲","-")),2)</f>
        <v>9.83</v>
      </c>
      <c r="C20" s="134">
        <f>ROUND(VALUE(SUBSTITUTE(実質収支比率等に係る経年分析!G$47,"▲","-")),2)</f>
        <v>11.65</v>
      </c>
      <c r="D20" s="134">
        <f>ROUND(VALUE(SUBSTITUTE(実質収支比率等に係る経年分析!H$47,"▲","-")),2)</f>
        <v>14.78</v>
      </c>
      <c r="E20" s="134">
        <f>ROUND(VALUE(SUBSTITUTE(実質収支比率等に係る経年分析!I$47,"▲","-")),2)</f>
        <v>11.26</v>
      </c>
      <c r="F20" s="134">
        <f>ROUND(VALUE(SUBSTITUTE(実質収支比率等に係る経年分析!J$47,"▲","-")),2)</f>
        <v>13.37</v>
      </c>
    </row>
    <row r="21" spans="1:11">
      <c r="A21" s="134" t="s">
        <v>44</v>
      </c>
      <c r="B21" s="134">
        <f>IF(ISNUMBER(VALUE(SUBSTITUTE(実質収支比率等に係る経年分析!F$49,"▲","-"))),ROUND(VALUE(SUBSTITUTE(実質収支比率等に係る経年分析!F$49,"▲","-")),2),NA())</f>
        <v>0.08</v>
      </c>
      <c r="C21" s="134">
        <f>IF(ISNUMBER(VALUE(SUBSTITUTE(実質収支比率等に係る経年分析!G$49,"▲","-"))),ROUND(VALUE(SUBSTITUTE(実質収支比率等に係る経年分析!G$49,"▲","-")),2),NA())</f>
        <v>4.54</v>
      </c>
      <c r="D21" s="134">
        <f>IF(ISNUMBER(VALUE(SUBSTITUTE(実質収支比率等に係る経年分析!H$49,"▲","-"))),ROUND(VALUE(SUBSTITUTE(実質収支比率等に係る経年分析!H$49,"▲","-")),2),NA())</f>
        <v>1.6</v>
      </c>
      <c r="E21" s="134">
        <f>IF(ISNUMBER(VALUE(SUBSTITUTE(実質収支比率等に係る経年分析!I$49,"▲","-"))),ROUND(VALUE(SUBSTITUTE(実質収支比率等に係る経年分析!I$49,"▲","-")),2),NA())</f>
        <v>-4.29</v>
      </c>
      <c r="F21" s="134">
        <f>IF(ISNUMBER(VALUE(SUBSTITUTE(実質収支比率等に係る経年分析!J$49,"▲","-"))),ROUND(VALUE(SUBSTITUTE(実質収支比率等に係る経年分析!J$49,"▲","-")),2),NA())</f>
        <v>3.44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交通災害共済事業会計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後期高齢者医療事業会計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介護保険事業会計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2.88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2.63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2.4700000000000002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2.52</v>
      </c>
    </row>
    <row r="32" spans="1:11">
      <c r="A32" s="135" t="str">
        <f>IF(連結実質赤字比率に係る赤字・黒字の構成分析!C$38="",NA(),連結実質赤字比率に係る赤字・黒字の構成分析!C$38)</f>
        <v>競輪事業会計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2.92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2.86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2.92</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6.77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5.26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6.39</v>
      </c>
    </row>
    <row r="35" spans="1:16">
      <c r="A35" s="135" t="str">
        <f>IF(連結実質赤字比率に係る赤字・黒字の構成分析!C$35="",NA(),連結実質赤字比率に係る赤字・黒字の構成分析!C$35)</f>
        <v>国民健康保険事業会計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2.0299999999999998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6.43</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60.93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73.89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5544</v>
      </c>
      <c r="E42" s="136"/>
      <c r="F42" s="136"/>
      <c r="G42" s="136">
        <f>'実質公債費比率（分子）の構造'!L$52</f>
        <v>5502</v>
      </c>
      <c r="H42" s="136"/>
      <c r="I42" s="136"/>
      <c r="J42" s="136">
        <f>'実質公債費比率（分子）の構造'!M$52</f>
        <v>5563</v>
      </c>
      <c r="K42" s="136"/>
      <c r="L42" s="136"/>
      <c r="M42" s="136">
        <f>'実質公債費比率（分子）の構造'!N$52</f>
        <v>5743</v>
      </c>
      <c r="N42" s="136"/>
      <c r="O42" s="136"/>
      <c r="P42" s="136">
        <f>'実質公債費比率（分子）の構造'!O$52</f>
        <v>6080</v>
      </c>
    </row>
    <row r="43" spans="1:16">
      <c r="A43" s="136" t="s">
        <v>52</v>
      </c>
      <c r="B43" s="136">
        <f>'実質公債費比率（分子）の構造'!K$51</f>
        <v>1</v>
      </c>
      <c r="C43" s="136"/>
      <c r="D43" s="136"/>
      <c r="E43" s="136">
        <f>'実質公債費比率（分子）の構造'!L$51</f>
        <v>4</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53</v>
      </c>
      <c r="B44" s="136">
        <f>'実質公債費比率（分子）の構造'!K$50</f>
        <v>68</v>
      </c>
      <c r="C44" s="136"/>
      <c r="D44" s="136"/>
      <c r="E44" s="136">
        <f>'実質公債費比率（分子）の構造'!L$50</f>
        <v>221</v>
      </c>
      <c r="F44" s="136"/>
      <c r="G44" s="136"/>
      <c r="H44" s="136">
        <f>'実質公債費比率（分子）の構造'!M$50</f>
        <v>219</v>
      </c>
      <c r="I44" s="136"/>
      <c r="J44" s="136"/>
      <c r="K44" s="136">
        <f>'実質公債費比率（分子）の構造'!N$50</f>
        <v>214</v>
      </c>
      <c r="L44" s="136"/>
      <c r="M44" s="136"/>
      <c r="N44" s="136">
        <f>'実質公債費比率（分子）の構造'!O$50</f>
        <v>213</v>
      </c>
      <c r="O44" s="136"/>
      <c r="P44" s="136"/>
    </row>
    <row r="45" spans="1:16">
      <c r="A45" s="136" t="s">
        <v>54</v>
      </c>
      <c r="B45" s="136">
        <f>'実質公債費比率（分子）の構造'!K$49</f>
        <v>430</v>
      </c>
      <c r="C45" s="136"/>
      <c r="D45" s="136"/>
      <c r="E45" s="136">
        <f>'実質公債費比率（分子）の構造'!L$49</f>
        <v>383</v>
      </c>
      <c r="F45" s="136"/>
      <c r="G45" s="136"/>
      <c r="H45" s="136">
        <f>'実質公債費比率（分子）の構造'!M$49</f>
        <v>355</v>
      </c>
      <c r="I45" s="136"/>
      <c r="J45" s="136"/>
      <c r="K45" s="136">
        <f>'実質公債費比率（分子）の構造'!N$49</f>
        <v>330</v>
      </c>
      <c r="L45" s="136"/>
      <c r="M45" s="136"/>
      <c r="N45" s="136">
        <f>'実質公債費比率（分子）の構造'!O$49</f>
        <v>301</v>
      </c>
      <c r="O45" s="136"/>
      <c r="P45" s="136"/>
    </row>
    <row r="46" spans="1:16">
      <c r="A46" s="136" t="s">
        <v>55</v>
      </c>
      <c r="B46" s="136">
        <f>'実質公債費比率（分子）の構造'!K$48</f>
        <v>1380</v>
      </c>
      <c r="C46" s="136"/>
      <c r="D46" s="136"/>
      <c r="E46" s="136">
        <f>'実質公債費比率（分子）の構造'!L$48</f>
        <v>1285</v>
      </c>
      <c r="F46" s="136"/>
      <c r="G46" s="136"/>
      <c r="H46" s="136">
        <f>'実質公債費比率（分子）の構造'!M$48</f>
        <v>1146</v>
      </c>
      <c r="I46" s="136"/>
      <c r="J46" s="136"/>
      <c r="K46" s="136">
        <f>'実質公債費比率（分子）の構造'!N$48</f>
        <v>1193</v>
      </c>
      <c r="L46" s="136"/>
      <c r="M46" s="136"/>
      <c r="N46" s="136">
        <f>'実質公債費比率（分子）の構造'!O$48</f>
        <v>1260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5389</v>
      </c>
      <c r="C49" s="136"/>
      <c r="D49" s="136"/>
      <c r="E49" s="136">
        <f>'実質公債費比率（分子）の構造'!L$45</f>
        <v>4776</v>
      </c>
      <c r="F49" s="136"/>
      <c r="G49" s="136"/>
      <c r="H49" s="136">
        <f>'実質公債費比率（分子）の構造'!M$45</f>
        <v>4553</v>
      </c>
      <c r="I49" s="136"/>
      <c r="J49" s="136"/>
      <c r="K49" s="136">
        <f>'実質公債費比率（分子）の構造'!N$45</f>
        <v>4755</v>
      </c>
      <c r="L49" s="136"/>
      <c r="M49" s="136"/>
      <c r="N49" s="136">
        <f>'実質公債費比率（分子）の構造'!O$45</f>
        <v>4970</v>
      </c>
      <c r="O49" s="136"/>
      <c r="P49" s="136"/>
    </row>
    <row r="50" spans="1:16">
      <c r="A50" s="136" t="s">
        <v>59</v>
      </c>
      <c r="B50" s="136" t="e">
        <f>NA()</f>
        <v>#N/A</v>
      </c>
      <c r="C50" s="136">
        <f>IF(ISNUMBER('実質公債費比率（分子）の構造'!K$53),'実質公債費比率（分子）の構造'!K$53,NA())</f>
        <v>1724</v>
      </c>
      <c r="D50" s="136" t="e">
        <f>NA()</f>
        <v>#N/A</v>
      </c>
      <c r="E50" s="136" t="e">
        <f>NA()</f>
        <v>#N/A</v>
      </c>
      <c r="F50" s="136">
        <f>IF(ISNUMBER('実質公債費比率（分子）の構造'!L$53),'実質公債費比率（分子）の構造'!L$53,NA())</f>
        <v>1167</v>
      </c>
      <c r="G50" s="136" t="e">
        <f>NA()</f>
        <v>#N/A</v>
      </c>
      <c r="H50" s="136" t="e">
        <f>NA()</f>
        <v>#N/A</v>
      </c>
      <c r="I50" s="136">
        <f>IF(ISNUMBER('実質公債費比率（分子）の構造'!M$53),'実質公債費比率（分子）の構造'!M$53,NA())</f>
        <v>710</v>
      </c>
      <c r="J50" s="136" t="e">
        <f>NA()</f>
        <v>#N/A</v>
      </c>
      <c r="K50" s="136" t="e">
        <f>NA()</f>
        <v>#N/A</v>
      </c>
      <c r="L50" s="136">
        <f>IF(ISNUMBER('実質公債費比率（分子）の構造'!N$53),'実質公債費比率（分子）の構造'!N$53,NA())</f>
        <v>750</v>
      </c>
      <c r="M50" s="136" t="e">
        <f>NA()</f>
        <v>#N/A</v>
      </c>
      <c r="N50" s="136" t="e">
        <f>NA()</f>
        <v>#N/A</v>
      </c>
      <c r="O50" s="136">
        <f>IF(ISNUMBER('実質公債費比率（分子）の構造'!O$53),'実質公債費比率（分子）の構造'!O$53,NA())</f>
        <v>664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51302</v>
      </c>
      <c r="E56" s="135"/>
      <c r="F56" s="135"/>
      <c r="G56" s="135">
        <f>'将来負担比率（分子）の構造'!J$51</f>
        <v>55367</v>
      </c>
      <c r="H56" s="135"/>
      <c r="I56" s="135"/>
      <c r="J56" s="135">
        <f>'将来負担比率（分子）の構造'!K$51</f>
        <v>61103</v>
      </c>
      <c r="K56" s="135"/>
      <c r="L56" s="135"/>
      <c r="M56" s="135">
        <f>'将来負担比率（分子）の構造'!L$51</f>
        <v>62232</v>
      </c>
      <c r="N56" s="135"/>
      <c r="O56" s="135"/>
      <c r="P56" s="135">
        <f>'将来負担比率（分子）の構造'!M$51</f>
        <v>62835</v>
      </c>
    </row>
    <row r="57" spans="1:16">
      <c r="A57" s="135" t="s">
        <v>35</v>
      </c>
      <c r="B57" s="135"/>
      <c r="C57" s="135"/>
      <c r="D57" s="135">
        <f>'将来負担比率（分子）の構造'!I$50</f>
        <v>20037</v>
      </c>
      <c r="E57" s="135"/>
      <c r="F57" s="135"/>
      <c r="G57" s="135">
        <f>'将来負担比率（分子）の構造'!J$50</f>
        <v>20035</v>
      </c>
      <c r="H57" s="135"/>
      <c r="I57" s="135"/>
      <c r="J57" s="135">
        <f>'将来負担比率（分子）の構造'!K$50</f>
        <v>22028</v>
      </c>
      <c r="K57" s="135"/>
      <c r="L57" s="135"/>
      <c r="M57" s="135">
        <f>'将来負担比率（分子）の構造'!L$50</f>
        <v>21375</v>
      </c>
      <c r="N57" s="135"/>
      <c r="O57" s="135"/>
      <c r="P57" s="135">
        <f>'将来負担比率（分子）の構造'!M$50</f>
        <v>21904</v>
      </c>
    </row>
    <row r="58" spans="1:16">
      <c r="A58" s="135" t="s">
        <v>34</v>
      </c>
      <c r="B58" s="135"/>
      <c r="C58" s="135"/>
      <c r="D58" s="135">
        <f>'将来負担比率（分子）の構造'!I$49</f>
        <v>7735</v>
      </c>
      <c r="E58" s="135"/>
      <c r="F58" s="135"/>
      <c r="G58" s="135">
        <f>'将来負担比率（分子）の構造'!J$49</f>
        <v>9004</v>
      </c>
      <c r="H58" s="135"/>
      <c r="I58" s="135"/>
      <c r="J58" s="135">
        <f>'将来負担比率（分子）の構造'!K$49</f>
        <v>10848</v>
      </c>
      <c r="K58" s="135"/>
      <c r="L58" s="135"/>
      <c r="M58" s="135">
        <f>'将来負担比率（分子）の構造'!L$49</f>
        <v>10419</v>
      </c>
      <c r="N58" s="135"/>
      <c r="O58" s="135"/>
      <c r="P58" s="135">
        <f>'将来負担比率（分子）の構造'!M$49</f>
        <v>11410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4321</v>
      </c>
      <c r="C61" s="135"/>
      <c r="D61" s="135"/>
      <c r="E61" s="135">
        <f>'将来負担比率（分子）の構造'!J$46</f>
        <v>3976</v>
      </c>
      <c r="F61" s="135"/>
      <c r="G61" s="135"/>
      <c r="H61" s="135">
        <f>'将来負担比率（分子）の構造'!K$46</f>
        <v>3699</v>
      </c>
      <c r="I61" s="135"/>
      <c r="J61" s="135"/>
      <c r="K61" s="135">
        <f>'将来負担比率（分子）の構造'!L$46</f>
        <v>3472</v>
      </c>
      <c r="L61" s="135"/>
      <c r="M61" s="135"/>
      <c r="N61" s="135">
        <f>'将来負担比率（分子）の構造'!M$46</f>
        <v>4653</v>
      </c>
      <c r="O61" s="135"/>
      <c r="P61" s="135"/>
    </row>
    <row r="62" spans="1:16">
      <c r="A62" s="135" t="s">
        <v>29</v>
      </c>
      <c r="B62" s="135">
        <f>'将来負担比率（分子）の構造'!I$45</f>
        <v>9952</v>
      </c>
      <c r="C62" s="135"/>
      <c r="D62" s="135"/>
      <c r="E62" s="135">
        <f>'将来負担比率（分子）の構造'!J$45</f>
        <v>9725</v>
      </c>
      <c r="F62" s="135"/>
      <c r="G62" s="135"/>
      <c r="H62" s="135">
        <f>'将来負担比率（分子）の構造'!K$45</f>
        <v>9357</v>
      </c>
      <c r="I62" s="135"/>
      <c r="J62" s="135"/>
      <c r="K62" s="135">
        <f>'将来負担比率（分子）の構造'!L$45</f>
        <v>9253</v>
      </c>
      <c r="L62" s="135"/>
      <c r="M62" s="135"/>
      <c r="N62" s="135">
        <f>'将来負担比率（分子）の構造'!M$45</f>
        <v>8914</v>
      </c>
      <c r="O62" s="135"/>
      <c r="P62" s="135"/>
    </row>
    <row r="63" spans="1:16">
      <c r="A63" s="135" t="s">
        <v>28</v>
      </c>
      <c r="B63" s="135">
        <f>'将来負担比率（分子）の構造'!I$44</f>
        <v>1886</v>
      </c>
      <c r="C63" s="135"/>
      <c r="D63" s="135"/>
      <c r="E63" s="135">
        <f>'将来負担比率（分子）の構造'!J$44</f>
        <v>1532</v>
      </c>
      <c r="F63" s="135"/>
      <c r="G63" s="135"/>
      <c r="H63" s="135">
        <f>'将来負担比率（分子）の構造'!K$44</f>
        <v>1193</v>
      </c>
      <c r="I63" s="135"/>
      <c r="J63" s="135"/>
      <c r="K63" s="135">
        <f>'将来負担比率（分子）の構造'!L$44</f>
        <v>946</v>
      </c>
      <c r="L63" s="135"/>
      <c r="M63" s="135"/>
      <c r="N63" s="135">
        <f>'将来負担比率（分子）の構造'!M$44</f>
        <v>728</v>
      </c>
      <c r="O63" s="135"/>
      <c r="P63" s="135"/>
    </row>
    <row r="64" spans="1:16">
      <c r="A64" s="135" t="s">
        <v>27</v>
      </c>
      <c r="B64" s="135">
        <f>'将来負担比率（分子）の構造'!I$43</f>
        <v>23825</v>
      </c>
      <c r="C64" s="135"/>
      <c r="D64" s="135"/>
      <c r="E64" s="135">
        <f>'将来負担比率（分子）の構造'!J$43</f>
        <v>21588</v>
      </c>
      <c r="F64" s="135"/>
      <c r="G64" s="135"/>
      <c r="H64" s="135">
        <f>'将来負担比率（分子）の構造'!K$43</f>
        <v>20808</v>
      </c>
      <c r="I64" s="135"/>
      <c r="J64" s="135"/>
      <c r="K64" s="135">
        <f>'将来負担比率（分子）の構造'!L$43</f>
        <v>19589</v>
      </c>
      <c r="L64" s="135"/>
      <c r="M64" s="135"/>
      <c r="N64" s="135">
        <f>'将来負担比率（分子）の構造'!M$43</f>
        <v>19709</v>
      </c>
      <c r="O64" s="135"/>
      <c r="P64" s="135"/>
    </row>
    <row r="65" spans="1:16">
      <c r="A65" s="135" t="s">
        <v>26</v>
      </c>
      <c r="B65" s="135">
        <f>'将来負担比率（分子）の構造'!I$42</f>
        <v>13214</v>
      </c>
      <c r="C65" s="135"/>
      <c r="D65" s="135"/>
      <c r="E65" s="135">
        <f>'将来負担比率（分子）の構造'!J$42</f>
        <v>12462</v>
      </c>
      <c r="F65" s="135"/>
      <c r="G65" s="135"/>
      <c r="H65" s="135">
        <f>'将来負担比率（分子）の構造'!K$42</f>
        <v>10491</v>
      </c>
      <c r="I65" s="135"/>
      <c r="J65" s="135"/>
      <c r="K65" s="135">
        <f>'将来負担比率（分子）の構造'!L$42</f>
        <v>9744</v>
      </c>
      <c r="L65" s="135"/>
      <c r="M65" s="135"/>
      <c r="N65" s="135">
        <f>'将来負担比率（分子）の構造'!M$42</f>
        <v>7597</v>
      </c>
      <c r="O65" s="135"/>
      <c r="P65" s="135"/>
    </row>
    <row r="66" spans="1:16">
      <c r="A66" s="135" t="s">
        <v>25</v>
      </c>
      <c r="B66" s="135">
        <f>'将来負担比率（分子）の構造'!I$41</f>
        <v>47088</v>
      </c>
      <c r="C66" s="135"/>
      <c r="D66" s="135"/>
      <c r="E66" s="135">
        <f>'将来負担比率（分子）の構造'!J$41</f>
        <v>50210</v>
      </c>
      <c r="F66" s="135"/>
      <c r="G66" s="135"/>
      <c r="H66" s="135">
        <f>'将来負担比率（分子）の構造'!K$41</f>
        <v>55324</v>
      </c>
      <c r="I66" s="135"/>
      <c r="J66" s="135"/>
      <c r="K66" s="135">
        <f>'将来負担比率（分子）の構造'!L$41</f>
        <v>57874</v>
      </c>
      <c r="L66" s="135"/>
      <c r="M66" s="135"/>
      <c r="N66" s="135">
        <f>'将来負担比率（分子）の構造'!M$41</f>
        <v>59675</v>
      </c>
      <c r="O66" s="135"/>
      <c r="P66" s="135"/>
    </row>
    <row r="67" spans="1:16">
      <c r="A67" s="135" t="s">
        <v>63</v>
      </c>
      <c r="B67" s="135" t="e">
        <f>NA()</f>
        <v>#N/A</v>
      </c>
      <c r="C67" s="135">
        <f>IF(ISNUMBER('将来負担比率（分子）の構造'!I$52), IF('将来負担比率（分子）の構造'!I$52 &lt; 0, 0, '将来負担比率（分子）の構造'!I$52), NA())</f>
        <v>21211</v>
      </c>
      <c r="D67" s="135" t="e">
        <f>NA()</f>
        <v>#N/A</v>
      </c>
      <c r="E67" s="135" t="e">
        <f>NA()</f>
        <v>#N/A</v>
      </c>
      <c r="F67" s="135">
        <f>IF(ISNUMBER('将来負担比率（分子）の構造'!J$52), IF('将来負担比率（分子）の構造'!J$52 &lt; 0, 0, '将来負担比率（分子）の構造'!J$52), NA())</f>
        <v>15086</v>
      </c>
      <c r="G67" s="135" t="e">
        <f>NA()</f>
        <v>#N/A</v>
      </c>
      <c r="H67" s="135" t="e">
        <f>NA()</f>
        <v>#N/A</v>
      </c>
      <c r="I67" s="135">
        <f>IF(ISNUMBER('将来負担比率（分子）の構造'!K$52), IF('将来負担比率（分子）の構造'!K$52 &lt; 0, 0, '将来負担比率（分子）の構造'!K$52), NA())</f>
        <v>6893</v>
      </c>
      <c r="J67" s="135" t="e">
        <f>NA()</f>
        <v>#N/A</v>
      </c>
      <c r="K67" s="135" t="e">
        <f>NA()</f>
        <v>#N/A</v>
      </c>
      <c r="L67" s="135">
        <f>IF(ISNUMBER('将来負担比率（分子）の構造'!L$52), IF('将来負担比率（分子）の構造'!L$52 &lt; 0, 0, '将来負担比率（分子）の構造'!L$52), NA())</f>
        <v>6851</v>
      </c>
      <c r="M67" s="135" t="e">
        <f>NA()</f>
        <v>#N/A</v>
      </c>
      <c r="N67" s="135" t="e">
        <f>NA()</f>
        <v>#N/A</v>
      </c>
      <c r="O67" s="135">
        <f>IF(ISNUMBER('将来負担比率（分子）の構造'!M$52), IF('将来負担比率（分子）の構造'!M$52 &lt; 0, 0, '将来負担比率（分子）の構造'!M$52), NA())</f>
        <v>5126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27433254</v>
      </c>
      <c r="S5" s="637"/>
      <c r="T5" s="637"/>
      <c r="U5" s="637"/>
      <c r="V5" s="637"/>
      <c r="W5" s="637"/>
      <c r="X5" s="637"/>
      <c r="Y5" s="684"/>
      <c r="Z5" s="697">
        <v>46.5</v>
      </c>
      <c r="AA5" s="697"/>
      <c r="AB5" s="697"/>
      <c r="AC5" s="697"/>
      <c r="AD5" s="698">
        <v>25351015</v>
      </c>
      <c r="AE5" s="698"/>
      <c r="AF5" s="698"/>
      <c r="AG5" s="698"/>
      <c r="AH5" s="698"/>
      <c r="AI5" s="698"/>
      <c r="AJ5" s="698"/>
      <c r="AK5" s="698"/>
      <c r="AL5" s="685">
        <v>78.3</v>
      </c>
      <c r="AM5" s="654"/>
      <c r="AN5" s="654"/>
      <c r="AO5" s="686"/>
      <c r="AP5" s="673" t="s">
        <v>208</v>
      </c>
      <c r="AQ5" s="674"/>
      <c r="AR5" s="674"/>
      <c r="AS5" s="674"/>
      <c r="AT5" s="674"/>
      <c r="AU5" s="674"/>
      <c r="AV5" s="674"/>
      <c r="AW5" s="674"/>
      <c r="AX5" s="674"/>
      <c r="AY5" s="674"/>
      <c r="AZ5" s="674"/>
      <c r="BA5" s="674"/>
      <c r="BB5" s="674"/>
      <c r="BC5" s="674"/>
      <c r="BD5" s="674"/>
      <c r="BE5" s="674"/>
      <c r="BF5" s="675"/>
      <c r="BG5" s="586">
        <v>25351015</v>
      </c>
      <c r="BH5" s="587"/>
      <c r="BI5" s="587"/>
      <c r="BJ5" s="587"/>
      <c r="BK5" s="587"/>
      <c r="BL5" s="587"/>
      <c r="BM5" s="587"/>
      <c r="BN5" s="588"/>
      <c r="BO5" s="639">
        <v>92.4</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570160</v>
      </c>
      <c r="S6" s="587"/>
      <c r="T6" s="587"/>
      <c r="U6" s="587"/>
      <c r="V6" s="587"/>
      <c r="W6" s="587"/>
      <c r="X6" s="587"/>
      <c r="Y6" s="588"/>
      <c r="Z6" s="639">
        <v>1</v>
      </c>
      <c r="AA6" s="639"/>
      <c r="AB6" s="639"/>
      <c r="AC6" s="639"/>
      <c r="AD6" s="640">
        <v>570160</v>
      </c>
      <c r="AE6" s="640"/>
      <c r="AF6" s="640"/>
      <c r="AG6" s="640"/>
      <c r="AH6" s="640"/>
      <c r="AI6" s="640"/>
      <c r="AJ6" s="640"/>
      <c r="AK6" s="640"/>
      <c r="AL6" s="609">
        <v>1.8</v>
      </c>
      <c r="AM6" s="641"/>
      <c r="AN6" s="641"/>
      <c r="AO6" s="642"/>
      <c r="AP6" s="583" t="s">
        <v>214</v>
      </c>
      <c r="AQ6" s="584"/>
      <c r="AR6" s="584"/>
      <c r="AS6" s="584"/>
      <c r="AT6" s="584"/>
      <c r="AU6" s="584"/>
      <c r="AV6" s="584"/>
      <c r="AW6" s="584"/>
      <c r="AX6" s="584"/>
      <c r="AY6" s="584"/>
      <c r="AZ6" s="584"/>
      <c r="BA6" s="584"/>
      <c r="BB6" s="584"/>
      <c r="BC6" s="584"/>
      <c r="BD6" s="584"/>
      <c r="BE6" s="584"/>
      <c r="BF6" s="585"/>
      <c r="BG6" s="586">
        <v>25351015</v>
      </c>
      <c r="BH6" s="587"/>
      <c r="BI6" s="587"/>
      <c r="BJ6" s="587"/>
      <c r="BK6" s="587"/>
      <c r="BL6" s="587"/>
      <c r="BM6" s="587"/>
      <c r="BN6" s="588"/>
      <c r="BO6" s="639">
        <v>92.4</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393223</v>
      </c>
      <c r="CS6" s="587"/>
      <c r="CT6" s="587"/>
      <c r="CU6" s="587"/>
      <c r="CV6" s="587"/>
      <c r="CW6" s="587"/>
      <c r="CX6" s="587"/>
      <c r="CY6" s="588"/>
      <c r="CZ6" s="639">
        <v>0.7</v>
      </c>
      <c r="DA6" s="639"/>
      <c r="DB6" s="639"/>
      <c r="DC6" s="639"/>
      <c r="DD6" s="592" t="s">
        <v>209</v>
      </c>
      <c r="DE6" s="587"/>
      <c r="DF6" s="587"/>
      <c r="DG6" s="587"/>
      <c r="DH6" s="587"/>
      <c r="DI6" s="587"/>
      <c r="DJ6" s="587"/>
      <c r="DK6" s="587"/>
      <c r="DL6" s="587"/>
      <c r="DM6" s="587"/>
      <c r="DN6" s="587"/>
      <c r="DO6" s="587"/>
      <c r="DP6" s="588"/>
      <c r="DQ6" s="592">
        <v>393219</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66198</v>
      </c>
      <c r="S7" s="587"/>
      <c r="T7" s="587"/>
      <c r="U7" s="587"/>
      <c r="V7" s="587"/>
      <c r="W7" s="587"/>
      <c r="X7" s="587"/>
      <c r="Y7" s="588"/>
      <c r="Z7" s="639">
        <v>0.1</v>
      </c>
      <c r="AA7" s="639"/>
      <c r="AB7" s="639"/>
      <c r="AC7" s="639"/>
      <c r="AD7" s="640">
        <v>66198</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11335591</v>
      </c>
      <c r="BH7" s="587"/>
      <c r="BI7" s="587"/>
      <c r="BJ7" s="587"/>
      <c r="BK7" s="587"/>
      <c r="BL7" s="587"/>
      <c r="BM7" s="587"/>
      <c r="BN7" s="588"/>
      <c r="BO7" s="639">
        <v>41.3</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6332132</v>
      </c>
      <c r="CS7" s="587"/>
      <c r="CT7" s="587"/>
      <c r="CU7" s="587"/>
      <c r="CV7" s="587"/>
      <c r="CW7" s="587"/>
      <c r="CX7" s="587"/>
      <c r="CY7" s="588"/>
      <c r="CZ7" s="639">
        <v>11.1</v>
      </c>
      <c r="DA7" s="639"/>
      <c r="DB7" s="639"/>
      <c r="DC7" s="639"/>
      <c r="DD7" s="592">
        <v>60041</v>
      </c>
      <c r="DE7" s="587"/>
      <c r="DF7" s="587"/>
      <c r="DG7" s="587"/>
      <c r="DH7" s="587"/>
      <c r="DI7" s="587"/>
      <c r="DJ7" s="587"/>
      <c r="DK7" s="587"/>
      <c r="DL7" s="587"/>
      <c r="DM7" s="587"/>
      <c r="DN7" s="587"/>
      <c r="DO7" s="587"/>
      <c r="DP7" s="588"/>
      <c r="DQ7" s="592">
        <v>5836972</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89988</v>
      </c>
      <c r="S8" s="587"/>
      <c r="T8" s="587"/>
      <c r="U8" s="587"/>
      <c r="V8" s="587"/>
      <c r="W8" s="587"/>
      <c r="X8" s="587"/>
      <c r="Y8" s="588"/>
      <c r="Z8" s="639">
        <v>0.2</v>
      </c>
      <c r="AA8" s="639"/>
      <c r="AB8" s="639"/>
      <c r="AC8" s="639"/>
      <c r="AD8" s="640">
        <v>89988</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232578</v>
      </c>
      <c r="BH8" s="587"/>
      <c r="BI8" s="587"/>
      <c r="BJ8" s="587"/>
      <c r="BK8" s="587"/>
      <c r="BL8" s="587"/>
      <c r="BM8" s="587"/>
      <c r="BN8" s="588"/>
      <c r="BO8" s="639">
        <v>0.8</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19706564</v>
      </c>
      <c r="CS8" s="587"/>
      <c r="CT8" s="587"/>
      <c r="CU8" s="587"/>
      <c r="CV8" s="587"/>
      <c r="CW8" s="587"/>
      <c r="CX8" s="587"/>
      <c r="CY8" s="588"/>
      <c r="CZ8" s="639">
        <v>34.6</v>
      </c>
      <c r="DA8" s="639"/>
      <c r="DB8" s="639"/>
      <c r="DC8" s="639"/>
      <c r="DD8" s="592">
        <v>933197</v>
      </c>
      <c r="DE8" s="587"/>
      <c r="DF8" s="587"/>
      <c r="DG8" s="587"/>
      <c r="DH8" s="587"/>
      <c r="DI8" s="587"/>
      <c r="DJ8" s="587"/>
      <c r="DK8" s="587"/>
      <c r="DL8" s="587"/>
      <c r="DM8" s="587"/>
      <c r="DN8" s="587"/>
      <c r="DO8" s="587"/>
      <c r="DP8" s="588"/>
      <c r="DQ8" s="592">
        <v>10533934</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143961</v>
      </c>
      <c r="S9" s="587"/>
      <c r="T9" s="587"/>
      <c r="U9" s="587"/>
      <c r="V9" s="587"/>
      <c r="W9" s="587"/>
      <c r="X9" s="587"/>
      <c r="Y9" s="588"/>
      <c r="Z9" s="639">
        <v>0.2</v>
      </c>
      <c r="AA9" s="639"/>
      <c r="AB9" s="639"/>
      <c r="AC9" s="639"/>
      <c r="AD9" s="640">
        <v>143961</v>
      </c>
      <c r="AE9" s="640"/>
      <c r="AF9" s="640"/>
      <c r="AG9" s="640"/>
      <c r="AH9" s="640"/>
      <c r="AI9" s="640"/>
      <c r="AJ9" s="640"/>
      <c r="AK9" s="640"/>
      <c r="AL9" s="609">
        <v>0.4</v>
      </c>
      <c r="AM9" s="641"/>
      <c r="AN9" s="641"/>
      <c r="AO9" s="642"/>
      <c r="AP9" s="583" t="s">
        <v>223</v>
      </c>
      <c r="AQ9" s="584"/>
      <c r="AR9" s="584"/>
      <c r="AS9" s="584"/>
      <c r="AT9" s="584"/>
      <c r="AU9" s="584"/>
      <c r="AV9" s="584"/>
      <c r="AW9" s="584"/>
      <c r="AX9" s="584"/>
      <c r="AY9" s="584"/>
      <c r="AZ9" s="584"/>
      <c r="BA9" s="584"/>
      <c r="BB9" s="584"/>
      <c r="BC9" s="584"/>
      <c r="BD9" s="584"/>
      <c r="BE9" s="584"/>
      <c r="BF9" s="585"/>
      <c r="BG9" s="586">
        <v>8339002</v>
      </c>
      <c r="BH9" s="587"/>
      <c r="BI9" s="587"/>
      <c r="BJ9" s="587"/>
      <c r="BK9" s="587"/>
      <c r="BL9" s="587"/>
      <c r="BM9" s="587"/>
      <c r="BN9" s="588"/>
      <c r="BO9" s="639">
        <v>30.4</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4255796</v>
      </c>
      <c r="CS9" s="587"/>
      <c r="CT9" s="587"/>
      <c r="CU9" s="587"/>
      <c r="CV9" s="587"/>
      <c r="CW9" s="587"/>
      <c r="CX9" s="587"/>
      <c r="CY9" s="588"/>
      <c r="CZ9" s="639">
        <v>7.5</v>
      </c>
      <c r="DA9" s="639"/>
      <c r="DB9" s="639"/>
      <c r="DC9" s="639"/>
      <c r="DD9" s="592">
        <v>290736</v>
      </c>
      <c r="DE9" s="587"/>
      <c r="DF9" s="587"/>
      <c r="DG9" s="587"/>
      <c r="DH9" s="587"/>
      <c r="DI9" s="587"/>
      <c r="DJ9" s="587"/>
      <c r="DK9" s="587"/>
      <c r="DL9" s="587"/>
      <c r="DM9" s="587"/>
      <c r="DN9" s="587"/>
      <c r="DO9" s="587"/>
      <c r="DP9" s="588"/>
      <c r="DQ9" s="592">
        <v>3571106</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1585575</v>
      </c>
      <c r="S10" s="587"/>
      <c r="T10" s="587"/>
      <c r="U10" s="587"/>
      <c r="V10" s="587"/>
      <c r="W10" s="587"/>
      <c r="X10" s="587"/>
      <c r="Y10" s="588"/>
      <c r="Z10" s="639">
        <v>2.7</v>
      </c>
      <c r="AA10" s="639"/>
      <c r="AB10" s="639"/>
      <c r="AC10" s="639"/>
      <c r="AD10" s="640">
        <v>1585575</v>
      </c>
      <c r="AE10" s="640"/>
      <c r="AF10" s="640"/>
      <c r="AG10" s="640"/>
      <c r="AH10" s="640"/>
      <c r="AI10" s="640"/>
      <c r="AJ10" s="640"/>
      <c r="AK10" s="640"/>
      <c r="AL10" s="609">
        <v>4.9000000000000004</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460803</v>
      </c>
      <c r="BH10" s="587"/>
      <c r="BI10" s="587"/>
      <c r="BJ10" s="587"/>
      <c r="BK10" s="587"/>
      <c r="BL10" s="587"/>
      <c r="BM10" s="587"/>
      <c r="BN10" s="588"/>
      <c r="BO10" s="639">
        <v>1.7</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147270</v>
      </c>
      <c r="CS10" s="587"/>
      <c r="CT10" s="587"/>
      <c r="CU10" s="587"/>
      <c r="CV10" s="587"/>
      <c r="CW10" s="587"/>
      <c r="CX10" s="587"/>
      <c r="CY10" s="588"/>
      <c r="CZ10" s="639">
        <v>0.3</v>
      </c>
      <c r="DA10" s="639"/>
      <c r="DB10" s="639"/>
      <c r="DC10" s="639"/>
      <c r="DD10" s="592" t="s">
        <v>111</v>
      </c>
      <c r="DE10" s="587"/>
      <c r="DF10" s="587"/>
      <c r="DG10" s="587"/>
      <c r="DH10" s="587"/>
      <c r="DI10" s="587"/>
      <c r="DJ10" s="587"/>
      <c r="DK10" s="587"/>
      <c r="DL10" s="587"/>
      <c r="DM10" s="587"/>
      <c r="DN10" s="587"/>
      <c r="DO10" s="587"/>
      <c r="DP10" s="588"/>
      <c r="DQ10" s="592">
        <v>99330</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33304</v>
      </c>
      <c r="S11" s="587"/>
      <c r="T11" s="587"/>
      <c r="U11" s="587"/>
      <c r="V11" s="587"/>
      <c r="W11" s="587"/>
      <c r="X11" s="587"/>
      <c r="Y11" s="588"/>
      <c r="Z11" s="639">
        <v>0.1</v>
      </c>
      <c r="AA11" s="639"/>
      <c r="AB11" s="639"/>
      <c r="AC11" s="639"/>
      <c r="AD11" s="640">
        <v>33304</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2303208</v>
      </c>
      <c r="BH11" s="587"/>
      <c r="BI11" s="587"/>
      <c r="BJ11" s="587"/>
      <c r="BK11" s="587"/>
      <c r="BL11" s="587"/>
      <c r="BM11" s="587"/>
      <c r="BN11" s="588"/>
      <c r="BO11" s="639">
        <v>8.4</v>
      </c>
      <c r="BP11" s="639"/>
      <c r="BQ11" s="639"/>
      <c r="BR11" s="639"/>
      <c r="BS11" s="592" t="s">
        <v>111</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1136112</v>
      </c>
      <c r="CS11" s="587"/>
      <c r="CT11" s="587"/>
      <c r="CU11" s="587"/>
      <c r="CV11" s="587"/>
      <c r="CW11" s="587"/>
      <c r="CX11" s="587"/>
      <c r="CY11" s="588"/>
      <c r="CZ11" s="639">
        <v>2</v>
      </c>
      <c r="DA11" s="639"/>
      <c r="DB11" s="639"/>
      <c r="DC11" s="639"/>
      <c r="DD11" s="592">
        <v>700871</v>
      </c>
      <c r="DE11" s="587"/>
      <c r="DF11" s="587"/>
      <c r="DG11" s="587"/>
      <c r="DH11" s="587"/>
      <c r="DI11" s="587"/>
      <c r="DJ11" s="587"/>
      <c r="DK11" s="587"/>
      <c r="DL11" s="587"/>
      <c r="DM11" s="587"/>
      <c r="DN11" s="587"/>
      <c r="DO11" s="587"/>
      <c r="DP11" s="588"/>
      <c r="DQ11" s="592">
        <v>831017</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12521200</v>
      </c>
      <c r="BH12" s="587"/>
      <c r="BI12" s="587"/>
      <c r="BJ12" s="587"/>
      <c r="BK12" s="587"/>
      <c r="BL12" s="587"/>
      <c r="BM12" s="587"/>
      <c r="BN12" s="588"/>
      <c r="BO12" s="639">
        <v>45.6</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3309064</v>
      </c>
      <c r="CS12" s="587"/>
      <c r="CT12" s="587"/>
      <c r="CU12" s="587"/>
      <c r="CV12" s="587"/>
      <c r="CW12" s="587"/>
      <c r="CX12" s="587"/>
      <c r="CY12" s="588"/>
      <c r="CZ12" s="639">
        <v>5.8</v>
      </c>
      <c r="DA12" s="639"/>
      <c r="DB12" s="639"/>
      <c r="DC12" s="639"/>
      <c r="DD12" s="592">
        <v>102017</v>
      </c>
      <c r="DE12" s="587"/>
      <c r="DF12" s="587"/>
      <c r="DG12" s="587"/>
      <c r="DH12" s="587"/>
      <c r="DI12" s="587"/>
      <c r="DJ12" s="587"/>
      <c r="DK12" s="587"/>
      <c r="DL12" s="587"/>
      <c r="DM12" s="587"/>
      <c r="DN12" s="587"/>
      <c r="DO12" s="587"/>
      <c r="DP12" s="588"/>
      <c r="DQ12" s="592">
        <v>821055</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180259</v>
      </c>
      <c r="S13" s="587"/>
      <c r="T13" s="587"/>
      <c r="U13" s="587"/>
      <c r="V13" s="587"/>
      <c r="W13" s="587"/>
      <c r="X13" s="587"/>
      <c r="Y13" s="588"/>
      <c r="Z13" s="639">
        <v>0.3</v>
      </c>
      <c r="AA13" s="639"/>
      <c r="AB13" s="639"/>
      <c r="AC13" s="639"/>
      <c r="AD13" s="640">
        <v>180259</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12510414</v>
      </c>
      <c r="BH13" s="587"/>
      <c r="BI13" s="587"/>
      <c r="BJ13" s="587"/>
      <c r="BK13" s="587"/>
      <c r="BL13" s="587"/>
      <c r="BM13" s="587"/>
      <c r="BN13" s="588"/>
      <c r="BO13" s="639">
        <v>45.6</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6998555</v>
      </c>
      <c r="CS13" s="587"/>
      <c r="CT13" s="587"/>
      <c r="CU13" s="587"/>
      <c r="CV13" s="587"/>
      <c r="CW13" s="587"/>
      <c r="CX13" s="587"/>
      <c r="CY13" s="588"/>
      <c r="CZ13" s="639">
        <v>12.3</v>
      </c>
      <c r="DA13" s="639"/>
      <c r="DB13" s="639"/>
      <c r="DC13" s="639"/>
      <c r="DD13" s="592">
        <v>3315968</v>
      </c>
      <c r="DE13" s="587"/>
      <c r="DF13" s="587"/>
      <c r="DG13" s="587"/>
      <c r="DH13" s="587"/>
      <c r="DI13" s="587"/>
      <c r="DJ13" s="587"/>
      <c r="DK13" s="587"/>
      <c r="DL13" s="587"/>
      <c r="DM13" s="587"/>
      <c r="DN13" s="587"/>
      <c r="DO13" s="587"/>
      <c r="DP13" s="588"/>
      <c r="DQ13" s="592">
        <v>4836560</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278035</v>
      </c>
      <c r="BH14" s="587"/>
      <c r="BI14" s="587"/>
      <c r="BJ14" s="587"/>
      <c r="BK14" s="587"/>
      <c r="BL14" s="587"/>
      <c r="BM14" s="587"/>
      <c r="BN14" s="588"/>
      <c r="BO14" s="639">
        <v>1</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1817509</v>
      </c>
      <c r="CS14" s="587"/>
      <c r="CT14" s="587"/>
      <c r="CU14" s="587"/>
      <c r="CV14" s="587"/>
      <c r="CW14" s="587"/>
      <c r="CX14" s="587"/>
      <c r="CY14" s="588"/>
      <c r="CZ14" s="639">
        <v>3.2</v>
      </c>
      <c r="DA14" s="639"/>
      <c r="DB14" s="639"/>
      <c r="DC14" s="639"/>
      <c r="DD14" s="592">
        <v>76537</v>
      </c>
      <c r="DE14" s="587"/>
      <c r="DF14" s="587"/>
      <c r="DG14" s="587"/>
      <c r="DH14" s="587"/>
      <c r="DI14" s="587"/>
      <c r="DJ14" s="587"/>
      <c r="DK14" s="587"/>
      <c r="DL14" s="587"/>
      <c r="DM14" s="587"/>
      <c r="DN14" s="587"/>
      <c r="DO14" s="587"/>
      <c r="DP14" s="588"/>
      <c r="DQ14" s="592">
        <v>1751789</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99594</v>
      </c>
      <c r="S15" s="587"/>
      <c r="T15" s="587"/>
      <c r="U15" s="587"/>
      <c r="V15" s="587"/>
      <c r="W15" s="587"/>
      <c r="X15" s="587"/>
      <c r="Y15" s="588"/>
      <c r="Z15" s="639">
        <v>0.2</v>
      </c>
      <c r="AA15" s="639"/>
      <c r="AB15" s="639"/>
      <c r="AC15" s="639"/>
      <c r="AD15" s="640">
        <v>99594</v>
      </c>
      <c r="AE15" s="640"/>
      <c r="AF15" s="640"/>
      <c r="AG15" s="640"/>
      <c r="AH15" s="640"/>
      <c r="AI15" s="640"/>
      <c r="AJ15" s="640"/>
      <c r="AK15" s="640"/>
      <c r="AL15" s="609">
        <v>0.3</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1212901</v>
      </c>
      <c r="BH15" s="587"/>
      <c r="BI15" s="587"/>
      <c r="BJ15" s="587"/>
      <c r="BK15" s="587"/>
      <c r="BL15" s="587"/>
      <c r="BM15" s="587"/>
      <c r="BN15" s="588"/>
      <c r="BO15" s="639">
        <v>4.4000000000000004</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7754065</v>
      </c>
      <c r="CS15" s="587"/>
      <c r="CT15" s="587"/>
      <c r="CU15" s="587"/>
      <c r="CV15" s="587"/>
      <c r="CW15" s="587"/>
      <c r="CX15" s="587"/>
      <c r="CY15" s="588"/>
      <c r="CZ15" s="639">
        <v>13.6</v>
      </c>
      <c r="DA15" s="639"/>
      <c r="DB15" s="639"/>
      <c r="DC15" s="639"/>
      <c r="DD15" s="592">
        <v>2766026</v>
      </c>
      <c r="DE15" s="587"/>
      <c r="DF15" s="587"/>
      <c r="DG15" s="587"/>
      <c r="DH15" s="587"/>
      <c r="DI15" s="587"/>
      <c r="DJ15" s="587"/>
      <c r="DK15" s="587"/>
      <c r="DL15" s="587"/>
      <c r="DM15" s="587"/>
      <c r="DN15" s="587"/>
      <c r="DO15" s="587"/>
      <c r="DP15" s="588"/>
      <c r="DQ15" s="592">
        <v>5258071</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4745374</v>
      </c>
      <c r="S16" s="587"/>
      <c r="T16" s="587"/>
      <c r="U16" s="587"/>
      <c r="V16" s="587"/>
      <c r="W16" s="587"/>
      <c r="X16" s="587"/>
      <c r="Y16" s="588"/>
      <c r="Z16" s="639">
        <v>8</v>
      </c>
      <c r="AA16" s="639"/>
      <c r="AB16" s="639"/>
      <c r="AC16" s="639"/>
      <c r="AD16" s="640">
        <v>4028557</v>
      </c>
      <c r="AE16" s="640"/>
      <c r="AF16" s="640"/>
      <c r="AG16" s="640"/>
      <c r="AH16" s="640"/>
      <c r="AI16" s="640"/>
      <c r="AJ16" s="640"/>
      <c r="AK16" s="640"/>
      <c r="AL16" s="609">
        <v>12.5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v>3288</v>
      </c>
      <c r="BH16" s="587"/>
      <c r="BI16" s="587"/>
      <c r="BJ16" s="587"/>
      <c r="BK16" s="587"/>
      <c r="BL16" s="587"/>
      <c r="BM16" s="587"/>
      <c r="BN16" s="588"/>
      <c r="BO16" s="639">
        <v>0</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210915</v>
      </c>
      <c r="CS16" s="587"/>
      <c r="CT16" s="587"/>
      <c r="CU16" s="587"/>
      <c r="CV16" s="587"/>
      <c r="CW16" s="587"/>
      <c r="CX16" s="587"/>
      <c r="CY16" s="588"/>
      <c r="CZ16" s="639">
        <v>0.4</v>
      </c>
      <c r="DA16" s="639"/>
      <c r="DB16" s="639"/>
      <c r="DC16" s="639"/>
      <c r="DD16" s="592" t="s">
        <v>111</v>
      </c>
      <c r="DE16" s="587"/>
      <c r="DF16" s="587"/>
      <c r="DG16" s="587"/>
      <c r="DH16" s="587"/>
      <c r="DI16" s="587"/>
      <c r="DJ16" s="587"/>
      <c r="DK16" s="587"/>
      <c r="DL16" s="587"/>
      <c r="DM16" s="587"/>
      <c r="DN16" s="587"/>
      <c r="DO16" s="587"/>
      <c r="DP16" s="588"/>
      <c r="DQ16" s="592">
        <v>42630</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4028557</v>
      </c>
      <c r="S17" s="587"/>
      <c r="T17" s="587"/>
      <c r="U17" s="587"/>
      <c r="V17" s="587"/>
      <c r="W17" s="587"/>
      <c r="X17" s="587"/>
      <c r="Y17" s="588"/>
      <c r="Z17" s="639">
        <v>6.8</v>
      </c>
      <c r="AA17" s="639"/>
      <c r="AB17" s="639"/>
      <c r="AC17" s="639"/>
      <c r="AD17" s="640">
        <v>4028557</v>
      </c>
      <c r="AE17" s="640"/>
      <c r="AF17" s="640"/>
      <c r="AG17" s="640"/>
      <c r="AH17" s="640"/>
      <c r="AI17" s="640"/>
      <c r="AJ17" s="640"/>
      <c r="AK17" s="640"/>
      <c r="AL17" s="609">
        <v>12.5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4945300</v>
      </c>
      <c r="CS17" s="587"/>
      <c r="CT17" s="587"/>
      <c r="CU17" s="587"/>
      <c r="CV17" s="587"/>
      <c r="CW17" s="587"/>
      <c r="CX17" s="587"/>
      <c r="CY17" s="588"/>
      <c r="CZ17" s="639">
        <v>8.6999999999999993</v>
      </c>
      <c r="DA17" s="639"/>
      <c r="DB17" s="639"/>
      <c r="DC17" s="639"/>
      <c r="DD17" s="592" t="s">
        <v>111</v>
      </c>
      <c r="DE17" s="587"/>
      <c r="DF17" s="587"/>
      <c r="DG17" s="587"/>
      <c r="DH17" s="587"/>
      <c r="DI17" s="587"/>
      <c r="DJ17" s="587"/>
      <c r="DK17" s="587"/>
      <c r="DL17" s="587"/>
      <c r="DM17" s="587"/>
      <c r="DN17" s="587"/>
      <c r="DO17" s="587"/>
      <c r="DP17" s="588"/>
      <c r="DQ17" s="592">
        <v>4868356</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716553</v>
      </c>
      <c r="S18" s="587"/>
      <c r="T18" s="587"/>
      <c r="U18" s="587"/>
      <c r="V18" s="587"/>
      <c r="W18" s="587"/>
      <c r="X18" s="587"/>
      <c r="Y18" s="588"/>
      <c r="Z18" s="639">
        <v>1.2</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264</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2082239</v>
      </c>
      <c r="BH19" s="587"/>
      <c r="BI19" s="587"/>
      <c r="BJ19" s="587"/>
      <c r="BK19" s="587"/>
      <c r="BL19" s="587"/>
      <c r="BM19" s="587"/>
      <c r="BN19" s="588"/>
      <c r="BO19" s="639">
        <v>7.6</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34947667</v>
      </c>
      <c r="S20" s="587"/>
      <c r="T20" s="587"/>
      <c r="U20" s="587"/>
      <c r="V20" s="587"/>
      <c r="W20" s="587"/>
      <c r="X20" s="587"/>
      <c r="Y20" s="588"/>
      <c r="Z20" s="639">
        <v>59.3</v>
      </c>
      <c r="AA20" s="639"/>
      <c r="AB20" s="639"/>
      <c r="AC20" s="639"/>
      <c r="AD20" s="640">
        <v>32148611</v>
      </c>
      <c r="AE20" s="640"/>
      <c r="AF20" s="640"/>
      <c r="AG20" s="640"/>
      <c r="AH20" s="640"/>
      <c r="AI20" s="640"/>
      <c r="AJ20" s="640"/>
      <c r="AK20" s="640"/>
      <c r="AL20" s="609">
        <v>99.4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2082239</v>
      </c>
      <c r="BH20" s="587"/>
      <c r="BI20" s="587"/>
      <c r="BJ20" s="587"/>
      <c r="BK20" s="587"/>
      <c r="BL20" s="587"/>
      <c r="BM20" s="587"/>
      <c r="BN20" s="588"/>
      <c r="BO20" s="639">
        <v>7.6</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57006505</v>
      </c>
      <c r="CS20" s="587"/>
      <c r="CT20" s="587"/>
      <c r="CU20" s="587"/>
      <c r="CV20" s="587"/>
      <c r="CW20" s="587"/>
      <c r="CX20" s="587"/>
      <c r="CY20" s="588"/>
      <c r="CZ20" s="639">
        <v>100</v>
      </c>
      <c r="DA20" s="639"/>
      <c r="DB20" s="639"/>
      <c r="DC20" s="639"/>
      <c r="DD20" s="592">
        <v>8245393</v>
      </c>
      <c r="DE20" s="587"/>
      <c r="DF20" s="587"/>
      <c r="DG20" s="587"/>
      <c r="DH20" s="587"/>
      <c r="DI20" s="587"/>
      <c r="DJ20" s="587"/>
      <c r="DK20" s="587"/>
      <c r="DL20" s="587"/>
      <c r="DM20" s="587"/>
      <c r="DN20" s="587"/>
      <c r="DO20" s="587"/>
      <c r="DP20" s="588"/>
      <c r="DQ20" s="592">
        <v>38844039</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29138</v>
      </c>
      <c r="S21" s="587"/>
      <c r="T21" s="587"/>
      <c r="U21" s="587"/>
      <c r="V21" s="587"/>
      <c r="W21" s="587"/>
      <c r="X21" s="587"/>
      <c r="Y21" s="588"/>
      <c r="Z21" s="639">
        <v>0</v>
      </c>
      <c r="AA21" s="639"/>
      <c r="AB21" s="639"/>
      <c r="AC21" s="639"/>
      <c r="AD21" s="640">
        <v>29138</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514387</v>
      </c>
      <c r="S22" s="587"/>
      <c r="T22" s="587"/>
      <c r="U22" s="587"/>
      <c r="V22" s="587"/>
      <c r="W22" s="587"/>
      <c r="X22" s="587"/>
      <c r="Y22" s="588"/>
      <c r="Z22" s="639">
        <v>0.9</v>
      </c>
      <c r="AA22" s="639"/>
      <c r="AB22" s="639"/>
      <c r="AC22" s="639"/>
      <c r="AD22" s="640" t="s">
        <v>111</v>
      </c>
      <c r="AE22" s="640"/>
      <c r="AF22" s="640"/>
      <c r="AG22" s="640"/>
      <c r="AH22" s="640"/>
      <c r="AI22" s="640"/>
      <c r="AJ22" s="640"/>
      <c r="AK22" s="640"/>
      <c r="AL22" s="609" t="s">
        <v>111</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1372188</v>
      </c>
      <c r="S23" s="587"/>
      <c r="T23" s="587"/>
      <c r="U23" s="587"/>
      <c r="V23" s="587"/>
      <c r="W23" s="587"/>
      <c r="X23" s="587"/>
      <c r="Y23" s="588"/>
      <c r="Z23" s="639">
        <v>2.2999999999999998</v>
      </c>
      <c r="AA23" s="639"/>
      <c r="AB23" s="639"/>
      <c r="AC23" s="639"/>
      <c r="AD23" s="640">
        <v>147973</v>
      </c>
      <c r="AE23" s="640"/>
      <c r="AF23" s="640"/>
      <c r="AG23" s="640"/>
      <c r="AH23" s="640"/>
      <c r="AI23" s="640"/>
      <c r="AJ23" s="640"/>
      <c r="AK23" s="640"/>
      <c r="AL23" s="609">
        <v>0.5</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2082239</v>
      </c>
      <c r="BH23" s="587"/>
      <c r="BI23" s="587"/>
      <c r="BJ23" s="587"/>
      <c r="BK23" s="587"/>
      <c r="BL23" s="587"/>
      <c r="BM23" s="587"/>
      <c r="BN23" s="588"/>
      <c r="BO23" s="639">
        <v>7.6</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333900</v>
      </c>
      <c r="S24" s="587"/>
      <c r="T24" s="587"/>
      <c r="U24" s="587"/>
      <c r="V24" s="587"/>
      <c r="W24" s="587"/>
      <c r="X24" s="587"/>
      <c r="Y24" s="588"/>
      <c r="Z24" s="639">
        <v>0.6</v>
      </c>
      <c r="AA24" s="639"/>
      <c r="AB24" s="639"/>
      <c r="AC24" s="639"/>
      <c r="AD24" s="640" t="s">
        <v>111</v>
      </c>
      <c r="AE24" s="640"/>
      <c r="AF24" s="640"/>
      <c r="AG24" s="640"/>
      <c r="AH24" s="640"/>
      <c r="AI24" s="640"/>
      <c r="AJ24" s="640"/>
      <c r="AK24" s="640"/>
      <c r="AL24" s="609" t="s">
        <v>111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25616854</v>
      </c>
      <c r="CS24" s="637"/>
      <c r="CT24" s="637"/>
      <c r="CU24" s="637"/>
      <c r="CV24" s="637"/>
      <c r="CW24" s="637"/>
      <c r="CX24" s="637"/>
      <c r="CY24" s="684"/>
      <c r="CZ24" s="688">
        <v>44.9</v>
      </c>
      <c r="DA24" s="689"/>
      <c r="DB24" s="689"/>
      <c r="DC24" s="690"/>
      <c r="DD24" s="683">
        <v>17675997</v>
      </c>
      <c r="DE24" s="637"/>
      <c r="DF24" s="637"/>
      <c r="DG24" s="637"/>
      <c r="DH24" s="637"/>
      <c r="DI24" s="637"/>
      <c r="DJ24" s="637"/>
      <c r="DK24" s="684"/>
      <c r="DL24" s="683">
        <v>17533448</v>
      </c>
      <c r="DM24" s="637"/>
      <c r="DN24" s="637"/>
      <c r="DO24" s="637"/>
      <c r="DP24" s="637"/>
      <c r="DQ24" s="637"/>
      <c r="DR24" s="637"/>
      <c r="DS24" s="637"/>
      <c r="DT24" s="637"/>
      <c r="DU24" s="637"/>
      <c r="DV24" s="684"/>
      <c r="DW24" s="685">
        <v>49.9</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6336824</v>
      </c>
      <c r="S25" s="587"/>
      <c r="T25" s="587"/>
      <c r="U25" s="587"/>
      <c r="V25" s="587"/>
      <c r="W25" s="587"/>
      <c r="X25" s="587"/>
      <c r="Y25" s="588"/>
      <c r="Z25" s="639">
        <v>10.7</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9215317</v>
      </c>
      <c r="CS25" s="605"/>
      <c r="CT25" s="605"/>
      <c r="CU25" s="605"/>
      <c r="CV25" s="605"/>
      <c r="CW25" s="605"/>
      <c r="CX25" s="605"/>
      <c r="CY25" s="606"/>
      <c r="CZ25" s="589">
        <v>16.2</v>
      </c>
      <c r="DA25" s="607"/>
      <c r="DB25" s="607"/>
      <c r="DC25" s="608"/>
      <c r="DD25" s="592">
        <v>8494406</v>
      </c>
      <c r="DE25" s="605"/>
      <c r="DF25" s="605"/>
      <c r="DG25" s="605"/>
      <c r="DH25" s="605"/>
      <c r="DI25" s="605"/>
      <c r="DJ25" s="605"/>
      <c r="DK25" s="606"/>
      <c r="DL25" s="592">
        <v>8370375</v>
      </c>
      <c r="DM25" s="605"/>
      <c r="DN25" s="605"/>
      <c r="DO25" s="605"/>
      <c r="DP25" s="605"/>
      <c r="DQ25" s="605"/>
      <c r="DR25" s="605"/>
      <c r="DS25" s="605"/>
      <c r="DT25" s="605"/>
      <c r="DU25" s="605"/>
      <c r="DV25" s="606"/>
      <c r="DW25" s="609">
        <v>23.8</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6101835</v>
      </c>
      <c r="CS26" s="587"/>
      <c r="CT26" s="587"/>
      <c r="CU26" s="587"/>
      <c r="CV26" s="587"/>
      <c r="CW26" s="587"/>
      <c r="CX26" s="587"/>
      <c r="CY26" s="588"/>
      <c r="CZ26" s="589">
        <v>10.7</v>
      </c>
      <c r="DA26" s="607"/>
      <c r="DB26" s="607"/>
      <c r="DC26" s="608"/>
      <c r="DD26" s="592">
        <v>5498162</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3358806</v>
      </c>
      <c r="S27" s="587"/>
      <c r="T27" s="587"/>
      <c r="U27" s="587"/>
      <c r="V27" s="587"/>
      <c r="W27" s="587"/>
      <c r="X27" s="587"/>
      <c r="Y27" s="588"/>
      <c r="Z27" s="639">
        <v>5.7</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27433254</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11456237</v>
      </c>
      <c r="CS27" s="605"/>
      <c r="CT27" s="605"/>
      <c r="CU27" s="605"/>
      <c r="CV27" s="605"/>
      <c r="CW27" s="605"/>
      <c r="CX27" s="605"/>
      <c r="CY27" s="606"/>
      <c r="CZ27" s="589">
        <v>20.100000000000001</v>
      </c>
      <c r="DA27" s="607"/>
      <c r="DB27" s="607"/>
      <c r="DC27" s="608"/>
      <c r="DD27" s="592">
        <v>4313235</v>
      </c>
      <c r="DE27" s="605"/>
      <c r="DF27" s="605"/>
      <c r="DG27" s="605"/>
      <c r="DH27" s="605"/>
      <c r="DI27" s="605"/>
      <c r="DJ27" s="605"/>
      <c r="DK27" s="606"/>
      <c r="DL27" s="592">
        <v>4294717</v>
      </c>
      <c r="DM27" s="605"/>
      <c r="DN27" s="605"/>
      <c r="DO27" s="605"/>
      <c r="DP27" s="605"/>
      <c r="DQ27" s="605"/>
      <c r="DR27" s="605"/>
      <c r="DS27" s="605"/>
      <c r="DT27" s="605"/>
      <c r="DU27" s="605"/>
      <c r="DV27" s="606"/>
      <c r="DW27" s="609">
        <v>12.2</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116191</v>
      </c>
      <c r="S28" s="587"/>
      <c r="T28" s="587"/>
      <c r="U28" s="587"/>
      <c r="V28" s="587"/>
      <c r="W28" s="587"/>
      <c r="X28" s="587"/>
      <c r="Y28" s="588"/>
      <c r="Z28" s="639">
        <v>0.2</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4945300</v>
      </c>
      <c r="CS28" s="587"/>
      <c r="CT28" s="587"/>
      <c r="CU28" s="587"/>
      <c r="CV28" s="587"/>
      <c r="CW28" s="587"/>
      <c r="CX28" s="587"/>
      <c r="CY28" s="588"/>
      <c r="CZ28" s="589">
        <v>8.6999999999999993</v>
      </c>
      <c r="DA28" s="607"/>
      <c r="DB28" s="607"/>
      <c r="DC28" s="608"/>
      <c r="DD28" s="592">
        <v>4868356</v>
      </c>
      <c r="DE28" s="587"/>
      <c r="DF28" s="587"/>
      <c r="DG28" s="587"/>
      <c r="DH28" s="587"/>
      <c r="DI28" s="587"/>
      <c r="DJ28" s="587"/>
      <c r="DK28" s="588"/>
      <c r="DL28" s="592">
        <v>4868356</v>
      </c>
      <c r="DM28" s="587"/>
      <c r="DN28" s="587"/>
      <c r="DO28" s="587"/>
      <c r="DP28" s="587"/>
      <c r="DQ28" s="587"/>
      <c r="DR28" s="587"/>
      <c r="DS28" s="587"/>
      <c r="DT28" s="587"/>
      <c r="DU28" s="587"/>
      <c r="DV28" s="588"/>
      <c r="DW28" s="609">
        <v>13.9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8368</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4944821</v>
      </c>
      <c r="CS29" s="605"/>
      <c r="CT29" s="605"/>
      <c r="CU29" s="605"/>
      <c r="CV29" s="605"/>
      <c r="CW29" s="605"/>
      <c r="CX29" s="605"/>
      <c r="CY29" s="606"/>
      <c r="CZ29" s="589">
        <v>8.6999999999999993</v>
      </c>
      <c r="DA29" s="607"/>
      <c r="DB29" s="607"/>
      <c r="DC29" s="608"/>
      <c r="DD29" s="592">
        <v>4867877</v>
      </c>
      <c r="DE29" s="605"/>
      <c r="DF29" s="605"/>
      <c r="DG29" s="605"/>
      <c r="DH29" s="605"/>
      <c r="DI29" s="605"/>
      <c r="DJ29" s="605"/>
      <c r="DK29" s="606"/>
      <c r="DL29" s="592">
        <v>4867877</v>
      </c>
      <c r="DM29" s="605"/>
      <c r="DN29" s="605"/>
      <c r="DO29" s="605"/>
      <c r="DP29" s="605"/>
      <c r="DQ29" s="605"/>
      <c r="DR29" s="605"/>
      <c r="DS29" s="605"/>
      <c r="DT29" s="605"/>
      <c r="DU29" s="605"/>
      <c r="DV29" s="606"/>
      <c r="DW29" s="609">
        <v>13.9</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813389</v>
      </c>
      <c r="S30" s="587"/>
      <c r="T30" s="587"/>
      <c r="U30" s="587"/>
      <c r="V30" s="587"/>
      <c r="W30" s="587"/>
      <c r="X30" s="587"/>
      <c r="Y30" s="588"/>
      <c r="Z30" s="639">
        <v>1.4</v>
      </c>
      <c r="AA30" s="639"/>
      <c r="AB30" s="639"/>
      <c r="AC30" s="639"/>
      <c r="AD30" s="640">
        <v>26324</v>
      </c>
      <c r="AE30" s="640"/>
      <c r="AF30" s="640"/>
      <c r="AG30" s="640"/>
      <c r="AH30" s="640"/>
      <c r="AI30" s="640"/>
      <c r="AJ30" s="640"/>
      <c r="AK30" s="640"/>
      <c r="AL30" s="609">
        <v>0.1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98.5</v>
      </c>
      <c r="BH30" s="653"/>
      <c r="BI30" s="653"/>
      <c r="BJ30" s="653"/>
      <c r="BK30" s="653"/>
      <c r="BL30" s="653"/>
      <c r="BM30" s="654">
        <v>92.9</v>
      </c>
      <c r="BN30" s="653"/>
      <c r="BO30" s="653"/>
      <c r="BP30" s="653"/>
      <c r="BQ30" s="655"/>
      <c r="BR30" s="652">
        <v>98.4</v>
      </c>
      <c r="BS30" s="653"/>
      <c r="BT30" s="653"/>
      <c r="BU30" s="653"/>
      <c r="BV30" s="653"/>
      <c r="BW30" s="653"/>
      <c r="BX30" s="654">
        <v>92.4</v>
      </c>
      <c r="BY30" s="653"/>
      <c r="BZ30" s="653"/>
      <c r="CA30" s="653"/>
      <c r="CB30" s="655"/>
      <c r="CD30" s="658"/>
      <c r="CE30" s="659"/>
      <c r="CF30" s="623" t="s">
        <v>292</v>
      </c>
      <c r="CG30" s="620"/>
      <c r="CH30" s="620"/>
      <c r="CI30" s="620"/>
      <c r="CJ30" s="620"/>
      <c r="CK30" s="620"/>
      <c r="CL30" s="620"/>
      <c r="CM30" s="620"/>
      <c r="CN30" s="620"/>
      <c r="CO30" s="620"/>
      <c r="CP30" s="620"/>
      <c r="CQ30" s="621"/>
      <c r="CR30" s="586">
        <v>4246717</v>
      </c>
      <c r="CS30" s="587"/>
      <c r="CT30" s="587"/>
      <c r="CU30" s="587"/>
      <c r="CV30" s="587"/>
      <c r="CW30" s="587"/>
      <c r="CX30" s="587"/>
      <c r="CY30" s="588"/>
      <c r="CZ30" s="589">
        <v>7.4</v>
      </c>
      <c r="DA30" s="607"/>
      <c r="DB30" s="607"/>
      <c r="DC30" s="608"/>
      <c r="DD30" s="592">
        <v>4181963</v>
      </c>
      <c r="DE30" s="587"/>
      <c r="DF30" s="587"/>
      <c r="DG30" s="587"/>
      <c r="DH30" s="587"/>
      <c r="DI30" s="587"/>
      <c r="DJ30" s="587"/>
      <c r="DK30" s="588"/>
      <c r="DL30" s="592">
        <v>4181963</v>
      </c>
      <c r="DM30" s="587"/>
      <c r="DN30" s="587"/>
      <c r="DO30" s="587"/>
      <c r="DP30" s="587"/>
      <c r="DQ30" s="587"/>
      <c r="DR30" s="587"/>
      <c r="DS30" s="587"/>
      <c r="DT30" s="587"/>
      <c r="DU30" s="587"/>
      <c r="DV30" s="588"/>
      <c r="DW30" s="609">
        <v>11.9</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1587714</v>
      </c>
      <c r="S31" s="587"/>
      <c r="T31" s="587"/>
      <c r="U31" s="587"/>
      <c r="V31" s="587"/>
      <c r="W31" s="587"/>
      <c r="X31" s="587"/>
      <c r="Y31" s="588"/>
      <c r="Z31" s="639">
        <v>2.7</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98.4</v>
      </c>
      <c r="BH31" s="605"/>
      <c r="BI31" s="605"/>
      <c r="BJ31" s="605"/>
      <c r="BK31" s="605"/>
      <c r="BL31" s="605"/>
      <c r="BM31" s="641">
        <v>92.5</v>
      </c>
      <c r="BN31" s="651"/>
      <c r="BO31" s="651"/>
      <c r="BP31" s="651"/>
      <c r="BQ31" s="615"/>
      <c r="BR31" s="650">
        <v>98.2</v>
      </c>
      <c r="BS31" s="605"/>
      <c r="BT31" s="605"/>
      <c r="BU31" s="605"/>
      <c r="BV31" s="605"/>
      <c r="BW31" s="605"/>
      <c r="BX31" s="641">
        <v>91.8</v>
      </c>
      <c r="BY31" s="651"/>
      <c r="BZ31" s="651"/>
      <c r="CA31" s="651"/>
      <c r="CB31" s="615"/>
      <c r="CD31" s="658"/>
      <c r="CE31" s="659"/>
      <c r="CF31" s="623" t="s">
        <v>296</v>
      </c>
      <c r="CG31" s="620"/>
      <c r="CH31" s="620"/>
      <c r="CI31" s="620"/>
      <c r="CJ31" s="620"/>
      <c r="CK31" s="620"/>
      <c r="CL31" s="620"/>
      <c r="CM31" s="620"/>
      <c r="CN31" s="620"/>
      <c r="CO31" s="620"/>
      <c r="CP31" s="620"/>
      <c r="CQ31" s="621"/>
      <c r="CR31" s="586">
        <v>698104</v>
      </c>
      <c r="CS31" s="605"/>
      <c r="CT31" s="605"/>
      <c r="CU31" s="605"/>
      <c r="CV31" s="605"/>
      <c r="CW31" s="605"/>
      <c r="CX31" s="605"/>
      <c r="CY31" s="606"/>
      <c r="CZ31" s="589">
        <v>1.2</v>
      </c>
      <c r="DA31" s="607"/>
      <c r="DB31" s="607"/>
      <c r="DC31" s="608"/>
      <c r="DD31" s="592">
        <v>685914</v>
      </c>
      <c r="DE31" s="605"/>
      <c r="DF31" s="605"/>
      <c r="DG31" s="605"/>
      <c r="DH31" s="605"/>
      <c r="DI31" s="605"/>
      <c r="DJ31" s="605"/>
      <c r="DK31" s="606"/>
      <c r="DL31" s="592">
        <v>685914</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3487792</v>
      </c>
      <c r="S32" s="587"/>
      <c r="T32" s="587"/>
      <c r="U32" s="587"/>
      <c r="V32" s="587"/>
      <c r="W32" s="587"/>
      <c r="X32" s="587"/>
      <c r="Y32" s="588"/>
      <c r="Z32" s="639">
        <v>5.9</v>
      </c>
      <c r="AA32" s="639"/>
      <c r="AB32" s="639"/>
      <c r="AC32" s="639"/>
      <c r="AD32" s="640">
        <v>4921</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98.6</v>
      </c>
      <c r="BH32" s="571"/>
      <c r="BI32" s="571"/>
      <c r="BJ32" s="571"/>
      <c r="BK32" s="571"/>
      <c r="BL32" s="571"/>
      <c r="BM32" s="634">
        <v>92.9</v>
      </c>
      <c r="BN32" s="571"/>
      <c r="BO32" s="571"/>
      <c r="BP32" s="571"/>
      <c r="BQ32" s="628"/>
      <c r="BR32" s="649">
        <v>98.5</v>
      </c>
      <c r="BS32" s="571"/>
      <c r="BT32" s="571"/>
      <c r="BU32" s="571"/>
      <c r="BV32" s="571"/>
      <c r="BW32" s="571"/>
      <c r="BX32" s="634">
        <v>92.5</v>
      </c>
      <c r="BY32" s="571"/>
      <c r="BZ32" s="571"/>
      <c r="CA32" s="571"/>
      <c r="CB32" s="628"/>
      <c r="CD32" s="660"/>
      <c r="CE32" s="661"/>
      <c r="CF32" s="623" t="s">
        <v>299</v>
      </c>
      <c r="CG32" s="620"/>
      <c r="CH32" s="620"/>
      <c r="CI32" s="620"/>
      <c r="CJ32" s="620"/>
      <c r="CK32" s="620"/>
      <c r="CL32" s="620"/>
      <c r="CM32" s="620"/>
      <c r="CN32" s="620"/>
      <c r="CO32" s="620"/>
      <c r="CP32" s="620"/>
      <c r="CQ32" s="621"/>
      <c r="CR32" s="586">
        <v>479</v>
      </c>
      <c r="CS32" s="587"/>
      <c r="CT32" s="587"/>
      <c r="CU32" s="587"/>
      <c r="CV32" s="587"/>
      <c r="CW32" s="587"/>
      <c r="CX32" s="587"/>
      <c r="CY32" s="588"/>
      <c r="CZ32" s="589">
        <v>0</v>
      </c>
      <c r="DA32" s="607"/>
      <c r="DB32" s="607"/>
      <c r="DC32" s="608"/>
      <c r="DD32" s="592">
        <v>479</v>
      </c>
      <c r="DE32" s="587"/>
      <c r="DF32" s="587"/>
      <c r="DG32" s="587"/>
      <c r="DH32" s="587"/>
      <c r="DI32" s="587"/>
      <c r="DJ32" s="587"/>
      <c r="DK32" s="588"/>
      <c r="DL32" s="592">
        <v>479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6071000</v>
      </c>
      <c r="S33" s="587"/>
      <c r="T33" s="587"/>
      <c r="U33" s="587"/>
      <c r="V33" s="587"/>
      <c r="W33" s="587"/>
      <c r="X33" s="587"/>
      <c r="Y33" s="588"/>
      <c r="Z33" s="639">
        <v>10.3</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22933343</v>
      </c>
      <c r="CS33" s="605"/>
      <c r="CT33" s="605"/>
      <c r="CU33" s="605"/>
      <c r="CV33" s="605"/>
      <c r="CW33" s="605"/>
      <c r="CX33" s="605"/>
      <c r="CY33" s="606"/>
      <c r="CZ33" s="589">
        <v>40.200000000000003</v>
      </c>
      <c r="DA33" s="607"/>
      <c r="DB33" s="607"/>
      <c r="DC33" s="608"/>
      <c r="DD33" s="592">
        <v>17946053</v>
      </c>
      <c r="DE33" s="605"/>
      <c r="DF33" s="605"/>
      <c r="DG33" s="605"/>
      <c r="DH33" s="605"/>
      <c r="DI33" s="605"/>
      <c r="DJ33" s="605"/>
      <c r="DK33" s="606"/>
      <c r="DL33" s="592">
        <v>12871575</v>
      </c>
      <c r="DM33" s="605"/>
      <c r="DN33" s="605"/>
      <c r="DO33" s="605"/>
      <c r="DP33" s="605"/>
      <c r="DQ33" s="605"/>
      <c r="DR33" s="605"/>
      <c r="DS33" s="605"/>
      <c r="DT33" s="605"/>
      <c r="DU33" s="605"/>
      <c r="DV33" s="606"/>
      <c r="DW33" s="609">
        <v>36.6</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7404971</v>
      </c>
      <c r="CS34" s="587"/>
      <c r="CT34" s="587"/>
      <c r="CU34" s="587"/>
      <c r="CV34" s="587"/>
      <c r="CW34" s="587"/>
      <c r="CX34" s="587"/>
      <c r="CY34" s="588"/>
      <c r="CZ34" s="589">
        <v>13</v>
      </c>
      <c r="DA34" s="607"/>
      <c r="DB34" s="607"/>
      <c r="DC34" s="608"/>
      <c r="DD34" s="592">
        <v>5900008</v>
      </c>
      <c r="DE34" s="587"/>
      <c r="DF34" s="587"/>
      <c r="DG34" s="587"/>
      <c r="DH34" s="587"/>
      <c r="DI34" s="587"/>
      <c r="DJ34" s="587"/>
      <c r="DK34" s="588"/>
      <c r="DL34" s="592">
        <v>5253017</v>
      </c>
      <c r="DM34" s="587"/>
      <c r="DN34" s="587"/>
      <c r="DO34" s="587"/>
      <c r="DP34" s="587"/>
      <c r="DQ34" s="587"/>
      <c r="DR34" s="587"/>
      <c r="DS34" s="587"/>
      <c r="DT34" s="587"/>
      <c r="DU34" s="587"/>
      <c r="DV34" s="588"/>
      <c r="DW34" s="609">
        <v>15</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2780000</v>
      </c>
      <c r="S35" s="587"/>
      <c r="T35" s="587"/>
      <c r="U35" s="587"/>
      <c r="V35" s="587"/>
      <c r="W35" s="587"/>
      <c r="X35" s="587"/>
      <c r="Y35" s="588"/>
      <c r="Z35" s="639">
        <v>4.7</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6494837</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2205939</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507549</v>
      </c>
      <c r="CS35" s="605"/>
      <c r="CT35" s="605"/>
      <c r="CU35" s="605"/>
      <c r="CV35" s="605"/>
      <c r="CW35" s="605"/>
      <c r="CX35" s="605"/>
      <c r="CY35" s="606"/>
      <c r="CZ35" s="589">
        <v>0.9</v>
      </c>
      <c r="DA35" s="607"/>
      <c r="DB35" s="607"/>
      <c r="DC35" s="608"/>
      <c r="DD35" s="592">
        <v>397841</v>
      </c>
      <c r="DE35" s="605"/>
      <c r="DF35" s="605"/>
      <c r="DG35" s="605"/>
      <c r="DH35" s="605"/>
      <c r="DI35" s="605"/>
      <c r="DJ35" s="605"/>
      <c r="DK35" s="606"/>
      <c r="DL35" s="592">
        <v>397841</v>
      </c>
      <c r="DM35" s="605"/>
      <c r="DN35" s="605"/>
      <c r="DO35" s="605"/>
      <c r="DP35" s="605"/>
      <c r="DQ35" s="605"/>
      <c r="DR35" s="605"/>
      <c r="DS35" s="605"/>
      <c r="DT35" s="605"/>
      <c r="DU35" s="605"/>
      <c r="DV35" s="606"/>
      <c r="DW35" s="609">
        <v>1.1000000000000001</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58977364</v>
      </c>
      <c r="S36" s="627"/>
      <c r="T36" s="627"/>
      <c r="U36" s="627"/>
      <c r="V36" s="627"/>
      <c r="W36" s="627"/>
      <c r="X36" s="627"/>
      <c r="Y36" s="630"/>
      <c r="Z36" s="631">
        <v>100</v>
      </c>
      <c r="AA36" s="631"/>
      <c r="AB36" s="631"/>
      <c r="AC36" s="631"/>
      <c r="AD36" s="632">
        <v>32356967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1747358</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1849417</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4540252</v>
      </c>
      <c r="CS36" s="587"/>
      <c r="CT36" s="587"/>
      <c r="CU36" s="587"/>
      <c r="CV36" s="587"/>
      <c r="CW36" s="587"/>
      <c r="CX36" s="587"/>
      <c r="CY36" s="588"/>
      <c r="CZ36" s="589">
        <v>8</v>
      </c>
      <c r="DA36" s="607"/>
      <c r="DB36" s="607"/>
      <c r="DC36" s="608"/>
      <c r="DD36" s="592">
        <v>4243465</v>
      </c>
      <c r="DE36" s="587"/>
      <c r="DF36" s="587"/>
      <c r="DG36" s="587"/>
      <c r="DH36" s="587"/>
      <c r="DI36" s="587"/>
      <c r="DJ36" s="587"/>
      <c r="DK36" s="588"/>
      <c r="DL36" s="592">
        <v>3064126</v>
      </c>
      <c r="DM36" s="587"/>
      <c r="DN36" s="587"/>
      <c r="DO36" s="587"/>
      <c r="DP36" s="587"/>
      <c r="DQ36" s="587"/>
      <c r="DR36" s="587"/>
      <c r="DS36" s="587"/>
      <c r="DT36" s="587"/>
      <c r="DU36" s="587"/>
      <c r="DV36" s="588"/>
      <c r="DW36" s="609">
        <v>8.6999999999999993</v>
      </c>
      <c r="DX36" s="610"/>
      <c r="DY36" s="610"/>
      <c r="DZ36" s="610"/>
      <c r="EA36" s="610"/>
      <c r="EB36" s="610"/>
      <c r="EC36" s="611"/>
    </row>
    <row r="37" spans="2:133" ht="11.25" customHeight="1">
      <c r="AQ37" s="612" t="s">
        <v>314</v>
      </c>
      <c r="AR37" s="613"/>
      <c r="AS37" s="613"/>
      <c r="AT37" s="613"/>
      <c r="AU37" s="613"/>
      <c r="AV37" s="613"/>
      <c r="AW37" s="613"/>
      <c r="AX37" s="613"/>
      <c r="AY37" s="614"/>
      <c r="AZ37" s="586">
        <v>448444</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23129</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1917201</v>
      </c>
      <c r="CS37" s="605"/>
      <c r="CT37" s="605"/>
      <c r="CU37" s="605"/>
      <c r="CV37" s="605"/>
      <c r="CW37" s="605"/>
      <c r="CX37" s="605"/>
      <c r="CY37" s="606"/>
      <c r="CZ37" s="589">
        <v>3.4</v>
      </c>
      <c r="DA37" s="607"/>
      <c r="DB37" s="607"/>
      <c r="DC37" s="608"/>
      <c r="DD37" s="592">
        <v>1916611</v>
      </c>
      <c r="DE37" s="605"/>
      <c r="DF37" s="605"/>
      <c r="DG37" s="605"/>
      <c r="DH37" s="605"/>
      <c r="DI37" s="605"/>
      <c r="DJ37" s="605"/>
      <c r="DK37" s="606"/>
      <c r="DL37" s="592">
        <v>1694506</v>
      </c>
      <c r="DM37" s="605"/>
      <c r="DN37" s="605"/>
      <c r="DO37" s="605"/>
      <c r="DP37" s="605"/>
      <c r="DQ37" s="605"/>
      <c r="DR37" s="605"/>
      <c r="DS37" s="605"/>
      <c r="DT37" s="605"/>
      <c r="DU37" s="605"/>
      <c r="DV37" s="606"/>
      <c r="DW37" s="609">
        <v>4.8</v>
      </c>
      <c r="DX37" s="610"/>
      <c r="DY37" s="610"/>
      <c r="DZ37" s="610"/>
      <c r="EA37" s="610"/>
      <c r="EB37" s="610"/>
      <c r="EC37" s="611"/>
    </row>
    <row r="38" spans="2:133" ht="11.25" customHeight="1">
      <c r="AQ38" s="612" t="s">
        <v>317</v>
      </c>
      <c r="AR38" s="613"/>
      <c r="AS38" s="613"/>
      <c r="AT38" s="613"/>
      <c r="AU38" s="613"/>
      <c r="AV38" s="613"/>
      <c r="AW38" s="613"/>
      <c r="AX38" s="613"/>
      <c r="AY38" s="614"/>
      <c r="AZ38" s="586">
        <v>46959</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40509</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6015626</v>
      </c>
      <c r="CS38" s="587"/>
      <c r="CT38" s="587"/>
      <c r="CU38" s="587"/>
      <c r="CV38" s="587"/>
      <c r="CW38" s="587"/>
      <c r="CX38" s="587"/>
      <c r="CY38" s="588"/>
      <c r="CZ38" s="589">
        <v>10.6</v>
      </c>
      <c r="DA38" s="607"/>
      <c r="DB38" s="607"/>
      <c r="DC38" s="608"/>
      <c r="DD38" s="592">
        <v>5423138</v>
      </c>
      <c r="DE38" s="587"/>
      <c r="DF38" s="587"/>
      <c r="DG38" s="587"/>
      <c r="DH38" s="587"/>
      <c r="DI38" s="587"/>
      <c r="DJ38" s="587"/>
      <c r="DK38" s="588"/>
      <c r="DL38" s="592">
        <v>4154980</v>
      </c>
      <c r="DM38" s="587"/>
      <c r="DN38" s="587"/>
      <c r="DO38" s="587"/>
      <c r="DP38" s="587"/>
      <c r="DQ38" s="587"/>
      <c r="DR38" s="587"/>
      <c r="DS38" s="587"/>
      <c r="DT38" s="587"/>
      <c r="DU38" s="587"/>
      <c r="DV38" s="588"/>
      <c r="DW38" s="609">
        <v>11.8</v>
      </c>
      <c r="DX38" s="610"/>
      <c r="DY38" s="610"/>
      <c r="DZ38" s="610"/>
      <c r="EA38" s="610"/>
      <c r="EB38" s="610"/>
      <c r="EC38" s="611"/>
    </row>
    <row r="39" spans="2:133" ht="11.25" customHeight="1">
      <c r="AQ39" s="612" t="s">
        <v>320</v>
      </c>
      <c r="AR39" s="613"/>
      <c r="AS39" s="613"/>
      <c r="AT39" s="613"/>
      <c r="AU39" s="613"/>
      <c r="AV39" s="613"/>
      <c r="AW39" s="613"/>
      <c r="AX39" s="613"/>
      <c r="AY39" s="614"/>
      <c r="AZ39" s="586">
        <v>36978</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1776895</v>
      </c>
      <c r="CS39" s="605"/>
      <c r="CT39" s="605"/>
      <c r="CU39" s="605"/>
      <c r="CV39" s="605"/>
      <c r="CW39" s="605"/>
      <c r="CX39" s="605"/>
      <c r="CY39" s="606"/>
      <c r="CZ39" s="589">
        <v>3.1</v>
      </c>
      <c r="DA39" s="607"/>
      <c r="DB39" s="607"/>
      <c r="DC39" s="608"/>
      <c r="DD39" s="592">
        <v>1766394</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1038963</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81</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2688050</v>
      </c>
      <c r="CS40" s="587"/>
      <c r="CT40" s="587"/>
      <c r="CU40" s="587"/>
      <c r="CV40" s="587"/>
      <c r="CW40" s="587"/>
      <c r="CX40" s="587"/>
      <c r="CY40" s="588"/>
      <c r="CZ40" s="589">
        <v>4.7</v>
      </c>
      <c r="DA40" s="607"/>
      <c r="DB40" s="607"/>
      <c r="DC40" s="608"/>
      <c r="DD40" s="592">
        <v>215207</v>
      </c>
      <c r="DE40" s="587"/>
      <c r="DF40" s="587"/>
      <c r="DG40" s="587"/>
      <c r="DH40" s="587"/>
      <c r="DI40" s="587"/>
      <c r="DJ40" s="587"/>
      <c r="DK40" s="588"/>
      <c r="DL40" s="592">
        <v>1611</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3176135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273</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8456308</v>
      </c>
      <c r="CS42" s="587"/>
      <c r="CT42" s="587"/>
      <c r="CU42" s="587"/>
      <c r="CV42" s="587"/>
      <c r="CW42" s="587"/>
      <c r="CX42" s="587"/>
      <c r="CY42" s="588"/>
      <c r="CZ42" s="589">
        <v>14.8</v>
      </c>
      <c r="DA42" s="590"/>
      <c r="DB42" s="590"/>
      <c r="DC42" s="591"/>
      <c r="DD42" s="592">
        <v>3221989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264404</v>
      </c>
      <c r="CS43" s="605"/>
      <c r="CT43" s="605"/>
      <c r="CU43" s="605"/>
      <c r="CV43" s="605"/>
      <c r="CW43" s="605"/>
      <c r="CX43" s="605"/>
      <c r="CY43" s="606"/>
      <c r="CZ43" s="589">
        <v>0.5</v>
      </c>
      <c r="DA43" s="607"/>
      <c r="DB43" s="607"/>
      <c r="DC43" s="608"/>
      <c r="DD43" s="592">
        <v>264404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8245393</v>
      </c>
      <c r="CS44" s="587"/>
      <c r="CT44" s="587"/>
      <c r="CU44" s="587"/>
      <c r="CV44" s="587"/>
      <c r="CW44" s="587"/>
      <c r="CX44" s="587"/>
      <c r="CY44" s="588"/>
      <c r="CZ44" s="589">
        <v>14.5</v>
      </c>
      <c r="DA44" s="590"/>
      <c r="DB44" s="590"/>
      <c r="DC44" s="591"/>
      <c r="DD44" s="592">
        <v>3179359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2492298</v>
      </c>
      <c r="CS45" s="605"/>
      <c r="CT45" s="605"/>
      <c r="CU45" s="605"/>
      <c r="CV45" s="605"/>
      <c r="CW45" s="605"/>
      <c r="CX45" s="605"/>
      <c r="CY45" s="606"/>
      <c r="CZ45" s="589">
        <v>4.4000000000000004</v>
      </c>
      <c r="DA45" s="607"/>
      <c r="DB45" s="607"/>
      <c r="DC45" s="608"/>
      <c r="DD45" s="592">
        <v>186475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5593655</v>
      </c>
      <c r="CS46" s="587"/>
      <c r="CT46" s="587"/>
      <c r="CU46" s="587"/>
      <c r="CV46" s="587"/>
      <c r="CW46" s="587"/>
      <c r="CX46" s="587"/>
      <c r="CY46" s="588"/>
      <c r="CZ46" s="589">
        <v>9.8000000000000007</v>
      </c>
      <c r="DA46" s="590"/>
      <c r="DB46" s="590"/>
      <c r="DC46" s="591"/>
      <c r="DD46" s="592">
        <v>2958144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210915</v>
      </c>
      <c r="CS47" s="605"/>
      <c r="CT47" s="605"/>
      <c r="CU47" s="605"/>
      <c r="CV47" s="605"/>
      <c r="CW47" s="605"/>
      <c r="CX47" s="605"/>
      <c r="CY47" s="606"/>
      <c r="CZ47" s="589">
        <v>0.4</v>
      </c>
      <c r="DA47" s="607"/>
      <c r="DB47" s="607"/>
      <c r="DC47" s="608"/>
      <c r="DD47" s="592">
        <v>42630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57006505</v>
      </c>
      <c r="CS49" s="571"/>
      <c r="CT49" s="571"/>
      <c r="CU49" s="571"/>
      <c r="CV49" s="571"/>
      <c r="CW49" s="571"/>
      <c r="CX49" s="571"/>
      <c r="CY49" s="572"/>
      <c r="CZ49" s="573">
        <v>100</v>
      </c>
      <c r="DA49" s="574"/>
      <c r="DB49" s="574"/>
      <c r="DC49" s="575"/>
      <c r="DD49" s="576">
        <v>38844039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124" orientation="landscape" cellComments="asDisplayed" horizont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58976</v>
      </c>
      <c r="R7" s="1099"/>
      <c r="S7" s="1099"/>
      <c r="T7" s="1099"/>
      <c r="U7" s="1099"/>
      <c r="V7" s="1099">
        <v>57006</v>
      </c>
      <c r="W7" s="1099"/>
      <c r="X7" s="1099"/>
      <c r="Y7" s="1099"/>
      <c r="Z7" s="1099"/>
      <c r="AA7" s="1099">
        <v>1970</v>
      </c>
      <c r="AB7" s="1099"/>
      <c r="AC7" s="1099"/>
      <c r="AD7" s="1099"/>
      <c r="AE7" s="1100"/>
      <c r="AF7" s="1101">
        <v>1806</v>
      </c>
      <c r="AG7" s="1102"/>
      <c r="AH7" s="1102"/>
      <c r="AI7" s="1102"/>
      <c r="AJ7" s="1103"/>
      <c r="AK7" s="1085">
        <v>786</v>
      </c>
      <c r="AL7" s="1086"/>
      <c r="AM7" s="1086"/>
      <c r="AN7" s="1086"/>
      <c r="AO7" s="1086"/>
      <c r="AP7" s="1086">
        <v>59200</v>
      </c>
      <c r="AQ7" s="1086"/>
      <c r="AR7" s="1086"/>
      <c r="AS7" s="1086"/>
      <c r="AT7" s="1086"/>
      <c r="AU7" s="1087" t="s">
        <v>562</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554</v>
      </c>
      <c r="BS7" s="1089" t="s">
        <v>555</v>
      </c>
      <c r="BT7" s="1090"/>
      <c r="BU7" s="1090"/>
      <c r="BV7" s="1090"/>
      <c r="BW7" s="1090"/>
      <c r="BX7" s="1090"/>
      <c r="BY7" s="1090"/>
      <c r="BZ7" s="1090"/>
      <c r="CA7" s="1090"/>
      <c r="CB7" s="1090"/>
      <c r="CC7" s="1090"/>
      <c r="CD7" s="1090"/>
      <c r="CE7" s="1090"/>
      <c r="CF7" s="1090"/>
      <c r="CG7" s="1091"/>
      <c r="CH7" s="1082">
        <v>141</v>
      </c>
      <c r="CI7" s="1083"/>
      <c r="CJ7" s="1083"/>
      <c r="CK7" s="1083"/>
      <c r="CL7" s="1084"/>
      <c r="CM7" s="1082">
        <v>-3301</v>
      </c>
      <c r="CN7" s="1083"/>
      <c r="CO7" s="1083"/>
      <c r="CP7" s="1083"/>
      <c r="CQ7" s="1084"/>
      <c r="CR7" s="1082">
        <v>5</v>
      </c>
      <c r="CS7" s="1083"/>
      <c r="CT7" s="1083"/>
      <c r="CU7" s="1083"/>
      <c r="CV7" s="1084"/>
      <c r="CW7" s="1082">
        <v>50</v>
      </c>
      <c r="CX7" s="1083"/>
      <c r="CY7" s="1083"/>
      <c r="CZ7" s="1083"/>
      <c r="DA7" s="1084"/>
      <c r="DB7" s="1082" t="s">
        <v>571</v>
      </c>
      <c r="DC7" s="1083"/>
      <c r="DD7" s="1083"/>
      <c r="DE7" s="1083"/>
      <c r="DF7" s="1084"/>
      <c r="DG7" s="1082">
        <v>11632</v>
      </c>
      <c r="DH7" s="1083"/>
      <c r="DI7" s="1083"/>
      <c r="DJ7" s="1083"/>
      <c r="DK7" s="1084"/>
      <c r="DL7" s="1082" t="s">
        <v>571</v>
      </c>
      <c r="DM7" s="1083"/>
      <c r="DN7" s="1083"/>
      <c r="DO7" s="1083"/>
      <c r="DP7" s="1084"/>
      <c r="DQ7" s="1082">
        <v>4653</v>
      </c>
      <c r="DR7" s="1083"/>
      <c r="DS7" s="1083"/>
      <c r="DT7" s="1083"/>
      <c r="DU7" s="1084"/>
      <c r="DV7" s="1109"/>
      <c r="DW7" s="1110"/>
      <c r="DX7" s="1110"/>
      <c r="DY7" s="1110"/>
      <c r="DZ7" s="1111"/>
      <c r="EA7" s="205"/>
    </row>
    <row r="8" spans="1:131" s="206" customFormat="1" ht="26.25" customHeight="1">
      <c r="A8" s="212">
        <v>2</v>
      </c>
      <c r="B8" s="1031" t="s">
        <v>367</v>
      </c>
      <c r="C8" s="1032"/>
      <c r="D8" s="1032"/>
      <c r="E8" s="1032"/>
      <c r="F8" s="1032"/>
      <c r="G8" s="1032"/>
      <c r="H8" s="1032"/>
      <c r="I8" s="1032"/>
      <c r="J8" s="1032"/>
      <c r="K8" s="1032"/>
      <c r="L8" s="1032"/>
      <c r="M8" s="1032"/>
      <c r="N8" s="1032"/>
      <c r="O8" s="1032"/>
      <c r="P8" s="1033"/>
      <c r="Q8" s="1037">
        <v>7</v>
      </c>
      <c r="R8" s="1038"/>
      <c r="S8" s="1038"/>
      <c r="T8" s="1038"/>
      <c r="U8" s="1038"/>
      <c r="V8" s="1038">
        <v>6</v>
      </c>
      <c r="W8" s="1038"/>
      <c r="X8" s="1038"/>
      <c r="Y8" s="1038"/>
      <c r="Z8" s="1038"/>
      <c r="AA8" s="1038">
        <v>1</v>
      </c>
      <c r="AB8" s="1038"/>
      <c r="AC8" s="1038"/>
      <c r="AD8" s="1038"/>
      <c r="AE8" s="1039"/>
      <c r="AF8" s="1013">
        <v>1</v>
      </c>
      <c r="AG8" s="1014"/>
      <c r="AH8" s="1014"/>
      <c r="AI8" s="1014"/>
      <c r="AJ8" s="1015"/>
      <c r="AK8" s="1080" t="s">
        <v>569</v>
      </c>
      <c r="AL8" s="1081"/>
      <c r="AM8" s="1081"/>
      <c r="AN8" s="1081"/>
      <c r="AO8" s="1081"/>
      <c r="AP8" s="1081" t="s">
        <v>569</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556</v>
      </c>
      <c r="BT8" s="1009"/>
      <c r="BU8" s="1009"/>
      <c r="BV8" s="1009"/>
      <c r="BW8" s="1009"/>
      <c r="BX8" s="1009"/>
      <c r="BY8" s="1009"/>
      <c r="BZ8" s="1009"/>
      <c r="CA8" s="1009"/>
      <c r="CB8" s="1009"/>
      <c r="CC8" s="1009"/>
      <c r="CD8" s="1009"/>
      <c r="CE8" s="1009"/>
      <c r="CF8" s="1009"/>
      <c r="CG8" s="1010"/>
      <c r="CH8" s="983">
        <v>-10</v>
      </c>
      <c r="CI8" s="984"/>
      <c r="CJ8" s="984"/>
      <c r="CK8" s="984"/>
      <c r="CL8" s="985"/>
      <c r="CM8" s="983">
        <v>30</v>
      </c>
      <c r="CN8" s="984"/>
      <c r="CO8" s="984"/>
      <c r="CP8" s="984"/>
      <c r="CQ8" s="985"/>
      <c r="CR8" s="983">
        <v>1</v>
      </c>
      <c r="CS8" s="984"/>
      <c r="CT8" s="984"/>
      <c r="CU8" s="984"/>
      <c r="CV8" s="985"/>
      <c r="CW8" s="983" t="s">
        <v>571</v>
      </c>
      <c r="CX8" s="984"/>
      <c r="CY8" s="984"/>
      <c r="CZ8" s="984"/>
      <c r="DA8" s="985"/>
      <c r="DB8" s="983" t="s">
        <v>571</v>
      </c>
      <c r="DC8" s="984"/>
      <c r="DD8" s="984"/>
      <c r="DE8" s="984"/>
      <c r="DF8" s="985"/>
      <c r="DG8" s="983" t="s">
        <v>571</v>
      </c>
      <c r="DH8" s="984"/>
      <c r="DI8" s="984"/>
      <c r="DJ8" s="984"/>
      <c r="DK8" s="985"/>
      <c r="DL8" s="983" t="s">
        <v>572</v>
      </c>
      <c r="DM8" s="984"/>
      <c r="DN8" s="984"/>
      <c r="DO8" s="984"/>
      <c r="DP8" s="985"/>
      <c r="DQ8" s="983" t="s">
        <v>572</v>
      </c>
      <c r="DR8" s="984"/>
      <c r="DS8" s="984"/>
      <c r="DT8" s="984"/>
      <c r="DU8" s="985"/>
      <c r="DV8" s="986"/>
      <c r="DW8" s="987"/>
      <c r="DX8" s="987"/>
      <c r="DY8" s="987"/>
      <c r="DZ8" s="988"/>
      <c r="EA8" s="205"/>
    </row>
    <row r="9" spans="1:131" s="206" customFormat="1" ht="26.25" customHeight="1">
      <c r="A9" s="212">
        <v>3</v>
      </c>
      <c r="B9" s="1031" t="s">
        <v>368</v>
      </c>
      <c r="C9" s="1032"/>
      <c r="D9" s="1032"/>
      <c r="E9" s="1032"/>
      <c r="F9" s="1032"/>
      <c r="G9" s="1032"/>
      <c r="H9" s="1032"/>
      <c r="I9" s="1032"/>
      <c r="J9" s="1032"/>
      <c r="K9" s="1032"/>
      <c r="L9" s="1032"/>
      <c r="M9" s="1032"/>
      <c r="N9" s="1032"/>
      <c r="O9" s="1032"/>
      <c r="P9" s="1033"/>
      <c r="Q9" s="1037">
        <v>53</v>
      </c>
      <c r="R9" s="1038"/>
      <c r="S9" s="1038"/>
      <c r="T9" s="1038"/>
      <c r="U9" s="1038"/>
      <c r="V9" s="1038">
        <v>53</v>
      </c>
      <c r="W9" s="1038"/>
      <c r="X9" s="1038"/>
      <c r="Y9" s="1038"/>
      <c r="Z9" s="1038"/>
      <c r="AA9" s="1038">
        <v>0</v>
      </c>
      <c r="AB9" s="1038"/>
      <c r="AC9" s="1038"/>
      <c r="AD9" s="1038"/>
      <c r="AE9" s="1039"/>
      <c r="AF9" s="1013" t="s">
        <v>111</v>
      </c>
      <c r="AG9" s="1014"/>
      <c r="AH9" s="1014"/>
      <c r="AI9" s="1014"/>
      <c r="AJ9" s="1015"/>
      <c r="AK9" s="1080">
        <v>27</v>
      </c>
      <c r="AL9" s="1081"/>
      <c r="AM9" s="1081"/>
      <c r="AN9" s="1081"/>
      <c r="AO9" s="1081"/>
      <c r="AP9" s="1081">
        <v>475</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557</v>
      </c>
      <c r="BT9" s="1009"/>
      <c r="BU9" s="1009"/>
      <c r="BV9" s="1009"/>
      <c r="BW9" s="1009"/>
      <c r="BX9" s="1009"/>
      <c r="BY9" s="1009"/>
      <c r="BZ9" s="1009"/>
      <c r="CA9" s="1009"/>
      <c r="CB9" s="1009"/>
      <c r="CC9" s="1009"/>
      <c r="CD9" s="1009"/>
      <c r="CE9" s="1009"/>
      <c r="CF9" s="1009"/>
      <c r="CG9" s="1010"/>
      <c r="CH9" s="983">
        <v>4</v>
      </c>
      <c r="CI9" s="984"/>
      <c r="CJ9" s="984"/>
      <c r="CK9" s="984"/>
      <c r="CL9" s="985"/>
      <c r="CM9" s="983">
        <v>49</v>
      </c>
      <c r="CN9" s="984"/>
      <c r="CO9" s="984"/>
      <c r="CP9" s="984"/>
      <c r="CQ9" s="985"/>
      <c r="CR9" s="983">
        <v>10</v>
      </c>
      <c r="CS9" s="984"/>
      <c r="CT9" s="984"/>
      <c r="CU9" s="984"/>
      <c r="CV9" s="985"/>
      <c r="CW9" s="983">
        <v>36</v>
      </c>
      <c r="CX9" s="984"/>
      <c r="CY9" s="984"/>
      <c r="CZ9" s="984"/>
      <c r="DA9" s="985"/>
      <c r="DB9" s="983" t="s">
        <v>572</v>
      </c>
      <c r="DC9" s="984"/>
      <c r="DD9" s="984"/>
      <c r="DE9" s="984"/>
      <c r="DF9" s="985"/>
      <c r="DG9" s="983" t="s">
        <v>571</v>
      </c>
      <c r="DH9" s="984"/>
      <c r="DI9" s="984"/>
      <c r="DJ9" s="984"/>
      <c r="DK9" s="985"/>
      <c r="DL9" s="983" t="s">
        <v>572</v>
      </c>
      <c r="DM9" s="984"/>
      <c r="DN9" s="984"/>
      <c r="DO9" s="984"/>
      <c r="DP9" s="985"/>
      <c r="DQ9" s="983" t="s">
        <v>572</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558</v>
      </c>
      <c r="BT10" s="1009"/>
      <c r="BU10" s="1009"/>
      <c r="BV10" s="1009"/>
      <c r="BW10" s="1009"/>
      <c r="BX10" s="1009"/>
      <c r="BY10" s="1009"/>
      <c r="BZ10" s="1009"/>
      <c r="CA10" s="1009"/>
      <c r="CB10" s="1009"/>
      <c r="CC10" s="1009"/>
      <c r="CD10" s="1009"/>
      <c r="CE10" s="1009"/>
      <c r="CF10" s="1009"/>
      <c r="CG10" s="1010"/>
      <c r="CH10" s="983">
        <v>0</v>
      </c>
      <c r="CI10" s="984"/>
      <c r="CJ10" s="984"/>
      <c r="CK10" s="984"/>
      <c r="CL10" s="985"/>
      <c r="CM10" s="983">
        <v>277</v>
      </c>
      <c r="CN10" s="984"/>
      <c r="CO10" s="984"/>
      <c r="CP10" s="984"/>
      <c r="CQ10" s="985"/>
      <c r="CR10" s="983">
        <v>100</v>
      </c>
      <c r="CS10" s="984"/>
      <c r="CT10" s="984"/>
      <c r="CU10" s="984"/>
      <c r="CV10" s="985"/>
      <c r="CW10" s="983" t="s">
        <v>571</v>
      </c>
      <c r="CX10" s="984"/>
      <c r="CY10" s="984"/>
      <c r="CZ10" s="984"/>
      <c r="DA10" s="985"/>
      <c r="DB10" s="983" t="s">
        <v>572</v>
      </c>
      <c r="DC10" s="984"/>
      <c r="DD10" s="984"/>
      <c r="DE10" s="984"/>
      <c r="DF10" s="985"/>
      <c r="DG10" s="983" t="s">
        <v>572</v>
      </c>
      <c r="DH10" s="984"/>
      <c r="DI10" s="984"/>
      <c r="DJ10" s="984"/>
      <c r="DK10" s="985"/>
      <c r="DL10" s="983" t="s">
        <v>573</v>
      </c>
      <c r="DM10" s="984"/>
      <c r="DN10" s="984"/>
      <c r="DO10" s="984"/>
      <c r="DP10" s="985"/>
      <c r="DQ10" s="983" t="s">
        <v>572</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559</v>
      </c>
      <c r="BT11" s="1009"/>
      <c r="BU11" s="1009"/>
      <c r="BV11" s="1009"/>
      <c r="BW11" s="1009"/>
      <c r="BX11" s="1009"/>
      <c r="BY11" s="1009"/>
      <c r="BZ11" s="1009"/>
      <c r="CA11" s="1009"/>
      <c r="CB11" s="1009"/>
      <c r="CC11" s="1009"/>
      <c r="CD11" s="1009"/>
      <c r="CE11" s="1009"/>
      <c r="CF11" s="1009"/>
      <c r="CG11" s="1010"/>
      <c r="CH11" s="983">
        <v>-14</v>
      </c>
      <c r="CI11" s="984"/>
      <c r="CJ11" s="984"/>
      <c r="CK11" s="984"/>
      <c r="CL11" s="985"/>
      <c r="CM11" s="983">
        <v>-17</v>
      </c>
      <c r="CN11" s="984"/>
      <c r="CO11" s="984"/>
      <c r="CP11" s="984"/>
      <c r="CQ11" s="985"/>
      <c r="CR11" s="983">
        <v>3</v>
      </c>
      <c r="CS11" s="984"/>
      <c r="CT11" s="984"/>
      <c r="CU11" s="984"/>
      <c r="CV11" s="985"/>
      <c r="CW11" s="983" t="s">
        <v>571</v>
      </c>
      <c r="CX11" s="984"/>
      <c r="CY11" s="984"/>
      <c r="CZ11" s="984"/>
      <c r="DA11" s="985"/>
      <c r="DB11" s="983" t="s">
        <v>572</v>
      </c>
      <c r="DC11" s="984"/>
      <c r="DD11" s="984"/>
      <c r="DE11" s="984"/>
      <c r="DF11" s="985"/>
      <c r="DG11" s="983" t="s">
        <v>572</v>
      </c>
      <c r="DH11" s="984"/>
      <c r="DI11" s="984"/>
      <c r="DJ11" s="984"/>
      <c r="DK11" s="985"/>
      <c r="DL11" s="983" t="s">
        <v>574</v>
      </c>
      <c r="DM11" s="984"/>
      <c r="DN11" s="984"/>
      <c r="DO11" s="984"/>
      <c r="DP11" s="985"/>
      <c r="DQ11" s="983" t="s">
        <v>571</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560</v>
      </c>
      <c r="BT12" s="1009"/>
      <c r="BU12" s="1009"/>
      <c r="BV12" s="1009"/>
      <c r="BW12" s="1009"/>
      <c r="BX12" s="1009"/>
      <c r="BY12" s="1009"/>
      <c r="BZ12" s="1009"/>
      <c r="CA12" s="1009"/>
      <c r="CB12" s="1009"/>
      <c r="CC12" s="1009"/>
      <c r="CD12" s="1009"/>
      <c r="CE12" s="1009"/>
      <c r="CF12" s="1009"/>
      <c r="CG12" s="1010"/>
      <c r="CH12" s="983">
        <v>1</v>
      </c>
      <c r="CI12" s="984"/>
      <c r="CJ12" s="984"/>
      <c r="CK12" s="984"/>
      <c r="CL12" s="985"/>
      <c r="CM12" s="983">
        <v>34</v>
      </c>
      <c r="CN12" s="984"/>
      <c r="CO12" s="984"/>
      <c r="CP12" s="984"/>
      <c r="CQ12" s="985"/>
      <c r="CR12" s="983">
        <v>1</v>
      </c>
      <c r="CS12" s="984"/>
      <c r="CT12" s="984"/>
      <c r="CU12" s="984"/>
      <c r="CV12" s="985"/>
      <c r="CW12" s="983" t="s">
        <v>571</v>
      </c>
      <c r="CX12" s="984"/>
      <c r="CY12" s="984"/>
      <c r="CZ12" s="984"/>
      <c r="DA12" s="985"/>
      <c r="DB12" s="983" t="s">
        <v>571</v>
      </c>
      <c r="DC12" s="984"/>
      <c r="DD12" s="984"/>
      <c r="DE12" s="984"/>
      <c r="DF12" s="985"/>
      <c r="DG12" s="983" t="s">
        <v>572</v>
      </c>
      <c r="DH12" s="984"/>
      <c r="DI12" s="984"/>
      <c r="DJ12" s="984"/>
      <c r="DK12" s="985"/>
      <c r="DL12" s="983" t="s">
        <v>571</v>
      </c>
      <c r="DM12" s="984"/>
      <c r="DN12" s="984"/>
      <c r="DO12" s="984"/>
      <c r="DP12" s="985"/>
      <c r="DQ12" s="983" t="s">
        <v>572</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561</v>
      </c>
      <c r="BT13" s="1009"/>
      <c r="BU13" s="1009"/>
      <c r="BV13" s="1009"/>
      <c r="BW13" s="1009"/>
      <c r="BX13" s="1009"/>
      <c r="BY13" s="1009"/>
      <c r="BZ13" s="1009"/>
      <c r="CA13" s="1009"/>
      <c r="CB13" s="1009"/>
      <c r="CC13" s="1009"/>
      <c r="CD13" s="1009"/>
      <c r="CE13" s="1009"/>
      <c r="CF13" s="1009"/>
      <c r="CG13" s="1010"/>
      <c r="CH13" s="983">
        <v>-77</v>
      </c>
      <c r="CI13" s="984"/>
      <c r="CJ13" s="984"/>
      <c r="CK13" s="984"/>
      <c r="CL13" s="985"/>
      <c r="CM13" s="983">
        <v>-23</v>
      </c>
      <c r="CN13" s="984"/>
      <c r="CO13" s="984"/>
      <c r="CP13" s="984"/>
      <c r="CQ13" s="985"/>
      <c r="CR13" s="983">
        <v>11</v>
      </c>
      <c r="CS13" s="984"/>
      <c r="CT13" s="984"/>
      <c r="CU13" s="984"/>
      <c r="CV13" s="985"/>
      <c r="CW13" s="983">
        <v>10</v>
      </c>
      <c r="CX13" s="984"/>
      <c r="CY13" s="984"/>
      <c r="CZ13" s="984"/>
      <c r="DA13" s="985"/>
      <c r="DB13" s="983" t="s">
        <v>573</v>
      </c>
      <c r="DC13" s="984"/>
      <c r="DD13" s="984"/>
      <c r="DE13" s="984"/>
      <c r="DF13" s="985"/>
      <c r="DG13" s="983" t="s">
        <v>571</v>
      </c>
      <c r="DH13" s="984"/>
      <c r="DI13" s="984"/>
      <c r="DJ13" s="984"/>
      <c r="DK13" s="985"/>
      <c r="DL13" s="983" t="s">
        <v>571</v>
      </c>
      <c r="DM13" s="984"/>
      <c r="DN13" s="984"/>
      <c r="DO13" s="984"/>
      <c r="DP13" s="985"/>
      <c r="DQ13" s="983" t="s">
        <v>572</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59004</v>
      </c>
      <c r="R23" s="1063"/>
      <c r="S23" s="1063"/>
      <c r="T23" s="1063"/>
      <c r="U23" s="1063"/>
      <c r="V23" s="1063">
        <v>57033</v>
      </c>
      <c r="W23" s="1063"/>
      <c r="X23" s="1063"/>
      <c r="Y23" s="1063"/>
      <c r="Z23" s="1063"/>
      <c r="AA23" s="1063">
        <v>1971</v>
      </c>
      <c r="AB23" s="1063"/>
      <c r="AC23" s="1063"/>
      <c r="AD23" s="1063"/>
      <c r="AE23" s="1064"/>
      <c r="AF23" s="1065">
        <v>1807</v>
      </c>
      <c r="AG23" s="1063"/>
      <c r="AH23" s="1063"/>
      <c r="AI23" s="1063"/>
      <c r="AJ23" s="1066"/>
      <c r="AK23" s="1067"/>
      <c r="AL23" s="1068"/>
      <c r="AM23" s="1068"/>
      <c r="AN23" s="1068"/>
      <c r="AO23" s="1068"/>
      <c r="AP23" s="1063">
        <v>59675</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33</v>
      </c>
      <c r="R28" s="1048"/>
      <c r="S28" s="1048"/>
      <c r="T28" s="1048"/>
      <c r="U28" s="1048"/>
      <c r="V28" s="1048">
        <v>24</v>
      </c>
      <c r="W28" s="1048"/>
      <c r="X28" s="1048"/>
      <c r="Y28" s="1048"/>
      <c r="Z28" s="1048"/>
      <c r="AA28" s="1048">
        <v>9</v>
      </c>
      <c r="AB28" s="1048"/>
      <c r="AC28" s="1048"/>
      <c r="AD28" s="1048"/>
      <c r="AE28" s="1049"/>
      <c r="AF28" s="1050">
        <v>9</v>
      </c>
      <c r="AG28" s="1048"/>
      <c r="AH28" s="1048"/>
      <c r="AI28" s="1048"/>
      <c r="AJ28" s="1051"/>
      <c r="AK28" s="1052">
        <v>2</v>
      </c>
      <c r="AL28" s="1040"/>
      <c r="AM28" s="1040"/>
      <c r="AN28" s="1040"/>
      <c r="AO28" s="1040"/>
      <c r="AP28" s="1040" t="s">
        <v>569</v>
      </c>
      <c r="AQ28" s="1040"/>
      <c r="AR28" s="1040"/>
      <c r="AS28" s="1040"/>
      <c r="AT28" s="1040"/>
      <c r="AU28" s="1040" t="s">
        <v>569</v>
      </c>
      <c r="AV28" s="1040"/>
      <c r="AW28" s="1040"/>
      <c r="AX28" s="1040"/>
      <c r="AY28" s="1040"/>
      <c r="AZ28" s="1041" t="s">
        <v>569</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383</v>
      </c>
      <c r="C29" s="1032"/>
      <c r="D29" s="1032"/>
      <c r="E29" s="1032"/>
      <c r="F29" s="1032"/>
      <c r="G29" s="1032"/>
      <c r="H29" s="1032"/>
      <c r="I29" s="1032"/>
      <c r="J29" s="1032"/>
      <c r="K29" s="1032"/>
      <c r="L29" s="1032"/>
      <c r="M29" s="1032"/>
      <c r="N29" s="1032"/>
      <c r="O29" s="1032"/>
      <c r="P29" s="1033"/>
      <c r="Q29" s="1037">
        <v>18351</v>
      </c>
      <c r="R29" s="1038"/>
      <c r="S29" s="1038"/>
      <c r="T29" s="1038"/>
      <c r="U29" s="1038"/>
      <c r="V29" s="1038">
        <v>16145</v>
      </c>
      <c r="W29" s="1038"/>
      <c r="X29" s="1038"/>
      <c r="Y29" s="1038"/>
      <c r="Z29" s="1038"/>
      <c r="AA29" s="1038">
        <v>2206</v>
      </c>
      <c r="AB29" s="1038"/>
      <c r="AC29" s="1038"/>
      <c r="AD29" s="1038"/>
      <c r="AE29" s="1039"/>
      <c r="AF29" s="1013">
        <v>2206</v>
      </c>
      <c r="AG29" s="1014"/>
      <c r="AH29" s="1014"/>
      <c r="AI29" s="1014"/>
      <c r="AJ29" s="1015"/>
      <c r="AK29" s="974">
        <v>1034</v>
      </c>
      <c r="AL29" s="965"/>
      <c r="AM29" s="965"/>
      <c r="AN29" s="965"/>
      <c r="AO29" s="965"/>
      <c r="AP29" s="965" t="s">
        <v>569</v>
      </c>
      <c r="AQ29" s="965"/>
      <c r="AR29" s="965"/>
      <c r="AS29" s="965"/>
      <c r="AT29" s="965"/>
      <c r="AU29" s="965" t="s">
        <v>569</v>
      </c>
      <c r="AV29" s="965"/>
      <c r="AW29" s="965"/>
      <c r="AX29" s="965"/>
      <c r="AY29" s="965"/>
      <c r="AZ29" s="1036" t="s">
        <v>570</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384</v>
      </c>
      <c r="C30" s="1032"/>
      <c r="D30" s="1032"/>
      <c r="E30" s="1032"/>
      <c r="F30" s="1032"/>
      <c r="G30" s="1032"/>
      <c r="H30" s="1032"/>
      <c r="I30" s="1032"/>
      <c r="J30" s="1032"/>
      <c r="K30" s="1032"/>
      <c r="L30" s="1032"/>
      <c r="M30" s="1032"/>
      <c r="N30" s="1032"/>
      <c r="O30" s="1032"/>
      <c r="P30" s="1033"/>
      <c r="Q30" s="1037">
        <v>55</v>
      </c>
      <c r="R30" s="1038"/>
      <c r="S30" s="1038"/>
      <c r="T30" s="1038"/>
      <c r="U30" s="1038"/>
      <c r="V30" s="1038">
        <v>55</v>
      </c>
      <c r="W30" s="1038"/>
      <c r="X30" s="1038"/>
      <c r="Y30" s="1038"/>
      <c r="Z30" s="1038"/>
      <c r="AA30" s="1038">
        <v>0</v>
      </c>
      <c r="AB30" s="1038"/>
      <c r="AC30" s="1038"/>
      <c r="AD30" s="1038"/>
      <c r="AE30" s="1039"/>
      <c r="AF30" s="1013" t="s">
        <v>111</v>
      </c>
      <c r="AG30" s="1014"/>
      <c r="AH30" s="1014"/>
      <c r="AI30" s="1014"/>
      <c r="AJ30" s="1015"/>
      <c r="AK30" s="974">
        <v>9</v>
      </c>
      <c r="AL30" s="965"/>
      <c r="AM30" s="965"/>
      <c r="AN30" s="965"/>
      <c r="AO30" s="965"/>
      <c r="AP30" s="965">
        <v>5</v>
      </c>
      <c r="AQ30" s="965"/>
      <c r="AR30" s="965"/>
      <c r="AS30" s="965"/>
      <c r="AT30" s="965"/>
      <c r="AU30" s="965">
        <v>0</v>
      </c>
      <c r="AV30" s="965"/>
      <c r="AW30" s="965"/>
      <c r="AX30" s="965"/>
      <c r="AY30" s="965"/>
      <c r="AZ30" s="1036" t="s">
        <v>570</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385</v>
      </c>
      <c r="C31" s="1032"/>
      <c r="D31" s="1032"/>
      <c r="E31" s="1032"/>
      <c r="F31" s="1032"/>
      <c r="G31" s="1032"/>
      <c r="H31" s="1032"/>
      <c r="I31" s="1032"/>
      <c r="J31" s="1032"/>
      <c r="K31" s="1032"/>
      <c r="L31" s="1032"/>
      <c r="M31" s="1032"/>
      <c r="N31" s="1032"/>
      <c r="O31" s="1032"/>
      <c r="P31" s="1033"/>
      <c r="Q31" s="1037">
        <v>1661</v>
      </c>
      <c r="R31" s="1038"/>
      <c r="S31" s="1038"/>
      <c r="T31" s="1038"/>
      <c r="U31" s="1038"/>
      <c r="V31" s="1038">
        <v>1642</v>
      </c>
      <c r="W31" s="1038"/>
      <c r="X31" s="1038"/>
      <c r="Y31" s="1038"/>
      <c r="Z31" s="1038"/>
      <c r="AA31" s="1038">
        <v>19</v>
      </c>
      <c r="AB31" s="1038"/>
      <c r="AC31" s="1038"/>
      <c r="AD31" s="1038"/>
      <c r="AE31" s="1039"/>
      <c r="AF31" s="1013">
        <v>19</v>
      </c>
      <c r="AG31" s="1014"/>
      <c r="AH31" s="1014"/>
      <c r="AI31" s="1014"/>
      <c r="AJ31" s="1015"/>
      <c r="AK31" s="974">
        <v>295</v>
      </c>
      <c r="AL31" s="965"/>
      <c r="AM31" s="965"/>
      <c r="AN31" s="965"/>
      <c r="AO31" s="965"/>
      <c r="AP31" s="965" t="s">
        <v>569</v>
      </c>
      <c r="AQ31" s="965"/>
      <c r="AR31" s="965"/>
      <c r="AS31" s="965"/>
      <c r="AT31" s="965"/>
      <c r="AU31" s="965" t="s">
        <v>569</v>
      </c>
      <c r="AV31" s="965"/>
      <c r="AW31" s="965"/>
      <c r="AX31" s="965"/>
      <c r="AY31" s="965"/>
      <c r="AZ31" s="1036" t="s">
        <v>569</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386</v>
      </c>
      <c r="C32" s="1032"/>
      <c r="D32" s="1032"/>
      <c r="E32" s="1032"/>
      <c r="F32" s="1032"/>
      <c r="G32" s="1032"/>
      <c r="H32" s="1032"/>
      <c r="I32" s="1032"/>
      <c r="J32" s="1032"/>
      <c r="K32" s="1032"/>
      <c r="L32" s="1032"/>
      <c r="M32" s="1032"/>
      <c r="N32" s="1032"/>
      <c r="O32" s="1032"/>
      <c r="P32" s="1033"/>
      <c r="Q32" s="1037">
        <v>11982</v>
      </c>
      <c r="R32" s="1038"/>
      <c r="S32" s="1038"/>
      <c r="T32" s="1038"/>
      <c r="U32" s="1038"/>
      <c r="V32" s="1038">
        <v>11116</v>
      </c>
      <c r="W32" s="1038"/>
      <c r="X32" s="1038"/>
      <c r="Y32" s="1038"/>
      <c r="Z32" s="1038"/>
      <c r="AA32" s="1038">
        <v>866</v>
      </c>
      <c r="AB32" s="1038"/>
      <c r="AC32" s="1038"/>
      <c r="AD32" s="1038"/>
      <c r="AE32" s="1039"/>
      <c r="AF32" s="1013">
        <v>866</v>
      </c>
      <c r="AG32" s="1014"/>
      <c r="AH32" s="1014"/>
      <c r="AI32" s="1014"/>
      <c r="AJ32" s="1015"/>
      <c r="AK32" s="974">
        <v>1572</v>
      </c>
      <c r="AL32" s="965"/>
      <c r="AM32" s="965"/>
      <c r="AN32" s="965"/>
      <c r="AO32" s="965"/>
      <c r="AP32" s="965" t="s">
        <v>570</v>
      </c>
      <c r="AQ32" s="965"/>
      <c r="AR32" s="965"/>
      <c r="AS32" s="965"/>
      <c r="AT32" s="965"/>
      <c r="AU32" s="965" t="s">
        <v>570</v>
      </c>
      <c r="AV32" s="965"/>
      <c r="AW32" s="965"/>
      <c r="AX32" s="965"/>
      <c r="AY32" s="965"/>
      <c r="AZ32" s="1036" t="s">
        <v>570</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387</v>
      </c>
      <c r="C33" s="1032"/>
      <c r="D33" s="1032"/>
      <c r="E33" s="1032"/>
      <c r="F33" s="1032"/>
      <c r="G33" s="1032"/>
      <c r="H33" s="1032"/>
      <c r="I33" s="1032"/>
      <c r="J33" s="1032"/>
      <c r="K33" s="1032"/>
      <c r="L33" s="1032"/>
      <c r="M33" s="1032"/>
      <c r="N33" s="1032"/>
      <c r="O33" s="1032"/>
      <c r="P33" s="1033"/>
      <c r="Q33" s="1037">
        <v>122</v>
      </c>
      <c r="R33" s="1038"/>
      <c r="S33" s="1038"/>
      <c r="T33" s="1038"/>
      <c r="U33" s="1038"/>
      <c r="V33" s="1038">
        <v>122</v>
      </c>
      <c r="W33" s="1038"/>
      <c r="X33" s="1038"/>
      <c r="Y33" s="1038"/>
      <c r="Z33" s="1038"/>
      <c r="AA33" s="1038">
        <v>0</v>
      </c>
      <c r="AB33" s="1038"/>
      <c r="AC33" s="1038"/>
      <c r="AD33" s="1038"/>
      <c r="AE33" s="1039"/>
      <c r="AF33" s="1013" t="s">
        <v>111</v>
      </c>
      <c r="AG33" s="1014"/>
      <c r="AH33" s="1014"/>
      <c r="AI33" s="1014"/>
      <c r="AJ33" s="1015"/>
      <c r="AK33" s="974">
        <v>18</v>
      </c>
      <c r="AL33" s="965"/>
      <c r="AM33" s="965"/>
      <c r="AN33" s="965"/>
      <c r="AO33" s="965"/>
      <c r="AP33" s="965" t="s">
        <v>569</v>
      </c>
      <c r="AQ33" s="965"/>
      <c r="AR33" s="965"/>
      <c r="AS33" s="965"/>
      <c r="AT33" s="965"/>
      <c r="AU33" s="965" t="s">
        <v>570</v>
      </c>
      <c r="AV33" s="965"/>
      <c r="AW33" s="965"/>
      <c r="AX33" s="965"/>
      <c r="AY33" s="965"/>
      <c r="AZ33" s="1036" t="s">
        <v>569</v>
      </c>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388</v>
      </c>
      <c r="C34" s="1032"/>
      <c r="D34" s="1032"/>
      <c r="E34" s="1032"/>
      <c r="F34" s="1032"/>
      <c r="G34" s="1032"/>
      <c r="H34" s="1032"/>
      <c r="I34" s="1032"/>
      <c r="J34" s="1032"/>
      <c r="K34" s="1032"/>
      <c r="L34" s="1032"/>
      <c r="M34" s="1032"/>
      <c r="N34" s="1032"/>
      <c r="O34" s="1032"/>
      <c r="P34" s="1033"/>
      <c r="Q34" s="1037">
        <v>10944</v>
      </c>
      <c r="R34" s="1038"/>
      <c r="S34" s="1038"/>
      <c r="T34" s="1038"/>
      <c r="U34" s="1038"/>
      <c r="V34" s="1038">
        <v>9944</v>
      </c>
      <c r="W34" s="1038"/>
      <c r="X34" s="1038"/>
      <c r="Y34" s="1038"/>
      <c r="Z34" s="1038"/>
      <c r="AA34" s="1038">
        <v>1000</v>
      </c>
      <c r="AB34" s="1038"/>
      <c r="AC34" s="1038"/>
      <c r="AD34" s="1038"/>
      <c r="AE34" s="1039"/>
      <c r="AF34" s="1013">
        <v>1000</v>
      </c>
      <c r="AG34" s="1014"/>
      <c r="AH34" s="1014"/>
      <c r="AI34" s="1014"/>
      <c r="AJ34" s="1015"/>
      <c r="AK34" s="974" t="s">
        <v>569</v>
      </c>
      <c r="AL34" s="965"/>
      <c r="AM34" s="965"/>
      <c r="AN34" s="965"/>
      <c r="AO34" s="965"/>
      <c r="AP34" s="965" t="s">
        <v>569</v>
      </c>
      <c r="AQ34" s="965"/>
      <c r="AR34" s="965"/>
      <c r="AS34" s="965"/>
      <c r="AT34" s="965"/>
      <c r="AU34" s="965" t="s">
        <v>570</v>
      </c>
      <c r="AV34" s="965"/>
      <c r="AW34" s="965"/>
      <c r="AX34" s="965"/>
      <c r="AY34" s="965"/>
      <c r="AZ34" s="1036" t="s">
        <v>570</v>
      </c>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389</v>
      </c>
      <c r="C35" s="1032"/>
      <c r="D35" s="1032"/>
      <c r="E35" s="1032"/>
      <c r="F35" s="1032"/>
      <c r="G35" s="1032"/>
      <c r="H35" s="1032"/>
      <c r="I35" s="1032"/>
      <c r="J35" s="1032"/>
      <c r="K35" s="1032"/>
      <c r="L35" s="1032"/>
      <c r="M35" s="1032"/>
      <c r="N35" s="1032"/>
      <c r="O35" s="1032"/>
      <c r="P35" s="1033"/>
      <c r="Q35" s="1037">
        <v>30072</v>
      </c>
      <c r="R35" s="1038"/>
      <c r="S35" s="1038"/>
      <c r="T35" s="1038"/>
      <c r="U35" s="1038"/>
      <c r="V35" s="1038">
        <v>28767</v>
      </c>
      <c r="W35" s="1038"/>
      <c r="X35" s="1038"/>
      <c r="Y35" s="1038"/>
      <c r="Z35" s="1038"/>
      <c r="AA35" s="1038">
        <v>1305</v>
      </c>
      <c r="AB35" s="1038"/>
      <c r="AC35" s="1038"/>
      <c r="AD35" s="1038"/>
      <c r="AE35" s="1039"/>
      <c r="AF35" s="1013">
        <v>25352</v>
      </c>
      <c r="AG35" s="1014"/>
      <c r="AH35" s="1014"/>
      <c r="AI35" s="1014"/>
      <c r="AJ35" s="1015"/>
      <c r="AK35" s="974">
        <v>448</v>
      </c>
      <c r="AL35" s="965"/>
      <c r="AM35" s="965"/>
      <c r="AN35" s="965"/>
      <c r="AO35" s="965"/>
      <c r="AP35" s="965">
        <v>6242</v>
      </c>
      <c r="AQ35" s="965"/>
      <c r="AR35" s="965"/>
      <c r="AS35" s="965"/>
      <c r="AT35" s="965"/>
      <c r="AU35" s="965">
        <v>1679</v>
      </c>
      <c r="AV35" s="965"/>
      <c r="AW35" s="965"/>
      <c r="AX35" s="965"/>
      <c r="AY35" s="965"/>
      <c r="AZ35" s="1036" t="s">
        <v>569</v>
      </c>
      <c r="BA35" s="1036"/>
      <c r="BB35" s="1036"/>
      <c r="BC35" s="1036"/>
      <c r="BD35" s="1036"/>
      <c r="BE35" s="1026" t="s">
        <v>390</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391</v>
      </c>
      <c r="C36" s="1032"/>
      <c r="D36" s="1032"/>
      <c r="E36" s="1032"/>
      <c r="F36" s="1032"/>
      <c r="G36" s="1032"/>
      <c r="H36" s="1032"/>
      <c r="I36" s="1032"/>
      <c r="J36" s="1032"/>
      <c r="K36" s="1032"/>
      <c r="L36" s="1032"/>
      <c r="M36" s="1032"/>
      <c r="N36" s="1032"/>
      <c r="O36" s="1032"/>
      <c r="P36" s="1033"/>
      <c r="Q36" s="1037">
        <v>1911</v>
      </c>
      <c r="R36" s="1038"/>
      <c r="S36" s="1038"/>
      <c r="T36" s="1038"/>
      <c r="U36" s="1038"/>
      <c r="V36" s="1038">
        <v>1699</v>
      </c>
      <c r="W36" s="1038"/>
      <c r="X36" s="1038"/>
      <c r="Y36" s="1038"/>
      <c r="Z36" s="1038"/>
      <c r="AA36" s="1038">
        <v>212</v>
      </c>
      <c r="AB36" s="1038"/>
      <c r="AC36" s="1038"/>
      <c r="AD36" s="1038"/>
      <c r="AE36" s="1039"/>
      <c r="AF36" s="1013">
        <v>2193</v>
      </c>
      <c r="AG36" s="1014"/>
      <c r="AH36" s="1014"/>
      <c r="AI36" s="1014"/>
      <c r="AJ36" s="1015"/>
      <c r="AK36" s="974">
        <v>31</v>
      </c>
      <c r="AL36" s="965"/>
      <c r="AM36" s="965"/>
      <c r="AN36" s="965"/>
      <c r="AO36" s="965"/>
      <c r="AP36" s="965">
        <v>5638</v>
      </c>
      <c r="AQ36" s="965"/>
      <c r="AR36" s="965"/>
      <c r="AS36" s="965"/>
      <c r="AT36" s="965"/>
      <c r="AU36" s="965">
        <v>23</v>
      </c>
      <c r="AV36" s="965"/>
      <c r="AW36" s="965"/>
      <c r="AX36" s="965"/>
      <c r="AY36" s="965"/>
      <c r="AZ36" s="1036" t="s">
        <v>570</v>
      </c>
      <c r="BA36" s="1036"/>
      <c r="BB36" s="1036"/>
      <c r="BC36" s="1036"/>
      <c r="BD36" s="1036"/>
      <c r="BE36" s="1026" t="s">
        <v>390</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392</v>
      </c>
      <c r="C37" s="1032"/>
      <c r="D37" s="1032"/>
      <c r="E37" s="1032"/>
      <c r="F37" s="1032"/>
      <c r="G37" s="1032"/>
      <c r="H37" s="1032"/>
      <c r="I37" s="1032"/>
      <c r="J37" s="1032"/>
      <c r="K37" s="1032"/>
      <c r="L37" s="1032"/>
      <c r="M37" s="1032"/>
      <c r="N37" s="1032"/>
      <c r="O37" s="1032"/>
      <c r="P37" s="1033"/>
      <c r="Q37" s="1037">
        <v>196</v>
      </c>
      <c r="R37" s="1038"/>
      <c r="S37" s="1038"/>
      <c r="T37" s="1038"/>
      <c r="U37" s="1038"/>
      <c r="V37" s="1038">
        <v>192</v>
      </c>
      <c r="W37" s="1038"/>
      <c r="X37" s="1038"/>
      <c r="Y37" s="1038"/>
      <c r="Z37" s="1038"/>
      <c r="AA37" s="1038">
        <v>4</v>
      </c>
      <c r="AB37" s="1038"/>
      <c r="AC37" s="1038"/>
      <c r="AD37" s="1038"/>
      <c r="AE37" s="1039"/>
      <c r="AF37" s="1013">
        <v>4</v>
      </c>
      <c r="AG37" s="1014"/>
      <c r="AH37" s="1014"/>
      <c r="AI37" s="1014"/>
      <c r="AJ37" s="1015"/>
      <c r="AK37" s="974">
        <v>20</v>
      </c>
      <c r="AL37" s="965"/>
      <c r="AM37" s="965"/>
      <c r="AN37" s="965"/>
      <c r="AO37" s="965"/>
      <c r="AP37" s="965">
        <v>565</v>
      </c>
      <c r="AQ37" s="965"/>
      <c r="AR37" s="965"/>
      <c r="AS37" s="965"/>
      <c r="AT37" s="965"/>
      <c r="AU37" s="965">
        <v>158</v>
      </c>
      <c r="AV37" s="965"/>
      <c r="AW37" s="965"/>
      <c r="AX37" s="965"/>
      <c r="AY37" s="965"/>
      <c r="AZ37" s="1036" t="s">
        <v>569</v>
      </c>
      <c r="BA37" s="1036"/>
      <c r="BB37" s="1036"/>
      <c r="BC37" s="1036"/>
      <c r="BD37" s="1036"/>
      <c r="BE37" s="1026" t="s">
        <v>393</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394</v>
      </c>
      <c r="C38" s="1032"/>
      <c r="D38" s="1032"/>
      <c r="E38" s="1032"/>
      <c r="F38" s="1032"/>
      <c r="G38" s="1032"/>
      <c r="H38" s="1032"/>
      <c r="I38" s="1032"/>
      <c r="J38" s="1032"/>
      <c r="K38" s="1032"/>
      <c r="L38" s="1032"/>
      <c r="M38" s="1032"/>
      <c r="N38" s="1032"/>
      <c r="O38" s="1032"/>
      <c r="P38" s="1033"/>
      <c r="Q38" s="1037">
        <v>96</v>
      </c>
      <c r="R38" s="1038"/>
      <c r="S38" s="1038"/>
      <c r="T38" s="1038"/>
      <c r="U38" s="1038"/>
      <c r="V38" s="1038">
        <v>96</v>
      </c>
      <c r="W38" s="1038"/>
      <c r="X38" s="1038"/>
      <c r="Y38" s="1038"/>
      <c r="Z38" s="1038"/>
      <c r="AA38" s="1038">
        <v>0</v>
      </c>
      <c r="AB38" s="1038"/>
      <c r="AC38" s="1038"/>
      <c r="AD38" s="1038"/>
      <c r="AE38" s="1039"/>
      <c r="AF38" s="1013" t="s">
        <v>111</v>
      </c>
      <c r="AG38" s="1014"/>
      <c r="AH38" s="1014"/>
      <c r="AI38" s="1014"/>
      <c r="AJ38" s="1015"/>
      <c r="AK38" s="974">
        <v>37</v>
      </c>
      <c r="AL38" s="965"/>
      <c r="AM38" s="965"/>
      <c r="AN38" s="965"/>
      <c r="AO38" s="965"/>
      <c r="AP38" s="965">
        <v>144</v>
      </c>
      <c r="AQ38" s="965"/>
      <c r="AR38" s="965"/>
      <c r="AS38" s="965"/>
      <c r="AT38" s="965"/>
      <c r="AU38" s="965">
        <v>94</v>
      </c>
      <c r="AV38" s="965"/>
      <c r="AW38" s="965"/>
      <c r="AX38" s="965"/>
      <c r="AY38" s="965"/>
      <c r="AZ38" s="1036" t="s">
        <v>569</v>
      </c>
      <c r="BA38" s="1036"/>
      <c r="BB38" s="1036"/>
      <c r="BC38" s="1036"/>
      <c r="BD38" s="1036"/>
      <c r="BE38" s="1026" t="s">
        <v>393</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395</v>
      </c>
      <c r="C39" s="1032"/>
      <c r="D39" s="1032"/>
      <c r="E39" s="1032"/>
      <c r="F39" s="1032"/>
      <c r="G39" s="1032"/>
      <c r="H39" s="1032"/>
      <c r="I39" s="1032"/>
      <c r="J39" s="1032"/>
      <c r="K39" s="1032"/>
      <c r="L39" s="1032"/>
      <c r="M39" s="1032"/>
      <c r="N39" s="1032"/>
      <c r="O39" s="1032"/>
      <c r="P39" s="1033"/>
      <c r="Q39" s="1037">
        <v>5457</v>
      </c>
      <c r="R39" s="1038"/>
      <c r="S39" s="1038"/>
      <c r="T39" s="1038"/>
      <c r="U39" s="1038"/>
      <c r="V39" s="1038">
        <v>5445</v>
      </c>
      <c r="W39" s="1038"/>
      <c r="X39" s="1038"/>
      <c r="Y39" s="1038"/>
      <c r="Z39" s="1038"/>
      <c r="AA39" s="1038">
        <v>12</v>
      </c>
      <c r="AB39" s="1038"/>
      <c r="AC39" s="1038"/>
      <c r="AD39" s="1038"/>
      <c r="AE39" s="1039"/>
      <c r="AF39" s="1013">
        <v>7</v>
      </c>
      <c r="AG39" s="1014"/>
      <c r="AH39" s="1014"/>
      <c r="AI39" s="1014"/>
      <c r="AJ39" s="1015"/>
      <c r="AK39" s="974">
        <v>1573</v>
      </c>
      <c r="AL39" s="965"/>
      <c r="AM39" s="965"/>
      <c r="AN39" s="965"/>
      <c r="AO39" s="965"/>
      <c r="AP39" s="965">
        <v>37600</v>
      </c>
      <c r="AQ39" s="965"/>
      <c r="AR39" s="965"/>
      <c r="AS39" s="965"/>
      <c r="AT39" s="965"/>
      <c r="AU39" s="965">
        <v>15341</v>
      </c>
      <c r="AV39" s="965"/>
      <c r="AW39" s="965"/>
      <c r="AX39" s="965"/>
      <c r="AY39" s="965"/>
      <c r="AZ39" s="1036" t="s">
        <v>569</v>
      </c>
      <c r="BA39" s="1036"/>
      <c r="BB39" s="1036"/>
      <c r="BC39" s="1036"/>
      <c r="BD39" s="1036"/>
      <c r="BE39" s="1026" t="s">
        <v>393</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t="s">
        <v>396</v>
      </c>
      <c r="C40" s="1032"/>
      <c r="D40" s="1032"/>
      <c r="E40" s="1032"/>
      <c r="F40" s="1032"/>
      <c r="G40" s="1032"/>
      <c r="H40" s="1032"/>
      <c r="I40" s="1032"/>
      <c r="J40" s="1032"/>
      <c r="K40" s="1032"/>
      <c r="L40" s="1032"/>
      <c r="M40" s="1032"/>
      <c r="N40" s="1032"/>
      <c r="O40" s="1032"/>
      <c r="P40" s="1033"/>
      <c r="Q40" s="1037">
        <v>250</v>
      </c>
      <c r="R40" s="1038"/>
      <c r="S40" s="1038"/>
      <c r="T40" s="1038"/>
      <c r="U40" s="1038"/>
      <c r="V40" s="1038">
        <v>250</v>
      </c>
      <c r="W40" s="1038"/>
      <c r="X40" s="1038"/>
      <c r="Y40" s="1038"/>
      <c r="Z40" s="1038"/>
      <c r="AA40" s="1038">
        <v>0</v>
      </c>
      <c r="AB40" s="1038"/>
      <c r="AC40" s="1038"/>
      <c r="AD40" s="1038"/>
      <c r="AE40" s="1039"/>
      <c r="AF40" s="1013" t="s">
        <v>111</v>
      </c>
      <c r="AG40" s="1014"/>
      <c r="AH40" s="1014"/>
      <c r="AI40" s="1014"/>
      <c r="AJ40" s="1015"/>
      <c r="AK40" s="974">
        <v>183</v>
      </c>
      <c r="AL40" s="965"/>
      <c r="AM40" s="965"/>
      <c r="AN40" s="965"/>
      <c r="AO40" s="965"/>
      <c r="AP40" s="965">
        <v>1947</v>
      </c>
      <c r="AQ40" s="965"/>
      <c r="AR40" s="965"/>
      <c r="AS40" s="965"/>
      <c r="AT40" s="965"/>
      <c r="AU40" s="965">
        <v>1947</v>
      </c>
      <c r="AV40" s="965"/>
      <c r="AW40" s="965"/>
      <c r="AX40" s="965"/>
      <c r="AY40" s="965"/>
      <c r="AZ40" s="1036" t="s">
        <v>569</v>
      </c>
      <c r="BA40" s="1036"/>
      <c r="BB40" s="1036"/>
      <c r="BC40" s="1036"/>
      <c r="BD40" s="1036"/>
      <c r="BE40" s="1026" t="s">
        <v>393</v>
      </c>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t="s">
        <v>397</v>
      </c>
      <c r="C41" s="1032"/>
      <c r="D41" s="1032"/>
      <c r="E41" s="1032"/>
      <c r="F41" s="1032"/>
      <c r="G41" s="1032"/>
      <c r="H41" s="1032"/>
      <c r="I41" s="1032"/>
      <c r="J41" s="1032"/>
      <c r="K41" s="1032"/>
      <c r="L41" s="1032"/>
      <c r="M41" s="1032"/>
      <c r="N41" s="1032"/>
      <c r="O41" s="1032"/>
      <c r="P41" s="1033"/>
      <c r="Q41" s="1037">
        <v>71</v>
      </c>
      <c r="R41" s="1038"/>
      <c r="S41" s="1038"/>
      <c r="T41" s="1038"/>
      <c r="U41" s="1038"/>
      <c r="V41" s="1038">
        <v>71</v>
      </c>
      <c r="W41" s="1038"/>
      <c r="X41" s="1038"/>
      <c r="Y41" s="1038"/>
      <c r="Z41" s="1038"/>
      <c r="AA41" s="1038">
        <v>0</v>
      </c>
      <c r="AB41" s="1038"/>
      <c r="AC41" s="1038"/>
      <c r="AD41" s="1038"/>
      <c r="AE41" s="1039"/>
      <c r="AF41" s="1013" t="s">
        <v>111</v>
      </c>
      <c r="AG41" s="1014"/>
      <c r="AH41" s="1014"/>
      <c r="AI41" s="1014"/>
      <c r="AJ41" s="1015"/>
      <c r="AK41" s="974">
        <v>52</v>
      </c>
      <c r="AL41" s="965"/>
      <c r="AM41" s="965"/>
      <c r="AN41" s="965"/>
      <c r="AO41" s="965"/>
      <c r="AP41" s="965">
        <v>470</v>
      </c>
      <c r="AQ41" s="965"/>
      <c r="AR41" s="965"/>
      <c r="AS41" s="965"/>
      <c r="AT41" s="965"/>
      <c r="AU41" s="965">
        <v>467</v>
      </c>
      <c r="AV41" s="965"/>
      <c r="AW41" s="965"/>
      <c r="AX41" s="965"/>
      <c r="AY41" s="965"/>
      <c r="AZ41" s="1036" t="s">
        <v>569</v>
      </c>
      <c r="BA41" s="1036"/>
      <c r="BB41" s="1036"/>
      <c r="BC41" s="1036"/>
      <c r="BD41" s="1036"/>
      <c r="BE41" s="1026" t="s">
        <v>393</v>
      </c>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31655</v>
      </c>
      <c r="AG63" s="953"/>
      <c r="AH63" s="953"/>
      <c r="AI63" s="953"/>
      <c r="AJ63" s="1024"/>
      <c r="AK63" s="1025"/>
      <c r="AL63" s="957"/>
      <c r="AM63" s="957"/>
      <c r="AN63" s="957"/>
      <c r="AO63" s="957"/>
      <c r="AP63" s="953">
        <v>52611</v>
      </c>
      <c r="AQ63" s="953"/>
      <c r="AR63" s="953"/>
      <c r="AS63" s="953"/>
      <c r="AT63" s="953"/>
      <c r="AU63" s="953">
        <v>19709</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401</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402</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542</v>
      </c>
      <c r="C68" s="980"/>
      <c r="D68" s="980"/>
      <c r="E68" s="980"/>
      <c r="F68" s="980"/>
      <c r="G68" s="980"/>
      <c r="H68" s="980"/>
      <c r="I68" s="980"/>
      <c r="J68" s="980"/>
      <c r="K68" s="980"/>
      <c r="L68" s="980"/>
      <c r="M68" s="980"/>
      <c r="N68" s="980"/>
      <c r="O68" s="980"/>
      <c r="P68" s="981"/>
      <c r="Q68" s="982">
        <v>2546</v>
      </c>
      <c r="R68" s="976"/>
      <c r="S68" s="976"/>
      <c r="T68" s="976"/>
      <c r="U68" s="976"/>
      <c r="V68" s="976">
        <v>2315</v>
      </c>
      <c r="W68" s="976"/>
      <c r="X68" s="976"/>
      <c r="Y68" s="976"/>
      <c r="Z68" s="976"/>
      <c r="AA68" s="976">
        <v>231</v>
      </c>
      <c r="AB68" s="976"/>
      <c r="AC68" s="976"/>
      <c r="AD68" s="976"/>
      <c r="AE68" s="976"/>
      <c r="AF68" s="976">
        <v>150</v>
      </c>
      <c r="AG68" s="976"/>
      <c r="AH68" s="976"/>
      <c r="AI68" s="976"/>
      <c r="AJ68" s="976"/>
      <c r="AK68" s="976">
        <v>228</v>
      </c>
      <c r="AL68" s="976"/>
      <c r="AM68" s="976"/>
      <c r="AN68" s="976"/>
      <c r="AO68" s="976"/>
      <c r="AP68" s="976">
        <v>563</v>
      </c>
      <c r="AQ68" s="976"/>
      <c r="AR68" s="976"/>
      <c r="AS68" s="976"/>
      <c r="AT68" s="976"/>
      <c r="AU68" s="976">
        <v>393</v>
      </c>
      <c r="AV68" s="976"/>
      <c r="AW68" s="976"/>
      <c r="AX68" s="976"/>
      <c r="AY68" s="976"/>
      <c r="AZ68" s="977" t="s">
        <v>563</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543</v>
      </c>
      <c r="C69" s="969"/>
      <c r="D69" s="969"/>
      <c r="E69" s="969"/>
      <c r="F69" s="969"/>
      <c r="G69" s="969"/>
      <c r="H69" s="969"/>
      <c r="I69" s="969"/>
      <c r="J69" s="969"/>
      <c r="K69" s="969"/>
      <c r="L69" s="969"/>
      <c r="M69" s="969"/>
      <c r="N69" s="969"/>
      <c r="O69" s="969"/>
      <c r="P69" s="970"/>
      <c r="Q69" s="971">
        <v>925</v>
      </c>
      <c r="R69" s="965"/>
      <c r="S69" s="965"/>
      <c r="T69" s="965"/>
      <c r="U69" s="965"/>
      <c r="V69" s="965">
        <v>812</v>
      </c>
      <c r="W69" s="965"/>
      <c r="X69" s="965"/>
      <c r="Y69" s="965"/>
      <c r="Z69" s="965"/>
      <c r="AA69" s="965">
        <v>112</v>
      </c>
      <c r="AB69" s="965"/>
      <c r="AC69" s="965"/>
      <c r="AD69" s="965"/>
      <c r="AE69" s="965"/>
      <c r="AF69" s="965">
        <v>112</v>
      </c>
      <c r="AG69" s="965"/>
      <c r="AH69" s="965"/>
      <c r="AI69" s="965"/>
      <c r="AJ69" s="965"/>
      <c r="AK69" s="965" t="s">
        <v>571</v>
      </c>
      <c r="AL69" s="965"/>
      <c r="AM69" s="965"/>
      <c r="AN69" s="965"/>
      <c r="AO69" s="965"/>
      <c r="AP69" s="965">
        <v>500</v>
      </c>
      <c r="AQ69" s="965"/>
      <c r="AR69" s="965"/>
      <c r="AS69" s="965"/>
      <c r="AT69" s="965"/>
      <c r="AU69" s="965">
        <v>130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544</v>
      </c>
      <c r="C70" s="969"/>
      <c r="D70" s="969"/>
      <c r="E70" s="969"/>
      <c r="F70" s="969"/>
      <c r="G70" s="969"/>
      <c r="H70" s="969"/>
      <c r="I70" s="969"/>
      <c r="J70" s="969"/>
      <c r="K70" s="969"/>
      <c r="L70" s="969"/>
      <c r="M70" s="969"/>
      <c r="N70" s="969"/>
      <c r="O70" s="969"/>
      <c r="P70" s="970"/>
      <c r="Q70" s="971">
        <v>658</v>
      </c>
      <c r="R70" s="965"/>
      <c r="S70" s="965"/>
      <c r="T70" s="965"/>
      <c r="U70" s="965"/>
      <c r="V70" s="965">
        <v>597</v>
      </c>
      <c r="W70" s="965"/>
      <c r="X70" s="965"/>
      <c r="Y70" s="965"/>
      <c r="Z70" s="965"/>
      <c r="AA70" s="965">
        <v>61</v>
      </c>
      <c r="AB70" s="965"/>
      <c r="AC70" s="965"/>
      <c r="AD70" s="965"/>
      <c r="AE70" s="965"/>
      <c r="AF70" s="965">
        <v>61</v>
      </c>
      <c r="AG70" s="965"/>
      <c r="AH70" s="965"/>
      <c r="AI70" s="965"/>
      <c r="AJ70" s="965"/>
      <c r="AK70" s="965">
        <v>50</v>
      </c>
      <c r="AL70" s="965"/>
      <c r="AM70" s="965"/>
      <c r="AN70" s="965"/>
      <c r="AO70" s="965"/>
      <c r="AP70" s="965">
        <v>74</v>
      </c>
      <c r="AQ70" s="965"/>
      <c r="AR70" s="965"/>
      <c r="AS70" s="965"/>
      <c r="AT70" s="965"/>
      <c r="AU70" s="965">
        <v>27</v>
      </c>
      <c r="AV70" s="965"/>
      <c r="AW70" s="965"/>
      <c r="AX70" s="965"/>
      <c r="AY70" s="965"/>
      <c r="AZ70" s="966" t="s">
        <v>564</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545</v>
      </c>
      <c r="C71" s="969"/>
      <c r="D71" s="969"/>
      <c r="E71" s="969"/>
      <c r="F71" s="969"/>
      <c r="G71" s="969"/>
      <c r="H71" s="969"/>
      <c r="I71" s="969"/>
      <c r="J71" s="969"/>
      <c r="K71" s="969"/>
      <c r="L71" s="969"/>
      <c r="M71" s="969"/>
      <c r="N71" s="969"/>
      <c r="O71" s="969"/>
      <c r="P71" s="970"/>
      <c r="Q71" s="971">
        <v>2032</v>
      </c>
      <c r="R71" s="965"/>
      <c r="S71" s="965"/>
      <c r="T71" s="965"/>
      <c r="U71" s="965"/>
      <c r="V71" s="965">
        <v>1690</v>
      </c>
      <c r="W71" s="965"/>
      <c r="X71" s="965"/>
      <c r="Y71" s="965"/>
      <c r="Z71" s="965"/>
      <c r="AA71" s="965">
        <v>342</v>
      </c>
      <c r="AB71" s="965"/>
      <c r="AC71" s="965"/>
      <c r="AD71" s="965"/>
      <c r="AE71" s="965"/>
      <c r="AF71" s="965">
        <v>29</v>
      </c>
      <c r="AG71" s="965"/>
      <c r="AH71" s="965"/>
      <c r="AI71" s="965"/>
      <c r="AJ71" s="965"/>
      <c r="AK71" s="965">
        <v>444</v>
      </c>
      <c r="AL71" s="965"/>
      <c r="AM71" s="965"/>
      <c r="AN71" s="965"/>
      <c r="AO71" s="965"/>
      <c r="AP71" s="965">
        <v>1216</v>
      </c>
      <c r="AQ71" s="965"/>
      <c r="AR71" s="965"/>
      <c r="AS71" s="965"/>
      <c r="AT71" s="965"/>
      <c r="AU71" s="965" t="s">
        <v>572</v>
      </c>
      <c r="AV71" s="965"/>
      <c r="AW71" s="965"/>
      <c r="AX71" s="965"/>
      <c r="AY71" s="965"/>
      <c r="AZ71" s="966" t="s">
        <v>565</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546</v>
      </c>
      <c r="C72" s="969"/>
      <c r="D72" s="969"/>
      <c r="E72" s="969"/>
      <c r="F72" s="969"/>
      <c r="G72" s="969"/>
      <c r="H72" s="969"/>
      <c r="I72" s="969"/>
      <c r="J72" s="969"/>
      <c r="K72" s="969"/>
      <c r="L72" s="969"/>
      <c r="M72" s="969"/>
      <c r="N72" s="969"/>
      <c r="O72" s="969"/>
      <c r="P72" s="970"/>
      <c r="Q72" s="971">
        <v>97</v>
      </c>
      <c r="R72" s="965"/>
      <c r="S72" s="965"/>
      <c r="T72" s="965"/>
      <c r="U72" s="965"/>
      <c r="V72" s="965">
        <v>81</v>
      </c>
      <c r="W72" s="965"/>
      <c r="X72" s="965"/>
      <c r="Y72" s="965"/>
      <c r="Z72" s="965"/>
      <c r="AA72" s="965">
        <v>16</v>
      </c>
      <c r="AB72" s="965"/>
      <c r="AC72" s="965"/>
      <c r="AD72" s="965"/>
      <c r="AE72" s="965"/>
      <c r="AF72" s="965">
        <v>16</v>
      </c>
      <c r="AG72" s="965"/>
      <c r="AH72" s="965"/>
      <c r="AI72" s="965"/>
      <c r="AJ72" s="965"/>
      <c r="AK72" s="965">
        <v>4</v>
      </c>
      <c r="AL72" s="965"/>
      <c r="AM72" s="965"/>
      <c r="AN72" s="965"/>
      <c r="AO72" s="965"/>
      <c r="AP72" s="965" t="s">
        <v>571</v>
      </c>
      <c r="AQ72" s="965"/>
      <c r="AR72" s="965"/>
      <c r="AS72" s="965"/>
      <c r="AT72" s="965"/>
      <c r="AU72" s="965" t="s">
        <v>572</v>
      </c>
      <c r="AV72" s="965"/>
      <c r="AW72" s="965"/>
      <c r="AX72" s="965"/>
      <c r="AY72" s="965"/>
      <c r="AZ72" s="966" t="s">
        <v>566</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547</v>
      </c>
      <c r="C73" s="969"/>
      <c r="D73" s="969"/>
      <c r="E73" s="969"/>
      <c r="F73" s="969"/>
      <c r="G73" s="969"/>
      <c r="H73" s="969"/>
      <c r="I73" s="969"/>
      <c r="J73" s="969"/>
      <c r="K73" s="969"/>
      <c r="L73" s="969"/>
      <c r="M73" s="969"/>
      <c r="N73" s="969"/>
      <c r="O73" s="969"/>
      <c r="P73" s="970"/>
      <c r="Q73" s="971">
        <v>393</v>
      </c>
      <c r="R73" s="965"/>
      <c r="S73" s="965"/>
      <c r="T73" s="965"/>
      <c r="U73" s="965"/>
      <c r="V73" s="965">
        <v>392</v>
      </c>
      <c r="W73" s="965"/>
      <c r="X73" s="965"/>
      <c r="Y73" s="965"/>
      <c r="Z73" s="965"/>
      <c r="AA73" s="965">
        <v>1</v>
      </c>
      <c r="AB73" s="965"/>
      <c r="AC73" s="965"/>
      <c r="AD73" s="965"/>
      <c r="AE73" s="965"/>
      <c r="AF73" s="965">
        <v>1</v>
      </c>
      <c r="AG73" s="965"/>
      <c r="AH73" s="965"/>
      <c r="AI73" s="965"/>
      <c r="AJ73" s="965"/>
      <c r="AK73" s="965">
        <v>93</v>
      </c>
      <c r="AL73" s="965"/>
      <c r="AM73" s="965"/>
      <c r="AN73" s="965"/>
      <c r="AO73" s="965"/>
      <c r="AP73" s="965">
        <v>54</v>
      </c>
      <c r="AQ73" s="965"/>
      <c r="AR73" s="965"/>
      <c r="AS73" s="965"/>
      <c r="AT73" s="965"/>
      <c r="AU73" s="965">
        <v>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548</v>
      </c>
      <c r="C74" s="969"/>
      <c r="D74" s="969"/>
      <c r="E74" s="969"/>
      <c r="F74" s="969"/>
      <c r="G74" s="969"/>
      <c r="H74" s="969"/>
      <c r="I74" s="969"/>
      <c r="J74" s="969"/>
      <c r="K74" s="969"/>
      <c r="L74" s="969"/>
      <c r="M74" s="969"/>
      <c r="N74" s="969"/>
      <c r="O74" s="969"/>
      <c r="P74" s="970"/>
      <c r="Q74" s="971">
        <v>101</v>
      </c>
      <c r="R74" s="965"/>
      <c r="S74" s="965"/>
      <c r="T74" s="965"/>
      <c r="U74" s="965"/>
      <c r="V74" s="965">
        <v>96</v>
      </c>
      <c r="W74" s="965"/>
      <c r="X74" s="965"/>
      <c r="Y74" s="965"/>
      <c r="Z74" s="965"/>
      <c r="AA74" s="965">
        <v>5</v>
      </c>
      <c r="AB74" s="965"/>
      <c r="AC74" s="965"/>
      <c r="AD74" s="965"/>
      <c r="AE74" s="965"/>
      <c r="AF74" s="965">
        <v>5</v>
      </c>
      <c r="AG74" s="965"/>
      <c r="AH74" s="965"/>
      <c r="AI74" s="965"/>
      <c r="AJ74" s="965"/>
      <c r="AK74" s="965" t="s">
        <v>571</v>
      </c>
      <c r="AL74" s="965"/>
      <c r="AM74" s="965"/>
      <c r="AN74" s="965"/>
      <c r="AO74" s="965"/>
      <c r="AP74" s="965">
        <v>150</v>
      </c>
      <c r="AQ74" s="965"/>
      <c r="AR74" s="965"/>
      <c r="AS74" s="965"/>
      <c r="AT74" s="965"/>
      <c r="AU74" s="965">
        <v>35</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549</v>
      </c>
      <c r="C75" s="969"/>
      <c r="D75" s="969"/>
      <c r="E75" s="969"/>
      <c r="F75" s="969"/>
      <c r="G75" s="969"/>
      <c r="H75" s="969"/>
      <c r="I75" s="969"/>
      <c r="J75" s="969"/>
      <c r="K75" s="969"/>
      <c r="L75" s="969"/>
      <c r="M75" s="969"/>
      <c r="N75" s="969"/>
      <c r="O75" s="969"/>
      <c r="P75" s="970"/>
      <c r="Q75" s="972">
        <v>250</v>
      </c>
      <c r="R75" s="973"/>
      <c r="S75" s="973"/>
      <c r="T75" s="973"/>
      <c r="U75" s="974"/>
      <c r="V75" s="975">
        <v>213</v>
      </c>
      <c r="W75" s="973"/>
      <c r="X75" s="973"/>
      <c r="Y75" s="973"/>
      <c r="Z75" s="974"/>
      <c r="AA75" s="975">
        <v>37</v>
      </c>
      <c r="AB75" s="973"/>
      <c r="AC75" s="973"/>
      <c r="AD75" s="973"/>
      <c r="AE75" s="974"/>
      <c r="AF75" s="975">
        <v>37</v>
      </c>
      <c r="AG75" s="973"/>
      <c r="AH75" s="973"/>
      <c r="AI75" s="973"/>
      <c r="AJ75" s="974"/>
      <c r="AK75" s="975" t="s">
        <v>572</v>
      </c>
      <c r="AL75" s="973"/>
      <c r="AM75" s="973"/>
      <c r="AN75" s="973"/>
      <c r="AO75" s="974"/>
      <c r="AP75" s="975" t="s">
        <v>571</v>
      </c>
      <c r="AQ75" s="973"/>
      <c r="AR75" s="973"/>
      <c r="AS75" s="973"/>
      <c r="AT75" s="974"/>
      <c r="AU75" s="975" t="s">
        <v>571</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550</v>
      </c>
      <c r="C76" s="969"/>
      <c r="D76" s="969"/>
      <c r="E76" s="969"/>
      <c r="F76" s="969"/>
      <c r="G76" s="969"/>
      <c r="H76" s="969"/>
      <c r="I76" s="969"/>
      <c r="J76" s="969"/>
      <c r="K76" s="969"/>
      <c r="L76" s="969"/>
      <c r="M76" s="969"/>
      <c r="N76" s="969"/>
      <c r="O76" s="969"/>
      <c r="P76" s="970"/>
      <c r="Q76" s="972">
        <v>224498</v>
      </c>
      <c r="R76" s="973"/>
      <c r="S76" s="973"/>
      <c r="T76" s="973"/>
      <c r="U76" s="974"/>
      <c r="V76" s="975">
        <v>216268</v>
      </c>
      <c r="W76" s="973"/>
      <c r="X76" s="973"/>
      <c r="Y76" s="973"/>
      <c r="Z76" s="974"/>
      <c r="AA76" s="975">
        <v>8230</v>
      </c>
      <c r="AB76" s="973"/>
      <c r="AC76" s="973"/>
      <c r="AD76" s="973"/>
      <c r="AE76" s="974"/>
      <c r="AF76" s="975">
        <v>8230</v>
      </c>
      <c r="AG76" s="973"/>
      <c r="AH76" s="973"/>
      <c r="AI76" s="973"/>
      <c r="AJ76" s="974"/>
      <c r="AK76" s="975">
        <v>1320</v>
      </c>
      <c r="AL76" s="973"/>
      <c r="AM76" s="973"/>
      <c r="AN76" s="973"/>
      <c r="AO76" s="974"/>
      <c r="AP76" s="975" t="s">
        <v>572</v>
      </c>
      <c r="AQ76" s="973"/>
      <c r="AR76" s="973"/>
      <c r="AS76" s="973"/>
      <c r="AT76" s="974"/>
      <c r="AU76" s="975" t="s">
        <v>572</v>
      </c>
      <c r="AV76" s="973"/>
      <c r="AW76" s="973"/>
      <c r="AX76" s="973"/>
      <c r="AY76" s="974"/>
      <c r="AZ76" s="966" t="s">
        <v>567</v>
      </c>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551</v>
      </c>
      <c r="C77" s="969"/>
      <c r="D77" s="969"/>
      <c r="E77" s="969"/>
      <c r="F77" s="969"/>
      <c r="G77" s="969"/>
      <c r="H77" s="969"/>
      <c r="I77" s="969"/>
      <c r="J77" s="969"/>
      <c r="K77" s="969"/>
      <c r="L77" s="969"/>
      <c r="M77" s="969"/>
      <c r="N77" s="969"/>
      <c r="O77" s="969"/>
      <c r="P77" s="970"/>
      <c r="Q77" s="972">
        <v>138</v>
      </c>
      <c r="R77" s="973"/>
      <c r="S77" s="973"/>
      <c r="T77" s="973"/>
      <c r="U77" s="974"/>
      <c r="V77" s="975">
        <v>65</v>
      </c>
      <c r="W77" s="973"/>
      <c r="X77" s="973"/>
      <c r="Y77" s="973"/>
      <c r="Z77" s="974"/>
      <c r="AA77" s="975">
        <v>73</v>
      </c>
      <c r="AB77" s="973"/>
      <c r="AC77" s="973"/>
      <c r="AD77" s="973"/>
      <c r="AE77" s="974"/>
      <c r="AF77" s="975">
        <v>1154</v>
      </c>
      <c r="AG77" s="973"/>
      <c r="AH77" s="973"/>
      <c r="AI77" s="973"/>
      <c r="AJ77" s="974"/>
      <c r="AK77" s="975" t="s">
        <v>572</v>
      </c>
      <c r="AL77" s="973"/>
      <c r="AM77" s="973"/>
      <c r="AN77" s="973"/>
      <c r="AO77" s="974"/>
      <c r="AP77" s="975">
        <v>725</v>
      </c>
      <c r="AQ77" s="973"/>
      <c r="AR77" s="973"/>
      <c r="AS77" s="973"/>
      <c r="AT77" s="974"/>
      <c r="AU77" s="975" t="s">
        <v>575</v>
      </c>
      <c r="AV77" s="973"/>
      <c r="AW77" s="973"/>
      <c r="AX77" s="973"/>
      <c r="AY77" s="974"/>
      <c r="AZ77" s="966" t="s">
        <v>568</v>
      </c>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552</v>
      </c>
      <c r="C78" s="969"/>
      <c r="D78" s="969"/>
      <c r="E78" s="969"/>
      <c r="F78" s="969"/>
      <c r="G78" s="969"/>
      <c r="H78" s="969"/>
      <c r="I78" s="969"/>
      <c r="J78" s="969"/>
      <c r="K78" s="969"/>
      <c r="L78" s="969"/>
      <c r="M78" s="969"/>
      <c r="N78" s="969"/>
      <c r="O78" s="969"/>
      <c r="P78" s="970"/>
      <c r="Q78" s="971">
        <v>50</v>
      </c>
      <c r="R78" s="965"/>
      <c r="S78" s="965"/>
      <c r="T78" s="965"/>
      <c r="U78" s="965"/>
      <c r="V78" s="965">
        <v>42</v>
      </c>
      <c r="W78" s="965"/>
      <c r="X78" s="965"/>
      <c r="Y78" s="965"/>
      <c r="Z78" s="965"/>
      <c r="AA78" s="965">
        <v>9</v>
      </c>
      <c r="AB78" s="965"/>
      <c r="AC78" s="965"/>
      <c r="AD78" s="965"/>
      <c r="AE78" s="965"/>
      <c r="AF78" s="965">
        <v>9</v>
      </c>
      <c r="AG78" s="965"/>
      <c r="AH78" s="965"/>
      <c r="AI78" s="965"/>
      <c r="AJ78" s="965"/>
      <c r="AK78" s="965" t="s">
        <v>572</v>
      </c>
      <c r="AL78" s="965"/>
      <c r="AM78" s="965"/>
      <c r="AN78" s="965"/>
      <c r="AO78" s="965"/>
      <c r="AP78" s="965" t="s">
        <v>571</v>
      </c>
      <c r="AQ78" s="965"/>
      <c r="AR78" s="965"/>
      <c r="AS78" s="965"/>
      <c r="AT78" s="965"/>
      <c r="AU78" s="965" t="s">
        <v>571</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553</v>
      </c>
      <c r="C79" s="969"/>
      <c r="D79" s="969"/>
      <c r="E79" s="969"/>
      <c r="F79" s="969"/>
      <c r="G79" s="969"/>
      <c r="H79" s="969"/>
      <c r="I79" s="969"/>
      <c r="J79" s="969"/>
      <c r="K79" s="969"/>
      <c r="L79" s="969"/>
      <c r="M79" s="969"/>
      <c r="N79" s="969"/>
      <c r="O79" s="969"/>
      <c r="P79" s="970"/>
      <c r="Q79" s="971">
        <v>69</v>
      </c>
      <c r="R79" s="965"/>
      <c r="S79" s="965"/>
      <c r="T79" s="965"/>
      <c r="U79" s="965"/>
      <c r="V79" s="965">
        <v>64</v>
      </c>
      <c r="W79" s="965"/>
      <c r="X79" s="965"/>
      <c r="Y79" s="965"/>
      <c r="Z79" s="965"/>
      <c r="AA79" s="965">
        <v>4</v>
      </c>
      <c r="AB79" s="965"/>
      <c r="AC79" s="965"/>
      <c r="AD79" s="965"/>
      <c r="AE79" s="965"/>
      <c r="AF79" s="965">
        <v>4</v>
      </c>
      <c r="AG79" s="965"/>
      <c r="AH79" s="965"/>
      <c r="AI79" s="965"/>
      <c r="AJ79" s="965"/>
      <c r="AK79" s="965" t="s">
        <v>572</v>
      </c>
      <c r="AL79" s="965"/>
      <c r="AM79" s="965"/>
      <c r="AN79" s="965"/>
      <c r="AO79" s="965"/>
      <c r="AP79" s="965" t="s">
        <v>572</v>
      </c>
      <c r="AQ79" s="965"/>
      <c r="AR79" s="965"/>
      <c r="AS79" s="965"/>
      <c r="AT79" s="965"/>
      <c r="AU79" s="965" t="s">
        <v>572</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403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9810</v>
      </c>
      <c r="AG88" s="953"/>
      <c r="AH88" s="953"/>
      <c r="AI88" s="953"/>
      <c r="AJ88" s="953"/>
      <c r="AK88" s="957"/>
      <c r="AL88" s="957"/>
      <c r="AM88" s="957"/>
      <c r="AN88" s="957"/>
      <c r="AO88" s="957"/>
      <c r="AP88" s="953">
        <v>3282</v>
      </c>
      <c r="AQ88" s="953"/>
      <c r="AR88" s="953"/>
      <c r="AS88" s="953"/>
      <c r="AT88" s="953"/>
      <c r="AU88" s="953">
        <v>728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404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129</v>
      </c>
      <c r="CS102" s="945"/>
      <c r="CT102" s="945"/>
      <c r="CU102" s="945"/>
      <c r="CV102" s="946"/>
      <c r="CW102" s="944">
        <v>97</v>
      </c>
      <c r="CX102" s="945"/>
      <c r="CY102" s="945"/>
      <c r="CZ102" s="945"/>
      <c r="DA102" s="946"/>
      <c r="DB102" s="944">
        <v>0</v>
      </c>
      <c r="DC102" s="945"/>
      <c r="DD102" s="945"/>
      <c r="DE102" s="945"/>
      <c r="DF102" s="946"/>
      <c r="DG102" s="944">
        <v>13377</v>
      </c>
      <c r="DH102" s="945"/>
      <c r="DI102" s="945"/>
      <c r="DJ102" s="945"/>
      <c r="DK102" s="946"/>
      <c r="DL102" s="944">
        <v>0</v>
      </c>
      <c r="DM102" s="945"/>
      <c r="DN102" s="945"/>
      <c r="DO102" s="945"/>
      <c r="DP102" s="946"/>
      <c r="DQ102" s="944">
        <v>3472</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410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411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412</v>
      </c>
      <c r="AB109" s="886"/>
      <c r="AC109" s="886"/>
      <c r="AD109" s="886"/>
      <c r="AE109" s="887"/>
      <c r="AF109" s="888" t="s">
        <v>286</v>
      </c>
      <c r="AG109" s="886"/>
      <c r="AH109" s="886"/>
      <c r="AI109" s="886"/>
      <c r="AJ109" s="887"/>
      <c r="AK109" s="888" t="s">
        <v>285</v>
      </c>
      <c r="AL109" s="886"/>
      <c r="AM109" s="886"/>
      <c r="AN109" s="886"/>
      <c r="AO109" s="887"/>
      <c r="AP109" s="888" t="s">
        <v>413</v>
      </c>
      <c r="AQ109" s="886"/>
      <c r="AR109" s="886"/>
      <c r="AS109" s="886"/>
      <c r="AT109" s="917"/>
      <c r="AU109" s="885" t="s">
        <v>411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412</v>
      </c>
      <c r="BR109" s="886"/>
      <c r="BS109" s="886"/>
      <c r="BT109" s="886"/>
      <c r="BU109" s="887"/>
      <c r="BV109" s="888" t="s">
        <v>286</v>
      </c>
      <c r="BW109" s="886"/>
      <c r="BX109" s="886"/>
      <c r="BY109" s="886"/>
      <c r="BZ109" s="887"/>
      <c r="CA109" s="888" t="s">
        <v>285</v>
      </c>
      <c r="CB109" s="886"/>
      <c r="CC109" s="886"/>
      <c r="CD109" s="886"/>
      <c r="CE109" s="887"/>
      <c r="CF109" s="926" t="s">
        <v>413</v>
      </c>
      <c r="CG109" s="926"/>
      <c r="CH109" s="926"/>
      <c r="CI109" s="926"/>
      <c r="CJ109" s="926"/>
      <c r="CK109" s="888" t="s">
        <v>414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412</v>
      </c>
      <c r="DH109" s="886"/>
      <c r="DI109" s="886"/>
      <c r="DJ109" s="886"/>
      <c r="DK109" s="887"/>
      <c r="DL109" s="888" t="s">
        <v>286</v>
      </c>
      <c r="DM109" s="886"/>
      <c r="DN109" s="886"/>
      <c r="DO109" s="886"/>
      <c r="DP109" s="887"/>
      <c r="DQ109" s="888" t="s">
        <v>285</v>
      </c>
      <c r="DR109" s="886"/>
      <c r="DS109" s="886"/>
      <c r="DT109" s="886"/>
      <c r="DU109" s="887"/>
      <c r="DV109" s="888" t="s">
        <v>413</v>
      </c>
      <c r="DW109" s="886"/>
      <c r="DX109" s="886"/>
      <c r="DY109" s="886"/>
      <c r="DZ109" s="917"/>
    </row>
    <row r="110" spans="1:131" s="197" customFormat="1" ht="26.25" customHeight="1">
      <c r="A110" s="755" t="s">
        <v>415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4552797</v>
      </c>
      <c r="AB110" s="871"/>
      <c r="AC110" s="871"/>
      <c r="AD110" s="871"/>
      <c r="AE110" s="872"/>
      <c r="AF110" s="873">
        <v>4754545</v>
      </c>
      <c r="AG110" s="871"/>
      <c r="AH110" s="871"/>
      <c r="AI110" s="871"/>
      <c r="AJ110" s="872"/>
      <c r="AK110" s="873">
        <v>4970135</v>
      </c>
      <c r="AL110" s="871"/>
      <c r="AM110" s="871"/>
      <c r="AN110" s="871"/>
      <c r="AO110" s="872"/>
      <c r="AP110" s="874">
        <v>16.600000000000001</v>
      </c>
      <c r="AQ110" s="875"/>
      <c r="AR110" s="875"/>
      <c r="AS110" s="875"/>
      <c r="AT110" s="876"/>
      <c r="AU110" s="918" t="s">
        <v>61</v>
      </c>
      <c r="AV110" s="919"/>
      <c r="AW110" s="919"/>
      <c r="AX110" s="919"/>
      <c r="AY110" s="920"/>
      <c r="AZ110" s="814" t="s">
        <v>416</v>
      </c>
      <c r="BA110" s="756"/>
      <c r="BB110" s="756"/>
      <c r="BC110" s="756"/>
      <c r="BD110" s="756"/>
      <c r="BE110" s="756"/>
      <c r="BF110" s="756"/>
      <c r="BG110" s="756"/>
      <c r="BH110" s="756"/>
      <c r="BI110" s="756"/>
      <c r="BJ110" s="756"/>
      <c r="BK110" s="756"/>
      <c r="BL110" s="756"/>
      <c r="BM110" s="756"/>
      <c r="BN110" s="756"/>
      <c r="BO110" s="756"/>
      <c r="BP110" s="757"/>
      <c r="BQ110" s="797">
        <v>55324472</v>
      </c>
      <c r="BR110" s="798"/>
      <c r="BS110" s="798"/>
      <c r="BT110" s="798"/>
      <c r="BU110" s="798"/>
      <c r="BV110" s="798">
        <v>57873609</v>
      </c>
      <c r="BW110" s="798"/>
      <c r="BX110" s="798"/>
      <c r="BY110" s="798"/>
      <c r="BZ110" s="798"/>
      <c r="CA110" s="798">
        <v>59674777</v>
      </c>
      <c r="CB110" s="798"/>
      <c r="CC110" s="798"/>
      <c r="CD110" s="798"/>
      <c r="CE110" s="798"/>
      <c r="CF110" s="859">
        <v>198.9</v>
      </c>
      <c r="CG110" s="860"/>
      <c r="CH110" s="860"/>
      <c r="CI110" s="860"/>
      <c r="CJ110" s="860"/>
      <c r="CK110" s="914" t="s">
        <v>417</v>
      </c>
      <c r="CL110" s="862"/>
      <c r="CM110" s="867" t="s">
        <v>418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1999606</v>
      </c>
      <c r="DH110" s="798"/>
      <c r="DI110" s="798"/>
      <c r="DJ110" s="798"/>
      <c r="DK110" s="798"/>
      <c r="DL110" s="798">
        <v>1863726</v>
      </c>
      <c r="DM110" s="798"/>
      <c r="DN110" s="798"/>
      <c r="DO110" s="798"/>
      <c r="DP110" s="798"/>
      <c r="DQ110" s="798">
        <v>1725075</v>
      </c>
      <c r="DR110" s="798"/>
      <c r="DS110" s="798"/>
      <c r="DT110" s="798"/>
      <c r="DU110" s="798"/>
      <c r="DV110" s="799">
        <v>5.7</v>
      </c>
      <c r="DW110" s="799"/>
      <c r="DX110" s="799"/>
      <c r="DY110" s="799"/>
      <c r="DZ110" s="800"/>
    </row>
    <row r="111" spans="1:131" s="197" customFormat="1" ht="26.25" customHeight="1">
      <c r="A111" s="776" t="s">
        <v>419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420</v>
      </c>
      <c r="BA111" s="766"/>
      <c r="BB111" s="766"/>
      <c r="BC111" s="766"/>
      <c r="BD111" s="766"/>
      <c r="BE111" s="766"/>
      <c r="BF111" s="766"/>
      <c r="BG111" s="766"/>
      <c r="BH111" s="766"/>
      <c r="BI111" s="766"/>
      <c r="BJ111" s="766"/>
      <c r="BK111" s="766"/>
      <c r="BL111" s="766"/>
      <c r="BM111" s="766"/>
      <c r="BN111" s="766"/>
      <c r="BO111" s="766"/>
      <c r="BP111" s="767"/>
      <c r="BQ111" s="768">
        <v>10491251</v>
      </c>
      <c r="BR111" s="769"/>
      <c r="BS111" s="769"/>
      <c r="BT111" s="769"/>
      <c r="BU111" s="769"/>
      <c r="BV111" s="769">
        <v>9744331</v>
      </c>
      <c r="BW111" s="769"/>
      <c r="BX111" s="769"/>
      <c r="BY111" s="769"/>
      <c r="BZ111" s="769"/>
      <c r="CA111" s="769">
        <v>7597063</v>
      </c>
      <c r="CB111" s="769"/>
      <c r="CC111" s="769"/>
      <c r="CD111" s="769"/>
      <c r="CE111" s="769"/>
      <c r="CF111" s="846">
        <v>25.3</v>
      </c>
      <c r="CG111" s="847"/>
      <c r="CH111" s="847"/>
      <c r="CI111" s="847"/>
      <c r="CJ111" s="847"/>
      <c r="CK111" s="915"/>
      <c r="CL111" s="864"/>
      <c r="CM111" s="801" t="s">
        <v>421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422</v>
      </c>
      <c r="B112" s="901"/>
      <c r="C112" s="766" t="s">
        <v>423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424</v>
      </c>
      <c r="BA112" s="766"/>
      <c r="BB112" s="766"/>
      <c r="BC112" s="766"/>
      <c r="BD112" s="766"/>
      <c r="BE112" s="766"/>
      <c r="BF112" s="766"/>
      <c r="BG112" s="766"/>
      <c r="BH112" s="766"/>
      <c r="BI112" s="766"/>
      <c r="BJ112" s="766"/>
      <c r="BK112" s="766"/>
      <c r="BL112" s="766"/>
      <c r="BM112" s="766"/>
      <c r="BN112" s="766"/>
      <c r="BO112" s="766"/>
      <c r="BP112" s="767"/>
      <c r="BQ112" s="768">
        <v>20807526</v>
      </c>
      <c r="BR112" s="769"/>
      <c r="BS112" s="769"/>
      <c r="BT112" s="769"/>
      <c r="BU112" s="769"/>
      <c r="BV112" s="769">
        <v>19589209</v>
      </c>
      <c r="BW112" s="769"/>
      <c r="BX112" s="769"/>
      <c r="BY112" s="769"/>
      <c r="BZ112" s="769"/>
      <c r="CA112" s="769">
        <v>19708530</v>
      </c>
      <c r="CB112" s="769"/>
      <c r="CC112" s="769"/>
      <c r="CD112" s="769"/>
      <c r="CE112" s="769"/>
      <c r="CF112" s="846">
        <v>65.7</v>
      </c>
      <c r="CG112" s="847"/>
      <c r="CH112" s="847"/>
      <c r="CI112" s="847"/>
      <c r="CJ112" s="847"/>
      <c r="CK112" s="915"/>
      <c r="CL112" s="864"/>
      <c r="CM112" s="801" t="s">
        <v>425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426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1146191</v>
      </c>
      <c r="AB113" s="907"/>
      <c r="AC113" s="907"/>
      <c r="AD113" s="907"/>
      <c r="AE113" s="908"/>
      <c r="AF113" s="909">
        <v>1192844</v>
      </c>
      <c r="AG113" s="907"/>
      <c r="AH113" s="907"/>
      <c r="AI113" s="907"/>
      <c r="AJ113" s="908"/>
      <c r="AK113" s="909">
        <v>1260244</v>
      </c>
      <c r="AL113" s="907"/>
      <c r="AM113" s="907"/>
      <c r="AN113" s="907"/>
      <c r="AO113" s="908"/>
      <c r="AP113" s="910">
        <v>4.2</v>
      </c>
      <c r="AQ113" s="911"/>
      <c r="AR113" s="911"/>
      <c r="AS113" s="911"/>
      <c r="AT113" s="912"/>
      <c r="AU113" s="921"/>
      <c r="AV113" s="922"/>
      <c r="AW113" s="922"/>
      <c r="AX113" s="922"/>
      <c r="AY113" s="923"/>
      <c r="AZ113" s="765" t="s">
        <v>427</v>
      </c>
      <c r="BA113" s="766"/>
      <c r="BB113" s="766"/>
      <c r="BC113" s="766"/>
      <c r="BD113" s="766"/>
      <c r="BE113" s="766"/>
      <c r="BF113" s="766"/>
      <c r="BG113" s="766"/>
      <c r="BH113" s="766"/>
      <c r="BI113" s="766"/>
      <c r="BJ113" s="766"/>
      <c r="BK113" s="766"/>
      <c r="BL113" s="766"/>
      <c r="BM113" s="766"/>
      <c r="BN113" s="766"/>
      <c r="BO113" s="766"/>
      <c r="BP113" s="767"/>
      <c r="BQ113" s="768">
        <v>1192708</v>
      </c>
      <c r="BR113" s="769"/>
      <c r="BS113" s="769"/>
      <c r="BT113" s="769"/>
      <c r="BU113" s="769"/>
      <c r="BV113" s="769">
        <v>945927</v>
      </c>
      <c r="BW113" s="769"/>
      <c r="BX113" s="769"/>
      <c r="BY113" s="769"/>
      <c r="BZ113" s="769"/>
      <c r="CA113" s="769">
        <v>728303</v>
      </c>
      <c r="CB113" s="769"/>
      <c r="CC113" s="769"/>
      <c r="CD113" s="769"/>
      <c r="CE113" s="769"/>
      <c r="CF113" s="846">
        <v>2.4</v>
      </c>
      <c r="CG113" s="847"/>
      <c r="CH113" s="847"/>
      <c r="CI113" s="847"/>
      <c r="CJ113" s="847"/>
      <c r="CK113" s="915"/>
      <c r="CL113" s="864"/>
      <c r="CM113" s="801" t="s">
        <v>428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355376</v>
      </c>
      <c r="AB114" s="782"/>
      <c r="AC114" s="782"/>
      <c r="AD114" s="782"/>
      <c r="AE114" s="783"/>
      <c r="AF114" s="784">
        <v>329813</v>
      </c>
      <c r="AG114" s="782"/>
      <c r="AH114" s="782"/>
      <c r="AI114" s="782"/>
      <c r="AJ114" s="783"/>
      <c r="AK114" s="784">
        <v>300513</v>
      </c>
      <c r="AL114" s="782"/>
      <c r="AM114" s="782"/>
      <c r="AN114" s="782"/>
      <c r="AO114" s="783"/>
      <c r="AP114" s="752">
        <v>1</v>
      </c>
      <c r="AQ114" s="753"/>
      <c r="AR114" s="753"/>
      <c r="AS114" s="753"/>
      <c r="AT114" s="754"/>
      <c r="AU114" s="921"/>
      <c r="AV114" s="922"/>
      <c r="AW114" s="922"/>
      <c r="AX114" s="922"/>
      <c r="AY114" s="923"/>
      <c r="AZ114" s="765" t="s">
        <v>430</v>
      </c>
      <c r="BA114" s="766"/>
      <c r="BB114" s="766"/>
      <c r="BC114" s="766"/>
      <c r="BD114" s="766"/>
      <c r="BE114" s="766"/>
      <c r="BF114" s="766"/>
      <c r="BG114" s="766"/>
      <c r="BH114" s="766"/>
      <c r="BI114" s="766"/>
      <c r="BJ114" s="766"/>
      <c r="BK114" s="766"/>
      <c r="BL114" s="766"/>
      <c r="BM114" s="766"/>
      <c r="BN114" s="766"/>
      <c r="BO114" s="766"/>
      <c r="BP114" s="767"/>
      <c r="BQ114" s="768">
        <v>9356978</v>
      </c>
      <c r="BR114" s="769"/>
      <c r="BS114" s="769"/>
      <c r="BT114" s="769"/>
      <c r="BU114" s="769"/>
      <c r="BV114" s="769">
        <v>9252671</v>
      </c>
      <c r="BW114" s="769"/>
      <c r="BX114" s="769"/>
      <c r="BY114" s="769"/>
      <c r="BZ114" s="769"/>
      <c r="CA114" s="769">
        <v>8913742</v>
      </c>
      <c r="CB114" s="769"/>
      <c r="CC114" s="769"/>
      <c r="CD114" s="769"/>
      <c r="CE114" s="769"/>
      <c r="CF114" s="846">
        <v>29.7</v>
      </c>
      <c r="CG114" s="847"/>
      <c r="CH114" s="847"/>
      <c r="CI114" s="847"/>
      <c r="CJ114" s="847"/>
      <c r="CK114" s="915"/>
      <c r="CL114" s="864"/>
      <c r="CM114" s="801" t="s">
        <v>431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432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218872</v>
      </c>
      <c r="AB115" s="907"/>
      <c r="AC115" s="907"/>
      <c r="AD115" s="907"/>
      <c r="AE115" s="908"/>
      <c r="AF115" s="909">
        <v>214346</v>
      </c>
      <c r="AG115" s="907"/>
      <c r="AH115" s="907"/>
      <c r="AI115" s="907"/>
      <c r="AJ115" s="908"/>
      <c r="AK115" s="909">
        <v>212614</v>
      </c>
      <c r="AL115" s="907"/>
      <c r="AM115" s="907"/>
      <c r="AN115" s="907"/>
      <c r="AO115" s="908"/>
      <c r="AP115" s="910">
        <v>0.7</v>
      </c>
      <c r="AQ115" s="911"/>
      <c r="AR115" s="911"/>
      <c r="AS115" s="911"/>
      <c r="AT115" s="912"/>
      <c r="AU115" s="921"/>
      <c r="AV115" s="922"/>
      <c r="AW115" s="922"/>
      <c r="AX115" s="922"/>
      <c r="AY115" s="923"/>
      <c r="AZ115" s="765" t="s">
        <v>433</v>
      </c>
      <c r="BA115" s="766"/>
      <c r="BB115" s="766"/>
      <c r="BC115" s="766"/>
      <c r="BD115" s="766"/>
      <c r="BE115" s="766"/>
      <c r="BF115" s="766"/>
      <c r="BG115" s="766"/>
      <c r="BH115" s="766"/>
      <c r="BI115" s="766"/>
      <c r="BJ115" s="766"/>
      <c r="BK115" s="766"/>
      <c r="BL115" s="766"/>
      <c r="BM115" s="766"/>
      <c r="BN115" s="766"/>
      <c r="BO115" s="766"/>
      <c r="BP115" s="767"/>
      <c r="BQ115" s="768">
        <v>3698799</v>
      </c>
      <c r="BR115" s="769"/>
      <c r="BS115" s="769"/>
      <c r="BT115" s="769"/>
      <c r="BU115" s="769"/>
      <c r="BV115" s="769">
        <v>3471615</v>
      </c>
      <c r="BW115" s="769"/>
      <c r="BX115" s="769"/>
      <c r="BY115" s="769"/>
      <c r="BZ115" s="769"/>
      <c r="CA115" s="769">
        <v>4652690</v>
      </c>
      <c r="CB115" s="769"/>
      <c r="CC115" s="769"/>
      <c r="CD115" s="769"/>
      <c r="CE115" s="769"/>
      <c r="CF115" s="846">
        <v>15.5</v>
      </c>
      <c r="CG115" s="847"/>
      <c r="CH115" s="847"/>
      <c r="CI115" s="847"/>
      <c r="CJ115" s="847"/>
      <c r="CK115" s="915"/>
      <c r="CL115" s="864"/>
      <c r="CM115" s="765" t="s">
        <v>434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8251476</v>
      </c>
      <c r="DH115" s="782"/>
      <c r="DI115" s="782"/>
      <c r="DJ115" s="782"/>
      <c r="DK115" s="783"/>
      <c r="DL115" s="784">
        <v>7677299</v>
      </c>
      <c r="DM115" s="782"/>
      <c r="DN115" s="782"/>
      <c r="DO115" s="782"/>
      <c r="DP115" s="783"/>
      <c r="DQ115" s="784">
        <v>5704181</v>
      </c>
      <c r="DR115" s="782"/>
      <c r="DS115" s="782"/>
      <c r="DT115" s="782"/>
      <c r="DU115" s="783"/>
      <c r="DV115" s="752">
        <v>19</v>
      </c>
      <c r="DW115" s="753"/>
      <c r="DX115" s="753"/>
      <c r="DY115" s="753"/>
      <c r="DZ115" s="754"/>
    </row>
    <row r="116" spans="1:130" s="197" customFormat="1" ht="26.25" customHeight="1">
      <c r="A116" s="904"/>
      <c r="B116" s="905"/>
      <c r="C116" s="844" t="s">
        <v>435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142</v>
      </c>
      <c r="AB116" s="782"/>
      <c r="AC116" s="782"/>
      <c r="AD116" s="782"/>
      <c r="AE116" s="783"/>
      <c r="AF116" s="784">
        <v>705</v>
      </c>
      <c r="AG116" s="782"/>
      <c r="AH116" s="782"/>
      <c r="AI116" s="782"/>
      <c r="AJ116" s="783"/>
      <c r="AK116" s="784">
        <v>479</v>
      </c>
      <c r="AL116" s="782"/>
      <c r="AM116" s="782"/>
      <c r="AN116" s="782"/>
      <c r="AO116" s="783"/>
      <c r="AP116" s="752">
        <v>0</v>
      </c>
      <c r="AQ116" s="753"/>
      <c r="AR116" s="753"/>
      <c r="AS116" s="753"/>
      <c r="AT116" s="754"/>
      <c r="AU116" s="921"/>
      <c r="AV116" s="922"/>
      <c r="AW116" s="922"/>
      <c r="AX116" s="922"/>
      <c r="AY116" s="923"/>
      <c r="AZ116" s="765" t="s">
        <v>436</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48382</v>
      </c>
      <c r="DH116" s="782"/>
      <c r="DI116" s="782"/>
      <c r="DJ116" s="782"/>
      <c r="DK116" s="783"/>
      <c r="DL116" s="784">
        <v>38706</v>
      </c>
      <c r="DM116" s="782"/>
      <c r="DN116" s="782"/>
      <c r="DO116" s="782"/>
      <c r="DP116" s="783"/>
      <c r="DQ116" s="784">
        <v>29029</v>
      </c>
      <c r="DR116" s="782"/>
      <c r="DS116" s="782"/>
      <c r="DT116" s="782"/>
      <c r="DU116" s="783"/>
      <c r="DV116" s="752">
        <v>0.1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438</v>
      </c>
      <c r="Z117" s="887"/>
      <c r="AA117" s="892">
        <v>6273378</v>
      </c>
      <c r="AB117" s="893"/>
      <c r="AC117" s="893"/>
      <c r="AD117" s="893"/>
      <c r="AE117" s="894"/>
      <c r="AF117" s="896">
        <v>6492253</v>
      </c>
      <c r="AG117" s="893"/>
      <c r="AH117" s="893"/>
      <c r="AI117" s="893"/>
      <c r="AJ117" s="894"/>
      <c r="AK117" s="896">
        <v>6743985</v>
      </c>
      <c r="AL117" s="893"/>
      <c r="AM117" s="893"/>
      <c r="AN117" s="893"/>
      <c r="AO117" s="894"/>
      <c r="AP117" s="897"/>
      <c r="AQ117" s="898"/>
      <c r="AR117" s="898"/>
      <c r="AS117" s="898"/>
      <c r="AT117" s="899"/>
      <c r="AU117" s="921"/>
      <c r="AV117" s="922"/>
      <c r="AW117" s="922"/>
      <c r="AX117" s="922"/>
      <c r="AY117" s="923"/>
      <c r="AZ117" s="843" t="s">
        <v>439</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440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414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412</v>
      </c>
      <c r="AB118" s="886"/>
      <c r="AC118" s="886"/>
      <c r="AD118" s="886"/>
      <c r="AE118" s="887"/>
      <c r="AF118" s="888" t="s">
        <v>286</v>
      </c>
      <c r="AG118" s="886"/>
      <c r="AH118" s="886"/>
      <c r="AI118" s="886"/>
      <c r="AJ118" s="887"/>
      <c r="AK118" s="888" t="s">
        <v>285</v>
      </c>
      <c r="AL118" s="886"/>
      <c r="AM118" s="886"/>
      <c r="AN118" s="886"/>
      <c r="AO118" s="887"/>
      <c r="AP118" s="889" t="s">
        <v>413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441</v>
      </c>
      <c r="BP118" s="836"/>
      <c r="BQ118" s="855">
        <v>100871734</v>
      </c>
      <c r="BR118" s="856"/>
      <c r="BS118" s="856"/>
      <c r="BT118" s="856"/>
      <c r="BU118" s="856"/>
      <c r="BV118" s="856">
        <v>100877362</v>
      </c>
      <c r="BW118" s="856"/>
      <c r="BX118" s="856"/>
      <c r="BY118" s="856"/>
      <c r="BZ118" s="856"/>
      <c r="CA118" s="856">
        <v>101275105</v>
      </c>
      <c r="CB118" s="856"/>
      <c r="CC118" s="856"/>
      <c r="CD118" s="856"/>
      <c r="CE118" s="856"/>
      <c r="CF118" s="741"/>
      <c r="CG118" s="742"/>
      <c r="CH118" s="742"/>
      <c r="CI118" s="742"/>
      <c r="CJ118" s="839"/>
      <c r="CK118" s="915"/>
      <c r="CL118" s="864"/>
      <c r="CM118" s="801" t="s">
        <v>442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417</v>
      </c>
      <c r="B119" s="862"/>
      <c r="C119" s="867" t="s">
        <v>418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v>173317</v>
      </c>
      <c r="AB119" s="871"/>
      <c r="AC119" s="871"/>
      <c r="AD119" s="871"/>
      <c r="AE119" s="872"/>
      <c r="AF119" s="873">
        <v>173447</v>
      </c>
      <c r="AG119" s="871"/>
      <c r="AH119" s="871"/>
      <c r="AI119" s="871"/>
      <c r="AJ119" s="872"/>
      <c r="AK119" s="873">
        <v>173579</v>
      </c>
      <c r="AL119" s="871"/>
      <c r="AM119" s="871"/>
      <c r="AN119" s="871"/>
      <c r="AO119" s="872"/>
      <c r="AP119" s="874">
        <v>0.6</v>
      </c>
      <c r="AQ119" s="875"/>
      <c r="AR119" s="875"/>
      <c r="AS119" s="875"/>
      <c r="AT119" s="876"/>
      <c r="AU119" s="877" t="s">
        <v>443</v>
      </c>
      <c r="AV119" s="878"/>
      <c r="AW119" s="878"/>
      <c r="AX119" s="878"/>
      <c r="AY119" s="879"/>
      <c r="AZ119" s="814" t="s">
        <v>444</v>
      </c>
      <c r="BA119" s="756"/>
      <c r="BB119" s="756"/>
      <c r="BC119" s="756"/>
      <c r="BD119" s="756"/>
      <c r="BE119" s="756"/>
      <c r="BF119" s="756"/>
      <c r="BG119" s="756"/>
      <c r="BH119" s="756"/>
      <c r="BI119" s="756"/>
      <c r="BJ119" s="756"/>
      <c r="BK119" s="756"/>
      <c r="BL119" s="756"/>
      <c r="BM119" s="756"/>
      <c r="BN119" s="756"/>
      <c r="BO119" s="756"/>
      <c r="BP119" s="757"/>
      <c r="BQ119" s="797">
        <v>10848087</v>
      </c>
      <c r="BR119" s="798"/>
      <c r="BS119" s="798"/>
      <c r="BT119" s="798"/>
      <c r="BU119" s="798"/>
      <c r="BV119" s="798">
        <v>10418840</v>
      </c>
      <c r="BW119" s="798"/>
      <c r="BX119" s="798"/>
      <c r="BY119" s="798"/>
      <c r="BZ119" s="798"/>
      <c r="CA119" s="798">
        <v>11410381</v>
      </c>
      <c r="CB119" s="798"/>
      <c r="CC119" s="798"/>
      <c r="CD119" s="798"/>
      <c r="CE119" s="798"/>
      <c r="CF119" s="859">
        <v>38</v>
      </c>
      <c r="CG119" s="860"/>
      <c r="CH119" s="860"/>
      <c r="CI119" s="860"/>
      <c r="CJ119" s="860"/>
      <c r="CK119" s="916"/>
      <c r="CL119" s="866"/>
      <c r="CM119" s="823" t="s">
        <v>445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191787</v>
      </c>
      <c r="DH119" s="715"/>
      <c r="DI119" s="715"/>
      <c r="DJ119" s="715"/>
      <c r="DK119" s="716"/>
      <c r="DL119" s="717">
        <v>164600</v>
      </c>
      <c r="DM119" s="715"/>
      <c r="DN119" s="715"/>
      <c r="DO119" s="715"/>
      <c r="DP119" s="716"/>
      <c r="DQ119" s="717">
        <v>138778</v>
      </c>
      <c r="DR119" s="715"/>
      <c r="DS119" s="715"/>
      <c r="DT119" s="715"/>
      <c r="DU119" s="716"/>
      <c r="DV119" s="805">
        <v>0.5</v>
      </c>
      <c r="DW119" s="806"/>
      <c r="DX119" s="806"/>
      <c r="DY119" s="806"/>
      <c r="DZ119" s="807"/>
    </row>
    <row r="120" spans="1:130" s="197" customFormat="1" ht="26.25" customHeight="1">
      <c r="A120" s="863"/>
      <c r="B120" s="864"/>
      <c r="C120" s="801" t="s">
        <v>421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446</v>
      </c>
      <c r="BA120" s="766"/>
      <c r="BB120" s="766"/>
      <c r="BC120" s="766"/>
      <c r="BD120" s="766"/>
      <c r="BE120" s="766"/>
      <c r="BF120" s="766"/>
      <c r="BG120" s="766"/>
      <c r="BH120" s="766"/>
      <c r="BI120" s="766"/>
      <c r="BJ120" s="766"/>
      <c r="BK120" s="766"/>
      <c r="BL120" s="766"/>
      <c r="BM120" s="766"/>
      <c r="BN120" s="766"/>
      <c r="BO120" s="766"/>
      <c r="BP120" s="767"/>
      <c r="BQ120" s="768">
        <v>22027733</v>
      </c>
      <c r="BR120" s="769"/>
      <c r="BS120" s="769"/>
      <c r="BT120" s="769"/>
      <c r="BU120" s="769"/>
      <c r="BV120" s="769">
        <v>21375158</v>
      </c>
      <c r="BW120" s="769"/>
      <c r="BX120" s="769"/>
      <c r="BY120" s="769"/>
      <c r="BZ120" s="769"/>
      <c r="CA120" s="769">
        <v>21903939</v>
      </c>
      <c r="CB120" s="769"/>
      <c r="CC120" s="769"/>
      <c r="CD120" s="769"/>
      <c r="CE120" s="769"/>
      <c r="CF120" s="846">
        <v>73</v>
      </c>
      <c r="CG120" s="847"/>
      <c r="CH120" s="847"/>
      <c r="CI120" s="847"/>
      <c r="CJ120" s="847"/>
      <c r="CK120" s="848" t="s">
        <v>447</v>
      </c>
      <c r="CL120" s="808"/>
      <c r="CM120" s="808"/>
      <c r="CN120" s="808"/>
      <c r="CO120" s="809"/>
      <c r="CP120" s="852" t="s">
        <v>395</v>
      </c>
      <c r="CQ120" s="853"/>
      <c r="CR120" s="853"/>
      <c r="CS120" s="853"/>
      <c r="CT120" s="853"/>
      <c r="CU120" s="853"/>
      <c r="CV120" s="853"/>
      <c r="CW120" s="853"/>
      <c r="CX120" s="853"/>
      <c r="CY120" s="853"/>
      <c r="CZ120" s="853"/>
      <c r="DA120" s="853"/>
      <c r="DB120" s="853"/>
      <c r="DC120" s="853"/>
      <c r="DD120" s="853"/>
      <c r="DE120" s="853"/>
      <c r="DF120" s="854"/>
      <c r="DG120" s="797">
        <v>15738552</v>
      </c>
      <c r="DH120" s="798"/>
      <c r="DI120" s="798"/>
      <c r="DJ120" s="798"/>
      <c r="DK120" s="798"/>
      <c r="DL120" s="798">
        <v>14915745</v>
      </c>
      <c r="DM120" s="798"/>
      <c r="DN120" s="798"/>
      <c r="DO120" s="798"/>
      <c r="DP120" s="798"/>
      <c r="DQ120" s="798">
        <v>15340686</v>
      </c>
      <c r="DR120" s="798"/>
      <c r="DS120" s="798"/>
      <c r="DT120" s="798"/>
      <c r="DU120" s="798"/>
      <c r="DV120" s="799">
        <v>51.1</v>
      </c>
      <c r="DW120" s="799"/>
      <c r="DX120" s="799"/>
      <c r="DY120" s="799"/>
      <c r="DZ120" s="800"/>
    </row>
    <row r="121" spans="1:130" s="197" customFormat="1" ht="26.25" customHeight="1">
      <c r="A121" s="863"/>
      <c r="B121" s="864"/>
      <c r="C121" s="840" t="s">
        <v>448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449</v>
      </c>
      <c r="BA121" s="844"/>
      <c r="BB121" s="844"/>
      <c r="BC121" s="844"/>
      <c r="BD121" s="844"/>
      <c r="BE121" s="844"/>
      <c r="BF121" s="844"/>
      <c r="BG121" s="844"/>
      <c r="BH121" s="844"/>
      <c r="BI121" s="844"/>
      <c r="BJ121" s="844"/>
      <c r="BK121" s="844"/>
      <c r="BL121" s="844"/>
      <c r="BM121" s="844"/>
      <c r="BN121" s="844"/>
      <c r="BO121" s="844"/>
      <c r="BP121" s="845"/>
      <c r="BQ121" s="855">
        <v>61102774</v>
      </c>
      <c r="BR121" s="856"/>
      <c r="BS121" s="856"/>
      <c r="BT121" s="856"/>
      <c r="BU121" s="856"/>
      <c r="BV121" s="856">
        <v>62232458</v>
      </c>
      <c r="BW121" s="856"/>
      <c r="BX121" s="856"/>
      <c r="BY121" s="856"/>
      <c r="BZ121" s="856"/>
      <c r="CA121" s="856">
        <v>62834871</v>
      </c>
      <c r="CB121" s="856"/>
      <c r="CC121" s="856"/>
      <c r="CD121" s="856"/>
      <c r="CE121" s="856"/>
      <c r="CF121" s="857">
        <v>209.4</v>
      </c>
      <c r="CG121" s="858"/>
      <c r="CH121" s="858"/>
      <c r="CI121" s="858"/>
      <c r="CJ121" s="858"/>
      <c r="CK121" s="849"/>
      <c r="CL121" s="810"/>
      <c r="CM121" s="810"/>
      <c r="CN121" s="810"/>
      <c r="CO121" s="811"/>
      <c r="CP121" s="826" t="s">
        <v>396</v>
      </c>
      <c r="CQ121" s="827"/>
      <c r="CR121" s="827"/>
      <c r="CS121" s="827"/>
      <c r="CT121" s="827"/>
      <c r="CU121" s="827"/>
      <c r="CV121" s="827"/>
      <c r="CW121" s="827"/>
      <c r="CX121" s="827"/>
      <c r="CY121" s="827"/>
      <c r="CZ121" s="827"/>
      <c r="DA121" s="827"/>
      <c r="DB121" s="827"/>
      <c r="DC121" s="827"/>
      <c r="DD121" s="827"/>
      <c r="DE121" s="827"/>
      <c r="DF121" s="828"/>
      <c r="DG121" s="768">
        <v>2150899</v>
      </c>
      <c r="DH121" s="769"/>
      <c r="DI121" s="769"/>
      <c r="DJ121" s="769"/>
      <c r="DK121" s="769"/>
      <c r="DL121" s="769">
        <v>2050247</v>
      </c>
      <c r="DM121" s="769"/>
      <c r="DN121" s="769"/>
      <c r="DO121" s="769"/>
      <c r="DP121" s="769"/>
      <c r="DQ121" s="769">
        <v>1947483</v>
      </c>
      <c r="DR121" s="769"/>
      <c r="DS121" s="769"/>
      <c r="DT121" s="769"/>
      <c r="DU121" s="769"/>
      <c r="DV121" s="821">
        <v>6.5</v>
      </c>
      <c r="DW121" s="821"/>
      <c r="DX121" s="821"/>
      <c r="DY121" s="821"/>
      <c r="DZ121" s="822"/>
    </row>
    <row r="122" spans="1:130" s="197" customFormat="1" ht="26.25" customHeight="1">
      <c r="A122" s="863"/>
      <c r="B122" s="864"/>
      <c r="C122" s="801" t="s">
        <v>431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450</v>
      </c>
      <c r="BP122" s="836"/>
      <c r="BQ122" s="837">
        <v>93978594</v>
      </c>
      <c r="BR122" s="838"/>
      <c r="BS122" s="838"/>
      <c r="BT122" s="838"/>
      <c r="BU122" s="838"/>
      <c r="BV122" s="838">
        <v>94026456</v>
      </c>
      <c r="BW122" s="838"/>
      <c r="BX122" s="838"/>
      <c r="BY122" s="838"/>
      <c r="BZ122" s="838"/>
      <c r="CA122" s="838">
        <v>96149191</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2257935</v>
      </c>
      <c r="DH122" s="769"/>
      <c r="DI122" s="769"/>
      <c r="DJ122" s="769"/>
      <c r="DK122" s="769"/>
      <c r="DL122" s="769">
        <v>1944968</v>
      </c>
      <c r="DM122" s="769"/>
      <c r="DN122" s="769"/>
      <c r="DO122" s="769"/>
      <c r="DP122" s="769"/>
      <c r="DQ122" s="769">
        <v>1679093</v>
      </c>
      <c r="DR122" s="769"/>
      <c r="DS122" s="769"/>
      <c r="DT122" s="769"/>
      <c r="DU122" s="769"/>
      <c r="DV122" s="821">
        <v>5.6</v>
      </c>
      <c r="DW122" s="821"/>
      <c r="DX122" s="821"/>
      <c r="DY122" s="821"/>
      <c r="DZ122" s="822"/>
    </row>
    <row r="123" spans="1:130" s="197" customFormat="1" ht="26.25" customHeight="1" thickBot="1">
      <c r="A123" s="863"/>
      <c r="B123" s="864"/>
      <c r="C123" s="801" t="s">
        <v>437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9565</v>
      </c>
      <c r="AB123" s="782"/>
      <c r="AC123" s="782"/>
      <c r="AD123" s="782"/>
      <c r="AE123" s="783"/>
      <c r="AF123" s="784">
        <v>9297</v>
      </c>
      <c r="AG123" s="782"/>
      <c r="AH123" s="782"/>
      <c r="AI123" s="782"/>
      <c r="AJ123" s="783"/>
      <c r="AK123" s="784">
        <v>9526</v>
      </c>
      <c r="AL123" s="782"/>
      <c r="AM123" s="782"/>
      <c r="AN123" s="782"/>
      <c r="AO123" s="783"/>
      <c r="AP123" s="752">
        <v>0</v>
      </c>
      <c r="AQ123" s="753"/>
      <c r="AR123" s="753"/>
      <c r="AS123" s="753"/>
      <c r="AT123" s="754"/>
      <c r="AU123" s="832" t="s">
        <v>451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23.4</v>
      </c>
      <c r="BR123" s="830"/>
      <c r="BS123" s="830"/>
      <c r="BT123" s="830"/>
      <c r="BU123" s="830"/>
      <c r="BV123" s="830">
        <v>22.9</v>
      </c>
      <c r="BW123" s="830"/>
      <c r="BX123" s="830"/>
      <c r="BY123" s="830"/>
      <c r="BZ123" s="830"/>
      <c r="CA123" s="830">
        <v>17</v>
      </c>
      <c r="CB123" s="830"/>
      <c r="CC123" s="830"/>
      <c r="CD123" s="830"/>
      <c r="CE123" s="830"/>
      <c r="CF123" s="728"/>
      <c r="CG123" s="729"/>
      <c r="CH123" s="729"/>
      <c r="CI123" s="729"/>
      <c r="CJ123" s="831"/>
      <c r="CK123" s="849"/>
      <c r="CL123" s="810"/>
      <c r="CM123" s="810"/>
      <c r="CN123" s="810"/>
      <c r="CO123" s="811"/>
      <c r="CP123" s="826" t="s">
        <v>397</v>
      </c>
      <c r="CQ123" s="827"/>
      <c r="CR123" s="827"/>
      <c r="CS123" s="827"/>
      <c r="CT123" s="827"/>
      <c r="CU123" s="827"/>
      <c r="CV123" s="827"/>
      <c r="CW123" s="827"/>
      <c r="CX123" s="827"/>
      <c r="CY123" s="827"/>
      <c r="CZ123" s="827"/>
      <c r="DA123" s="827"/>
      <c r="DB123" s="827"/>
      <c r="DC123" s="827"/>
      <c r="DD123" s="827"/>
      <c r="DE123" s="827"/>
      <c r="DF123" s="828"/>
      <c r="DG123" s="781">
        <v>516984</v>
      </c>
      <c r="DH123" s="782"/>
      <c r="DI123" s="782"/>
      <c r="DJ123" s="782"/>
      <c r="DK123" s="783"/>
      <c r="DL123" s="784">
        <v>489945</v>
      </c>
      <c r="DM123" s="782"/>
      <c r="DN123" s="782"/>
      <c r="DO123" s="782"/>
      <c r="DP123" s="783"/>
      <c r="DQ123" s="784">
        <v>466911</v>
      </c>
      <c r="DR123" s="782"/>
      <c r="DS123" s="782"/>
      <c r="DT123" s="782"/>
      <c r="DU123" s="783"/>
      <c r="DV123" s="752">
        <v>1.6</v>
      </c>
      <c r="DW123" s="753"/>
      <c r="DX123" s="753"/>
      <c r="DY123" s="753"/>
      <c r="DZ123" s="754"/>
    </row>
    <row r="124" spans="1:130" s="197" customFormat="1" ht="26.25" customHeight="1">
      <c r="A124" s="863"/>
      <c r="B124" s="864"/>
      <c r="C124" s="801" t="s">
        <v>440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452</v>
      </c>
      <c r="CQ124" s="827"/>
      <c r="CR124" s="827"/>
      <c r="CS124" s="827"/>
      <c r="CT124" s="827"/>
      <c r="CU124" s="827"/>
      <c r="CV124" s="827"/>
      <c r="CW124" s="827"/>
      <c r="CX124" s="827"/>
      <c r="CY124" s="827"/>
      <c r="CZ124" s="827"/>
      <c r="DA124" s="827"/>
      <c r="DB124" s="827"/>
      <c r="DC124" s="827"/>
      <c r="DD124" s="827"/>
      <c r="DE124" s="827"/>
      <c r="DF124" s="828"/>
      <c r="DG124" s="714">
        <v>129583</v>
      </c>
      <c r="DH124" s="715"/>
      <c r="DI124" s="715"/>
      <c r="DJ124" s="715"/>
      <c r="DK124" s="716"/>
      <c r="DL124" s="717">
        <v>182360</v>
      </c>
      <c r="DM124" s="715"/>
      <c r="DN124" s="715"/>
      <c r="DO124" s="715"/>
      <c r="DP124" s="716"/>
      <c r="DQ124" s="717">
        <v>273968</v>
      </c>
      <c r="DR124" s="715"/>
      <c r="DS124" s="715"/>
      <c r="DT124" s="715"/>
      <c r="DU124" s="716"/>
      <c r="DV124" s="805">
        <v>0.9</v>
      </c>
      <c r="DW124" s="806"/>
      <c r="DX124" s="806"/>
      <c r="DY124" s="806"/>
      <c r="DZ124" s="807"/>
    </row>
    <row r="125" spans="1:130" s="197" customFormat="1" ht="26.25" customHeight="1" thickBot="1">
      <c r="A125" s="863"/>
      <c r="B125" s="864"/>
      <c r="C125" s="801" t="s">
        <v>442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453</v>
      </c>
      <c r="CL125" s="808"/>
      <c r="CM125" s="808"/>
      <c r="CN125" s="808"/>
      <c r="CO125" s="809"/>
      <c r="CP125" s="814" t="s">
        <v>454</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445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35831</v>
      </c>
      <c r="AB126" s="782"/>
      <c r="AC126" s="782"/>
      <c r="AD126" s="782"/>
      <c r="AE126" s="783"/>
      <c r="AF126" s="784">
        <v>31492</v>
      </c>
      <c r="AG126" s="782"/>
      <c r="AH126" s="782"/>
      <c r="AI126" s="782"/>
      <c r="AJ126" s="783"/>
      <c r="AK126" s="784">
        <v>29449</v>
      </c>
      <c r="AL126" s="782"/>
      <c r="AM126" s="782"/>
      <c r="AN126" s="782"/>
      <c r="AO126" s="783"/>
      <c r="AP126" s="752">
        <v>0.1</v>
      </c>
      <c r="AQ126" s="753"/>
      <c r="AR126" s="753"/>
      <c r="AS126" s="753"/>
      <c r="AT126" s="754"/>
      <c r="AU126" s="233"/>
      <c r="AV126" s="233"/>
      <c r="AW126" s="233"/>
      <c r="AX126" s="804" t="s">
        <v>455</v>
      </c>
      <c r="AY126" s="762"/>
      <c r="AZ126" s="762"/>
      <c r="BA126" s="762"/>
      <c r="BB126" s="762"/>
      <c r="BC126" s="762"/>
      <c r="BD126" s="762"/>
      <c r="BE126" s="763"/>
      <c r="BF126" s="761" t="s">
        <v>456</v>
      </c>
      <c r="BG126" s="762"/>
      <c r="BH126" s="762"/>
      <c r="BI126" s="762"/>
      <c r="BJ126" s="762"/>
      <c r="BK126" s="762"/>
      <c r="BL126" s="763"/>
      <c r="BM126" s="761" t="s">
        <v>457</v>
      </c>
      <c r="BN126" s="762"/>
      <c r="BO126" s="762"/>
      <c r="BP126" s="762"/>
      <c r="BQ126" s="762"/>
      <c r="BR126" s="762"/>
      <c r="BS126" s="763"/>
      <c r="BT126" s="761" t="s">
        <v>458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459</v>
      </c>
      <c r="CQ126" s="766"/>
      <c r="CR126" s="766"/>
      <c r="CS126" s="766"/>
      <c r="CT126" s="766"/>
      <c r="CU126" s="766"/>
      <c r="CV126" s="766"/>
      <c r="CW126" s="766"/>
      <c r="CX126" s="766"/>
      <c r="CY126" s="766"/>
      <c r="CZ126" s="766"/>
      <c r="DA126" s="766"/>
      <c r="DB126" s="766"/>
      <c r="DC126" s="766"/>
      <c r="DD126" s="766"/>
      <c r="DE126" s="766"/>
      <c r="DF126" s="767"/>
      <c r="DG126" s="768">
        <v>3698769</v>
      </c>
      <c r="DH126" s="769"/>
      <c r="DI126" s="769"/>
      <c r="DJ126" s="769"/>
      <c r="DK126" s="769"/>
      <c r="DL126" s="769">
        <v>3471614</v>
      </c>
      <c r="DM126" s="769"/>
      <c r="DN126" s="769"/>
      <c r="DO126" s="769"/>
      <c r="DP126" s="769"/>
      <c r="DQ126" s="769">
        <v>4652690</v>
      </c>
      <c r="DR126" s="769"/>
      <c r="DS126" s="769"/>
      <c r="DT126" s="769"/>
      <c r="DU126" s="769"/>
      <c r="DV126" s="821">
        <v>15.5</v>
      </c>
      <c r="DW126" s="821"/>
      <c r="DX126" s="821"/>
      <c r="DY126" s="821"/>
      <c r="DZ126" s="822"/>
    </row>
    <row r="127" spans="1:130" s="197" customFormat="1" ht="26.25" customHeight="1" thickBot="1">
      <c r="A127" s="865"/>
      <c r="B127" s="866"/>
      <c r="C127" s="823" t="s">
        <v>460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159</v>
      </c>
      <c r="AB127" s="782"/>
      <c r="AC127" s="782"/>
      <c r="AD127" s="782"/>
      <c r="AE127" s="783"/>
      <c r="AF127" s="784">
        <v>110</v>
      </c>
      <c r="AG127" s="782"/>
      <c r="AH127" s="782"/>
      <c r="AI127" s="782"/>
      <c r="AJ127" s="783"/>
      <c r="AK127" s="784">
        <v>60</v>
      </c>
      <c r="AL127" s="782"/>
      <c r="AM127" s="782"/>
      <c r="AN127" s="782"/>
      <c r="AO127" s="783"/>
      <c r="AP127" s="752">
        <v>0</v>
      </c>
      <c r="AQ127" s="753"/>
      <c r="AR127" s="753"/>
      <c r="AS127" s="753"/>
      <c r="AT127" s="754"/>
      <c r="AU127" s="233"/>
      <c r="AV127" s="233"/>
      <c r="AW127" s="233"/>
      <c r="AX127" s="755" t="s">
        <v>461</v>
      </c>
      <c r="AY127" s="756"/>
      <c r="AZ127" s="756"/>
      <c r="BA127" s="756"/>
      <c r="BB127" s="756"/>
      <c r="BC127" s="756"/>
      <c r="BD127" s="756"/>
      <c r="BE127" s="757"/>
      <c r="BF127" s="758" t="s">
        <v>111</v>
      </c>
      <c r="BG127" s="759"/>
      <c r="BH127" s="759"/>
      <c r="BI127" s="759"/>
      <c r="BJ127" s="759"/>
      <c r="BK127" s="759"/>
      <c r="BL127" s="760"/>
      <c r="BM127" s="758">
        <v>11.63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462</v>
      </c>
      <c r="CQ127" s="750"/>
      <c r="CR127" s="750"/>
      <c r="CS127" s="750"/>
      <c r="CT127" s="750"/>
      <c r="CU127" s="750"/>
      <c r="CV127" s="750"/>
      <c r="CW127" s="750"/>
      <c r="CX127" s="750"/>
      <c r="CY127" s="750"/>
      <c r="CZ127" s="750"/>
      <c r="DA127" s="750"/>
      <c r="DB127" s="750"/>
      <c r="DC127" s="750"/>
      <c r="DD127" s="750"/>
      <c r="DE127" s="750"/>
      <c r="DF127" s="751"/>
      <c r="DG127" s="817">
        <v>30</v>
      </c>
      <c r="DH127" s="818"/>
      <c r="DI127" s="818"/>
      <c r="DJ127" s="818"/>
      <c r="DK127" s="818"/>
      <c r="DL127" s="818">
        <v>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463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464</v>
      </c>
      <c r="X128" s="795"/>
      <c r="Y128" s="795"/>
      <c r="Z128" s="796"/>
      <c r="AA128" s="721">
        <v>1718913</v>
      </c>
      <c r="AB128" s="722"/>
      <c r="AC128" s="722"/>
      <c r="AD128" s="722"/>
      <c r="AE128" s="723"/>
      <c r="AF128" s="724">
        <v>1650051</v>
      </c>
      <c r="AG128" s="722"/>
      <c r="AH128" s="722"/>
      <c r="AI128" s="722"/>
      <c r="AJ128" s="723"/>
      <c r="AK128" s="724">
        <v>1772101</v>
      </c>
      <c r="AL128" s="722"/>
      <c r="AM128" s="722"/>
      <c r="AN128" s="722"/>
      <c r="AO128" s="723"/>
      <c r="AP128" s="725"/>
      <c r="AQ128" s="726"/>
      <c r="AR128" s="726"/>
      <c r="AS128" s="726"/>
      <c r="AT128" s="727"/>
      <c r="AU128" s="235"/>
      <c r="AV128" s="235"/>
      <c r="AW128" s="235"/>
      <c r="AX128" s="770" t="s">
        <v>465</v>
      </c>
      <c r="AY128" s="766"/>
      <c r="AZ128" s="766"/>
      <c r="BA128" s="766"/>
      <c r="BB128" s="766"/>
      <c r="BC128" s="766"/>
      <c r="BD128" s="766"/>
      <c r="BE128" s="767"/>
      <c r="BF128" s="788" t="s">
        <v>111</v>
      </c>
      <c r="BG128" s="789"/>
      <c r="BH128" s="789"/>
      <c r="BI128" s="789"/>
      <c r="BJ128" s="789"/>
      <c r="BK128" s="789"/>
      <c r="BL128" s="790"/>
      <c r="BM128" s="788">
        <v>16.63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466</v>
      </c>
      <c r="X129" s="779"/>
      <c r="Y129" s="779"/>
      <c r="Z129" s="780"/>
      <c r="AA129" s="781">
        <v>33204640</v>
      </c>
      <c r="AB129" s="782"/>
      <c r="AC129" s="782"/>
      <c r="AD129" s="782"/>
      <c r="AE129" s="783"/>
      <c r="AF129" s="784">
        <v>33993546</v>
      </c>
      <c r="AG129" s="782"/>
      <c r="AH129" s="782"/>
      <c r="AI129" s="782"/>
      <c r="AJ129" s="783"/>
      <c r="AK129" s="784">
        <v>34311584</v>
      </c>
      <c r="AL129" s="782"/>
      <c r="AM129" s="782"/>
      <c r="AN129" s="782"/>
      <c r="AO129" s="783"/>
      <c r="AP129" s="785"/>
      <c r="AQ129" s="786"/>
      <c r="AR129" s="786"/>
      <c r="AS129" s="786"/>
      <c r="AT129" s="787"/>
      <c r="AU129" s="235"/>
      <c r="AV129" s="235"/>
      <c r="AW129" s="235"/>
      <c r="AX129" s="770" t="s">
        <v>467</v>
      </c>
      <c r="AY129" s="766"/>
      <c r="AZ129" s="766"/>
      <c r="BA129" s="766"/>
      <c r="BB129" s="766"/>
      <c r="BC129" s="766"/>
      <c r="BD129" s="766"/>
      <c r="BE129" s="767"/>
      <c r="BF129" s="771">
        <v>2.2999999999999998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469</v>
      </c>
      <c r="X130" s="779"/>
      <c r="Y130" s="779"/>
      <c r="Z130" s="780"/>
      <c r="AA130" s="781">
        <v>3842553</v>
      </c>
      <c r="AB130" s="782"/>
      <c r="AC130" s="782"/>
      <c r="AD130" s="782"/>
      <c r="AE130" s="783"/>
      <c r="AF130" s="784">
        <v>4093006</v>
      </c>
      <c r="AG130" s="782"/>
      <c r="AH130" s="782"/>
      <c r="AI130" s="782"/>
      <c r="AJ130" s="783"/>
      <c r="AK130" s="784">
        <v>4307465</v>
      </c>
      <c r="AL130" s="782"/>
      <c r="AM130" s="782"/>
      <c r="AN130" s="782"/>
      <c r="AO130" s="783"/>
      <c r="AP130" s="785"/>
      <c r="AQ130" s="786"/>
      <c r="AR130" s="786"/>
      <c r="AS130" s="786"/>
      <c r="AT130" s="787"/>
      <c r="AU130" s="235"/>
      <c r="AV130" s="235"/>
      <c r="AW130" s="235"/>
      <c r="AX130" s="749" t="s">
        <v>470</v>
      </c>
      <c r="AY130" s="750"/>
      <c r="AZ130" s="750"/>
      <c r="BA130" s="750"/>
      <c r="BB130" s="750"/>
      <c r="BC130" s="750"/>
      <c r="BD130" s="750"/>
      <c r="BE130" s="751"/>
      <c r="BF130" s="703">
        <v>17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471</v>
      </c>
      <c r="X131" s="712"/>
      <c r="Y131" s="712"/>
      <c r="Z131" s="713"/>
      <c r="AA131" s="714">
        <v>29362087</v>
      </c>
      <c r="AB131" s="715"/>
      <c r="AC131" s="715"/>
      <c r="AD131" s="715"/>
      <c r="AE131" s="716"/>
      <c r="AF131" s="717">
        <v>29900540</v>
      </c>
      <c r="AG131" s="715"/>
      <c r="AH131" s="715"/>
      <c r="AI131" s="715"/>
      <c r="AJ131" s="716"/>
      <c r="AK131" s="717">
        <v>30004119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473</v>
      </c>
      <c r="W132" s="735"/>
      <c r="X132" s="735"/>
      <c r="Y132" s="735"/>
      <c r="Z132" s="736"/>
      <c r="AA132" s="737">
        <v>2.4245960449999999</v>
      </c>
      <c r="AB132" s="738"/>
      <c r="AC132" s="738"/>
      <c r="AD132" s="738"/>
      <c r="AE132" s="739"/>
      <c r="AF132" s="740">
        <v>2.505626989</v>
      </c>
      <c r="AG132" s="738"/>
      <c r="AH132" s="738"/>
      <c r="AI132" s="738"/>
      <c r="AJ132" s="739"/>
      <c r="AK132" s="740">
        <v>2.2144259590000002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474</v>
      </c>
      <c r="W133" s="744"/>
      <c r="X133" s="744"/>
      <c r="Y133" s="744"/>
      <c r="Z133" s="745"/>
      <c r="AA133" s="746">
        <v>4</v>
      </c>
      <c r="AB133" s="747"/>
      <c r="AC133" s="747"/>
      <c r="AD133" s="747"/>
      <c r="AE133" s="748"/>
      <c r="AF133" s="746">
        <v>2.9</v>
      </c>
      <c r="AG133" s="747"/>
      <c r="AH133" s="747"/>
      <c r="AI133" s="747"/>
      <c r="AJ133" s="748"/>
      <c r="AK133" s="746">
        <v>2.2999999999999998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rintOptions horizontalCentered="1"/>
  <pageMargins left="0" right="0" top="0.39370078740157483" bottom="0.39370078740157483" header="0.19685039370078741" footer="0.19685039370078741"/>
  <pageSetup paperSize="124" scale="27" orientation="portrait"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pageMargins left="0" right="0" top="0.39370078740157483" bottom="0.39370078740157483" header="0.19685039370078741" footer="0.19685039370078741"/>
  <pageSetup paperSize="124" scale="45" orientation="landscape" cellComments="asDisplayed" horizont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pageMargins left="0" right="0" top="0.39370078740157483" bottom="0.39370078740157483" header="0.19685039370078741" footer="0.19685039370078741"/>
  <pageSetup paperSize="124" scale="48"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7" t="s">
        <v>477</v>
      </c>
      <c r="L7" s="254"/>
      <c r="M7" s="255" t="s">
        <v>478</v>
      </c>
      <c r="N7" s="256"/>
    </row>
    <row r="8" spans="1:16">
      <c r="A8" s="248"/>
      <c r="B8" s="244"/>
      <c r="C8" s="244"/>
      <c r="D8" s="244"/>
      <c r="E8" s="244"/>
      <c r="F8" s="244"/>
      <c r="G8" s="257"/>
      <c r="H8" s="258"/>
      <c r="I8" s="258"/>
      <c r="J8" s="259"/>
      <c r="K8" s="1118"/>
      <c r="L8" s="260" t="s">
        <v>479</v>
      </c>
      <c r="M8" s="261" t="s">
        <v>480</v>
      </c>
      <c r="N8" s="262" t="s">
        <v>481</v>
      </c>
    </row>
    <row r="9" spans="1:16">
      <c r="A9" s="248"/>
      <c r="B9" s="244"/>
      <c r="C9" s="244"/>
      <c r="D9" s="244"/>
      <c r="E9" s="244"/>
      <c r="F9" s="244"/>
      <c r="G9" s="1131" t="s">
        <v>482</v>
      </c>
      <c r="H9" s="1132"/>
      <c r="I9" s="1132"/>
      <c r="J9" s="1133"/>
      <c r="K9" s="263">
        <v>9215317</v>
      </c>
      <c r="L9" s="264">
        <v>56505</v>
      </c>
      <c r="M9" s="265">
        <v>57294</v>
      </c>
      <c r="N9" s="266">
        <v>-1.4</v>
      </c>
    </row>
    <row r="10" spans="1:16">
      <c r="A10" s="248"/>
      <c r="B10" s="244"/>
      <c r="C10" s="244"/>
      <c r="D10" s="244"/>
      <c r="E10" s="244"/>
      <c r="F10" s="244"/>
      <c r="G10" s="1131" t="s">
        <v>483</v>
      </c>
      <c r="H10" s="1132"/>
      <c r="I10" s="1132"/>
      <c r="J10" s="1133"/>
      <c r="K10" s="267">
        <v>563749</v>
      </c>
      <c r="L10" s="268">
        <v>3457</v>
      </c>
      <c r="M10" s="269">
        <v>3408</v>
      </c>
      <c r="N10" s="270">
        <v>1.4</v>
      </c>
    </row>
    <row r="11" spans="1:16" ht="13.5" customHeight="1">
      <c r="A11" s="248"/>
      <c r="B11" s="244"/>
      <c r="C11" s="244"/>
      <c r="D11" s="244"/>
      <c r="E11" s="244"/>
      <c r="F11" s="244"/>
      <c r="G11" s="1131" t="s">
        <v>484</v>
      </c>
      <c r="H11" s="1132"/>
      <c r="I11" s="1132"/>
      <c r="J11" s="1133"/>
      <c r="K11" s="267">
        <v>1095730</v>
      </c>
      <c r="L11" s="268">
        <v>6719</v>
      </c>
      <c r="M11" s="269">
        <v>2192</v>
      </c>
      <c r="N11" s="270">
        <v>206.5</v>
      </c>
    </row>
    <row r="12" spans="1:16" ht="13.5" customHeight="1">
      <c r="A12" s="248"/>
      <c r="B12" s="244"/>
      <c r="C12" s="244"/>
      <c r="D12" s="244"/>
      <c r="E12" s="244"/>
      <c r="F12" s="244"/>
      <c r="G12" s="1131" t="s">
        <v>485</v>
      </c>
      <c r="H12" s="1132"/>
      <c r="I12" s="1132"/>
      <c r="J12" s="1133"/>
      <c r="K12" s="267">
        <v>154000</v>
      </c>
      <c r="L12" s="268">
        <v>944</v>
      </c>
      <c r="M12" s="269">
        <v>715</v>
      </c>
      <c r="N12" s="270">
        <v>32</v>
      </c>
    </row>
    <row r="13" spans="1:16" ht="13.5" customHeight="1">
      <c r="A13" s="248"/>
      <c r="B13" s="244"/>
      <c r="C13" s="244"/>
      <c r="D13" s="244"/>
      <c r="E13" s="244"/>
      <c r="F13" s="244"/>
      <c r="G13" s="1131" t="s">
        <v>486</v>
      </c>
      <c r="H13" s="1132"/>
      <c r="I13" s="1132"/>
      <c r="J13" s="1133"/>
      <c r="K13" s="267" t="s">
        <v>487</v>
      </c>
      <c r="L13" s="268" t="s">
        <v>487</v>
      </c>
      <c r="M13" s="269" t="s">
        <v>487</v>
      </c>
      <c r="N13" s="270" t="s">
        <v>487</v>
      </c>
    </row>
    <row r="14" spans="1:16" ht="13.5" customHeight="1">
      <c r="A14" s="248"/>
      <c r="B14" s="244"/>
      <c r="C14" s="244"/>
      <c r="D14" s="244"/>
      <c r="E14" s="244"/>
      <c r="F14" s="244"/>
      <c r="G14" s="1131" t="s">
        <v>488</v>
      </c>
      <c r="H14" s="1132"/>
      <c r="I14" s="1132"/>
      <c r="J14" s="1133"/>
      <c r="K14" s="267">
        <v>234171</v>
      </c>
      <c r="L14" s="268">
        <v>1436</v>
      </c>
      <c r="M14" s="269">
        <v>2255</v>
      </c>
      <c r="N14" s="270">
        <v>-36.299999999999997</v>
      </c>
    </row>
    <row r="15" spans="1:16" ht="13.5" customHeight="1">
      <c r="A15" s="248"/>
      <c r="B15" s="244"/>
      <c r="C15" s="244"/>
      <c r="D15" s="244"/>
      <c r="E15" s="244"/>
      <c r="F15" s="244"/>
      <c r="G15" s="1131" t="s">
        <v>489</v>
      </c>
      <c r="H15" s="1132"/>
      <c r="I15" s="1132"/>
      <c r="J15" s="1133"/>
      <c r="K15" s="267">
        <v>264404</v>
      </c>
      <c r="L15" s="268">
        <v>1621</v>
      </c>
      <c r="M15" s="269">
        <v>1285</v>
      </c>
      <c r="N15" s="270">
        <v>26.1</v>
      </c>
    </row>
    <row r="16" spans="1:16">
      <c r="A16" s="248"/>
      <c r="B16" s="244"/>
      <c r="C16" s="244"/>
      <c r="D16" s="244"/>
      <c r="E16" s="244"/>
      <c r="F16" s="244"/>
      <c r="G16" s="1134" t="s">
        <v>490</v>
      </c>
      <c r="H16" s="1135"/>
      <c r="I16" s="1135"/>
      <c r="J16" s="1136"/>
      <c r="K16" s="268">
        <v>-1071535</v>
      </c>
      <c r="L16" s="268">
        <v>-6570</v>
      </c>
      <c r="M16" s="269">
        <v>-6247</v>
      </c>
      <c r="N16" s="270">
        <v>5.2</v>
      </c>
    </row>
    <row r="17" spans="1:16">
      <c r="A17" s="248"/>
      <c r="B17" s="244"/>
      <c r="C17" s="244"/>
      <c r="D17" s="244"/>
      <c r="E17" s="244"/>
      <c r="F17" s="244"/>
      <c r="G17" s="1134" t="s">
        <v>170</v>
      </c>
      <c r="H17" s="1135"/>
      <c r="I17" s="1135"/>
      <c r="J17" s="1136"/>
      <c r="K17" s="268">
        <v>10455836</v>
      </c>
      <c r="L17" s="268">
        <v>64112</v>
      </c>
      <c r="M17" s="269">
        <v>60903</v>
      </c>
      <c r="N17" s="270">
        <v>5.3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28" t="s">
        <v>495</v>
      </c>
      <c r="H21" s="1129"/>
      <c r="I21" s="1129"/>
      <c r="J21" s="1130"/>
      <c r="K21" s="280">
        <v>6.67</v>
      </c>
      <c r="L21" s="281">
        <v>6.11</v>
      </c>
      <c r="M21" s="282">
        <v>0.56000000000000005</v>
      </c>
      <c r="N21" s="249"/>
      <c r="O21" s="283"/>
      <c r="P21" s="279"/>
    </row>
    <row r="22" spans="1:16" s="284" customFormat="1">
      <c r="A22" s="279"/>
      <c r="B22" s="249"/>
      <c r="C22" s="249"/>
      <c r="D22" s="249"/>
      <c r="E22" s="249"/>
      <c r="F22" s="249"/>
      <c r="G22" s="1128" t="s">
        <v>496</v>
      </c>
      <c r="H22" s="1129"/>
      <c r="I22" s="1129"/>
      <c r="J22" s="1130"/>
      <c r="K22" s="285">
        <v>100</v>
      </c>
      <c r="L22" s="286">
        <v>100</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7" t="s">
        <v>477</v>
      </c>
      <c r="L30" s="254"/>
      <c r="M30" s="255" t="s">
        <v>478</v>
      </c>
      <c r="N30" s="256"/>
    </row>
    <row r="31" spans="1:16">
      <c r="A31" s="248"/>
      <c r="B31" s="244"/>
      <c r="C31" s="244"/>
      <c r="D31" s="244"/>
      <c r="E31" s="244"/>
      <c r="F31" s="244"/>
      <c r="G31" s="257"/>
      <c r="H31" s="258"/>
      <c r="I31" s="258"/>
      <c r="J31" s="259"/>
      <c r="K31" s="1118"/>
      <c r="L31" s="260" t="s">
        <v>479</v>
      </c>
      <c r="M31" s="261" t="s">
        <v>480</v>
      </c>
      <c r="N31" s="262" t="s">
        <v>481</v>
      </c>
    </row>
    <row r="32" spans="1:16" ht="27" customHeight="1">
      <c r="A32" s="248"/>
      <c r="B32" s="244"/>
      <c r="C32" s="244"/>
      <c r="D32" s="244"/>
      <c r="E32" s="244"/>
      <c r="F32" s="244"/>
      <c r="G32" s="1119" t="s">
        <v>500</v>
      </c>
      <c r="H32" s="1120"/>
      <c r="I32" s="1120"/>
      <c r="J32" s="1121"/>
      <c r="K32" s="294">
        <v>4970135</v>
      </c>
      <c r="L32" s="294">
        <v>30475</v>
      </c>
      <c r="M32" s="295">
        <v>32245</v>
      </c>
      <c r="N32" s="296">
        <v>-5.5</v>
      </c>
    </row>
    <row r="33" spans="1:16" ht="13.5" customHeight="1">
      <c r="A33" s="248"/>
      <c r="B33" s="244"/>
      <c r="C33" s="244"/>
      <c r="D33" s="244"/>
      <c r="E33" s="244"/>
      <c r="F33" s="244"/>
      <c r="G33" s="1119" t="s">
        <v>501</v>
      </c>
      <c r="H33" s="1120"/>
      <c r="I33" s="1120"/>
      <c r="J33" s="1121"/>
      <c r="K33" s="294" t="s">
        <v>487</v>
      </c>
      <c r="L33" s="294" t="s">
        <v>487</v>
      </c>
      <c r="M33" s="295">
        <v>4</v>
      </c>
      <c r="N33" s="296" t="s">
        <v>487</v>
      </c>
    </row>
    <row r="34" spans="1:16" ht="27" customHeight="1">
      <c r="A34" s="248"/>
      <c r="B34" s="244"/>
      <c r="C34" s="244"/>
      <c r="D34" s="244"/>
      <c r="E34" s="244"/>
      <c r="F34" s="244"/>
      <c r="G34" s="1119" t="s">
        <v>502</v>
      </c>
      <c r="H34" s="1120"/>
      <c r="I34" s="1120"/>
      <c r="J34" s="1121"/>
      <c r="K34" s="294" t="s">
        <v>487</v>
      </c>
      <c r="L34" s="294" t="s">
        <v>487</v>
      </c>
      <c r="M34" s="295">
        <v>33</v>
      </c>
      <c r="N34" s="296" t="s">
        <v>487</v>
      </c>
    </row>
    <row r="35" spans="1:16" ht="27" customHeight="1">
      <c r="A35" s="248"/>
      <c r="B35" s="244"/>
      <c r="C35" s="244"/>
      <c r="D35" s="244"/>
      <c r="E35" s="244"/>
      <c r="F35" s="244"/>
      <c r="G35" s="1119" t="s">
        <v>503</v>
      </c>
      <c r="H35" s="1120"/>
      <c r="I35" s="1120"/>
      <c r="J35" s="1121"/>
      <c r="K35" s="294">
        <v>1260244</v>
      </c>
      <c r="L35" s="294">
        <v>7727</v>
      </c>
      <c r="M35" s="295">
        <v>8277</v>
      </c>
      <c r="N35" s="296">
        <v>-6.6</v>
      </c>
    </row>
    <row r="36" spans="1:16" ht="27" customHeight="1">
      <c r="A36" s="248"/>
      <c r="B36" s="244"/>
      <c r="C36" s="244"/>
      <c r="D36" s="244"/>
      <c r="E36" s="244"/>
      <c r="F36" s="244"/>
      <c r="G36" s="1119" t="s">
        <v>504</v>
      </c>
      <c r="H36" s="1120"/>
      <c r="I36" s="1120"/>
      <c r="J36" s="1121"/>
      <c r="K36" s="294">
        <v>300513</v>
      </c>
      <c r="L36" s="294">
        <v>1843</v>
      </c>
      <c r="M36" s="295">
        <v>932</v>
      </c>
      <c r="N36" s="296">
        <v>97.7</v>
      </c>
    </row>
    <row r="37" spans="1:16" ht="13.5" customHeight="1">
      <c r="A37" s="248"/>
      <c r="B37" s="244"/>
      <c r="C37" s="244"/>
      <c r="D37" s="244"/>
      <c r="E37" s="244"/>
      <c r="F37" s="244"/>
      <c r="G37" s="1119" t="s">
        <v>505</v>
      </c>
      <c r="H37" s="1120"/>
      <c r="I37" s="1120"/>
      <c r="J37" s="1121"/>
      <c r="K37" s="294">
        <v>212614</v>
      </c>
      <c r="L37" s="294">
        <v>1304</v>
      </c>
      <c r="M37" s="295">
        <v>1529</v>
      </c>
      <c r="N37" s="296">
        <v>-14.7</v>
      </c>
    </row>
    <row r="38" spans="1:16" ht="27" customHeight="1">
      <c r="A38" s="248"/>
      <c r="B38" s="244"/>
      <c r="C38" s="244"/>
      <c r="D38" s="244"/>
      <c r="E38" s="244"/>
      <c r="F38" s="244"/>
      <c r="G38" s="1122" t="s">
        <v>506</v>
      </c>
      <c r="H38" s="1123"/>
      <c r="I38" s="1123"/>
      <c r="J38" s="1124"/>
      <c r="K38" s="297">
        <v>479</v>
      </c>
      <c r="L38" s="297">
        <v>3</v>
      </c>
      <c r="M38" s="298">
        <v>3</v>
      </c>
      <c r="N38" s="299">
        <v>0</v>
      </c>
      <c r="O38" s="293"/>
    </row>
    <row r="39" spans="1:16">
      <c r="A39" s="248"/>
      <c r="B39" s="244"/>
      <c r="C39" s="244"/>
      <c r="D39" s="244"/>
      <c r="E39" s="244"/>
      <c r="F39" s="244"/>
      <c r="G39" s="1122" t="s">
        <v>507</v>
      </c>
      <c r="H39" s="1123"/>
      <c r="I39" s="1123"/>
      <c r="J39" s="1124"/>
      <c r="K39" s="300">
        <v>-1772101</v>
      </c>
      <c r="L39" s="300">
        <v>-10866</v>
      </c>
      <c r="M39" s="301">
        <v>-7647</v>
      </c>
      <c r="N39" s="302">
        <v>42.1</v>
      </c>
      <c r="O39" s="293"/>
    </row>
    <row r="40" spans="1:16" ht="27" customHeight="1">
      <c r="A40" s="248"/>
      <c r="B40" s="244"/>
      <c r="C40" s="244"/>
      <c r="D40" s="244"/>
      <c r="E40" s="244"/>
      <c r="F40" s="244"/>
      <c r="G40" s="1119" t="s">
        <v>508</v>
      </c>
      <c r="H40" s="1120"/>
      <c r="I40" s="1120"/>
      <c r="J40" s="1121"/>
      <c r="K40" s="300">
        <v>-4307465</v>
      </c>
      <c r="L40" s="300">
        <v>-26412</v>
      </c>
      <c r="M40" s="301">
        <v>-26081</v>
      </c>
      <c r="N40" s="302">
        <v>1.3</v>
      </c>
      <c r="O40" s="293"/>
    </row>
    <row r="41" spans="1:16">
      <c r="A41" s="248"/>
      <c r="B41" s="244"/>
      <c r="C41" s="244"/>
      <c r="D41" s="244"/>
      <c r="E41" s="244"/>
      <c r="F41" s="244"/>
      <c r="G41" s="1125" t="s">
        <v>280</v>
      </c>
      <c r="H41" s="1126"/>
      <c r="I41" s="1126"/>
      <c r="J41" s="1127"/>
      <c r="K41" s="294">
        <v>664419</v>
      </c>
      <c r="L41" s="300">
        <v>4074</v>
      </c>
      <c r="M41" s="301">
        <v>9295</v>
      </c>
      <c r="N41" s="302">
        <v>-56.2</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2" t="s">
        <v>477</v>
      </c>
      <c r="J49" s="1114" t="s">
        <v>512</v>
      </c>
      <c r="K49" s="1115"/>
      <c r="L49" s="1115"/>
      <c r="M49" s="1115"/>
      <c r="N49" s="1116"/>
    </row>
    <row r="50" spans="1:14">
      <c r="A50" s="248"/>
      <c r="B50" s="244"/>
      <c r="C50" s="244"/>
      <c r="D50" s="244"/>
      <c r="E50" s="244"/>
      <c r="F50" s="244"/>
      <c r="G50" s="312"/>
      <c r="H50" s="313"/>
      <c r="I50" s="1113"/>
      <c r="J50" s="314" t="s">
        <v>513</v>
      </c>
      <c r="K50" s="315" t="s">
        <v>514</v>
      </c>
      <c r="L50" s="316" t="s">
        <v>515</v>
      </c>
      <c r="M50" s="317" t="s">
        <v>516</v>
      </c>
      <c r="N50" s="318" t="s">
        <v>517</v>
      </c>
    </row>
    <row r="51" spans="1:14">
      <c r="A51" s="248"/>
      <c r="B51" s="244"/>
      <c r="C51" s="244"/>
      <c r="D51" s="244"/>
      <c r="E51" s="244"/>
      <c r="F51" s="244"/>
      <c r="G51" s="310" t="s">
        <v>518</v>
      </c>
      <c r="H51" s="311"/>
      <c r="I51" s="319">
        <v>10624485</v>
      </c>
      <c r="J51" s="320">
        <v>66838</v>
      </c>
      <c r="K51" s="321">
        <v>23.9</v>
      </c>
      <c r="L51" s="322">
        <v>51722</v>
      </c>
      <c r="M51" s="323">
        <v>1.2</v>
      </c>
      <c r="N51" s="324">
        <v>22.7</v>
      </c>
    </row>
    <row r="52" spans="1:14">
      <c r="A52" s="248"/>
      <c r="B52" s="244"/>
      <c r="C52" s="244"/>
      <c r="D52" s="244"/>
      <c r="E52" s="244"/>
      <c r="F52" s="244"/>
      <c r="G52" s="325"/>
      <c r="H52" s="326" t="s">
        <v>519</v>
      </c>
      <c r="I52" s="327">
        <v>6293451</v>
      </c>
      <c r="J52" s="328">
        <v>39592</v>
      </c>
      <c r="K52" s="329">
        <v>5.8</v>
      </c>
      <c r="L52" s="330">
        <v>30749</v>
      </c>
      <c r="M52" s="331">
        <v>-6.7</v>
      </c>
      <c r="N52" s="332">
        <v>12.5</v>
      </c>
    </row>
    <row r="53" spans="1:14">
      <c r="A53" s="248"/>
      <c r="B53" s="244"/>
      <c r="C53" s="244"/>
      <c r="D53" s="244"/>
      <c r="E53" s="244"/>
      <c r="F53" s="244"/>
      <c r="G53" s="310" t="s">
        <v>520</v>
      </c>
      <c r="H53" s="311"/>
      <c r="I53" s="319">
        <v>9239122</v>
      </c>
      <c r="J53" s="320">
        <v>58052</v>
      </c>
      <c r="K53" s="321">
        <v>-13.1</v>
      </c>
      <c r="L53" s="322">
        <v>54805</v>
      </c>
      <c r="M53" s="323">
        <v>6</v>
      </c>
      <c r="N53" s="324">
        <v>-19.100000000000001</v>
      </c>
    </row>
    <row r="54" spans="1:14">
      <c r="A54" s="248"/>
      <c r="B54" s="244"/>
      <c r="C54" s="244"/>
      <c r="D54" s="244"/>
      <c r="E54" s="244"/>
      <c r="F54" s="244"/>
      <c r="G54" s="325"/>
      <c r="H54" s="326" t="s">
        <v>519</v>
      </c>
      <c r="I54" s="327">
        <v>6523646</v>
      </c>
      <c r="J54" s="328">
        <v>40990</v>
      </c>
      <c r="K54" s="329">
        <v>3.5</v>
      </c>
      <c r="L54" s="330">
        <v>29572</v>
      </c>
      <c r="M54" s="331">
        <v>-3.8</v>
      </c>
      <c r="N54" s="332">
        <v>7.3</v>
      </c>
    </row>
    <row r="55" spans="1:14">
      <c r="A55" s="248"/>
      <c r="B55" s="244"/>
      <c r="C55" s="244"/>
      <c r="D55" s="244"/>
      <c r="E55" s="244"/>
      <c r="F55" s="244"/>
      <c r="G55" s="310" t="s">
        <v>521</v>
      </c>
      <c r="H55" s="311"/>
      <c r="I55" s="319">
        <v>11956089</v>
      </c>
      <c r="J55" s="320">
        <v>75185</v>
      </c>
      <c r="K55" s="321">
        <v>29.5</v>
      </c>
      <c r="L55" s="322">
        <v>38606</v>
      </c>
      <c r="M55" s="323">
        <v>-29.6</v>
      </c>
      <c r="N55" s="324">
        <v>59.1</v>
      </c>
    </row>
    <row r="56" spans="1:14">
      <c r="A56" s="248"/>
      <c r="B56" s="244"/>
      <c r="C56" s="244"/>
      <c r="D56" s="244"/>
      <c r="E56" s="244"/>
      <c r="F56" s="244"/>
      <c r="G56" s="325"/>
      <c r="H56" s="326" t="s">
        <v>519</v>
      </c>
      <c r="I56" s="327">
        <v>9042944</v>
      </c>
      <c r="J56" s="328">
        <v>56866</v>
      </c>
      <c r="K56" s="329">
        <v>38.700000000000003</v>
      </c>
      <c r="L56" s="330">
        <v>22435</v>
      </c>
      <c r="M56" s="331">
        <v>-24.1</v>
      </c>
      <c r="N56" s="332">
        <v>62.8</v>
      </c>
    </row>
    <row r="57" spans="1:14">
      <c r="A57" s="248"/>
      <c r="B57" s="244"/>
      <c r="C57" s="244"/>
      <c r="D57" s="244"/>
      <c r="E57" s="244"/>
      <c r="F57" s="244"/>
      <c r="G57" s="310" t="s">
        <v>522</v>
      </c>
      <c r="H57" s="311"/>
      <c r="I57" s="319">
        <v>8518047</v>
      </c>
      <c r="J57" s="320">
        <v>52215</v>
      </c>
      <c r="K57" s="321">
        <v>-30.6</v>
      </c>
      <c r="L57" s="322">
        <v>39425</v>
      </c>
      <c r="M57" s="323">
        <v>2.1</v>
      </c>
      <c r="N57" s="324">
        <v>-32.700000000000003</v>
      </c>
    </row>
    <row r="58" spans="1:14">
      <c r="A58" s="248"/>
      <c r="B58" s="244"/>
      <c r="C58" s="244"/>
      <c r="D58" s="244"/>
      <c r="E58" s="244"/>
      <c r="F58" s="244"/>
      <c r="G58" s="325"/>
      <c r="H58" s="326" t="s">
        <v>519</v>
      </c>
      <c r="I58" s="327">
        <v>6389013</v>
      </c>
      <c r="J58" s="328">
        <v>39164</v>
      </c>
      <c r="K58" s="329">
        <v>-31.1</v>
      </c>
      <c r="L58" s="330">
        <v>22414</v>
      </c>
      <c r="M58" s="331">
        <v>-0.1</v>
      </c>
      <c r="N58" s="332">
        <v>-31</v>
      </c>
    </row>
    <row r="59" spans="1:14">
      <c r="A59" s="248"/>
      <c r="B59" s="244"/>
      <c r="C59" s="244"/>
      <c r="D59" s="244"/>
      <c r="E59" s="244"/>
      <c r="F59" s="244"/>
      <c r="G59" s="310" t="s">
        <v>523</v>
      </c>
      <c r="H59" s="311"/>
      <c r="I59" s="319">
        <v>8245393</v>
      </c>
      <c r="J59" s="320">
        <v>50558</v>
      </c>
      <c r="K59" s="321">
        <v>-3.2</v>
      </c>
      <c r="L59" s="322">
        <v>43141</v>
      </c>
      <c r="M59" s="323">
        <v>9.4</v>
      </c>
      <c r="N59" s="324">
        <v>-12.6</v>
      </c>
    </row>
    <row r="60" spans="1:14">
      <c r="A60" s="248"/>
      <c r="B60" s="244"/>
      <c r="C60" s="244"/>
      <c r="D60" s="244"/>
      <c r="E60" s="244"/>
      <c r="F60" s="244"/>
      <c r="G60" s="325"/>
      <c r="H60" s="326" t="s">
        <v>519</v>
      </c>
      <c r="I60" s="333">
        <v>5593655</v>
      </c>
      <c r="J60" s="328">
        <v>34298</v>
      </c>
      <c r="K60" s="329">
        <v>-12.4</v>
      </c>
      <c r="L60" s="330">
        <v>21887</v>
      </c>
      <c r="M60" s="331">
        <v>-2.4</v>
      </c>
      <c r="N60" s="332">
        <v>-10</v>
      </c>
    </row>
    <row r="61" spans="1:14">
      <c r="A61" s="248"/>
      <c r="B61" s="244"/>
      <c r="C61" s="244"/>
      <c r="D61" s="244"/>
      <c r="E61" s="244"/>
      <c r="F61" s="244"/>
      <c r="G61" s="310" t="s">
        <v>524</v>
      </c>
      <c r="H61" s="334"/>
      <c r="I61" s="335">
        <v>9716627</v>
      </c>
      <c r="J61" s="336">
        <v>60570</v>
      </c>
      <c r="K61" s="337">
        <v>1.3</v>
      </c>
      <c r="L61" s="338">
        <v>45540</v>
      </c>
      <c r="M61" s="339">
        <v>-2.2000000000000002</v>
      </c>
      <c r="N61" s="324">
        <v>3.5</v>
      </c>
    </row>
    <row r="62" spans="1:14">
      <c r="A62" s="248"/>
      <c r="B62" s="244"/>
      <c r="C62" s="244"/>
      <c r="D62" s="244"/>
      <c r="E62" s="244"/>
      <c r="F62" s="244"/>
      <c r="G62" s="325"/>
      <c r="H62" s="326" t="s">
        <v>519</v>
      </c>
      <c r="I62" s="327">
        <v>6768542</v>
      </c>
      <c r="J62" s="328">
        <v>42182</v>
      </c>
      <c r="K62" s="329">
        <v>0.9</v>
      </c>
      <c r="L62" s="330">
        <v>25411</v>
      </c>
      <c r="M62" s="331">
        <v>-7.4</v>
      </c>
      <c r="N62" s="332">
        <v>8.3000000000000007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124" scale="60" orientation="landscape" cellComments="asDisplayed" horizont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7" t="s">
        <v>3</v>
      </c>
      <c r="D47" s="1137"/>
      <c r="E47" s="1138"/>
      <c r="F47" s="11">
        <v>9.83</v>
      </c>
      <c r="G47" s="12">
        <v>11.65</v>
      </c>
      <c r="H47" s="12">
        <v>14.78</v>
      </c>
      <c r="I47" s="12">
        <v>11.26</v>
      </c>
      <c r="J47" s="13">
        <v>13.37</v>
      </c>
    </row>
    <row r="48" spans="2:10" ht="57.75" customHeight="1">
      <c r="B48" s="14"/>
      <c r="C48" s="1139" t="s">
        <v>4</v>
      </c>
      <c r="D48" s="1139"/>
      <c r="E48" s="1140"/>
      <c r="F48" s="15">
        <v>4.13</v>
      </c>
      <c r="G48" s="16">
        <v>6.77</v>
      </c>
      <c r="H48" s="16">
        <v>5.32</v>
      </c>
      <c r="I48" s="16">
        <v>4.08</v>
      </c>
      <c r="J48" s="17">
        <v>5.27</v>
      </c>
    </row>
    <row r="49" spans="2:10" ht="57.75" customHeight="1" thickBot="1">
      <c r="B49" s="18"/>
      <c r="C49" s="1141" t="s">
        <v>5</v>
      </c>
      <c r="D49" s="1141"/>
      <c r="E49" s="1142"/>
      <c r="F49" s="19">
        <v>0.08</v>
      </c>
      <c r="G49" s="20">
        <v>4.54</v>
      </c>
      <c r="H49" s="20">
        <v>1.6</v>
      </c>
      <c r="I49" s="20" t="s">
        <v>531</v>
      </c>
      <c r="J49" s="21">
        <v>3.44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124" scale="60" orientation="landscape" cellComments="asDisplayed" horizontalDpi="300" verticalDpi="300" r:id="rId1"/>
  <headerFooter>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49" t="s">
        <v>532</v>
      </c>
      <c r="D34" s="1149"/>
      <c r="E34" s="1150"/>
      <c r="F34" s="32">
        <v>50.62</v>
      </c>
      <c r="G34" s="33">
        <v>59.35</v>
      </c>
      <c r="H34" s="33">
        <v>60.93</v>
      </c>
      <c r="I34" s="33">
        <v>66.28</v>
      </c>
      <c r="J34" s="34">
        <v>73.89</v>
      </c>
      <c r="K34" s="22"/>
      <c r="L34" s="22"/>
      <c r="M34" s="22"/>
      <c r="N34" s="22"/>
      <c r="O34" s="22"/>
      <c r="P34" s="22"/>
    </row>
    <row r="35" spans="1:16" ht="39" customHeight="1">
      <c r="A35" s="22"/>
      <c r="B35" s="35"/>
      <c r="C35" s="1143" t="s">
        <v>533</v>
      </c>
      <c r="D35" s="1144"/>
      <c r="E35" s="1145"/>
      <c r="F35" s="36">
        <v>2.21</v>
      </c>
      <c r="G35" s="37">
        <v>2.0299999999999998</v>
      </c>
      <c r="H35" s="37">
        <v>4.07</v>
      </c>
      <c r="I35" s="37">
        <v>5.51</v>
      </c>
      <c r="J35" s="38">
        <v>6.43</v>
      </c>
      <c r="K35" s="22"/>
      <c r="L35" s="22"/>
      <c r="M35" s="22"/>
      <c r="N35" s="22"/>
      <c r="O35" s="22"/>
      <c r="P35" s="22"/>
    </row>
    <row r="36" spans="1:16" ht="39" customHeight="1">
      <c r="A36" s="22"/>
      <c r="B36" s="35"/>
      <c r="C36" s="1143" t="s">
        <v>534</v>
      </c>
      <c r="D36" s="1144"/>
      <c r="E36" s="1145"/>
      <c r="F36" s="36">
        <v>5.19</v>
      </c>
      <c r="G36" s="37">
        <v>5.84</v>
      </c>
      <c r="H36" s="37">
        <v>6.28</v>
      </c>
      <c r="I36" s="37">
        <v>5.86</v>
      </c>
      <c r="J36" s="38">
        <v>6.39</v>
      </c>
      <c r="K36" s="22"/>
      <c r="L36" s="22"/>
      <c r="M36" s="22"/>
      <c r="N36" s="22"/>
      <c r="O36" s="22"/>
      <c r="P36" s="22"/>
    </row>
    <row r="37" spans="1:16" ht="39" customHeight="1">
      <c r="A37" s="22"/>
      <c r="B37" s="35"/>
      <c r="C37" s="1143" t="s">
        <v>535</v>
      </c>
      <c r="D37" s="1144"/>
      <c r="E37" s="1145"/>
      <c r="F37" s="36">
        <v>4.12</v>
      </c>
      <c r="G37" s="37">
        <v>6.77</v>
      </c>
      <c r="H37" s="37">
        <v>5.32</v>
      </c>
      <c r="I37" s="37">
        <v>4.07</v>
      </c>
      <c r="J37" s="38">
        <v>5.26</v>
      </c>
      <c r="K37" s="22"/>
      <c r="L37" s="22"/>
      <c r="M37" s="22"/>
      <c r="N37" s="22"/>
      <c r="O37" s="22"/>
      <c r="P37" s="22"/>
    </row>
    <row r="38" spans="1:16" ht="39" customHeight="1">
      <c r="A38" s="22"/>
      <c r="B38" s="35"/>
      <c r="C38" s="1143" t="s">
        <v>536</v>
      </c>
      <c r="D38" s="1144"/>
      <c r="E38" s="1145"/>
      <c r="F38" s="36">
        <v>3.3</v>
      </c>
      <c r="G38" s="37">
        <v>2.92</v>
      </c>
      <c r="H38" s="37">
        <v>2.8</v>
      </c>
      <c r="I38" s="37">
        <v>2.86</v>
      </c>
      <c r="J38" s="38">
        <v>2.92</v>
      </c>
      <c r="K38" s="22"/>
      <c r="L38" s="22"/>
      <c r="M38" s="22"/>
      <c r="N38" s="22"/>
      <c r="O38" s="22"/>
      <c r="P38" s="22"/>
    </row>
    <row r="39" spans="1:16" ht="39" customHeight="1">
      <c r="A39" s="22"/>
      <c r="B39" s="35"/>
      <c r="C39" s="1143" t="s">
        <v>537</v>
      </c>
      <c r="D39" s="1144"/>
      <c r="E39" s="1145"/>
      <c r="F39" s="36">
        <v>2.88</v>
      </c>
      <c r="G39" s="37">
        <v>2.63</v>
      </c>
      <c r="H39" s="37">
        <v>2.21</v>
      </c>
      <c r="I39" s="37">
        <v>2.4700000000000002</v>
      </c>
      <c r="J39" s="38">
        <v>2.52</v>
      </c>
      <c r="K39" s="22"/>
      <c r="L39" s="22"/>
      <c r="M39" s="22"/>
      <c r="N39" s="22"/>
      <c r="O39" s="22"/>
      <c r="P39" s="22"/>
    </row>
    <row r="40" spans="1:16" ht="39" customHeight="1">
      <c r="A40" s="22"/>
      <c r="B40" s="35"/>
      <c r="C40" s="1143" t="s">
        <v>538</v>
      </c>
      <c r="D40" s="1144"/>
      <c r="E40" s="1145"/>
      <c r="F40" s="36">
        <v>0.11</v>
      </c>
      <c r="G40" s="37">
        <v>0.1</v>
      </c>
      <c r="H40" s="37">
        <v>0.1</v>
      </c>
      <c r="I40" s="37">
        <v>0.1</v>
      </c>
      <c r="J40" s="38">
        <v>0.05</v>
      </c>
      <c r="K40" s="22"/>
      <c r="L40" s="22"/>
      <c r="M40" s="22"/>
      <c r="N40" s="22"/>
      <c r="O40" s="22"/>
      <c r="P40" s="22"/>
    </row>
    <row r="41" spans="1:16" ht="39" customHeight="1">
      <c r="A41" s="22"/>
      <c r="B41" s="35"/>
      <c r="C41" s="1143" t="s">
        <v>539</v>
      </c>
      <c r="D41" s="1144"/>
      <c r="E41" s="1145"/>
      <c r="F41" s="36">
        <v>0.03</v>
      </c>
      <c r="G41" s="37">
        <v>0.03</v>
      </c>
      <c r="H41" s="37">
        <v>0.02</v>
      </c>
      <c r="I41" s="37">
        <v>0.03</v>
      </c>
      <c r="J41" s="38">
        <v>0.03</v>
      </c>
      <c r="K41" s="22"/>
      <c r="L41" s="22"/>
      <c r="M41" s="22"/>
      <c r="N41" s="22"/>
      <c r="O41" s="22"/>
      <c r="P41" s="22"/>
    </row>
    <row r="42" spans="1:16" ht="39" customHeight="1">
      <c r="A42" s="22"/>
      <c r="B42" s="39"/>
      <c r="C42" s="1143" t="s">
        <v>540</v>
      </c>
      <c r="D42" s="1144"/>
      <c r="E42" s="1145"/>
      <c r="F42" s="36" t="s">
        <v>487</v>
      </c>
      <c r="G42" s="37" t="s">
        <v>487</v>
      </c>
      <c r="H42" s="37" t="s">
        <v>487</v>
      </c>
      <c r="I42" s="37" t="s">
        <v>487</v>
      </c>
      <c r="J42" s="38" t="s">
        <v>487</v>
      </c>
      <c r="K42" s="22"/>
      <c r="L42" s="22"/>
      <c r="M42" s="22"/>
      <c r="N42" s="22"/>
      <c r="O42" s="22"/>
      <c r="P42" s="22"/>
    </row>
    <row r="43" spans="1:16" ht="39" customHeight="1" thickBot="1">
      <c r="A43" s="22"/>
      <c r="B43" s="40"/>
      <c r="C43" s="1146" t="s">
        <v>541</v>
      </c>
      <c r="D43" s="1147"/>
      <c r="E43" s="1148"/>
      <c r="F43" s="41">
        <v>0.08</v>
      </c>
      <c r="G43" s="42">
        <v>0.03</v>
      </c>
      <c r="H43" s="42">
        <v>0.03</v>
      </c>
      <c r="I43" s="42">
        <v>0.01</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124" scale="57" orientation="landscape" cellComments="asDisplayed" horizontalDpi="300" verticalDpi="300" r:id="rId1"/>
  <headerFooter>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59" t="s">
        <v>11</v>
      </c>
      <c r="C45" s="1160"/>
      <c r="D45" s="58"/>
      <c r="E45" s="1165" t="s">
        <v>12</v>
      </c>
      <c r="F45" s="1165"/>
      <c r="G45" s="1165"/>
      <c r="H45" s="1165"/>
      <c r="I45" s="1165"/>
      <c r="J45" s="1166"/>
      <c r="K45" s="59">
        <v>5389</v>
      </c>
      <c r="L45" s="60">
        <v>4776</v>
      </c>
      <c r="M45" s="60">
        <v>4553</v>
      </c>
      <c r="N45" s="60">
        <v>4755</v>
      </c>
      <c r="O45" s="61">
        <v>4970</v>
      </c>
      <c r="P45" s="48"/>
      <c r="Q45" s="48"/>
      <c r="R45" s="48"/>
      <c r="S45" s="48"/>
      <c r="T45" s="48"/>
      <c r="U45" s="48"/>
    </row>
    <row r="46" spans="1:21" ht="30.75" customHeight="1">
      <c r="A46" s="48"/>
      <c r="B46" s="1161"/>
      <c r="C46" s="1162"/>
      <c r="D46" s="62"/>
      <c r="E46" s="1153" t="s">
        <v>13</v>
      </c>
      <c r="F46" s="1153"/>
      <c r="G46" s="1153"/>
      <c r="H46" s="1153"/>
      <c r="I46" s="1153"/>
      <c r="J46" s="1154"/>
      <c r="K46" s="63" t="s">
        <v>487</v>
      </c>
      <c r="L46" s="64" t="s">
        <v>487</v>
      </c>
      <c r="M46" s="64" t="s">
        <v>487</v>
      </c>
      <c r="N46" s="64" t="s">
        <v>487</v>
      </c>
      <c r="O46" s="65" t="s">
        <v>487</v>
      </c>
      <c r="P46" s="48"/>
      <c r="Q46" s="48"/>
      <c r="R46" s="48"/>
      <c r="S46" s="48"/>
      <c r="T46" s="48"/>
      <c r="U46" s="48"/>
    </row>
    <row r="47" spans="1:21" ht="30.75" customHeight="1">
      <c r="A47" s="48"/>
      <c r="B47" s="1161"/>
      <c r="C47" s="1162"/>
      <c r="D47" s="62"/>
      <c r="E47" s="1153" t="s">
        <v>14</v>
      </c>
      <c r="F47" s="1153"/>
      <c r="G47" s="1153"/>
      <c r="H47" s="1153"/>
      <c r="I47" s="1153"/>
      <c r="J47" s="1154"/>
      <c r="K47" s="63" t="s">
        <v>487</v>
      </c>
      <c r="L47" s="64" t="s">
        <v>487</v>
      </c>
      <c r="M47" s="64" t="s">
        <v>487</v>
      </c>
      <c r="N47" s="64" t="s">
        <v>487</v>
      </c>
      <c r="O47" s="65" t="s">
        <v>487</v>
      </c>
      <c r="P47" s="48"/>
      <c r="Q47" s="48"/>
      <c r="R47" s="48"/>
      <c r="S47" s="48"/>
      <c r="T47" s="48"/>
      <c r="U47" s="48"/>
    </row>
    <row r="48" spans="1:21" ht="30.75" customHeight="1">
      <c r="A48" s="48"/>
      <c r="B48" s="1161"/>
      <c r="C48" s="1162"/>
      <c r="D48" s="62"/>
      <c r="E48" s="1153" t="s">
        <v>15</v>
      </c>
      <c r="F48" s="1153"/>
      <c r="G48" s="1153"/>
      <c r="H48" s="1153"/>
      <c r="I48" s="1153"/>
      <c r="J48" s="1154"/>
      <c r="K48" s="63">
        <v>1380</v>
      </c>
      <c r="L48" s="64">
        <v>1285</v>
      </c>
      <c r="M48" s="64">
        <v>1146</v>
      </c>
      <c r="N48" s="64">
        <v>1193</v>
      </c>
      <c r="O48" s="65">
        <v>1260</v>
      </c>
      <c r="P48" s="48"/>
      <c r="Q48" s="48"/>
      <c r="R48" s="48"/>
      <c r="S48" s="48"/>
      <c r="T48" s="48"/>
      <c r="U48" s="48"/>
    </row>
    <row r="49" spans="1:21" ht="30.75" customHeight="1">
      <c r="A49" s="48"/>
      <c r="B49" s="1161"/>
      <c r="C49" s="1162"/>
      <c r="D49" s="62"/>
      <c r="E49" s="1153" t="s">
        <v>16</v>
      </c>
      <c r="F49" s="1153"/>
      <c r="G49" s="1153"/>
      <c r="H49" s="1153"/>
      <c r="I49" s="1153"/>
      <c r="J49" s="1154"/>
      <c r="K49" s="63">
        <v>430</v>
      </c>
      <c r="L49" s="64">
        <v>383</v>
      </c>
      <c r="M49" s="64">
        <v>355</v>
      </c>
      <c r="N49" s="64">
        <v>330</v>
      </c>
      <c r="O49" s="65">
        <v>301</v>
      </c>
      <c r="P49" s="48"/>
      <c r="Q49" s="48"/>
      <c r="R49" s="48"/>
      <c r="S49" s="48"/>
      <c r="T49" s="48"/>
      <c r="U49" s="48"/>
    </row>
    <row r="50" spans="1:21" ht="30.75" customHeight="1">
      <c r="A50" s="48"/>
      <c r="B50" s="1161"/>
      <c r="C50" s="1162"/>
      <c r="D50" s="62"/>
      <c r="E50" s="1153" t="s">
        <v>17</v>
      </c>
      <c r="F50" s="1153"/>
      <c r="G50" s="1153"/>
      <c r="H50" s="1153"/>
      <c r="I50" s="1153"/>
      <c r="J50" s="1154"/>
      <c r="K50" s="63">
        <v>68</v>
      </c>
      <c r="L50" s="64">
        <v>221</v>
      </c>
      <c r="M50" s="64">
        <v>219</v>
      </c>
      <c r="N50" s="64">
        <v>214</v>
      </c>
      <c r="O50" s="65">
        <v>213</v>
      </c>
      <c r="P50" s="48"/>
      <c r="Q50" s="48"/>
      <c r="R50" s="48"/>
      <c r="S50" s="48"/>
      <c r="T50" s="48"/>
      <c r="U50" s="48"/>
    </row>
    <row r="51" spans="1:21" ht="30.75" customHeight="1">
      <c r="A51" s="48"/>
      <c r="B51" s="1163"/>
      <c r="C51" s="1164"/>
      <c r="D51" s="66"/>
      <c r="E51" s="1153" t="s">
        <v>18</v>
      </c>
      <c r="F51" s="1153"/>
      <c r="G51" s="1153"/>
      <c r="H51" s="1153"/>
      <c r="I51" s="1153"/>
      <c r="J51" s="1154"/>
      <c r="K51" s="63">
        <v>1</v>
      </c>
      <c r="L51" s="64">
        <v>4</v>
      </c>
      <c r="M51" s="64">
        <v>0</v>
      </c>
      <c r="N51" s="64">
        <v>1</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5544</v>
      </c>
      <c r="L52" s="64">
        <v>5502</v>
      </c>
      <c r="M52" s="64">
        <v>5563</v>
      </c>
      <c r="N52" s="64">
        <v>5743</v>
      </c>
      <c r="O52" s="65">
        <v>6080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1724</v>
      </c>
      <c r="L53" s="69">
        <v>1167</v>
      </c>
      <c r="M53" s="69">
        <v>710</v>
      </c>
      <c r="N53" s="69">
        <v>750</v>
      </c>
      <c r="O53" s="70">
        <v>664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124" scale="61" orientation="landscape" cellComments="asDisplayed" horizontalDpi="300" verticalDpi="300" r:id="rId1"/>
  <headerFooter>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2015-05-14T00:05:06Z</cp:lastPrinted>
  <dcterms:created xsi:type="dcterms:W3CDTF">2015-02-17T06:53:53Z</dcterms:created>
  <dcterms:modified xsi:type="dcterms:W3CDTF">2015-05-14T00:07:01Z</dcterms:modified>
</cp:coreProperties>
</file>