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E40" i="9"/>
  <c r="AM40" i="9"/>
  <c r="U40" i="9"/>
  <c r="C40" i="9"/>
  <c r="BE39" i="9"/>
  <c r="AM39" i="9"/>
  <c r="U39" i="9"/>
  <c r="C39" i="9"/>
  <c r="BE38" i="9"/>
  <c r="AM38" i="9"/>
  <c r="BW35" i="9"/>
  <c r="BW36" i="9" s="1"/>
  <c r="BW37" i="9" s="1"/>
  <c r="BW38" i="9" s="1"/>
  <c r="BW39" i="9" s="1"/>
  <c r="BW40" i="9" s="1"/>
  <c r="CO34" i="9"/>
  <c r="CO35" i="9" s="1"/>
  <c r="CO36" i="9" s="1"/>
  <c r="CO37" i="9" s="1"/>
  <c r="CO38" i="9" s="1"/>
  <c r="CO39" i="9" s="1"/>
  <c r="CO40" i="9" s="1"/>
  <c r="CO41" i="9" s="1"/>
  <c r="CO42" i="9" s="1"/>
  <c r="CO43" i="9" s="1"/>
  <c r="BW34" i="9"/>
  <c r="C34" i="9"/>
  <c r="C35" i="9" s="1"/>
  <c r="C36" i="9" l="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BE34" i="9" l="1"/>
  <c r="BE35" i="9" s="1"/>
  <c r="BE36" i="9" s="1"/>
  <c r="BE37" i="9" s="1"/>
  <c r="AM34" i="9"/>
  <c r="AM35" i="9" s="1"/>
  <c r="AM36" i="9" s="1"/>
  <c r="AM37" i="9" s="1"/>
</calcChain>
</file>

<file path=xl/sharedStrings.xml><?xml version="1.0" encoding="utf-8"?>
<sst xmlns="http://schemas.openxmlformats.org/spreadsheetml/2006/main" count="1051" uniqueCount="565">
  <si>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</si>
  <si>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</si>
  <si>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</si>
  <si>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</si>
  <si>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</si>
  <si>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</si>
  <si>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</si>
  <si>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</si>
  <si>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</si>
  <si>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</si>
  <si>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</si>
  <si>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</si>
  <si>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</si>
  <si>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</si>
  <si>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</si>
  <si>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</si>
  <si>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</si>
  <si>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</si>
  <si>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</si>
  <si>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</si>
  <si>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</si>
  <si>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</si>
  <si>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</si>
  <si>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</si>
  <si>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</si>
  <si>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</si>
  <si>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</si>
  <si>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</si>
  <si>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</si>
  <si>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</si>
  <si>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</si>
  <si>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</si>
  <si>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</si>
  <si>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</si>
  <si>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</si>
  <si>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</si>
  <si>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</si>
  <si>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</si>
  <si>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</si>
  <si>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</si>
  <si>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</si>
  <si>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</si>
  <si>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</si>
  <si>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</si>
  <si>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</si>
  <si>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</si>
  <si>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</si>
  <si>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</si>
  <si>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</si>
  <si>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</si>
  <si>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</si>
  <si>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</si>
  <si>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</si>
  <si>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</si>
  <si>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</si>
  <si>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</si>
  <si>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</si>
  <si>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</si>
  <si>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</si>
  <si>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</si>
  <si>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</si>
  <si>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</si>
  <si>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</si>
  <si>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</si>
  <si>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</si>
  <si>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</si>
  <si>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</si>
  <si>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</si>
  <si>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</si>
  <si>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</si>
  <si>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</si>
  <si>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</si>
  <si>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</si>
  <si>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</si>
  <si>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</si>
  <si>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</si>
  <si>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</si>
  <si>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</si>
  <si>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</si>
  <si>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</si>
  <si>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</si>
  <si>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</si>
  <si>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岐阜市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</si>
  <si>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</si>
  <si>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</si>
  <si>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</si>
  <si>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</si>
  <si>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</si>
  <si>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</si>
  <si>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</si>
  <si>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</si>
  <si>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</si>
  <si>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</si>
  <si>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</si>
  <si>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</si>
  <si>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</si>
  <si>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</si>
  <si>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</si>
  <si>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</si>
  <si>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</si>
  <si>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</si>
  <si>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</si>
  <si>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</si>
  <si>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</si>
  <si>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</si>
  <si>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</si>
  <si>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</si>
  <si>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</si>
  <si>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</si>
  <si>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</si>
  <si>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</si>
  <si>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</si>
  <si>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</si>
  <si>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</si>
  <si>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</si>
  <si>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</si>
  <si>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</si>
  <si>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</si>
  <si>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</si>
  <si>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</si>
  <si>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</si>
  <si>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</si>
  <si>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</si>
  <si>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</si>
  <si>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</si>
  <si>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</si>
  <si>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</si>
  <si>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</si>
  <si>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</si>
  <si>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</si>
  <si>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</si>
  <si>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</si>
  <si>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</si>
  <si>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</si>
  <si>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</si>
  <si>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</si>
  <si>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</si>
  <si>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</si>
  <si>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</si>
  <si>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</si>
  <si>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</si>
  <si>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</si>
  <si>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</si>
  <si>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</si>
  <si>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</si>
  <si>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</si>
  <si>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</si>
  <si>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</si>
  <si>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</si>
  <si>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</si>
  <si>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</si>
  <si>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</si>
  <si>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</si>
  <si>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</si>
  <si>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</si>
  <si>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</si>
  <si>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</si>
  <si>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</si>
  <si>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</si>
  <si>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</si>
  <si>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</si>
  <si>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</si>
  <si>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</si>
  <si>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</si>
  <si>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</si>
  <si>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</si>
  <si>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</si>
  <si>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</si>
  <si>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</si>
  <si>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</si>
  <si>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</si>
  <si>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</si>
  <si>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</si>
  <si>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</si>
  <si>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</si>
  <si>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</si>
  <si>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</si>
  <si>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</si>
  <si>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</si>
  <si>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</si>
  <si>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</si>
  <si>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</si>
  <si>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</si>
  <si>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</si>
  <si>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</si>
  <si>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</si>
  <si>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</si>
  <si>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</si>
  <si>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</si>
  <si>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</si>
  <si>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</si>
  <si>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</si>
  <si>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</si>
  <si>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</si>
  <si>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</si>
  <si>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岐阜県岐阜市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</si>
  <si>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</si>
  <si>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</si>
  <si>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</si>
  <si>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</si>
  <si>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</si>
  <si>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</si>
  <si>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</si>
  <si>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</si>
  <si>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</si>
  <si>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</si>
  <si>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</si>
  <si>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</si>
  <si>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</si>
  <si>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</si>
  <si>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</si>
  <si>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</si>
  <si>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</si>
  <si>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</si>
  <si>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</si>
  <si>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</si>
  <si>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</si>
  <si>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</si>
  <si>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</si>
  <si>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</si>
  <si>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</si>
  <si>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</si>
  <si>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</si>
  <si>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</si>
  <si>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</si>
  <si>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</si>
  <si>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</si>
  <si>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</si>
  <si>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</si>
  <si>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</si>
  <si>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</si>
  <si>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</si>
  <si>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</si>
  <si>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</si>
  <si>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</si>
  <si>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</si>
  <si>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</si>
  <si>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</si>
  <si>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</si>
  <si>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</si>
  <si>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</si>
  <si>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</si>
  <si>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</si>
  <si>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</si>
  <si>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</si>
  <si>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</si>
  <si>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</si>
  <si>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</si>
  <si>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</si>
  <si>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</si>
  <si>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</si>
  <si>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</si>
  <si>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</si>
  <si>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</si>
  <si>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</si>
  <si>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</si>
  <si>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</si>
  <si>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</si>
  <si>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</si>
  <si>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</si>
  <si>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</si>
  <si>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</si>
  <si>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</si>
  <si>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</si>
  <si>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</si>
  <si>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</si>
  <si>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</si>
  <si>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</si>
  <si>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</si>
  <si>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</si>
  <si>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</si>
  <si>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</si>
  <si>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</si>
  <si>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</si>
  <si>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</si>
  <si>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</si>
  <si>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</si>
  <si>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</si>
  <si>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</si>
  <si>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</si>
  <si>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</si>
  <si>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</si>
  <si>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</si>
  <si>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</si>
  <si>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</si>
  <si>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</si>
  <si>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</si>
  <si>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</si>
  <si>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</si>
  <si>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</si>
  <si>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</si>
  <si>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</si>
  <si>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</si>
  <si>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</si>
  <si>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</si>
  <si>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</si>
  <si>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</si>
  <si>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</si>
  <si>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</si>
  <si>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</si>
  <si>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</si>
  <si>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</si>
  <si>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</si>
  <si>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</si>
  <si>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</si>
  <si>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</si>
  <si>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</si>
  <si>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</si>
  <si>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</si>
  <si>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</si>
  <si>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</si>
  <si>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</si>
  <si>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</si>
  <si>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</si>
  <si>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</si>
  <si>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</si>
  <si>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</si>
  <si>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</si>
  <si>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</si>
  <si>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</si>
  <si>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</si>
  <si>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</si>
  <si>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</si>
  <si>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</si>
  <si>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</si>
  <si>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</si>
  <si>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</si>
  <si>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</si>
  <si>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</si>
  <si>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</si>
  <si>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</si>
  <si>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</si>
  <si>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</si>
  <si>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</si>
  <si>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</si>
  <si>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</si>
  <si>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</si>
  <si>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</si>
  <si>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</si>
  <si>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</si>
  <si>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</si>
  <si>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</si>
  <si>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</si>
  <si>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</si>
  <si>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岐阜県岐阜市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</si>
  <si>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</si>
  <si>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</si>
  <si>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</si>
  <si>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</si>
  <si>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</si>
  <si>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</si>
  <si>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</si>
  <si>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</si>
  <si>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</si>
  <si>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</si>
  <si>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</si>
  <si>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</si>
  <si>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</si>
  <si>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</si>
  <si>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</si>
  <si>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</si>
  <si>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</si>
  <si>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</si>
  <si>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</si>
  <si>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</si>
  <si>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母子寡婦福祉資金貸付事業特別会計</t>
    <phoneticPr fontId="5"/>
  </si>
  <si>
    <t>土地区画整理事業特別会計</t>
    <phoneticPr fontId="5"/>
  </si>
  <si>
    <t>育英資金貸付事業特別会計</t>
    <phoneticPr fontId="5"/>
  </si>
  <si>
    <t>薬科大学附属薬局事業特別会計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</si>
  <si>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</si>
  <si>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</si>
  <si>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</si>
  <si>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</si>
  <si>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</si>
  <si>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</si>
  <si>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</si>
  <si>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</si>
  <si>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</si>
  <si>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</si>
  <si>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</si>
  <si>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</si>
  <si>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</si>
  <si>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</si>
  <si>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</si>
  <si>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</si>
  <si>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</si>
  <si>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駐車場事業特別会計</t>
    <phoneticPr fontId="5"/>
  </si>
  <si>
    <t>市民病院事業会計</t>
    <phoneticPr fontId="5"/>
  </si>
  <si>
    <t>法適用企業</t>
    <phoneticPr fontId="5"/>
  </si>
  <si>
    <t>中央卸売市場事業会計</t>
    <phoneticPr fontId="5"/>
  </si>
  <si>
    <t>水道事業会計</t>
    <phoneticPr fontId="5"/>
  </si>
  <si>
    <t>下水道事業会計</t>
    <phoneticPr fontId="5"/>
  </si>
  <si>
    <t>廃棄物発電事業特別会計</t>
    <phoneticPr fontId="5"/>
  </si>
  <si>
    <t>法非適用企業</t>
    <phoneticPr fontId="5"/>
  </si>
  <si>
    <t>食肉地方卸売市場事業特別会計</t>
    <phoneticPr fontId="5"/>
  </si>
  <si>
    <t>観光事業特別会計</t>
    <phoneticPr fontId="5"/>
  </si>
  <si>
    <t>ものづくり産業集積地整備事業特別会計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</si>
  <si>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</si>
  <si>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</si>
  <si>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</si>
  <si>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</si>
  <si>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</si>
  <si>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</si>
  <si>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</si>
  <si>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</si>
  <si>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</si>
  <si>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</si>
  <si>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</si>
  <si>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</si>
  <si>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</si>
  <si>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</si>
  <si>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</si>
  <si>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</si>
  <si>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</si>
  <si>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</si>
  <si>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</si>
  <si>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</si>
  <si>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</si>
  <si>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</si>
  <si>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</si>
  <si>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</si>
  <si>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</si>
  <si>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</si>
  <si>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</si>
  <si>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</si>
  <si>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</si>
  <si>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</si>
  <si>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</si>
  <si>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</si>
  <si>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</si>
  <si>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</si>
  <si>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</si>
  <si>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</si>
  <si>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</si>
  <si>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</si>
  <si>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</si>
  <si>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</si>
  <si>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</si>
  <si>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</si>
  <si>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</si>
  <si>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</si>
  <si>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</si>
  <si>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</si>
  <si>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</si>
  <si>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</si>
  <si>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</si>
  <si>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</si>
  <si>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</si>
  <si>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</si>
  <si>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</si>
  <si>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</si>
  <si>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</si>
  <si>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</si>
  <si>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</si>
  <si>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</si>
  <si>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</si>
  <si>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</si>
  <si>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</si>
  <si>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</si>
  <si>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</si>
  <si>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</si>
  <si>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</si>
  <si>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</si>
  <si>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</si>
  <si>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</si>
  <si>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</si>
  <si>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</si>
  <si>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</si>
  <si>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</si>
  <si>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</si>
  <si>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</si>
  <si>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</si>
  <si>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</si>
  <si>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</si>
  <si>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</si>
  <si>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</si>
  <si>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</si>
  <si>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</si>
  <si>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</si>
  <si>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</si>
  <si>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</si>
  <si>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</si>
  <si>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</si>
  <si>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</si>
  <si>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</si>
  <si>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</si>
  <si>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</si>
  <si>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</si>
  <si>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</si>
  <si>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</si>
  <si>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</si>
  <si>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</si>
  <si>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</si>
  <si>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</si>
  <si>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</si>
  <si>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</si>
  <si>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</si>
  <si>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</si>
  <si>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</si>
  <si>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</si>
  <si>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</si>
  <si>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</si>
  <si>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</si>
  <si>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</si>
  <si>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</si>
  <si>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</si>
  <si>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</si>
  <si>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</si>
  <si>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</si>
  <si>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</si>
  <si>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</si>
  <si>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</si>
  <si>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</si>
  <si>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</si>
  <si>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</si>
  <si>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</si>
  <si>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</si>
  <si>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</si>
  <si>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</si>
  <si>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</si>
  <si>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</si>
  <si>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</si>
  <si>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</si>
  <si>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</si>
  <si>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</si>
  <si>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</si>
  <si>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</si>
  <si>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</si>
  <si>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</si>
  <si>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</si>
  <si>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0.46</t>
  </si>
  <si>
    <t>▲ 0.88</t>
  </si>
  <si>
    <t>一般会計</t>
  </si>
  <si>
    <t>市民病院事業会計</t>
  </si>
  <si>
    <t>水道事業会計</t>
  </si>
  <si>
    <t>下水道事業会計</t>
  </si>
  <si>
    <t>競輪事業特別会計</t>
  </si>
  <si>
    <t>国民健康保険事業特別会計</t>
  </si>
  <si>
    <t>中央卸売市場事業会計</t>
  </si>
  <si>
    <t>介護保険事業特別会計</t>
  </si>
  <si>
    <t>その他会計（赤字）</t>
  </si>
  <si>
    <t>その他会計（黒字）</t>
  </si>
  <si>
    <t>-</t>
    <phoneticPr fontId="2"/>
  </si>
  <si>
    <t>基金から4,160百万円繰入</t>
    <rPh sb="0" eb="2">
      <t>キキン</t>
    </rPh>
    <rPh sb="9" eb="12">
      <t>ヒャクマンエン</t>
    </rPh>
    <rPh sb="12" eb="14">
      <t>クリイレ</t>
    </rPh>
    <phoneticPr fontId="2"/>
  </si>
  <si>
    <t>基金から7百万円繰入</t>
    <rPh sb="0" eb="2">
      <t>キキン</t>
    </rPh>
    <rPh sb="5" eb="8">
      <t>ヒャクマンエン</t>
    </rPh>
    <rPh sb="8" eb="10">
      <t>クリイレ</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</si>
  <si>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2"/>
  </si>
  <si>
    <t>岐阜県後期高齢者医療広域連合（後期高齢者医療特別会計）</t>
    <rPh sb="0" eb="3">
      <t>ギフケン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</si>
  <si>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岐阜県市町村会館組合</t>
    <rPh sb="0" eb="3">
      <t>ギフケン</t>
    </rPh>
    <rPh sb="3" eb="6">
      <t>シチョウソン</t>
    </rPh>
    <rPh sb="6" eb="8">
      <t>カイカン</t>
    </rPh>
    <rPh sb="8" eb="10">
      <t>クミアイ</t>
    </rPh>
    <phoneticPr fontId="22"/>
  </si>
  <si>
    <t>岐阜地域肢体不自由児母子通園施設組合</t>
    <rPh sb="0" eb="2">
      <t>ギフ</t>
    </rPh>
    <rPh sb="2" eb="4">
      <t>チイキ</t>
    </rPh>
    <rPh sb="4" eb="6">
      <t>シタイ</t>
    </rPh>
    <rPh sb="6" eb="9">
      <t>フジユウ</t>
    </rPh>
    <rPh sb="9" eb="10">
      <t>ジ</t>
    </rPh>
    <rPh sb="10" eb="12">
      <t>ボシ</t>
    </rPh>
    <rPh sb="12" eb="14">
      <t>ツウエン</t>
    </rPh>
    <rPh sb="14" eb="16">
      <t>シセツ</t>
    </rPh>
    <rPh sb="16" eb="18">
      <t>クミアイ</t>
    </rPh>
    <phoneticPr fontId="22"/>
  </si>
  <si>
    <t>岐阜羽島衛生施設組合（一般会計）</t>
    <rPh sb="0" eb="4">
      <t>ギフハシマ</t>
    </rPh>
    <rPh sb="4" eb="6">
      <t>エイセイ</t>
    </rPh>
    <rPh sb="6" eb="8">
      <t>シセツ</t>
    </rPh>
    <rPh sb="8" eb="10">
      <t>クミアイ</t>
    </rPh>
    <rPh sb="11" eb="13">
      <t>イッパン</t>
    </rPh>
    <rPh sb="13" eb="15">
      <t>カイケイ</t>
    </rPh>
    <phoneticPr fontId="22"/>
  </si>
  <si>
    <t>岐阜羽島衛生施設組合（公共用地取得事業特別会計）</t>
    <rPh sb="0" eb="4">
      <t>ギフハシマ</t>
    </rPh>
    <rPh sb="4" eb="6">
      <t>エイセイ</t>
    </rPh>
    <rPh sb="6" eb="8">
      <t>シセツ</t>
    </rPh>
    <rPh sb="8" eb="10">
      <t>クミアイ</t>
    </rPh>
    <rPh sb="11" eb="13">
      <t>コウキョウ</t>
    </rPh>
    <rPh sb="13" eb="15">
      <t>ヨウチ</t>
    </rPh>
    <rPh sb="15" eb="17">
      <t>シュトク</t>
    </rPh>
    <rPh sb="17" eb="19">
      <t>ジギョウ</t>
    </rPh>
    <rPh sb="19" eb="21">
      <t>トクベツ</t>
    </rPh>
    <rPh sb="21" eb="23">
      <t>カイケイ</t>
    </rPh>
    <phoneticPr fontId="22"/>
  </si>
  <si>
    <t>木曽川右岸地帯水防組合</t>
    <rPh sb="0" eb="3">
      <t>キソガワ</t>
    </rPh>
    <rPh sb="3" eb="5">
      <t>ウガン</t>
    </rPh>
    <rPh sb="5" eb="7">
      <t>チタイ</t>
    </rPh>
    <rPh sb="7" eb="9">
      <t>スイボウ</t>
    </rPh>
    <rPh sb="9" eb="11">
      <t>クミアイ</t>
    </rPh>
    <phoneticPr fontId="22"/>
  </si>
  <si>
    <t>岐阜市にぎわいまち公社</t>
    <rPh sb="0" eb="2">
      <t>ギフ</t>
    </rPh>
    <rPh sb="2" eb="3">
      <t>シ</t>
    </rPh>
    <rPh sb="9" eb="11">
      <t>コウシャ</t>
    </rPh>
    <phoneticPr fontId="24"/>
  </si>
  <si>
    <t>岐阜産業会館</t>
    <rPh sb="0" eb="2">
      <t>ギフ</t>
    </rPh>
    <rPh sb="2" eb="4">
      <t>サンギョウ</t>
    </rPh>
    <rPh sb="4" eb="6">
      <t>カイカン</t>
    </rPh>
    <phoneticPr fontId="24"/>
  </si>
  <si>
    <t>岐阜市学校給食会</t>
    <rPh sb="0" eb="2">
      <t>ギフ</t>
    </rPh>
    <rPh sb="2" eb="3">
      <t>シ</t>
    </rPh>
    <rPh sb="3" eb="5">
      <t>ガッコウ</t>
    </rPh>
    <rPh sb="5" eb="7">
      <t>キュウショク</t>
    </rPh>
    <rPh sb="7" eb="8">
      <t>カイ</t>
    </rPh>
    <phoneticPr fontId="24"/>
  </si>
  <si>
    <t>岐阜市みどりのまち推進財団</t>
    <rPh sb="0" eb="2">
      <t>ギフ</t>
    </rPh>
    <rPh sb="2" eb="3">
      <t>シ</t>
    </rPh>
    <rPh sb="9" eb="11">
      <t>スイシン</t>
    </rPh>
    <rPh sb="11" eb="13">
      <t>ザイダン</t>
    </rPh>
    <phoneticPr fontId="24"/>
  </si>
  <si>
    <t>岐阜市教育文化振興事業団</t>
    <rPh sb="0" eb="2">
      <t>ギフ</t>
    </rPh>
    <rPh sb="2" eb="3">
      <t>シ</t>
    </rPh>
    <rPh sb="3" eb="5">
      <t>キョウイク</t>
    </rPh>
    <rPh sb="5" eb="7">
      <t>ブンカ</t>
    </rPh>
    <rPh sb="7" eb="9">
      <t>シンコウ</t>
    </rPh>
    <rPh sb="9" eb="12">
      <t>ジギョウダン</t>
    </rPh>
    <phoneticPr fontId="24"/>
  </si>
  <si>
    <t>岐阜観光コンベンション協会</t>
    <rPh sb="0" eb="2">
      <t>ギフ</t>
    </rPh>
    <rPh sb="2" eb="4">
      <t>カンコウ</t>
    </rPh>
    <rPh sb="11" eb="13">
      <t>キョウカイ</t>
    </rPh>
    <phoneticPr fontId="24"/>
  </si>
  <si>
    <t>岐阜市国際交流協会</t>
    <rPh sb="0" eb="2">
      <t>ギフ</t>
    </rPh>
    <rPh sb="2" eb="3">
      <t>シ</t>
    </rPh>
    <rPh sb="3" eb="5">
      <t>コクサイ</t>
    </rPh>
    <rPh sb="5" eb="7">
      <t>コウリュウ</t>
    </rPh>
    <rPh sb="7" eb="9">
      <t>キョウカイ</t>
    </rPh>
    <phoneticPr fontId="24"/>
  </si>
  <si>
    <t>岐阜市土地開発公社</t>
    <rPh sb="0" eb="2">
      <t>ギフ</t>
    </rPh>
    <rPh sb="2" eb="3">
      <t>シ</t>
    </rPh>
    <rPh sb="3" eb="5">
      <t>トチ</t>
    </rPh>
    <rPh sb="5" eb="7">
      <t>カイハツ</t>
    </rPh>
    <rPh sb="7" eb="9">
      <t>コウシャ</t>
    </rPh>
    <phoneticPr fontId="24"/>
  </si>
  <si>
    <t>岐阜市公共ホール管理財団</t>
    <rPh sb="0" eb="2">
      <t>ギフ</t>
    </rPh>
    <rPh sb="2" eb="3">
      <t>シ</t>
    </rPh>
    <rPh sb="3" eb="5">
      <t>コウキョウ</t>
    </rPh>
    <rPh sb="8" eb="10">
      <t>カンリ</t>
    </rPh>
    <rPh sb="10" eb="12">
      <t>ザイダン</t>
    </rPh>
    <phoneticPr fontId="24"/>
  </si>
  <si>
    <t>岐阜乗合自動車</t>
    <rPh sb="0" eb="2">
      <t>ギフ</t>
    </rPh>
    <rPh sb="2" eb="4">
      <t>ノリアイ</t>
    </rPh>
    <rPh sb="4" eb="7">
      <t>ジドウシャ</t>
    </rPh>
    <phoneticPr fontId="24"/>
  </si>
  <si>
    <t>○</t>
    <phoneticPr fontId="2"/>
  </si>
  <si>
    <t>基金から228百万円繰入</t>
    <rPh sb="0" eb="2">
      <t>キキン</t>
    </rPh>
    <rPh sb="7" eb="10">
      <t>ヒャクマンエン</t>
    </rPh>
    <rPh sb="10" eb="12">
      <t>クリイレ</t>
    </rPh>
    <phoneticPr fontId="2"/>
  </si>
  <si>
    <t>基金から1,320百万円繰入</t>
    <rPh sb="0" eb="2">
      <t>キキン</t>
    </rPh>
    <rPh sb="9" eb="12">
      <t>ヒャクマンエン</t>
    </rPh>
    <rPh sb="12" eb="14">
      <t>クリイレ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</si>
</sst>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50589</c:v>
                </c:pt>
                <c:pt idx="1">
                  <c:v>46397</c:v>
                </c:pt>
                <c:pt idx="2">
                  <c:v>44198</c:v>
                </c:pt>
                <c:pt idx="3">
                  <c:v>35320</c:v>
                </c:pt>
                <c:pt idx="4">
                  <c:v>46980</c:v>
                </c:pt>
              </c:numCache>
            </c:numRef>
          </c:val>
          <c:smooth val="0"/>
        </c:ser>
        <c:dLbls>
          <c:showLegendKey val="0"/>
          <c:showVal val="0"/>
          <c:showCatName val="0"/>
          <c:showSerName val="0"/>
          <c:showPercent val="0"/>
          <c:showBubbleSize val="0"/>
        </c:dLbls>
        <c:marker val="1"/>
        <c:smooth val="0"/>
        <c:axId val="107835392"/>
        <c:axId val="107837312"/>
      </c:lineChart>
      <c:catAx>
        <c:axId val="1078353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37312"/>
        <c:crosses val="autoZero"/>
        <c:auto val="1"/>
        <c:lblAlgn val="ctr"/>
        <c:lblOffset val="100"/>
        <c:tickLblSkip val="1"/>
        <c:tickMarkSkip val="1"/>
        <c:noMultiLvlLbl val="0"/>
      </c:catAx>
      <c:valAx>
        <c:axId val="1078373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35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9.26</c:v>
                </c:pt>
                <c:pt idx="1">
                  <c:v>9.89</c:v>
                </c:pt>
                <c:pt idx="2">
                  <c:v>10.4</c:v>
                </c:pt>
                <c:pt idx="3">
                  <c:v>10.57</c:v>
                </c:pt>
                <c:pt idx="4">
                  <c:v>10.7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9.7799999999999994</c:v>
                </c:pt>
                <c:pt idx="1">
                  <c:v>14.44</c:v>
                </c:pt>
                <c:pt idx="2">
                  <c:v>16.11</c:v>
                </c:pt>
                <c:pt idx="3">
                  <c:v>18.86</c:v>
                </c:pt>
                <c:pt idx="4">
                  <c:v>17.5</c:v>
                </c:pt>
              </c:numCache>
            </c:numRef>
          </c:val>
        </c:ser>
        <c:dLbls>
          <c:showLegendKey val="0"/>
          <c:showVal val="0"/>
          <c:showCatName val="0"/>
          <c:showSerName val="0"/>
          <c:showPercent val="0"/>
          <c:showBubbleSize val="0"/>
        </c:dLbls>
        <c:gapWidth val="250"/>
        <c:overlap val="100"/>
        <c:axId val="40344192"/>
        <c:axId val="40362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-0.46</c:v>
                </c:pt>
                <c:pt idx="1">
                  <c:v>5.5</c:v>
                </c:pt>
                <c:pt idx="2">
                  <c:v>2.37</c:v>
                </c:pt>
                <c:pt idx="3">
                  <c:v>3.2</c:v>
                </c:pt>
                <c:pt idx="4">
                  <c:v>-0.88</c:v>
                </c:pt>
              </c:numCache>
            </c:numRef>
          </c:val>
          <c:smooth val="0"/>
        </c:ser>
        <c:dLbls>
          <c:showLegendKey val="0"/>
          <c:showVal val="0"/>
          <c:showCatName val="0"/>
          <c:showSerName val="0"/>
          <c:showPercent val="0"/>
          <c:showBubbleSize val="0"/>
        </c:dLbls>
        <c:marker val="1"/>
        <c:smooth val="0"/>
        <c:axId val="40344192"/>
        <c:axId val="40362752"/>
      </c:lineChart>
      <c:catAx>
        <c:axId val="4034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362752"/>
        <c:crosses val="autoZero"/>
        <c:auto val="1"/>
        <c:lblAlgn val="ctr"/>
        <c:lblOffset val="100"/>
        <c:tickLblSkip val="1"/>
        <c:tickMarkSkip val="1"/>
        <c:noMultiLvlLbl val="0"/>
      </c:catAx>
      <c:valAx>
        <c:axId val="4036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4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0.34</c:v>
                </c:pt>
                <c:pt idx="2">
                  <c:v>#N/A</c:v>
                </c:pt>
                <c:pt idx="3">
                  <c:v>0.27</c:v>
                </c:pt>
                <c:pt idx="4">
                  <c:v>#N/A</c:v>
                </c:pt>
                <c:pt idx="5">
                  <c:v>0.28000000000000003</c:v>
                </c:pt>
                <c:pt idx="6">
                  <c:v>#N/A</c:v>
                </c:pt>
                <c:pt idx="7">
                  <c:v>0.46</c:v>
                </c:pt>
                <c:pt idx="8">
                  <c:v>#N/A</c:v>
                </c:pt>
                <c:pt idx="9">
                  <c:v>0.63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0.32</c:v>
                </c:pt>
                <c:pt idx="2">
                  <c:v>#N/A</c:v>
                </c:pt>
                <c:pt idx="3">
                  <c:v>7.0000000000000007E-2</c:v>
                </c:pt>
                <c:pt idx="4">
                  <c:v>#N/A</c:v>
                </c:pt>
                <c:pt idx="5">
                  <c:v>0.01</c:v>
                </c:pt>
                <c:pt idx="6">
                  <c:v>#N/A</c:v>
                </c:pt>
                <c:pt idx="7">
                  <c:v>0.19</c:v>
                </c:pt>
                <c:pt idx="8">
                  <c:v>#N/A</c:v>
                </c:pt>
                <c:pt idx="9">
                  <c:v>0.39</c:v>
                </c:pt>
              </c:numCache>
            </c:numRef>
          </c:val>
        </c:ser>
        <c:ser>
          <c:idx val="3"/>
          <c:order val="3"/>
          <c:tx>
            <c:strRef>
              <c:f>データシート!$A$30</c:f>
              <c:strCache>
                <c:ptCount val="1"/>
                <c:pt idx="0">
                  <c:v>中央卸売市場事業会計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0.4</c:v>
                </c:pt>
                <c:pt idx="2">
                  <c:v>#N/A</c:v>
                </c:pt>
                <c:pt idx="3">
                  <c:v>0.27</c:v>
                </c:pt>
                <c:pt idx="4">
                  <c:v>#N/A</c:v>
                </c:pt>
                <c:pt idx="5">
                  <c:v>0.35</c:v>
                </c:pt>
                <c:pt idx="6">
                  <c:v>#N/A</c:v>
                </c:pt>
                <c:pt idx="7">
                  <c:v>0.46</c:v>
                </c:pt>
                <c:pt idx="8">
                  <c:v>#N/A</c:v>
                </c:pt>
                <c:pt idx="9">
                  <c:v>0.53</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2.12</c:v>
                </c:pt>
                <c:pt idx="2">
                  <c:v>#N/A</c:v>
                </c:pt>
                <c:pt idx="3">
                  <c:v>2.7</c:v>
                </c:pt>
                <c:pt idx="4">
                  <c:v>#N/A</c:v>
                </c:pt>
                <c:pt idx="5">
                  <c:v>3.05</c:v>
                </c:pt>
                <c:pt idx="6">
                  <c:v>#N/A</c:v>
                </c:pt>
                <c:pt idx="7">
                  <c:v>2.79</c:v>
                </c:pt>
                <c:pt idx="8">
                  <c:v>#N/A</c:v>
                </c:pt>
                <c:pt idx="9">
                  <c:v>1.32</c:v>
                </c:pt>
              </c:numCache>
            </c:numRef>
          </c:val>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2.52</c:v>
                </c:pt>
                <c:pt idx="2">
                  <c:v>#N/A</c:v>
                </c:pt>
                <c:pt idx="3">
                  <c:v>2.25</c:v>
                </c:pt>
                <c:pt idx="4">
                  <c:v>#N/A</c:v>
                </c:pt>
                <c:pt idx="5">
                  <c:v>1.97</c:v>
                </c:pt>
                <c:pt idx="6">
                  <c:v>#N/A</c:v>
                </c:pt>
                <c:pt idx="7">
                  <c:v>1.93</c:v>
                </c:pt>
                <c:pt idx="8">
                  <c:v>#N/A</c:v>
                </c:pt>
                <c:pt idx="9">
                  <c:v>1.89</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2.19</c:v>
                </c:pt>
                <c:pt idx="2">
                  <c:v>#N/A</c:v>
                </c:pt>
                <c:pt idx="3">
                  <c:v>2.4700000000000002</c:v>
                </c:pt>
                <c:pt idx="4">
                  <c:v>#N/A</c:v>
                </c:pt>
                <c:pt idx="5">
                  <c:v>2.69</c:v>
                </c:pt>
                <c:pt idx="6">
                  <c:v>#N/A</c:v>
                </c:pt>
                <c:pt idx="7">
                  <c:v>2.67</c:v>
                </c:pt>
                <c:pt idx="8">
                  <c:v>#N/A</c:v>
                </c:pt>
                <c:pt idx="9">
                  <c:v>2.52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2.82</c:v>
                </c:pt>
                <c:pt idx="2">
                  <c:v>#N/A</c:v>
                </c:pt>
                <c:pt idx="3">
                  <c:v>2.73</c:v>
                </c:pt>
                <c:pt idx="4">
                  <c:v>#N/A</c:v>
                </c:pt>
                <c:pt idx="5">
                  <c:v>2.85</c:v>
                </c:pt>
                <c:pt idx="6">
                  <c:v>#N/A</c:v>
                </c:pt>
                <c:pt idx="7">
                  <c:v>3.02</c:v>
                </c:pt>
                <c:pt idx="8">
                  <c:v>#N/A</c:v>
                </c:pt>
                <c:pt idx="9">
                  <c:v>3.02</c:v>
                </c:pt>
              </c:numCache>
            </c:numRef>
          </c:val>
        </c:ser>
        <c:ser>
          <c:idx val="8"/>
          <c:order val="8"/>
          <c:tx>
            <c:strRef>
              <c:f>データシート!$A$35</c:f>
              <c:strCache>
                <c:ptCount val="1"/>
                <c:pt idx="0">
                  <c:v>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4.7300000000000004</c:v>
                </c:pt>
                <c:pt idx="2">
                  <c:v>#N/A</c:v>
                </c:pt>
                <c:pt idx="3">
                  <c:v>5.28</c:v>
                </c:pt>
                <c:pt idx="4">
                  <c:v>#N/A</c:v>
                </c:pt>
                <c:pt idx="5">
                  <c:v>5.95</c:v>
                </c:pt>
                <c:pt idx="6">
                  <c:v>#N/A</c:v>
                </c:pt>
                <c:pt idx="7">
                  <c:v>6.94</c:v>
                </c:pt>
                <c:pt idx="8">
                  <c:v>#N/A</c:v>
                </c:pt>
                <c:pt idx="9">
                  <c:v>7.7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9.08</c:v>
                </c:pt>
                <c:pt idx="2">
                  <c:v>#N/A</c:v>
                </c:pt>
                <c:pt idx="3">
                  <c:v>9.81</c:v>
                </c:pt>
                <c:pt idx="4">
                  <c:v>#N/A</c:v>
                </c:pt>
                <c:pt idx="5">
                  <c:v>10.28</c:v>
                </c:pt>
                <c:pt idx="6">
                  <c:v>#N/A</c:v>
                </c:pt>
                <c:pt idx="7">
                  <c:v>10.43</c:v>
                </c:pt>
                <c:pt idx="8">
                  <c:v>#N/A</c:v>
                </c:pt>
                <c:pt idx="9">
                  <c:v>10.54</c:v>
                </c:pt>
              </c:numCache>
            </c:numRef>
          </c:val>
        </c:ser>
        <c:dLbls>
          <c:showLegendKey val="0"/>
          <c:showVal val="0"/>
          <c:showCatName val="0"/>
          <c:showSerName val="0"/>
          <c:showPercent val="0"/>
          <c:showBubbleSize val="0"/>
        </c:dLbls>
        <c:gapWidth val="150"/>
        <c:overlap val="100"/>
        <c:axId val="40653568"/>
        <c:axId val="40655104"/>
      </c:barChart>
      <c:catAx>
        <c:axId val="4065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655104"/>
        <c:crosses val="autoZero"/>
        <c:auto val="1"/>
        <c:lblAlgn val="ctr"/>
        <c:lblOffset val="100"/>
        <c:tickLblSkip val="1"/>
        <c:tickMarkSkip val="1"/>
        <c:noMultiLvlLbl val="0"/>
      </c:catAx>
      <c:valAx>
        <c:axId val="40655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53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13888</c:v>
                </c:pt>
                <c:pt idx="5">
                  <c:v>13320</c:v>
                </c:pt>
                <c:pt idx="8">
                  <c:v>13747</c:v>
                </c:pt>
                <c:pt idx="11">
                  <c:v>13158</c:v>
                </c:pt>
                <c:pt idx="14">
                  <c:v>12726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5</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461</c:v>
                </c:pt>
                <c:pt idx="3">
                  <c:v>270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34</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2846</c:v>
                </c:pt>
                <c:pt idx="3">
                  <c:v>2709</c:v>
                </c:pt>
                <c:pt idx="6">
                  <c:v>2686</c:v>
                </c:pt>
                <c:pt idx="9">
                  <c:v>2710</c:v>
                </c:pt>
                <c:pt idx="12">
                  <c:v>2861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14851</c:v>
                </c:pt>
                <c:pt idx="3">
                  <c:v>14471</c:v>
                </c:pt>
                <c:pt idx="6">
                  <c:v>14127</c:v>
                </c:pt>
                <c:pt idx="9">
                  <c:v>13504</c:v>
                </c:pt>
                <c:pt idx="12">
                  <c:v>13036</c:v>
                </c:pt>
              </c:numCache>
            </c:numRef>
          </c:val>
        </c:ser>
        <c:dLbls>
          <c:showLegendKey val="0"/>
          <c:showVal val="0"/>
          <c:showCatName val="0"/>
          <c:showSerName val="0"/>
          <c:showPercent val="0"/>
          <c:showBubbleSize val="0"/>
        </c:dLbls>
        <c:gapWidth val="100"/>
        <c:overlap val="100"/>
        <c:axId val="40095744"/>
        <c:axId val="40097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4309</c:v>
                </c:pt>
                <c:pt idx="2">
                  <c:v>#N/A</c:v>
                </c:pt>
                <c:pt idx="3">
                  <c:v>#N/A</c:v>
                </c:pt>
                <c:pt idx="4">
                  <c:v>4131</c:v>
                </c:pt>
                <c:pt idx="5">
                  <c:v>#N/A</c:v>
                </c:pt>
                <c:pt idx="6">
                  <c:v>#N/A</c:v>
                </c:pt>
                <c:pt idx="7">
                  <c:v>3067</c:v>
                </c:pt>
                <c:pt idx="8">
                  <c:v>#N/A</c:v>
                </c:pt>
                <c:pt idx="9">
                  <c:v>#N/A</c:v>
                </c:pt>
                <c:pt idx="10">
                  <c:v>3057</c:v>
                </c:pt>
                <c:pt idx="11">
                  <c:v>#N/A</c:v>
                </c:pt>
                <c:pt idx="12">
                  <c:v>#N/A</c:v>
                </c:pt>
                <c:pt idx="13">
                  <c:v>3172</c:v>
                </c:pt>
                <c:pt idx="14">
                  <c:v>#N/A</c:v>
                </c:pt>
              </c:numCache>
            </c:numRef>
          </c:val>
          <c:smooth val="0"/>
        </c:ser>
        <c:dLbls>
          <c:showLegendKey val="0"/>
          <c:showVal val="0"/>
          <c:showCatName val="0"/>
          <c:showSerName val="0"/>
          <c:showPercent val="0"/>
          <c:showBubbleSize val="0"/>
        </c:dLbls>
        <c:marker val="1"/>
        <c:smooth val="0"/>
        <c:axId val="40095744"/>
        <c:axId val="40097664"/>
      </c:lineChart>
      <c:catAx>
        <c:axId val="4009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97664"/>
        <c:crosses val="autoZero"/>
        <c:auto val="1"/>
        <c:lblAlgn val="ctr"/>
        <c:lblOffset val="100"/>
        <c:tickLblSkip val="1"/>
        <c:tickMarkSkip val="1"/>
        <c:noMultiLvlLbl val="0"/>
      </c:catAx>
      <c:valAx>
        <c:axId val="4009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9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108026</c:v>
                </c:pt>
                <c:pt idx="5">
                  <c:v>113856</c:v>
                </c:pt>
                <c:pt idx="8">
                  <c:v>116256</c:v>
                </c:pt>
                <c:pt idx="11">
                  <c:v>118793</c:v>
                </c:pt>
                <c:pt idx="14">
                  <c:v>122404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30616</c:v>
                </c:pt>
                <c:pt idx="5">
                  <c:v>34840</c:v>
                </c:pt>
                <c:pt idx="8">
                  <c:v>35163</c:v>
                </c:pt>
                <c:pt idx="11">
                  <c:v>34712</c:v>
                </c:pt>
                <c:pt idx="14">
                  <c:v>32196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25445</c:v>
                </c:pt>
                <c:pt idx="5">
                  <c:v>31010</c:v>
                </c:pt>
                <c:pt idx="8">
                  <c:v>35096</c:v>
                </c:pt>
                <c:pt idx="11">
                  <c:v>38242</c:v>
                </c:pt>
                <c:pt idx="14">
                  <c:v>38796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27</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24980</c:v>
                </c:pt>
                <c:pt idx="3">
                  <c:v>23495</c:v>
                </c:pt>
                <c:pt idx="6">
                  <c:v>22067</c:v>
                </c:pt>
                <c:pt idx="9">
                  <c:v>21169</c:v>
                </c:pt>
                <c:pt idx="12">
                  <c:v>20121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34859</c:v>
                </c:pt>
                <c:pt idx="3">
                  <c:v>36771</c:v>
                </c:pt>
                <c:pt idx="6">
                  <c:v>39714</c:v>
                </c:pt>
                <c:pt idx="9">
                  <c:v>38961</c:v>
                </c:pt>
                <c:pt idx="12">
                  <c:v>37562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1585</c:v>
                </c:pt>
                <c:pt idx="3">
                  <c:v>2366</c:v>
                </c:pt>
                <c:pt idx="6">
                  <c:v>2367</c:v>
                </c:pt>
                <c:pt idx="9">
                  <c:v>2367</c:v>
                </c:pt>
                <c:pt idx="12">
                  <c:v>2039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129685</c:v>
                </c:pt>
                <c:pt idx="3">
                  <c:v>133178</c:v>
                </c:pt>
                <c:pt idx="6">
                  <c:v>134480</c:v>
                </c:pt>
                <c:pt idx="9">
                  <c:v>133697</c:v>
                </c:pt>
                <c:pt idx="12">
                  <c:v>134465</c:v>
                </c:pt>
              </c:numCache>
            </c:numRef>
          </c:val>
        </c:ser>
        <c:dLbls>
          <c:showLegendKey val="0"/>
          <c:showVal val="0"/>
          <c:showCatName val="0"/>
          <c:showSerName val="0"/>
          <c:showPercent val="0"/>
          <c:showBubbleSize val="0"/>
        </c:dLbls>
        <c:gapWidth val="100"/>
        <c:overlap val="100"/>
        <c:axId val="40300544"/>
        <c:axId val="40302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27048</c:v>
                </c:pt>
                <c:pt idx="2">
                  <c:v>#N/A</c:v>
                </c:pt>
                <c:pt idx="3">
                  <c:v>#N/A</c:v>
                </c:pt>
                <c:pt idx="4">
                  <c:v>16106</c:v>
                </c:pt>
                <c:pt idx="5">
                  <c:v>#N/A</c:v>
                </c:pt>
                <c:pt idx="6">
                  <c:v>#N/A</c:v>
                </c:pt>
                <c:pt idx="7">
                  <c:v>12112</c:v>
                </c:pt>
                <c:pt idx="8">
                  <c:v>#N/A</c:v>
                </c:pt>
                <c:pt idx="9">
                  <c:v>#N/A</c:v>
                </c:pt>
                <c:pt idx="10">
                  <c:v>4448</c:v>
                </c:pt>
                <c:pt idx="11">
                  <c:v>#N/A</c:v>
                </c:pt>
                <c:pt idx="12">
                  <c:v>#N/A</c:v>
                </c:pt>
                <c:pt idx="13">
                  <c:v>791</c:v>
                </c:pt>
                <c:pt idx="14">
                  <c:v>#N/A</c:v>
                </c:pt>
              </c:numCache>
            </c:numRef>
          </c:val>
          <c:smooth val="0"/>
        </c:ser>
        <c:dLbls>
          <c:showLegendKey val="0"/>
          <c:showVal val="0"/>
          <c:showCatName val="0"/>
          <c:showSerName val="0"/>
          <c:showPercent val="0"/>
          <c:showBubbleSize val="0"/>
        </c:dLbls>
        <c:marker val="1"/>
        <c:smooth val="0"/>
        <c:axId val="40300544"/>
        <c:axId val="40302464"/>
      </c:lineChart>
      <c:catAx>
        <c:axId val="4030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02464"/>
        <c:crosses val="autoZero"/>
        <c:auto val="1"/>
        <c:lblAlgn val="ctr"/>
        <c:lblOffset val="100"/>
        <c:tickLblSkip val="1"/>
        <c:tickMarkSkip val="1"/>
        <c:noMultiLvlLbl val="0"/>
      </c:catAx>
      <c:valAx>
        <c:axId val="40302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0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416,625
408,162
202.89
158,993,619
147,314,866
9,272,310
86,621,687
133,952,057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財政力指数については、類似団体と同様に低下の傾向にあったが、平成</a:t>
          </a:r>
          <a:r>
            <a:rPr kumimoji="1" lang="en-US" altLang="ja-JP" sz="1300" baseline="0">
              <a:latin typeface="ＭＳ Ｐゴシック"/>
            </a:rPr>
            <a:t>25</a:t>
          </a:r>
          <a:r>
            <a:rPr kumimoji="1" lang="ja-JP" altLang="en-US" sz="1300" baseline="0">
              <a:latin typeface="ＭＳ Ｐゴシック"/>
            </a:rPr>
            <a:t>年度においては、業績改善による法人市民税の増などにより、</a:t>
          </a:r>
          <a:r>
            <a:rPr kumimoji="1" lang="en-US" altLang="ja-JP" sz="1300" baseline="0">
              <a:latin typeface="ＭＳ Ｐゴシック"/>
            </a:rPr>
            <a:t>0.02</a:t>
          </a:r>
          <a:r>
            <a:rPr kumimoji="1" lang="ja-JP" altLang="en-US" sz="1300" baseline="0">
              <a:latin typeface="ＭＳ Ｐゴシック"/>
            </a:rPr>
            <a:t>ポイント改善している。</a:t>
          </a:r>
          <a:endParaRPr kumimoji="1" lang="en-US" altLang="ja-JP" sz="1300" baseline="0">
            <a:latin typeface="ＭＳ Ｐゴシック"/>
          </a:endParaRPr>
        </a:p>
        <a:p>
          <a:r>
            <a:rPr kumimoji="1" lang="ja-JP" altLang="en-US" sz="1300" baseline="0">
              <a:latin typeface="ＭＳ Ｐゴシック"/>
            </a:rPr>
            <a:t>　今後、生活環境のさらなる向上や企業集積による雇用創出などにより、定住人口や交流人口の増加をめざし、税収の増加を図る。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8890</xdr:rowOff>
    </xdr:from>
    <xdr:to>
      <xdr:col>7</xdr:col>
      <xdr:colOff>152400</xdr:colOff>
      <xdr:row>39</xdr:row>
      <xdr:rowOff>57150</xdr:rowOff>
    </xdr:to>
    <xdr:cxnSp macro="">
      <xdr:nvCxnSpPr>
        <xdr:cNvPr id="66" name="直線コネクタ 65"/>
        <xdr:cNvCxnSpPr/>
      </xdr:nvCxnSpPr>
      <xdr:spPr>
        <a:xfrm flipV="1">
          <a:off x="4114800" y="66954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7"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8890</xdr:rowOff>
    </xdr:from>
    <xdr:to>
      <xdr:col>6</xdr:col>
      <xdr:colOff>0</xdr:colOff>
      <xdr:row>39</xdr:row>
      <xdr:rowOff>57150</xdr:rowOff>
    </xdr:to>
    <xdr:cxnSp macro="">
      <xdr:nvCxnSpPr>
        <xdr:cNvPr id="69" name="直線コネクタ 68"/>
        <xdr:cNvCxnSpPr/>
      </xdr:nvCxnSpPr>
      <xdr:spPr>
        <a:xfrm>
          <a:off x="3225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1" name="テキスト ボックス 70"/>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132080</xdr:rowOff>
    </xdr:from>
    <xdr:to>
      <xdr:col>4</xdr:col>
      <xdr:colOff>482600</xdr:colOff>
      <xdr:row>39</xdr:row>
      <xdr:rowOff>8890</xdr:rowOff>
    </xdr:to>
    <xdr:cxnSp macro="">
      <xdr:nvCxnSpPr>
        <xdr:cNvPr id="72" name="直線コネクタ 71"/>
        <xdr:cNvCxnSpPr/>
      </xdr:nvCxnSpPr>
      <xdr:spPr>
        <a:xfrm>
          <a:off x="2336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165117</xdr:rowOff>
    </xdr:from>
    <xdr:ext cx="762000" cy="259045"/>
    <xdr:sp macro="" textlink="">
      <xdr:nvSpPr>
        <xdr:cNvPr id="74" name="テキスト ボックス 73"/>
        <xdr:cNvSpPr txBox="1"/>
      </xdr:nvSpPr>
      <xdr:spPr>
        <a:xfrm>
          <a:off x="2844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59690</xdr:rowOff>
    </xdr:from>
    <xdr:to>
      <xdr:col>3</xdr:col>
      <xdr:colOff>279400</xdr:colOff>
      <xdr:row>38</xdr:row>
      <xdr:rowOff>132080</xdr:rowOff>
    </xdr:to>
    <xdr:cxnSp macro="">
      <xdr:nvCxnSpPr>
        <xdr:cNvPr id="75" name="直線コネクタ 74"/>
        <xdr:cNvCxnSpPr/>
      </xdr:nvCxnSpPr>
      <xdr:spPr>
        <a:xfrm>
          <a:off x="1447800" y="65747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140987</xdr:rowOff>
    </xdr:from>
    <xdr:ext cx="762000" cy="259045"/>
    <xdr:sp macro="" textlink="">
      <xdr:nvSpPr>
        <xdr:cNvPr id="77" name="テキスト ボックス 76"/>
        <xdr:cNvSpPr txBox="1"/>
      </xdr:nvSpPr>
      <xdr:spPr>
        <a:xfrm>
          <a:off x="1955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68597</xdr:rowOff>
    </xdr:from>
    <xdr:ext cx="762000" cy="259045"/>
    <xdr:sp macro="" textlink="">
      <xdr:nvSpPr>
        <xdr:cNvPr id="79" name="テキスト ボックス 78"/>
        <xdr:cNvSpPr txBox="1"/>
      </xdr:nvSpPr>
      <xdr:spPr>
        <a:xfrm>
          <a:off x="1066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129540</xdr:rowOff>
    </xdr:from>
    <xdr:to>
      <xdr:col>7</xdr:col>
      <xdr:colOff>203200</xdr:colOff>
      <xdr:row>39</xdr:row>
      <xdr:rowOff>59690</xdr:rowOff>
    </xdr:to>
    <xdr:sp macro="" textlink="">
      <xdr:nvSpPr>
        <xdr:cNvPr id="85" name="円/楕円 84"/>
        <xdr:cNvSpPr/>
      </xdr:nvSpPr>
      <xdr:spPr>
        <a:xfrm>
          <a:off x="4902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146067</xdr:rowOff>
    </xdr:from>
    <xdr:ext cx="762000" cy="259045"/>
    <xdr:sp macro="" textlink="">
      <xdr:nvSpPr>
        <xdr:cNvPr id="86" name="財政力該当値テキスト"/>
        <xdr:cNvSpPr txBox="1"/>
      </xdr:nvSpPr>
      <xdr:spPr>
        <a:xfrm>
          <a:off x="5041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87" name="円/楕円 86"/>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88" name="テキスト ボックス 87"/>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129540</xdr:rowOff>
    </xdr:from>
    <xdr:to>
      <xdr:col>4</xdr:col>
      <xdr:colOff>533400</xdr:colOff>
      <xdr:row>39</xdr:row>
      <xdr:rowOff>59690</xdr:rowOff>
    </xdr:to>
    <xdr:sp macro="" textlink="">
      <xdr:nvSpPr>
        <xdr:cNvPr id="89" name="円/楕円 88"/>
        <xdr:cNvSpPr/>
      </xdr:nvSpPr>
      <xdr:spPr>
        <a:xfrm>
          <a:off x="3175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69867</xdr:rowOff>
    </xdr:from>
    <xdr:ext cx="762000" cy="259045"/>
    <xdr:sp macro="" textlink="">
      <xdr:nvSpPr>
        <xdr:cNvPr id="90" name="テキスト ボックス 89"/>
        <xdr:cNvSpPr txBox="1"/>
      </xdr:nvSpPr>
      <xdr:spPr>
        <a:xfrm>
          <a:off x="2844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81280</xdr:rowOff>
    </xdr:from>
    <xdr:to>
      <xdr:col>3</xdr:col>
      <xdr:colOff>330200</xdr:colOff>
      <xdr:row>39</xdr:row>
      <xdr:rowOff>11430</xdr:rowOff>
    </xdr:to>
    <xdr:sp macro="" textlink="">
      <xdr:nvSpPr>
        <xdr:cNvPr id="91" name="円/楕円 90"/>
        <xdr:cNvSpPr/>
      </xdr:nvSpPr>
      <xdr:spPr>
        <a:xfrm>
          <a:off x="2286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21607</xdr:rowOff>
    </xdr:from>
    <xdr:ext cx="762000" cy="259045"/>
    <xdr:sp macro="" textlink="">
      <xdr:nvSpPr>
        <xdr:cNvPr id="92" name="テキスト ボックス 91"/>
        <xdr:cNvSpPr txBox="1"/>
      </xdr:nvSpPr>
      <xdr:spPr>
        <a:xfrm>
          <a:off x="1955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8890</xdr:rowOff>
    </xdr:from>
    <xdr:to>
      <xdr:col>2</xdr:col>
      <xdr:colOff>127000</xdr:colOff>
      <xdr:row>38</xdr:row>
      <xdr:rowOff>110490</xdr:rowOff>
    </xdr:to>
    <xdr:sp macro="" textlink="">
      <xdr:nvSpPr>
        <xdr:cNvPr id="93" name="円/楕円 92"/>
        <xdr:cNvSpPr/>
      </xdr:nvSpPr>
      <xdr:spPr>
        <a:xfrm>
          <a:off x="1397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120667</xdr:rowOff>
    </xdr:from>
    <xdr:ext cx="762000" cy="259045"/>
    <xdr:sp macro="" textlink="">
      <xdr:nvSpPr>
        <xdr:cNvPr id="94" name="テキスト ボックス 93"/>
        <xdr:cNvSpPr txBox="1"/>
      </xdr:nvSpPr>
      <xdr:spPr>
        <a:xfrm>
          <a:off x="1066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経常収支比率については、類似団体と比較して良好な水準を維持しているものの、平成</a:t>
          </a:r>
          <a:r>
            <a:rPr kumimoji="1" lang="en-US" altLang="ja-JP" sz="1300">
              <a:latin typeface="ＭＳ Ｐゴシック"/>
            </a:rPr>
            <a:t>25</a:t>
          </a:r>
          <a:r>
            <a:rPr kumimoji="1" lang="ja-JP" altLang="en-US" sz="1300">
              <a:latin typeface="ＭＳ Ｐゴシック"/>
            </a:rPr>
            <a:t>年度においては、地方交付税の減などにより、前年度と比較して</a:t>
          </a:r>
          <a:r>
            <a:rPr kumimoji="1" lang="en-US" altLang="ja-JP" sz="1300">
              <a:latin typeface="ＭＳ Ｐゴシック"/>
            </a:rPr>
            <a:t>0.6</a:t>
          </a:r>
          <a:r>
            <a:rPr kumimoji="1" lang="ja-JP" altLang="en-US" sz="1300">
              <a:latin typeface="ＭＳ Ｐゴシック"/>
            </a:rPr>
            <a:t>ポイント悪化している。</a:t>
          </a:r>
          <a:endParaRPr kumimoji="1" lang="en-US" altLang="ja-JP" sz="1300">
            <a:latin typeface="ＭＳ Ｐゴシック"/>
          </a:endParaRPr>
        </a:p>
        <a:p>
          <a:r>
            <a:rPr kumimoji="1" lang="ja-JP" altLang="en-US" sz="1300">
              <a:latin typeface="ＭＳ Ｐゴシック"/>
            </a:rPr>
            <a:t>　しかし、行財政改革への取り組みによって、定数の適正化による人件費の減、市債残高縮小による公債費の減を図っており、今後も改革を継続し、経常経費の削減を図る。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1" name="直線コネクタ 110"/>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2" name="テキスト ボックス 111"/>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5" name="直線コネクタ 114"/>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6" name="テキスト ボックス 115"/>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9" name="直線コネクタ 118"/>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0" name="テキスト ボックス 119"/>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1" name="直線コネクタ 120"/>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2" name="テキスト ボックス 121"/>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3" name="直線コネクタ 122"/>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4" name="テキスト ボックス 123"/>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28" name="直線コネクタ 127"/>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29"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0" name="直線コネクタ 129"/>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105304</xdr:rowOff>
    </xdr:from>
    <xdr:to>
      <xdr:col>7</xdr:col>
      <xdr:colOff>152400</xdr:colOff>
      <xdr:row>61</xdr:row>
      <xdr:rowOff>165629</xdr:rowOff>
    </xdr:to>
    <xdr:cxnSp macro="">
      <xdr:nvCxnSpPr>
        <xdr:cNvPr id="133" name="直線コネクタ 132"/>
        <xdr:cNvCxnSpPr/>
      </xdr:nvCxnSpPr>
      <xdr:spPr>
        <a:xfrm>
          <a:off x="4114800" y="10563754"/>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76323</xdr:rowOff>
    </xdr:from>
    <xdr:ext cx="762000" cy="259045"/>
    <xdr:sp macro="" textlink="">
      <xdr:nvSpPr>
        <xdr:cNvPr id="134" name="財政構造の弾力性平均値テキスト"/>
        <xdr:cNvSpPr txBox="1"/>
      </xdr:nvSpPr>
      <xdr:spPr>
        <a:xfrm>
          <a:off x="5041900" y="10706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5" name="フローチャート : 判断 134"/>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105304</xdr:rowOff>
    </xdr:from>
    <xdr:to>
      <xdr:col>6</xdr:col>
      <xdr:colOff>0</xdr:colOff>
      <xdr:row>62</xdr:row>
      <xdr:rowOff>104775</xdr:rowOff>
    </xdr:to>
    <xdr:cxnSp macro="">
      <xdr:nvCxnSpPr>
        <xdr:cNvPr id="136" name="直線コネクタ 135"/>
        <xdr:cNvCxnSpPr/>
      </xdr:nvCxnSpPr>
      <xdr:spPr>
        <a:xfrm flipV="1">
          <a:off x="3225800" y="10563754"/>
          <a:ext cx="8890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3175</xdr:rowOff>
    </xdr:from>
    <xdr:to>
      <xdr:col>6</xdr:col>
      <xdr:colOff>50800</xdr:colOff>
      <xdr:row>63</xdr:row>
      <xdr:rowOff>104775</xdr:rowOff>
    </xdr:to>
    <xdr:sp macro="" textlink="">
      <xdr:nvSpPr>
        <xdr:cNvPr id="137" name="フローチャート : 判断 136"/>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89552</xdr:rowOff>
    </xdr:from>
    <xdr:ext cx="736600" cy="259045"/>
    <xdr:sp macro="" textlink="">
      <xdr:nvSpPr>
        <xdr:cNvPr id="138" name="テキスト ボックス 137"/>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35454</xdr:rowOff>
    </xdr:from>
    <xdr:to>
      <xdr:col>4</xdr:col>
      <xdr:colOff>482600</xdr:colOff>
      <xdr:row>62</xdr:row>
      <xdr:rowOff>104775</xdr:rowOff>
    </xdr:to>
    <xdr:cxnSp macro="">
      <xdr:nvCxnSpPr>
        <xdr:cNvPr id="139" name="直線コネクタ 138"/>
        <xdr:cNvCxnSpPr/>
      </xdr:nvCxnSpPr>
      <xdr:spPr>
        <a:xfrm>
          <a:off x="2336800" y="10322454"/>
          <a:ext cx="889000" cy="4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0" name="フローチャート : 判断 139"/>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39281</xdr:rowOff>
    </xdr:from>
    <xdr:ext cx="762000" cy="259045"/>
    <xdr:sp macro="" textlink="">
      <xdr:nvSpPr>
        <xdr:cNvPr id="141" name="テキスト ボックス 140"/>
        <xdr:cNvSpPr txBox="1"/>
      </xdr:nvSpPr>
      <xdr:spPr>
        <a:xfrm>
          <a:off x="2844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35454</xdr:rowOff>
    </xdr:from>
    <xdr:to>
      <xdr:col>3</xdr:col>
      <xdr:colOff>279400</xdr:colOff>
      <xdr:row>63</xdr:row>
      <xdr:rowOff>154517</xdr:rowOff>
    </xdr:to>
    <xdr:cxnSp macro="">
      <xdr:nvCxnSpPr>
        <xdr:cNvPr id="142" name="直線コネクタ 141"/>
        <xdr:cNvCxnSpPr/>
      </xdr:nvCxnSpPr>
      <xdr:spPr>
        <a:xfrm flipV="1">
          <a:off x="1447800" y="10322454"/>
          <a:ext cx="889000" cy="6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9119</xdr:rowOff>
    </xdr:from>
    <xdr:ext cx="762000" cy="259045"/>
    <xdr:sp macro="" textlink="">
      <xdr:nvSpPr>
        <xdr:cNvPr id="144" name="テキスト ボックス 143"/>
        <xdr:cNvSpPr txBox="1"/>
      </xdr:nvSpPr>
      <xdr:spPr>
        <a:xfrm>
          <a:off x="1955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45" name="フローチャート : 判断 144"/>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46" name="テキスト ボックス 145"/>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114829</xdr:rowOff>
    </xdr:from>
    <xdr:to>
      <xdr:col>7</xdr:col>
      <xdr:colOff>203200</xdr:colOff>
      <xdr:row>62</xdr:row>
      <xdr:rowOff>44979</xdr:rowOff>
    </xdr:to>
    <xdr:sp macro="" textlink="">
      <xdr:nvSpPr>
        <xdr:cNvPr id="152" name="円/楕円 151"/>
        <xdr:cNvSpPr/>
      </xdr:nvSpPr>
      <xdr:spPr>
        <a:xfrm>
          <a:off x="49022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131356</xdr:rowOff>
    </xdr:from>
    <xdr:ext cx="762000" cy="259045"/>
    <xdr:sp macro="" textlink="">
      <xdr:nvSpPr>
        <xdr:cNvPr id="153" name="財政構造の弾力性該当値テキスト"/>
        <xdr:cNvSpPr txBox="1"/>
      </xdr:nvSpPr>
      <xdr:spPr>
        <a:xfrm>
          <a:off x="5041900" y="10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54504</xdr:rowOff>
    </xdr:from>
    <xdr:to>
      <xdr:col>6</xdr:col>
      <xdr:colOff>50800</xdr:colOff>
      <xdr:row>61</xdr:row>
      <xdr:rowOff>156104</xdr:rowOff>
    </xdr:to>
    <xdr:sp macro="" textlink="">
      <xdr:nvSpPr>
        <xdr:cNvPr id="154" name="円/楕円 153"/>
        <xdr:cNvSpPr/>
      </xdr:nvSpPr>
      <xdr:spPr>
        <a:xfrm>
          <a:off x="4064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166281</xdr:rowOff>
    </xdr:from>
    <xdr:ext cx="736600" cy="259045"/>
    <xdr:sp macro="" textlink="">
      <xdr:nvSpPr>
        <xdr:cNvPr id="155" name="テキスト ボックス 154"/>
        <xdr:cNvSpPr txBox="1"/>
      </xdr:nvSpPr>
      <xdr:spPr>
        <a:xfrm>
          <a:off x="3733800" y="1028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53975</xdr:rowOff>
    </xdr:from>
    <xdr:to>
      <xdr:col>4</xdr:col>
      <xdr:colOff>533400</xdr:colOff>
      <xdr:row>62</xdr:row>
      <xdr:rowOff>155575</xdr:rowOff>
    </xdr:to>
    <xdr:sp macro="" textlink="">
      <xdr:nvSpPr>
        <xdr:cNvPr id="156" name="円/楕円 155"/>
        <xdr:cNvSpPr/>
      </xdr:nvSpPr>
      <xdr:spPr>
        <a:xfrm>
          <a:off x="3175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165752</xdr:rowOff>
    </xdr:from>
    <xdr:ext cx="762000" cy="259045"/>
    <xdr:sp macro="" textlink="">
      <xdr:nvSpPr>
        <xdr:cNvPr id="157" name="テキスト ボックス 156"/>
        <xdr:cNvSpPr txBox="1"/>
      </xdr:nvSpPr>
      <xdr:spPr>
        <a:xfrm>
          <a:off x="2844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156104</xdr:rowOff>
    </xdr:from>
    <xdr:to>
      <xdr:col>3</xdr:col>
      <xdr:colOff>330200</xdr:colOff>
      <xdr:row>60</xdr:row>
      <xdr:rowOff>86254</xdr:rowOff>
    </xdr:to>
    <xdr:sp macro="" textlink="">
      <xdr:nvSpPr>
        <xdr:cNvPr id="158" name="円/楕円 157"/>
        <xdr:cNvSpPr/>
      </xdr:nvSpPr>
      <xdr:spPr>
        <a:xfrm>
          <a:off x="2286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96431</xdr:rowOff>
    </xdr:from>
    <xdr:ext cx="762000" cy="259045"/>
    <xdr:sp macro="" textlink="">
      <xdr:nvSpPr>
        <xdr:cNvPr id="159" name="テキスト ボックス 158"/>
        <xdr:cNvSpPr txBox="1"/>
      </xdr:nvSpPr>
      <xdr:spPr>
        <a:xfrm>
          <a:off x="1955800" y="1004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60" name="円/楕円 159"/>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44044</xdr:rowOff>
    </xdr:from>
    <xdr:ext cx="762000" cy="259045"/>
    <xdr:sp macro="" textlink="">
      <xdr:nvSpPr>
        <xdr:cNvPr id="161" name="テキスト ボックス 160"/>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職員数の減による人件費の抑制や、産業廃棄物不法投棄特定支障除去等事業の完了により、大きく改善した。</a:t>
          </a:r>
          <a:endParaRPr kumimoji="1" lang="en-US" altLang="ja-JP" sz="1300">
            <a:latin typeface="ＭＳ Ｐゴシック"/>
          </a:endParaRPr>
        </a:p>
        <a:p>
          <a:r>
            <a:rPr kumimoji="1" lang="ja-JP" altLang="en-US" sz="1300">
              <a:latin typeface="ＭＳ Ｐゴシック"/>
            </a:rPr>
            <a:t>　今後も継続的な行財政改革により、人件費の抑制に努め、改善を図る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9" name="直線コネクタ 188"/>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0"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1" name="直線コネクタ 190"/>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2"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3" name="直線コネクタ 192"/>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19906</xdr:rowOff>
    </xdr:from>
    <xdr:to>
      <xdr:col>7</xdr:col>
      <xdr:colOff>152400</xdr:colOff>
      <xdr:row>82</xdr:row>
      <xdr:rowOff>89818</xdr:rowOff>
    </xdr:to>
    <xdr:cxnSp macro="">
      <xdr:nvCxnSpPr>
        <xdr:cNvPr id="194" name="直線コネクタ 193"/>
        <xdr:cNvCxnSpPr/>
      </xdr:nvCxnSpPr>
      <xdr:spPr>
        <a:xfrm flipV="1">
          <a:off x="4114800" y="14078806"/>
          <a:ext cx="838200" cy="6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141268</xdr:rowOff>
    </xdr:from>
    <xdr:ext cx="762000" cy="259045"/>
    <xdr:sp macro="" textlink="">
      <xdr:nvSpPr>
        <xdr:cNvPr id="195" name="人件費・物件費等の状況平均値テキスト"/>
        <xdr:cNvSpPr txBox="1"/>
      </xdr:nvSpPr>
      <xdr:spPr>
        <a:xfrm>
          <a:off x="5041900" y="13857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6" name="フローチャート : 判断 195"/>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89818</xdr:rowOff>
    </xdr:from>
    <xdr:to>
      <xdr:col>6</xdr:col>
      <xdr:colOff>0</xdr:colOff>
      <xdr:row>82</xdr:row>
      <xdr:rowOff>129922</xdr:rowOff>
    </xdr:to>
    <xdr:cxnSp macro="">
      <xdr:nvCxnSpPr>
        <xdr:cNvPr id="197" name="直線コネクタ 196"/>
        <xdr:cNvCxnSpPr/>
      </xdr:nvCxnSpPr>
      <xdr:spPr>
        <a:xfrm flipV="1">
          <a:off x="3225800" y="14148718"/>
          <a:ext cx="889000" cy="4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8" name="フローチャート : 判断 197"/>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78872</xdr:rowOff>
    </xdr:from>
    <xdr:ext cx="736600" cy="259045"/>
    <xdr:sp macro="" textlink="">
      <xdr:nvSpPr>
        <xdr:cNvPr id="199" name="テキスト ボックス 198"/>
        <xdr:cNvSpPr txBox="1"/>
      </xdr:nvSpPr>
      <xdr:spPr>
        <a:xfrm>
          <a:off x="3733800" y="1379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112982</xdr:rowOff>
    </xdr:from>
    <xdr:to>
      <xdr:col>4</xdr:col>
      <xdr:colOff>482600</xdr:colOff>
      <xdr:row>82</xdr:row>
      <xdr:rowOff>129922</xdr:rowOff>
    </xdr:to>
    <xdr:cxnSp macro="">
      <xdr:nvCxnSpPr>
        <xdr:cNvPr id="200" name="直線コネクタ 199"/>
        <xdr:cNvCxnSpPr/>
      </xdr:nvCxnSpPr>
      <xdr:spPr>
        <a:xfrm>
          <a:off x="2336800" y="14171882"/>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201" name="フローチャート : 判断 200"/>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105624</xdr:rowOff>
    </xdr:from>
    <xdr:ext cx="762000" cy="259045"/>
    <xdr:sp macro="" textlink="">
      <xdr:nvSpPr>
        <xdr:cNvPr id="202" name="テキスト ボックス 201"/>
        <xdr:cNvSpPr txBox="1"/>
      </xdr:nvSpPr>
      <xdr:spPr>
        <a:xfrm>
          <a:off x="2844800" y="1382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112982</xdr:rowOff>
    </xdr:from>
    <xdr:to>
      <xdr:col>3</xdr:col>
      <xdr:colOff>279400</xdr:colOff>
      <xdr:row>82</xdr:row>
      <xdr:rowOff>147279</xdr:rowOff>
    </xdr:to>
    <xdr:cxnSp macro="">
      <xdr:nvCxnSpPr>
        <xdr:cNvPr id="203" name="直線コネクタ 202"/>
        <xdr:cNvCxnSpPr/>
      </xdr:nvCxnSpPr>
      <xdr:spPr>
        <a:xfrm flipV="1">
          <a:off x="1447800" y="14171882"/>
          <a:ext cx="889000" cy="3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4" name="フローチャート : 判断 203"/>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46795</xdr:rowOff>
    </xdr:from>
    <xdr:ext cx="762000" cy="259045"/>
    <xdr:sp macro="" textlink="">
      <xdr:nvSpPr>
        <xdr:cNvPr id="205" name="テキスト ボックス 204"/>
        <xdr:cNvSpPr txBox="1"/>
      </xdr:nvSpPr>
      <xdr:spPr>
        <a:xfrm>
          <a:off x="1955800" y="1376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6" name="フローチャート : 判断 205"/>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67386</xdr:rowOff>
    </xdr:from>
    <xdr:ext cx="762000" cy="259045"/>
    <xdr:sp macro="" textlink="">
      <xdr:nvSpPr>
        <xdr:cNvPr id="207" name="テキスト ボックス 206"/>
        <xdr:cNvSpPr txBox="1"/>
      </xdr:nvSpPr>
      <xdr:spPr>
        <a:xfrm>
          <a:off x="1066800" y="137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140556</xdr:rowOff>
    </xdr:from>
    <xdr:to>
      <xdr:col>7</xdr:col>
      <xdr:colOff>203200</xdr:colOff>
      <xdr:row>82</xdr:row>
      <xdr:rowOff>70706</xdr:rowOff>
    </xdr:to>
    <xdr:sp macro="" textlink="">
      <xdr:nvSpPr>
        <xdr:cNvPr id="213" name="円/楕円 212"/>
        <xdr:cNvSpPr/>
      </xdr:nvSpPr>
      <xdr:spPr>
        <a:xfrm>
          <a:off x="4902200" y="1402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112633</xdr:rowOff>
    </xdr:from>
    <xdr:ext cx="762000" cy="259045"/>
    <xdr:sp macro="" textlink="">
      <xdr:nvSpPr>
        <xdr:cNvPr id="214" name="人件費・物件費等の状況該当値テキスト"/>
        <xdr:cNvSpPr txBox="1"/>
      </xdr:nvSpPr>
      <xdr:spPr>
        <a:xfrm>
          <a:off x="5041900" y="140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102,290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39018</xdr:rowOff>
    </xdr:from>
    <xdr:to>
      <xdr:col>6</xdr:col>
      <xdr:colOff>50800</xdr:colOff>
      <xdr:row>82</xdr:row>
      <xdr:rowOff>140618</xdr:rowOff>
    </xdr:to>
    <xdr:sp macro="" textlink="">
      <xdr:nvSpPr>
        <xdr:cNvPr id="215" name="円/楕円 214"/>
        <xdr:cNvSpPr/>
      </xdr:nvSpPr>
      <xdr:spPr>
        <a:xfrm>
          <a:off x="4064000" y="140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125395</xdr:rowOff>
    </xdr:from>
    <xdr:ext cx="736600" cy="259045"/>
    <xdr:sp macro="" textlink="">
      <xdr:nvSpPr>
        <xdr:cNvPr id="216" name="テキスト ボックス 215"/>
        <xdr:cNvSpPr txBox="1"/>
      </xdr:nvSpPr>
      <xdr:spPr>
        <a:xfrm>
          <a:off x="3733800" y="14184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106,636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79122</xdr:rowOff>
    </xdr:from>
    <xdr:to>
      <xdr:col>4</xdr:col>
      <xdr:colOff>533400</xdr:colOff>
      <xdr:row>83</xdr:row>
      <xdr:rowOff>9272</xdr:rowOff>
    </xdr:to>
    <xdr:sp macro="" textlink="">
      <xdr:nvSpPr>
        <xdr:cNvPr id="217" name="円/楕円 216"/>
        <xdr:cNvSpPr/>
      </xdr:nvSpPr>
      <xdr:spPr>
        <a:xfrm>
          <a:off x="3175000" y="1413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165499</xdr:rowOff>
    </xdr:from>
    <xdr:ext cx="762000" cy="259045"/>
    <xdr:sp macro="" textlink="">
      <xdr:nvSpPr>
        <xdr:cNvPr id="218" name="テキスト ボックス 217"/>
        <xdr:cNvSpPr txBox="1"/>
      </xdr:nvSpPr>
      <xdr:spPr>
        <a:xfrm>
          <a:off x="2844800" y="1422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109,129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62182</xdr:rowOff>
    </xdr:from>
    <xdr:to>
      <xdr:col>3</xdr:col>
      <xdr:colOff>330200</xdr:colOff>
      <xdr:row>82</xdr:row>
      <xdr:rowOff>163782</xdr:rowOff>
    </xdr:to>
    <xdr:sp macro="" textlink="">
      <xdr:nvSpPr>
        <xdr:cNvPr id="219" name="円/楕円 218"/>
        <xdr:cNvSpPr/>
      </xdr:nvSpPr>
      <xdr:spPr>
        <a:xfrm>
          <a:off x="2286000" y="141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148559</xdr:rowOff>
    </xdr:from>
    <xdr:ext cx="762000" cy="259045"/>
    <xdr:sp macro="" textlink="">
      <xdr:nvSpPr>
        <xdr:cNvPr id="220" name="テキスト ボックス 219"/>
        <xdr:cNvSpPr txBox="1"/>
      </xdr:nvSpPr>
      <xdr:spPr>
        <a:xfrm>
          <a:off x="1955800" y="1420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108,076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96479</xdr:rowOff>
    </xdr:from>
    <xdr:to>
      <xdr:col>2</xdr:col>
      <xdr:colOff>127000</xdr:colOff>
      <xdr:row>83</xdr:row>
      <xdr:rowOff>26629</xdr:rowOff>
    </xdr:to>
    <xdr:sp macro="" textlink="">
      <xdr:nvSpPr>
        <xdr:cNvPr id="221" name="円/楕円 220"/>
        <xdr:cNvSpPr/>
      </xdr:nvSpPr>
      <xdr:spPr>
        <a:xfrm>
          <a:off x="1397000" y="1415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11406</xdr:rowOff>
    </xdr:from>
    <xdr:ext cx="762000" cy="259045"/>
    <xdr:sp macro="" textlink="">
      <xdr:nvSpPr>
        <xdr:cNvPr id="222" name="テキスト ボックス 221"/>
        <xdr:cNvSpPr txBox="1"/>
      </xdr:nvSpPr>
      <xdr:spPr>
        <a:xfrm>
          <a:off x="1066800" y="1424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４月から平成２６年３月まで、国における給与の特例減額により、相対的にラスパイレス指数が上昇しているが、本市においても、平成２５年７月から平成２６年３月にかけ、特例減額を実施した。</a:t>
          </a:r>
        </a:p>
        <a:p>
          <a:r>
            <a:rPr kumimoji="1" lang="ja-JP" altLang="en-US" sz="1300">
              <a:latin typeface="ＭＳ Ｐゴシック"/>
            </a:rPr>
            <a:t>　また、本市では、近年、国に先んじて高年齢層の職員の昇給抑制を行うなど、人事院勧告を適正に実施するとともに、昇給制度も大きく見直すなど、給与の適正化に努めている。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49" name="直線コネクタ 248"/>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50"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51" name="直線コネクタ 250"/>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52"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53" name="直線コネクタ 252"/>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145287</xdr:rowOff>
    </xdr:from>
    <xdr:to>
      <xdr:col>24</xdr:col>
      <xdr:colOff>558800</xdr:colOff>
      <xdr:row>89</xdr:row>
      <xdr:rowOff>50546</xdr:rowOff>
    </xdr:to>
    <xdr:cxnSp macro="">
      <xdr:nvCxnSpPr>
        <xdr:cNvPr id="254" name="直線コネクタ 253"/>
        <xdr:cNvCxnSpPr/>
      </xdr:nvCxnSpPr>
      <xdr:spPr>
        <a:xfrm flipV="1">
          <a:off x="16179800" y="14547087"/>
          <a:ext cx="838200" cy="7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5"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6" name="フローチャート : 判断 255"/>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40894</xdr:rowOff>
    </xdr:from>
    <xdr:to>
      <xdr:col>23</xdr:col>
      <xdr:colOff>406400</xdr:colOff>
      <xdr:row>89</xdr:row>
      <xdr:rowOff>50546</xdr:rowOff>
    </xdr:to>
    <xdr:cxnSp macro="">
      <xdr:nvCxnSpPr>
        <xdr:cNvPr id="257" name="直線コネクタ 256"/>
        <xdr:cNvCxnSpPr/>
      </xdr:nvCxnSpPr>
      <xdr:spPr>
        <a:xfrm>
          <a:off x="15290800" y="152999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58" name="フローチャート : 判断 257"/>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147845</xdr:rowOff>
    </xdr:from>
    <xdr:ext cx="736600" cy="259045"/>
    <xdr:sp macro="" textlink="">
      <xdr:nvSpPr>
        <xdr:cNvPr id="259" name="テキスト ボックス 258"/>
        <xdr:cNvSpPr txBox="1"/>
      </xdr:nvSpPr>
      <xdr:spPr>
        <a:xfrm>
          <a:off x="15798800" y="1489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68072</xdr:rowOff>
    </xdr:from>
    <xdr:to>
      <xdr:col>22</xdr:col>
      <xdr:colOff>203200</xdr:colOff>
      <xdr:row>89</xdr:row>
      <xdr:rowOff>40894</xdr:rowOff>
    </xdr:to>
    <xdr:cxnSp macro="">
      <xdr:nvCxnSpPr>
        <xdr:cNvPr id="260" name="直線コネクタ 259"/>
        <xdr:cNvCxnSpPr/>
      </xdr:nvCxnSpPr>
      <xdr:spPr>
        <a:xfrm>
          <a:off x="14401800" y="14469872"/>
          <a:ext cx="889000" cy="83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61" name="フローチャート : 判断 260"/>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5351</xdr:rowOff>
    </xdr:from>
    <xdr:ext cx="762000" cy="259045"/>
    <xdr:sp macro="" textlink="">
      <xdr:nvSpPr>
        <xdr:cNvPr id="262" name="テキスト ボックス 261"/>
        <xdr:cNvSpPr txBox="1"/>
      </xdr:nvSpPr>
      <xdr:spPr>
        <a:xfrm>
          <a:off x="14909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143002</xdr:rowOff>
    </xdr:from>
    <xdr:to>
      <xdr:col>21</xdr:col>
      <xdr:colOff>0</xdr:colOff>
      <xdr:row>84</xdr:row>
      <xdr:rowOff>68072</xdr:rowOff>
    </xdr:to>
    <xdr:cxnSp macro="">
      <xdr:nvCxnSpPr>
        <xdr:cNvPr id="263" name="直線コネクタ 262"/>
        <xdr:cNvCxnSpPr/>
      </xdr:nvCxnSpPr>
      <xdr:spPr>
        <a:xfrm>
          <a:off x="13512800" y="143733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4" name="フローチャート : 判断 263"/>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80790</xdr:rowOff>
    </xdr:from>
    <xdr:ext cx="762000" cy="259045"/>
    <xdr:sp macro="" textlink="">
      <xdr:nvSpPr>
        <xdr:cNvPr id="265" name="テキスト ボックス 264"/>
        <xdr:cNvSpPr txBox="1"/>
      </xdr:nvSpPr>
      <xdr:spPr>
        <a:xfrm>
          <a:off x="14020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6" name="フローチャート : 判断 265"/>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65040</xdr:rowOff>
    </xdr:from>
    <xdr:ext cx="762000" cy="259045"/>
    <xdr:sp macro="" textlink="">
      <xdr:nvSpPr>
        <xdr:cNvPr id="267" name="テキスト ボックス 266"/>
        <xdr:cNvSpPr txBox="1"/>
      </xdr:nvSpPr>
      <xdr:spPr>
        <a:xfrm>
          <a:off x="13131800" y="144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73" name="円/楕円 272"/>
        <xdr:cNvSpPr/>
      </xdr:nvSpPr>
      <xdr:spPr>
        <a:xfrm>
          <a:off x="169672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161814</xdr:rowOff>
    </xdr:from>
    <xdr:ext cx="762000" cy="259045"/>
    <xdr:sp macro="" textlink="">
      <xdr:nvSpPr>
        <xdr:cNvPr id="274" name="給与水準   （国との比較）該当値テキスト"/>
        <xdr:cNvSpPr txBox="1"/>
      </xdr:nvSpPr>
      <xdr:spPr>
        <a:xfrm>
          <a:off x="17106900" y="1439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171196</xdr:rowOff>
    </xdr:from>
    <xdr:to>
      <xdr:col>23</xdr:col>
      <xdr:colOff>457200</xdr:colOff>
      <xdr:row>89</xdr:row>
      <xdr:rowOff>101346</xdr:rowOff>
    </xdr:to>
    <xdr:sp macro="" textlink="">
      <xdr:nvSpPr>
        <xdr:cNvPr id="275" name="円/楕円 274"/>
        <xdr:cNvSpPr/>
      </xdr:nvSpPr>
      <xdr:spPr>
        <a:xfrm>
          <a:off x="16129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86123</xdr:rowOff>
    </xdr:from>
    <xdr:ext cx="736600" cy="259045"/>
    <xdr:sp macro="" textlink="">
      <xdr:nvSpPr>
        <xdr:cNvPr id="276" name="テキスト ボックス 275"/>
        <xdr:cNvSpPr txBox="1"/>
      </xdr:nvSpPr>
      <xdr:spPr>
        <a:xfrm>
          <a:off x="15798800" y="1534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161544</xdr:rowOff>
    </xdr:from>
    <xdr:to>
      <xdr:col>22</xdr:col>
      <xdr:colOff>254000</xdr:colOff>
      <xdr:row>89</xdr:row>
      <xdr:rowOff>91694</xdr:rowOff>
    </xdr:to>
    <xdr:sp macro="" textlink="">
      <xdr:nvSpPr>
        <xdr:cNvPr id="277" name="円/楕円 276"/>
        <xdr:cNvSpPr/>
      </xdr:nvSpPr>
      <xdr:spPr>
        <a:xfrm>
          <a:off x="15240000" y="15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76471</xdr:rowOff>
    </xdr:from>
    <xdr:ext cx="762000" cy="259045"/>
    <xdr:sp macro="" textlink="">
      <xdr:nvSpPr>
        <xdr:cNvPr id="278" name="テキスト ボックス 277"/>
        <xdr:cNvSpPr txBox="1"/>
      </xdr:nvSpPr>
      <xdr:spPr>
        <a:xfrm>
          <a:off x="14909800" y="1533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17272</xdr:rowOff>
    </xdr:from>
    <xdr:to>
      <xdr:col>21</xdr:col>
      <xdr:colOff>50800</xdr:colOff>
      <xdr:row>84</xdr:row>
      <xdr:rowOff>118872</xdr:rowOff>
    </xdr:to>
    <xdr:sp macro="" textlink="">
      <xdr:nvSpPr>
        <xdr:cNvPr id="279" name="円/楕円 278"/>
        <xdr:cNvSpPr/>
      </xdr:nvSpPr>
      <xdr:spPr>
        <a:xfrm>
          <a:off x="14351000" y="144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103649</xdr:rowOff>
    </xdr:from>
    <xdr:ext cx="762000" cy="259045"/>
    <xdr:sp macro="" textlink="">
      <xdr:nvSpPr>
        <xdr:cNvPr id="280" name="テキスト ボックス 279"/>
        <xdr:cNvSpPr txBox="1"/>
      </xdr:nvSpPr>
      <xdr:spPr>
        <a:xfrm>
          <a:off x="14020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92202</xdr:rowOff>
    </xdr:from>
    <xdr:to>
      <xdr:col>19</xdr:col>
      <xdr:colOff>533400</xdr:colOff>
      <xdr:row>84</xdr:row>
      <xdr:rowOff>22352</xdr:rowOff>
    </xdr:to>
    <xdr:sp macro="" textlink="">
      <xdr:nvSpPr>
        <xdr:cNvPr id="281" name="円/楕円 280"/>
        <xdr:cNvSpPr/>
      </xdr:nvSpPr>
      <xdr:spPr>
        <a:xfrm>
          <a:off x="13462000" y="143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32529</xdr:rowOff>
    </xdr:from>
    <xdr:ext cx="762000" cy="259045"/>
    <xdr:sp macro="" textlink="">
      <xdr:nvSpPr>
        <xdr:cNvPr id="282" name="テキスト ボックス 281"/>
        <xdr:cNvSpPr txBox="1"/>
      </xdr:nvSpPr>
      <xdr:spPr>
        <a:xfrm>
          <a:off x="13131800" y="14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類似団体の平均に比べ職員数が多い要因として、市民サービスの向上のため、大学や身体障害者施設、保健センターなど各種施設を充実させていることが挙げられる。</a:t>
          </a:r>
        </a:p>
        <a:p>
          <a:r>
            <a:rPr kumimoji="1" lang="ja-JP" altLang="en-US" sz="1300">
              <a:latin typeface="ＭＳ Ｐゴシック"/>
            </a:rPr>
            <a:t>　今後も岐阜市行財政改革プランに基づき適正化に努める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2" name="直線コネクタ 311"/>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3"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4" name="直線コネクタ 313"/>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5"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6" name="直線コネクタ 315"/>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87206</xdr:rowOff>
    </xdr:from>
    <xdr:to>
      <xdr:col>24</xdr:col>
      <xdr:colOff>558800</xdr:colOff>
      <xdr:row>61</xdr:row>
      <xdr:rowOff>95250</xdr:rowOff>
    </xdr:to>
    <xdr:cxnSp macro="">
      <xdr:nvCxnSpPr>
        <xdr:cNvPr id="317" name="直線コネクタ 316"/>
        <xdr:cNvCxnSpPr/>
      </xdr:nvCxnSpPr>
      <xdr:spPr>
        <a:xfrm flipV="1">
          <a:off x="16179800" y="105456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139929</xdr:rowOff>
    </xdr:from>
    <xdr:ext cx="762000" cy="259045"/>
    <xdr:sp macro="" textlink="">
      <xdr:nvSpPr>
        <xdr:cNvPr id="318" name="定員管理の状況平均値テキスト"/>
        <xdr:cNvSpPr txBox="1"/>
      </xdr:nvSpPr>
      <xdr:spPr>
        <a:xfrm>
          <a:off x="17106900" y="10255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9" name="フローチャート : 判断 318"/>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95250</xdr:rowOff>
    </xdr:from>
    <xdr:to>
      <xdr:col>23</xdr:col>
      <xdr:colOff>406400</xdr:colOff>
      <xdr:row>62</xdr:row>
      <xdr:rowOff>40429</xdr:rowOff>
    </xdr:to>
    <xdr:cxnSp macro="">
      <xdr:nvCxnSpPr>
        <xdr:cNvPr id="320" name="直線コネクタ 319"/>
        <xdr:cNvCxnSpPr/>
      </xdr:nvCxnSpPr>
      <xdr:spPr>
        <a:xfrm flipV="1">
          <a:off x="15290800" y="10553700"/>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1" name="フローチャート : 判断 320"/>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2" name="テキスト ボックス 321"/>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40429</xdr:rowOff>
    </xdr:from>
    <xdr:to>
      <xdr:col>22</xdr:col>
      <xdr:colOff>203200</xdr:colOff>
      <xdr:row>62</xdr:row>
      <xdr:rowOff>80645</xdr:rowOff>
    </xdr:to>
    <xdr:cxnSp macro="">
      <xdr:nvCxnSpPr>
        <xdr:cNvPr id="323" name="直線コネクタ 322"/>
        <xdr:cNvCxnSpPr/>
      </xdr:nvCxnSpPr>
      <xdr:spPr>
        <a:xfrm flipV="1">
          <a:off x="14401800" y="1067032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4" name="フローチャート : 判断 323"/>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116010</xdr:rowOff>
    </xdr:from>
    <xdr:ext cx="762000" cy="259045"/>
    <xdr:sp macro="" textlink="">
      <xdr:nvSpPr>
        <xdr:cNvPr id="325" name="テキスト ボックス 324"/>
        <xdr:cNvSpPr txBox="1"/>
      </xdr:nvSpPr>
      <xdr:spPr>
        <a:xfrm>
          <a:off x="14909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80645</xdr:rowOff>
    </xdr:from>
    <xdr:to>
      <xdr:col>21</xdr:col>
      <xdr:colOff>0</xdr:colOff>
      <xdr:row>62</xdr:row>
      <xdr:rowOff>136948</xdr:rowOff>
    </xdr:to>
    <xdr:cxnSp macro="">
      <xdr:nvCxnSpPr>
        <xdr:cNvPr id="326" name="直線コネクタ 325"/>
        <xdr:cNvCxnSpPr/>
      </xdr:nvCxnSpPr>
      <xdr:spPr>
        <a:xfrm flipV="1">
          <a:off x="13512800" y="1071054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7" name="フローチャート : 判断 326"/>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124054</xdr:rowOff>
    </xdr:from>
    <xdr:ext cx="762000" cy="259045"/>
    <xdr:sp macro="" textlink="">
      <xdr:nvSpPr>
        <xdr:cNvPr id="328" name="テキスト ボックス 327"/>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9" name="フローチャート : 判断 328"/>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156227</xdr:rowOff>
    </xdr:from>
    <xdr:ext cx="762000" cy="259045"/>
    <xdr:sp macro="" textlink="">
      <xdr:nvSpPr>
        <xdr:cNvPr id="330" name="テキスト ボックス 329"/>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36406</xdr:rowOff>
    </xdr:from>
    <xdr:to>
      <xdr:col>24</xdr:col>
      <xdr:colOff>609600</xdr:colOff>
      <xdr:row>61</xdr:row>
      <xdr:rowOff>138006</xdr:rowOff>
    </xdr:to>
    <xdr:sp macro="" textlink="">
      <xdr:nvSpPr>
        <xdr:cNvPr id="336" name="円/楕円 335"/>
        <xdr:cNvSpPr/>
      </xdr:nvSpPr>
      <xdr:spPr>
        <a:xfrm>
          <a:off x="16967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8483</xdr:rowOff>
    </xdr:from>
    <xdr:ext cx="762000" cy="259045"/>
    <xdr:sp macro="" textlink="">
      <xdr:nvSpPr>
        <xdr:cNvPr id="337" name="定員管理の状況該当値テキスト"/>
        <xdr:cNvSpPr txBox="1"/>
      </xdr:nvSpPr>
      <xdr:spPr>
        <a:xfrm>
          <a:off x="17106900" y="104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44450</xdr:rowOff>
    </xdr:from>
    <xdr:to>
      <xdr:col>23</xdr:col>
      <xdr:colOff>457200</xdr:colOff>
      <xdr:row>61</xdr:row>
      <xdr:rowOff>146050</xdr:rowOff>
    </xdr:to>
    <xdr:sp macro="" textlink="">
      <xdr:nvSpPr>
        <xdr:cNvPr id="338" name="円/楕円 337"/>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130827</xdr:rowOff>
    </xdr:from>
    <xdr:ext cx="736600" cy="259045"/>
    <xdr:sp macro="" textlink="">
      <xdr:nvSpPr>
        <xdr:cNvPr id="339" name="テキスト ボックス 338"/>
        <xdr:cNvSpPr txBox="1"/>
      </xdr:nvSpPr>
      <xdr:spPr>
        <a:xfrm>
          <a:off x="15798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161079</xdr:rowOff>
    </xdr:from>
    <xdr:to>
      <xdr:col>22</xdr:col>
      <xdr:colOff>254000</xdr:colOff>
      <xdr:row>62</xdr:row>
      <xdr:rowOff>91229</xdr:rowOff>
    </xdr:to>
    <xdr:sp macro="" textlink="">
      <xdr:nvSpPr>
        <xdr:cNvPr id="340" name="円/楕円 339"/>
        <xdr:cNvSpPr/>
      </xdr:nvSpPr>
      <xdr:spPr>
        <a:xfrm>
          <a:off x="15240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76006</xdr:rowOff>
    </xdr:from>
    <xdr:ext cx="762000" cy="259045"/>
    <xdr:sp macro="" textlink="">
      <xdr:nvSpPr>
        <xdr:cNvPr id="341" name="テキスト ボックス 340"/>
        <xdr:cNvSpPr txBox="1"/>
      </xdr:nvSpPr>
      <xdr:spPr>
        <a:xfrm>
          <a:off x="14909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29845</xdr:rowOff>
    </xdr:from>
    <xdr:to>
      <xdr:col>21</xdr:col>
      <xdr:colOff>50800</xdr:colOff>
      <xdr:row>62</xdr:row>
      <xdr:rowOff>131445</xdr:rowOff>
    </xdr:to>
    <xdr:sp macro="" textlink="">
      <xdr:nvSpPr>
        <xdr:cNvPr id="342" name="円/楕円 341"/>
        <xdr:cNvSpPr/>
      </xdr:nvSpPr>
      <xdr:spPr>
        <a:xfrm>
          <a:off x="14351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116222</xdr:rowOff>
    </xdr:from>
    <xdr:ext cx="762000" cy="259045"/>
    <xdr:sp macro="" textlink="">
      <xdr:nvSpPr>
        <xdr:cNvPr id="343" name="テキスト ボックス 342"/>
        <xdr:cNvSpPr txBox="1"/>
      </xdr:nvSpPr>
      <xdr:spPr>
        <a:xfrm>
          <a:off x="14020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86148</xdr:rowOff>
    </xdr:from>
    <xdr:to>
      <xdr:col>19</xdr:col>
      <xdr:colOff>533400</xdr:colOff>
      <xdr:row>63</xdr:row>
      <xdr:rowOff>16298</xdr:rowOff>
    </xdr:to>
    <xdr:sp macro="" textlink="">
      <xdr:nvSpPr>
        <xdr:cNvPr id="344" name="円/楕円 343"/>
        <xdr:cNvSpPr/>
      </xdr:nvSpPr>
      <xdr:spPr>
        <a:xfrm>
          <a:off x="13462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1075</xdr:rowOff>
    </xdr:from>
    <xdr:ext cx="762000" cy="259045"/>
    <xdr:sp macro="" textlink="">
      <xdr:nvSpPr>
        <xdr:cNvPr id="345" name="テキスト ボックス 344"/>
        <xdr:cNvSpPr txBox="1"/>
      </xdr:nvSpPr>
      <xdr:spPr>
        <a:xfrm>
          <a:off x="13131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大型事業実施時の市債の償還が完了しつつあることに加え、市債の新規発行を抑制していることで、市債残高は減少してきており、結果公債費が減少していることから、近年実質公債費比率は改善しつつある。</a:t>
          </a:r>
        </a:p>
        <a:p>
          <a:r>
            <a:rPr kumimoji="1" lang="ja-JP" altLang="en-US" sz="1300">
              <a:latin typeface="ＭＳ Ｐゴシック"/>
            </a:rPr>
            <a:t>　今後も市債発行対象事業の精査を行い、岐阜市行財政改革プランに定める実質公債費比率の水準を維持していく。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4" name="直線コネクタ 373"/>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7"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8" name="直線コネクタ 377"/>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158750</xdr:rowOff>
    </xdr:from>
    <xdr:to>
      <xdr:col>24</xdr:col>
      <xdr:colOff>558800</xdr:colOff>
      <xdr:row>38</xdr:row>
      <xdr:rowOff>27517</xdr:rowOff>
    </xdr:to>
    <xdr:cxnSp macro="">
      <xdr:nvCxnSpPr>
        <xdr:cNvPr id="379" name="直線コネクタ 378"/>
        <xdr:cNvCxnSpPr/>
      </xdr:nvCxnSpPr>
      <xdr:spPr>
        <a:xfrm flipV="1">
          <a:off x="16179800" y="65024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66904</xdr:rowOff>
    </xdr:from>
    <xdr:ext cx="762000" cy="259045"/>
    <xdr:sp macro="" textlink="">
      <xdr:nvSpPr>
        <xdr:cNvPr id="380" name="公債費負担の状況平均値テキスト"/>
        <xdr:cNvSpPr txBox="1"/>
      </xdr:nvSpPr>
      <xdr:spPr>
        <a:xfrm>
          <a:off x="17106900" y="675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1" name="フローチャート : 判断 380"/>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27517</xdr:rowOff>
    </xdr:from>
    <xdr:to>
      <xdr:col>23</xdr:col>
      <xdr:colOff>406400</xdr:colOff>
      <xdr:row>38</xdr:row>
      <xdr:rowOff>83820</xdr:rowOff>
    </xdr:to>
    <xdr:cxnSp macro="">
      <xdr:nvCxnSpPr>
        <xdr:cNvPr id="382" name="直線コネクタ 381"/>
        <xdr:cNvCxnSpPr/>
      </xdr:nvCxnSpPr>
      <xdr:spPr>
        <a:xfrm flipV="1">
          <a:off x="15290800" y="65426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3" name="フローチャート : 判断 382"/>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49971</xdr:rowOff>
    </xdr:from>
    <xdr:ext cx="736600" cy="259045"/>
    <xdr:sp macro="" textlink="">
      <xdr:nvSpPr>
        <xdr:cNvPr id="384" name="テキスト ボックス 383"/>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83820</xdr:rowOff>
    </xdr:from>
    <xdr:to>
      <xdr:col>22</xdr:col>
      <xdr:colOff>203200</xdr:colOff>
      <xdr:row>39</xdr:row>
      <xdr:rowOff>846</xdr:rowOff>
    </xdr:to>
    <xdr:cxnSp macro="">
      <xdr:nvCxnSpPr>
        <xdr:cNvPr id="385" name="直線コネクタ 384"/>
        <xdr:cNvCxnSpPr/>
      </xdr:nvCxnSpPr>
      <xdr:spPr>
        <a:xfrm flipV="1">
          <a:off x="14401800" y="65989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6" name="フローチャート : 判断 385"/>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98231</xdr:rowOff>
    </xdr:from>
    <xdr:ext cx="762000" cy="259045"/>
    <xdr:sp macro="" textlink="">
      <xdr:nvSpPr>
        <xdr:cNvPr id="387" name="テキスト ボックス 386"/>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846</xdr:rowOff>
    </xdr:from>
    <xdr:to>
      <xdr:col>21</xdr:col>
      <xdr:colOff>0</xdr:colOff>
      <xdr:row>39</xdr:row>
      <xdr:rowOff>81280</xdr:rowOff>
    </xdr:to>
    <xdr:cxnSp macro="">
      <xdr:nvCxnSpPr>
        <xdr:cNvPr id="388" name="直線コネクタ 387"/>
        <xdr:cNvCxnSpPr/>
      </xdr:nvCxnSpPr>
      <xdr:spPr>
        <a:xfrm flipV="1">
          <a:off x="13512800" y="66873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9" name="フローチャート : 判断 388"/>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146490</xdr:rowOff>
    </xdr:from>
    <xdr:ext cx="762000" cy="259045"/>
    <xdr:sp macro="" textlink="">
      <xdr:nvSpPr>
        <xdr:cNvPr id="390" name="テキスト ボックス 389"/>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1" name="フローチャート : 判断 390"/>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170621</xdr:rowOff>
    </xdr:from>
    <xdr:ext cx="762000" cy="259045"/>
    <xdr:sp macro="" textlink="">
      <xdr:nvSpPr>
        <xdr:cNvPr id="392" name="テキスト ボックス 391"/>
        <xdr:cNvSpPr txBox="1"/>
      </xdr:nvSpPr>
      <xdr:spPr>
        <a:xfrm>
          <a:off x="13131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398" name="円/楕円 397"/>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124477</xdr:rowOff>
    </xdr:from>
    <xdr:ext cx="762000" cy="259045"/>
    <xdr:sp macro="" textlink="">
      <xdr:nvSpPr>
        <xdr:cNvPr id="399"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148167</xdr:rowOff>
    </xdr:from>
    <xdr:to>
      <xdr:col>23</xdr:col>
      <xdr:colOff>457200</xdr:colOff>
      <xdr:row>38</xdr:row>
      <xdr:rowOff>78316</xdr:rowOff>
    </xdr:to>
    <xdr:sp macro="" textlink="">
      <xdr:nvSpPr>
        <xdr:cNvPr id="400" name="円/楕円 399"/>
        <xdr:cNvSpPr/>
      </xdr:nvSpPr>
      <xdr:spPr>
        <a:xfrm>
          <a:off x="16129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88494</xdr:rowOff>
    </xdr:from>
    <xdr:ext cx="736600" cy="259045"/>
    <xdr:sp macro="" textlink="">
      <xdr:nvSpPr>
        <xdr:cNvPr id="401" name="テキスト ボックス 400"/>
        <xdr:cNvSpPr txBox="1"/>
      </xdr:nvSpPr>
      <xdr:spPr>
        <a:xfrm>
          <a:off x="15798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33020</xdr:rowOff>
    </xdr:from>
    <xdr:to>
      <xdr:col>22</xdr:col>
      <xdr:colOff>254000</xdr:colOff>
      <xdr:row>38</xdr:row>
      <xdr:rowOff>134620</xdr:rowOff>
    </xdr:to>
    <xdr:sp macro="" textlink="">
      <xdr:nvSpPr>
        <xdr:cNvPr id="402" name="円/楕円 401"/>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403" name="テキスト ボックス 402"/>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121496</xdr:rowOff>
    </xdr:from>
    <xdr:to>
      <xdr:col>21</xdr:col>
      <xdr:colOff>50800</xdr:colOff>
      <xdr:row>39</xdr:row>
      <xdr:rowOff>51646</xdr:rowOff>
    </xdr:to>
    <xdr:sp macro="" textlink="">
      <xdr:nvSpPr>
        <xdr:cNvPr id="404" name="円/楕円 403"/>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61824</xdr:rowOff>
    </xdr:from>
    <xdr:ext cx="762000" cy="259045"/>
    <xdr:sp macro="" textlink="">
      <xdr:nvSpPr>
        <xdr:cNvPr id="405" name="テキスト ボックス 404"/>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30480</xdr:rowOff>
    </xdr:from>
    <xdr:to>
      <xdr:col>19</xdr:col>
      <xdr:colOff>533400</xdr:colOff>
      <xdr:row>39</xdr:row>
      <xdr:rowOff>132080</xdr:rowOff>
    </xdr:to>
    <xdr:sp macro="" textlink="">
      <xdr:nvSpPr>
        <xdr:cNvPr id="406" name="円/楕円 405"/>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142257</xdr:rowOff>
    </xdr:from>
    <xdr:ext cx="762000" cy="259045"/>
    <xdr:sp macro="" textlink="">
      <xdr:nvSpPr>
        <xdr:cNvPr id="407" name="テキスト ボックス 406"/>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類似団体と比較して健全な水準にあるのは、市債残高を継続的に減少させていることに加え、基金などへの積立により充当可能財源が増加しているためである。また、平成</a:t>
          </a:r>
          <a:r>
            <a:rPr kumimoji="1" lang="en-US" altLang="ja-JP" sz="1300">
              <a:latin typeface="ＭＳ Ｐゴシック"/>
            </a:rPr>
            <a:t>23</a:t>
          </a:r>
          <a:r>
            <a:rPr kumimoji="1" lang="ja-JP" altLang="en-US" sz="1300">
              <a:latin typeface="ＭＳ Ｐゴシック"/>
            </a:rPr>
            <a:t>年度から継続して、臨時財政対策債の発行抑制を行っており、これも将来負担比率の改善の一因となっている。</a:t>
          </a:r>
        </a:p>
        <a:p>
          <a:r>
            <a:rPr kumimoji="1" lang="ja-JP" altLang="en-US" sz="1300">
              <a:latin typeface="ＭＳ Ｐゴシック"/>
            </a:rPr>
            <a:t>今後も行財政改革を通じ将来負担の軽減に努める。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6" name="直線コネクタ 435"/>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8" name="直線コネクタ 43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9"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0" name="直線コネクタ 439"/>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149860</xdr:rowOff>
    </xdr:from>
    <xdr:to>
      <xdr:col>24</xdr:col>
      <xdr:colOff>558800</xdr:colOff>
      <xdr:row>14</xdr:row>
      <xdr:rowOff>17018</xdr:rowOff>
    </xdr:to>
    <xdr:cxnSp macro="">
      <xdr:nvCxnSpPr>
        <xdr:cNvPr id="441" name="直線コネクタ 440"/>
        <xdr:cNvCxnSpPr/>
      </xdr:nvCxnSpPr>
      <xdr:spPr>
        <a:xfrm flipV="1">
          <a:off x="16179800" y="237871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157751</xdr:rowOff>
    </xdr:from>
    <xdr:ext cx="762000" cy="259045"/>
    <xdr:sp macro="" textlink="">
      <xdr:nvSpPr>
        <xdr:cNvPr id="442" name="将来負担の状況平均値テキスト"/>
        <xdr:cNvSpPr txBox="1"/>
      </xdr:nvSpPr>
      <xdr:spPr>
        <a:xfrm>
          <a:off x="17106900" y="272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3" name="フローチャート : 判断 442"/>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17018</xdr:rowOff>
    </xdr:from>
    <xdr:to>
      <xdr:col>23</xdr:col>
      <xdr:colOff>406400</xdr:colOff>
      <xdr:row>14</xdr:row>
      <xdr:rowOff>100669</xdr:rowOff>
    </xdr:to>
    <xdr:cxnSp macro="">
      <xdr:nvCxnSpPr>
        <xdr:cNvPr id="444" name="直線コネクタ 443"/>
        <xdr:cNvCxnSpPr/>
      </xdr:nvCxnSpPr>
      <xdr:spPr>
        <a:xfrm flipV="1">
          <a:off x="15290800" y="2417318"/>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5" name="フローチャート : 判断 444"/>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167361</xdr:rowOff>
    </xdr:from>
    <xdr:ext cx="736600" cy="259045"/>
    <xdr:sp macro="" textlink="">
      <xdr:nvSpPr>
        <xdr:cNvPr id="446" name="テキスト ボックス 445"/>
        <xdr:cNvSpPr txBox="1"/>
      </xdr:nvSpPr>
      <xdr:spPr>
        <a:xfrm>
          <a:off x="15798800" y="2910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100669</xdr:rowOff>
    </xdr:from>
    <xdr:to>
      <xdr:col>22</xdr:col>
      <xdr:colOff>203200</xdr:colOff>
      <xdr:row>14</xdr:row>
      <xdr:rowOff>145711</xdr:rowOff>
    </xdr:to>
    <xdr:cxnSp macro="">
      <xdr:nvCxnSpPr>
        <xdr:cNvPr id="447" name="直線コネクタ 446"/>
        <xdr:cNvCxnSpPr/>
      </xdr:nvCxnSpPr>
      <xdr:spPr>
        <a:xfrm flipV="1">
          <a:off x="14401800" y="2500969"/>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48" name="フローチャート : 判断 447"/>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86800</xdr:rowOff>
    </xdr:from>
    <xdr:ext cx="762000" cy="259045"/>
    <xdr:sp macro="" textlink="">
      <xdr:nvSpPr>
        <xdr:cNvPr id="449" name="テキスト ボックス 448"/>
        <xdr:cNvSpPr txBox="1"/>
      </xdr:nvSpPr>
      <xdr:spPr>
        <a:xfrm>
          <a:off x="14909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145711</xdr:rowOff>
    </xdr:from>
    <xdr:to>
      <xdr:col>21</xdr:col>
      <xdr:colOff>0</xdr:colOff>
      <xdr:row>15</xdr:row>
      <xdr:rowOff>97324</xdr:rowOff>
    </xdr:to>
    <xdr:cxnSp macro="">
      <xdr:nvCxnSpPr>
        <xdr:cNvPr id="450" name="直線コネクタ 449"/>
        <xdr:cNvCxnSpPr/>
      </xdr:nvCxnSpPr>
      <xdr:spPr>
        <a:xfrm flipV="1">
          <a:off x="13512800" y="2546011"/>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121073</xdr:rowOff>
    </xdr:from>
    <xdr:to>
      <xdr:col>21</xdr:col>
      <xdr:colOff>50800</xdr:colOff>
      <xdr:row>18</xdr:row>
      <xdr:rowOff>51223</xdr:rowOff>
    </xdr:to>
    <xdr:sp macro="" textlink="">
      <xdr:nvSpPr>
        <xdr:cNvPr id="451" name="フローチャート : 判断 450"/>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36000</xdr:rowOff>
    </xdr:from>
    <xdr:ext cx="762000" cy="259045"/>
    <xdr:sp macro="" textlink="">
      <xdr:nvSpPr>
        <xdr:cNvPr id="452" name="テキスト ボックス 451"/>
        <xdr:cNvSpPr txBox="1"/>
      </xdr:nvSpPr>
      <xdr:spPr>
        <a:xfrm>
          <a:off x="14020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53" name="フローチャート : 判断 452"/>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108390</xdr:rowOff>
    </xdr:from>
    <xdr:ext cx="762000" cy="259045"/>
    <xdr:sp macro="" textlink="">
      <xdr:nvSpPr>
        <xdr:cNvPr id="454" name="テキスト ボックス 453"/>
        <xdr:cNvSpPr txBox="1"/>
      </xdr:nvSpPr>
      <xdr:spPr>
        <a:xfrm>
          <a:off x="13131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99060</xdr:rowOff>
    </xdr:from>
    <xdr:to>
      <xdr:col>24</xdr:col>
      <xdr:colOff>609600</xdr:colOff>
      <xdr:row>14</xdr:row>
      <xdr:rowOff>29210</xdr:rowOff>
    </xdr:to>
    <xdr:sp macro="" textlink="">
      <xdr:nvSpPr>
        <xdr:cNvPr id="460" name="円/楕円 459"/>
        <xdr:cNvSpPr/>
      </xdr:nvSpPr>
      <xdr:spPr>
        <a:xfrm>
          <a:off x="169672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20337</xdr:rowOff>
    </xdr:from>
    <xdr:ext cx="762000" cy="259045"/>
    <xdr:sp macro="" textlink="">
      <xdr:nvSpPr>
        <xdr:cNvPr id="461" name="将来負担の状況該当値テキスト"/>
        <xdr:cNvSpPr txBox="1"/>
      </xdr:nvSpPr>
      <xdr:spPr>
        <a:xfrm>
          <a:off x="17106900" y="22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137668</xdr:rowOff>
    </xdr:from>
    <xdr:to>
      <xdr:col>23</xdr:col>
      <xdr:colOff>457200</xdr:colOff>
      <xdr:row>14</xdr:row>
      <xdr:rowOff>67818</xdr:rowOff>
    </xdr:to>
    <xdr:sp macro="" textlink="">
      <xdr:nvSpPr>
        <xdr:cNvPr id="462" name="円/楕円 461"/>
        <xdr:cNvSpPr/>
      </xdr:nvSpPr>
      <xdr:spPr>
        <a:xfrm>
          <a:off x="16129000" y="23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77995</xdr:rowOff>
    </xdr:from>
    <xdr:ext cx="736600" cy="259045"/>
    <xdr:sp macro="" textlink="">
      <xdr:nvSpPr>
        <xdr:cNvPr id="463" name="テキスト ボックス 462"/>
        <xdr:cNvSpPr txBox="1"/>
      </xdr:nvSpPr>
      <xdr:spPr>
        <a:xfrm>
          <a:off x="15798800" y="2135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49869</xdr:rowOff>
    </xdr:from>
    <xdr:to>
      <xdr:col>22</xdr:col>
      <xdr:colOff>254000</xdr:colOff>
      <xdr:row>14</xdr:row>
      <xdr:rowOff>151469</xdr:rowOff>
    </xdr:to>
    <xdr:sp macro="" textlink="">
      <xdr:nvSpPr>
        <xdr:cNvPr id="464" name="円/楕円 463"/>
        <xdr:cNvSpPr/>
      </xdr:nvSpPr>
      <xdr:spPr>
        <a:xfrm>
          <a:off x="15240000" y="24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161646</xdr:rowOff>
    </xdr:from>
    <xdr:ext cx="762000" cy="259045"/>
    <xdr:sp macro="" textlink="">
      <xdr:nvSpPr>
        <xdr:cNvPr id="465" name="テキスト ボックス 464"/>
        <xdr:cNvSpPr txBox="1"/>
      </xdr:nvSpPr>
      <xdr:spPr>
        <a:xfrm>
          <a:off x="14909800" y="221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94911</xdr:rowOff>
    </xdr:from>
    <xdr:to>
      <xdr:col>21</xdr:col>
      <xdr:colOff>50800</xdr:colOff>
      <xdr:row>15</xdr:row>
      <xdr:rowOff>25061</xdr:rowOff>
    </xdr:to>
    <xdr:sp macro="" textlink="">
      <xdr:nvSpPr>
        <xdr:cNvPr id="466" name="円/楕円 465"/>
        <xdr:cNvSpPr/>
      </xdr:nvSpPr>
      <xdr:spPr>
        <a:xfrm>
          <a:off x="14351000" y="24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35238</xdr:rowOff>
    </xdr:from>
    <xdr:ext cx="762000" cy="259045"/>
    <xdr:sp macro="" textlink="">
      <xdr:nvSpPr>
        <xdr:cNvPr id="467" name="テキスト ボックス 466"/>
        <xdr:cNvSpPr txBox="1"/>
      </xdr:nvSpPr>
      <xdr:spPr>
        <a:xfrm>
          <a:off x="14020800" y="22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46524</xdr:rowOff>
    </xdr:from>
    <xdr:to>
      <xdr:col>19</xdr:col>
      <xdr:colOff>533400</xdr:colOff>
      <xdr:row>15</xdr:row>
      <xdr:rowOff>148124</xdr:rowOff>
    </xdr:to>
    <xdr:sp macro="" textlink="">
      <xdr:nvSpPr>
        <xdr:cNvPr id="468" name="円/楕円 467"/>
        <xdr:cNvSpPr/>
      </xdr:nvSpPr>
      <xdr:spPr>
        <a:xfrm>
          <a:off x="134620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158301</xdr:rowOff>
    </xdr:from>
    <xdr:ext cx="762000" cy="259045"/>
    <xdr:sp macro="" textlink="">
      <xdr:nvSpPr>
        <xdr:cNvPr id="469" name="テキスト ボックス 468"/>
        <xdr:cNvSpPr txBox="1"/>
      </xdr:nvSpPr>
      <xdr:spPr>
        <a:xfrm>
          <a:off x="13131800" y="238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416,625
408,162
202.89
158,993,619
147,314,866
9,272,310
86,621,687
133,952,057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人件費にかかる経常収支比率が類似団体と比較して高くなっている要因として、２つの大学や障害者施設等を運営するために職員数が多いことがある。</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今後行財政改革を通じ人件費等の抑制に努める。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106426</xdr:rowOff>
    </xdr:from>
    <xdr:to>
      <xdr:col>7</xdr:col>
      <xdr:colOff>15875</xdr:colOff>
      <xdr:row>41</xdr:row>
      <xdr:rowOff>78994</xdr:rowOff>
    </xdr:to>
    <xdr:cxnSp macro="">
      <xdr:nvCxnSpPr>
        <xdr:cNvPr id="58" name="直線コネクタ 57"/>
        <xdr:cNvCxnSpPr/>
      </xdr:nvCxnSpPr>
      <xdr:spPr>
        <a:xfrm flipV="1">
          <a:off x="4826000" y="5764276"/>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51071</xdr:rowOff>
    </xdr:from>
    <xdr:ext cx="762000" cy="259045"/>
    <xdr:sp macro="" textlink="">
      <xdr:nvSpPr>
        <xdr:cNvPr id="59" name="人件費最小値テキスト"/>
        <xdr:cNvSpPr txBox="1"/>
      </xdr:nvSpPr>
      <xdr:spPr>
        <a:xfrm>
          <a:off x="4914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41</xdr:row>
      <xdr:rowOff>78994</xdr:rowOff>
    </xdr:from>
    <xdr:to>
      <xdr:col>7</xdr:col>
      <xdr:colOff>104775</xdr:colOff>
      <xdr:row>41</xdr:row>
      <xdr:rowOff>78994</xdr:rowOff>
    </xdr:to>
    <xdr:cxnSp macro="">
      <xdr:nvCxnSpPr>
        <xdr:cNvPr id="60" name="直線コネクタ 59"/>
        <xdr:cNvCxnSpPr/>
      </xdr:nvCxnSpPr>
      <xdr:spPr>
        <a:xfrm>
          <a:off x="4737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21353</xdr:rowOff>
    </xdr:from>
    <xdr:ext cx="762000" cy="259045"/>
    <xdr:sp macro="" textlink="">
      <xdr:nvSpPr>
        <xdr:cNvPr id="61" name="人件費最大値テキスト"/>
        <xdr:cNvSpPr txBox="1"/>
      </xdr:nvSpPr>
      <xdr:spPr>
        <a:xfrm>
          <a:off x="4914900" y="550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33</xdr:row>
      <xdr:rowOff>106426</xdr:rowOff>
    </xdr:from>
    <xdr:to>
      <xdr:col>7</xdr:col>
      <xdr:colOff>104775</xdr:colOff>
      <xdr:row>33</xdr:row>
      <xdr:rowOff>106426</xdr:rowOff>
    </xdr:to>
    <xdr:cxnSp macro="">
      <xdr:nvCxnSpPr>
        <xdr:cNvPr id="62" name="直線コネクタ 61"/>
        <xdr:cNvCxnSpPr/>
      </xdr:nvCxnSpPr>
      <xdr:spPr>
        <a:xfrm>
          <a:off x="4737100" y="576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154432</xdr:rowOff>
    </xdr:from>
    <xdr:to>
      <xdr:col>7</xdr:col>
      <xdr:colOff>15875</xdr:colOff>
      <xdr:row>39</xdr:row>
      <xdr:rowOff>74422</xdr:rowOff>
    </xdr:to>
    <xdr:cxnSp macro="">
      <xdr:nvCxnSpPr>
        <xdr:cNvPr id="63" name="直線コネクタ 62"/>
        <xdr:cNvCxnSpPr/>
      </xdr:nvCxnSpPr>
      <xdr:spPr>
        <a:xfrm flipV="1">
          <a:off x="3987800" y="666953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117873</xdr:rowOff>
    </xdr:from>
    <xdr:ext cx="762000" cy="259045"/>
    <xdr:sp macro="" textlink="">
      <xdr:nvSpPr>
        <xdr:cNvPr id="64" name="人件費平均値テキスト"/>
        <xdr:cNvSpPr txBox="1"/>
      </xdr:nvSpPr>
      <xdr:spPr>
        <a:xfrm>
          <a:off x="4914900" y="629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101346</xdr:rowOff>
    </xdr:from>
    <xdr:to>
      <xdr:col>7</xdr:col>
      <xdr:colOff>66675</xdr:colOff>
      <xdr:row>38</xdr:row>
      <xdr:rowOff>31496</xdr:rowOff>
    </xdr:to>
    <xdr:sp macro="" textlink="">
      <xdr:nvSpPr>
        <xdr:cNvPr id="65" name="フローチャート : 判断 64"/>
        <xdr:cNvSpPr/>
      </xdr:nvSpPr>
      <xdr:spPr>
        <a:xfrm>
          <a:off x="4775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74422</xdr:rowOff>
    </xdr:from>
    <xdr:to>
      <xdr:col>5</xdr:col>
      <xdr:colOff>549275</xdr:colOff>
      <xdr:row>40</xdr:row>
      <xdr:rowOff>30988</xdr:rowOff>
    </xdr:to>
    <xdr:cxnSp macro="">
      <xdr:nvCxnSpPr>
        <xdr:cNvPr id="66" name="直線コネクタ 65"/>
        <xdr:cNvCxnSpPr/>
      </xdr:nvCxnSpPr>
      <xdr:spPr>
        <a:xfrm flipV="1">
          <a:off x="3098800" y="676097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30480</xdr:rowOff>
    </xdr:from>
    <xdr:to>
      <xdr:col>5</xdr:col>
      <xdr:colOff>600075</xdr:colOff>
      <xdr:row>38</xdr:row>
      <xdr:rowOff>132080</xdr:rowOff>
    </xdr:to>
    <xdr:sp macro="" textlink="">
      <xdr:nvSpPr>
        <xdr:cNvPr id="67" name="フローチャート : 判断 66"/>
        <xdr:cNvSpPr/>
      </xdr:nvSpPr>
      <xdr:spPr>
        <a:xfrm>
          <a:off x="3937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142257</xdr:rowOff>
    </xdr:from>
    <xdr:ext cx="736600" cy="259045"/>
    <xdr:sp macro="" textlink="">
      <xdr:nvSpPr>
        <xdr:cNvPr id="68" name="テキスト ボックス 67"/>
        <xdr:cNvSpPr txBox="1"/>
      </xdr:nvSpPr>
      <xdr:spPr>
        <a:xfrm>
          <a:off x="3606800" y="63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xdr:rowOff>
    </xdr:from>
    <xdr:to>
      <xdr:col>4</xdr:col>
      <xdr:colOff>346075</xdr:colOff>
      <xdr:row>40</xdr:row>
      <xdr:rowOff>30988</xdr:rowOff>
    </xdr:to>
    <xdr:cxnSp macro="">
      <xdr:nvCxnSpPr>
        <xdr:cNvPr id="69" name="直線コネクタ 68"/>
        <xdr:cNvCxnSpPr/>
      </xdr:nvCxnSpPr>
      <xdr:spPr>
        <a:xfrm>
          <a:off x="2209800" y="68707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94488</xdr:rowOff>
    </xdr:from>
    <xdr:to>
      <xdr:col>4</xdr:col>
      <xdr:colOff>396875</xdr:colOff>
      <xdr:row>39</xdr:row>
      <xdr:rowOff>24638</xdr:rowOff>
    </xdr:to>
    <xdr:sp macro="" textlink="">
      <xdr:nvSpPr>
        <xdr:cNvPr id="70" name="フローチャート : 判断 69"/>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34815</xdr:rowOff>
    </xdr:from>
    <xdr:ext cx="762000" cy="259045"/>
    <xdr:sp macro="" textlink="">
      <xdr:nvSpPr>
        <xdr:cNvPr id="71" name="テキスト ボックス 70"/>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41</xdr:row>
      <xdr:rowOff>170434</xdr:rowOff>
    </xdr:to>
    <xdr:cxnSp macro="">
      <xdr:nvCxnSpPr>
        <xdr:cNvPr id="72" name="直線コネクタ 71"/>
        <xdr:cNvCxnSpPr/>
      </xdr:nvCxnSpPr>
      <xdr:spPr>
        <a:xfrm flipV="1">
          <a:off x="1320800" y="6870700"/>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103632</xdr:rowOff>
    </xdr:from>
    <xdr:to>
      <xdr:col>3</xdr:col>
      <xdr:colOff>193675</xdr:colOff>
      <xdr:row>39</xdr:row>
      <xdr:rowOff>33782</xdr:rowOff>
    </xdr:to>
    <xdr:sp macro="" textlink="">
      <xdr:nvSpPr>
        <xdr:cNvPr id="73" name="フローチャート : 判断 72"/>
        <xdr:cNvSpPr/>
      </xdr:nvSpPr>
      <xdr:spPr>
        <a:xfrm>
          <a:off x="2159000" y="6618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43959</xdr:rowOff>
    </xdr:from>
    <xdr:ext cx="762000" cy="259045"/>
    <xdr:sp macro="" textlink="">
      <xdr:nvSpPr>
        <xdr:cNvPr id="74" name="テキスト ボックス 73"/>
        <xdr:cNvSpPr txBox="1"/>
      </xdr:nvSpPr>
      <xdr:spPr>
        <a:xfrm>
          <a:off x="1828800" y="638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105918</xdr:rowOff>
    </xdr:from>
    <xdr:to>
      <xdr:col>1</xdr:col>
      <xdr:colOff>676275</xdr:colOff>
      <xdr:row>40</xdr:row>
      <xdr:rowOff>36068</xdr:rowOff>
    </xdr:to>
    <xdr:sp macro="" textlink="">
      <xdr:nvSpPr>
        <xdr:cNvPr id="75" name="フローチャート : 判断 74"/>
        <xdr:cNvSpPr/>
      </xdr:nvSpPr>
      <xdr:spPr>
        <a:xfrm>
          <a:off x="1270000" y="679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46245</xdr:rowOff>
    </xdr:from>
    <xdr:ext cx="762000" cy="259045"/>
    <xdr:sp macro="" textlink="">
      <xdr:nvSpPr>
        <xdr:cNvPr id="76" name="テキスト ボックス 75"/>
        <xdr:cNvSpPr txBox="1"/>
      </xdr:nvSpPr>
      <xdr:spPr>
        <a:xfrm>
          <a:off x="939800" y="65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103632</xdr:rowOff>
    </xdr:from>
    <xdr:to>
      <xdr:col>7</xdr:col>
      <xdr:colOff>66675</xdr:colOff>
      <xdr:row>39</xdr:row>
      <xdr:rowOff>33782</xdr:rowOff>
    </xdr:to>
    <xdr:sp macro="" textlink="">
      <xdr:nvSpPr>
        <xdr:cNvPr id="82" name="円/楕円 81"/>
        <xdr:cNvSpPr/>
      </xdr:nvSpPr>
      <xdr:spPr>
        <a:xfrm>
          <a:off x="4775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75709</xdr:rowOff>
    </xdr:from>
    <xdr:ext cx="762000" cy="259045"/>
    <xdr:sp macro="" textlink="">
      <xdr:nvSpPr>
        <xdr:cNvPr id="83" name="人件費該当値テキスト"/>
        <xdr:cNvSpPr txBox="1"/>
      </xdr:nvSpPr>
      <xdr:spPr>
        <a:xfrm>
          <a:off x="4914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23622</xdr:rowOff>
    </xdr:from>
    <xdr:to>
      <xdr:col>5</xdr:col>
      <xdr:colOff>600075</xdr:colOff>
      <xdr:row>39</xdr:row>
      <xdr:rowOff>125222</xdr:rowOff>
    </xdr:to>
    <xdr:sp macro="" textlink="">
      <xdr:nvSpPr>
        <xdr:cNvPr id="84" name="円/楕円 83"/>
        <xdr:cNvSpPr/>
      </xdr:nvSpPr>
      <xdr:spPr>
        <a:xfrm>
          <a:off x="3937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109999</xdr:rowOff>
    </xdr:from>
    <xdr:ext cx="736600" cy="259045"/>
    <xdr:sp macro="" textlink="">
      <xdr:nvSpPr>
        <xdr:cNvPr id="85" name="テキスト ボックス 84"/>
        <xdr:cNvSpPr txBox="1"/>
      </xdr:nvSpPr>
      <xdr:spPr>
        <a:xfrm>
          <a:off x="3606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151638</xdr:rowOff>
    </xdr:from>
    <xdr:to>
      <xdr:col>4</xdr:col>
      <xdr:colOff>396875</xdr:colOff>
      <xdr:row>40</xdr:row>
      <xdr:rowOff>81788</xdr:rowOff>
    </xdr:to>
    <xdr:sp macro="" textlink="">
      <xdr:nvSpPr>
        <xdr:cNvPr id="86" name="円/楕円 85"/>
        <xdr:cNvSpPr/>
      </xdr:nvSpPr>
      <xdr:spPr>
        <a:xfrm>
          <a:off x="3048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66565</xdr:rowOff>
    </xdr:from>
    <xdr:ext cx="762000" cy="259045"/>
    <xdr:sp macro="" textlink="">
      <xdr:nvSpPr>
        <xdr:cNvPr id="87" name="テキスト ボックス 86"/>
        <xdr:cNvSpPr txBox="1"/>
      </xdr:nvSpPr>
      <xdr:spPr>
        <a:xfrm>
          <a:off x="2717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88" name="円/楕円 87"/>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89" name="テキスト ボックス 88"/>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119634</xdr:rowOff>
    </xdr:from>
    <xdr:to>
      <xdr:col>1</xdr:col>
      <xdr:colOff>676275</xdr:colOff>
      <xdr:row>42</xdr:row>
      <xdr:rowOff>49784</xdr:rowOff>
    </xdr:to>
    <xdr:sp macro="" textlink="">
      <xdr:nvSpPr>
        <xdr:cNvPr id="90" name="円/楕円 89"/>
        <xdr:cNvSpPr/>
      </xdr:nvSpPr>
      <xdr:spPr>
        <a:xfrm>
          <a:off x="1270000" y="714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34561</xdr:rowOff>
    </xdr:from>
    <xdr:ext cx="762000" cy="259045"/>
    <xdr:sp macro="" textlink="">
      <xdr:nvSpPr>
        <xdr:cNvPr id="91" name="テキスト ボックス 90"/>
        <xdr:cNvSpPr txBox="1"/>
      </xdr:nvSpPr>
      <xdr:spPr>
        <a:xfrm>
          <a:off x="939800" y="723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岐阜市行財政改革プランに基づく、業務の民間委託化の推進のほか、施設管理にかかる指定管理者制度の導入などにより、人件費から物件費へのシフトが進んでいるが、今後これら施策に対する評価を検証し、さらなる歳出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19" name="直線コネクタ 118"/>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0"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1" name="直線コネクタ 120"/>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2"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3" name="直線コネクタ 122"/>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101600</xdr:rowOff>
    </xdr:from>
    <xdr:to>
      <xdr:col>24</xdr:col>
      <xdr:colOff>31750</xdr:colOff>
      <xdr:row>17</xdr:row>
      <xdr:rowOff>57150</xdr:rowOff>
    </xdr:to>
    <xdr:cxnSp macro="">
      <xdr:nvCxnSpPr>
        <xdr:cNvPr id="124" name="直線コネクタ 123"/>
        <xdr:cNvCxnSpPr/>
      </xdr:nvCxnSpPr>
      <xdr:spPr>
        <a:xfrm>
          <a:off x="15671800" y="2844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54627</xdr:rowOff>
    </xdr:from>
    <xdr:ext cx="762000" cy="259045"/>
    <xdr:sp macro="" textlink="">
      <xdr:nvSpPr>
        <xdr:cNvPr id="125"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26" name="フローチャート : 判断 125"/>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25400</xdr:rowOff>
    </xdr:from>
    <xdr:to>
      <xdr:col>22</xdr:col>
      <xdr:colOff>565150</xdr:colOff>
      <xdr:row>16</xdr:row>
      <xdr:rowOff>101600</xdr:rowOff>
    </xdr:to>
    <xdr:cxnSp macro="">
      <xdr:nvCxnSpPr>
        <xdr:cNvPr id="127" name="直線コネクタ 126"/>
        <xdr:cNvCxnSpPr/>
      </xdr:nvCxnSpPr>
      <xdr:spPr>
        <a:xfrm>
          <a:off x="14782800" y="276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28" name="フローチャート : 判断 127"/>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99077</xdr:rowOff>
    </xdr:from>
    <xdr:ext cx="736600" cy="259045"/>
    <xdr:sp macro="" textlink="">
      <xdr:nvSpPr>
        <xdr:cNvPr id="129" name="テキスト ボックス 128"/>
        <xdr:cNvSpPr txBox="1"/>
      </xdr:nvSpPr>
      <xdr:spPr>
        <a:xfrm>
          <a:off x="15290800" y="249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82550</xdr:rowOff>
    </xdr:from>
    <xdr:to>
      <xdr:col>21</xdr:col>
      <xdr:colOff>361950</xdr:colOff>
      <xdr:row>16</xdr:row>
      <xdr:rowOff>25400</xdr:rowOff>
    </xdr:to>
    <xdr:cxnSp macro="">
      <xdr:nvCxnSpPr>
        <xdr:cNvPr id="130" name="直線コネクタ 129"/>
        <xdr:cNvCxnSpPr/>
      </xdr:nvCxnSpPr>
      <xdr:spPr>
        <a:xfrm>
          <a:off x="13893800" y="265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1" name="フローチャート : 判断 130"/>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48277</xdr:rowOff>
    </xdr:from>
    <xdr:ext cx="762000" cy="259045"/>
    <xdr:sp macro="" textlink="">
      <xdr:nvSpPr>
        <xdr:cNvPr id="132" name="テキスト ボックス 131"/>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82550</xdr:rowOff>
    </xdr:from>
    <xdr:to>
      <xdr:col>20</xdr:col>
      <xdr:colOff>158750</xdr:colOff>
      <xdr:row>15</xdr:row>
      <xdr:rowOff>133350</xdr:rowOff>
    </xdr:to>
    <xdr:cxnSp macro="">
      <xdr:nvCxnSpPr>
        <xdr:cNvPr id="133" name="直線コネクタ 132"/>
        <xdr:cNvCxnSpPr/>
      </xdr:nvCxnSpPr>
      <xdr:spPr>
        <a:xfrm flipV="1">
          <a:off x="13004800" y="2654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4" name="フローチャート : 判断 133"/>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5" name="テキスト ボックス 134"/>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6" name="フローチャート : 判断 135"/>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37" name="テキスト ボックス 136"/>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6350</xdr:rowOff>
    </xdr:from>
    <xdr:to>
      <xdr:col>24</xdr:col>
      <xdr:colOff>82550</xdr:colOff>
      <xdr:row>17</xdr:row>
      <xdr:rowOff>107950</xdr:rowOff>
    </xdr:to>
    <xdr:sp macro="" textlink="">
      <xdr:nvSpPr>
        <xdr:cNvPr id="143" name="円/楕円 142"/>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149877</xdr:rowOff>
    </xdr:from>
    <xdr:ext cx="762000" cy="259045"/>
    <xdr:sp macro="" textlink="">
      <xdr:nvSpPr>
        <xdr:cNvPr id="144" name="物件費該当値テキスト"/>
        <xdr:cNvSpPr txBox="1"/>
      </xdr:nvSpPr>
      <xdr:spPr>
        <a:xfrm>
          <a:off x="165989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50800</xdr:rowOff>
    </xdr:from>
    <xdr:to>
      <xdr:col>22</xdr:col>
      <xdr:colOff>615950</xdr:colOff>
      <xdr:row>16</xdr:row>
      <xdr:rowOff>152400</xdr:rowOff>
    </xdr:to>
    <xdr:sp macro="" textlink="">
      <xdr:nvSpPr>
        <xdr:cNvPr id="145" name="円/楕円 144"/>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137177</xdr:rowOff>
    </xdr:from>
    <xdr:ext cx="736600" cy="259045"/>
    <xdr:sp macro="" textlink="">
      <xdr:nvSpPr>
        <xdr:cNvPr id="146" name="テキスト ボックス 145"/>
        <xdr:cNvSpPr txBox="1"/>
      </xdr:nvSpPr>
      <xdr:spPr>
        <a:xfrm>
          <a:off x="15290800" y="288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146050</xdr:rowOff>
    </xdr:from>
    <xdr:to>
      <xdr:col>21</xdr:col>
      <xdr:colOff>412750</xdr:colOff>
      <xdr:row>16</xdr:row>
      <xdr:rowOff>76200</xdr:rowOff>
    </xdr:to>
    <xdr:sp macro="" textlink="">
      <xdr:nvSpPr>
        <xdr:cNvPr id="147" name="円/楕円 146"/>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60977</xdr:rowOff>
    </xdr:from>
    <xdr:ext cx="762000" cy="259045"/>
    <xdr:sp macro="" textlink="">
      <xdr:nvSpPr>
        <xdr:cNvPr id="148" name="テキスト ボックス 147"/>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31750</xdr:rowOff>
    </xdr:from>
    <xdr:to>
      <xdr:col>20</xdr:col>
      <xdr:colOff>209550</xdr:colOff>
      <xdr:row>15</xdr:row>
      <xdr:rowOff>133350</xdr:rowOff>
    </xdr:to>
    <xdr:sp macro="" textlink="">
      <xdr:nvSpPr>
        <xdr:cNvPr id="149" name="円/楕円 148"/>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143527</xdr:rowOff>
    </xdr:from>
    <xdr:ext cx="762000" cy="259045"/>
    <xdr:sp macro="" textlink="">
      <xdr:nvSpPr>
        <xdr:cNvPr id="150" name="テキスト ボックス 149"/>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82550</xdr:rowOff>
    </xdr:from>
    <xdr:to>
      <xdr:col>19</xdr:col>
      <xdr:colOff>6350</xdr:colOff>
      <xdr:row>16</xdr:row>
      <xdr:rowOff>12700</xdr:rowOff>
    </xdr:to>
    <xdr:sp macro="" textlink="">
      <xdr:nvSpPr>
        <xdr:cNvPr id="151" name="円/楕円 150"/>
        <xdr:cNvSpPr/>
      </xdr:nvSpPr>
      <xdr:spPr>
        <a:xfrm>
          <a:off x="12954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22877</xdr:rowOff>
    </xdr:from>
    <xdr:ext cx="762000" cy="259045"/>
    <xdr:sp macro="" textlink="">
      <xdr:nvSpPr>
        <xdr:cNvPr id="152" name="テキスト ボックス 151"/>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扶助費については、子ども数の減少などにより、児童手当や市単独事業である子ども医療費助成が減少したため、前年より改善された。</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0" name="直線コネクタ 179"/>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1"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2" name="直線コネクタ 181"/>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3"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4" name="直線コネクタ 183"/>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12700</xdr:rowOff>
    </xdr:to>
    <xdr:cxnSp macro="">
      <xdr:nvCxnSpPr>
        <xdr:cNvPr id="185" name="直線コネクタ 184"/>
        <xdr:cNvCxnSpPr/>
      </xdr:nvCxnSpPr>
      <xdr:spPr>
        <a:xfrm flipV="1">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87" name="フローチャート : 判断 186"/>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133350</xdr:rowOff>
    </xdr:from>
    <xdr:to>
      <xdr:col>5</xdr:col>
      <xdr:colOff>549275</xdr:colOff>
      <xdr:row>56</xdr:row>
      <xdr:rowOff>12700</xdr:rowOff>
    </xdr:to>
    <xdr:cxnSp macro="">
      <xdr:nvCxnSpPr>
        <xdr:cNvPr id="188" name="直線コネクタ 187"/>
        <xdr:cNvCxnSpPr/>
      </xdr:nvCxnSpPr>
      <xdr:spPr>
        <a:xfrm>
          <a:off x="3098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89" name="フローチャート : 判断 188"/>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190" name="テキスト ボックス 189"/>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133350</xdr:rowOff>
    </xdr:to>
    <xdr:cxnSp macro="">
      <xdr:nvCxnSpPr>
        <xdr:cNvPr id="191" name="直線コネクタ 190"/>
        <xdr:cNvCxnSpPr/>
      </xdr:nvCxnSpPr>
      <xdr:spPr>
        <a:xfrm>
          <a:off x="2209800" y="9385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2" name="フローチャート : 判断 191"/>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3" name="テキスト ボックス 192"/>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0</xdr:rowOff>
    </xdr:from>
    <xdr:to>
      <xdr:col>3</xdr:col>
      <xdr:colOff>142875</xdr:colOff>
      <xdr:row>54</xdr:row>
      <xdr:rowOff>127000</xdr:rowOff>
    </xdr:to>
    <xdr:cxnSp macro="">
      <xdr:nvCxnSpPr>
        <xdr:cNvPr id="194" name="直線コネクタ 193"/>
        <xdr:cNvCxnSpPr/>
      </xdr:nvCxnSpPr>
      <xdr:spPr>
        <a:xfrm>
          <a:off x="1320800" y="9258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5" name="フローチャート : 判断 194"/>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6" name="テキスト ボックス 195"/>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197" name="フローチャート : 判断 196"/>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198" name="テキスト ボックス 197"/>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4" name="円/楕円 203"/>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05"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6" name="円/楕円 205"/>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07" name="テキスト ボックス 20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82550</xdr:rowOff>
    </xdr:from>
    <xdr:to>
      <xdr:col>4</xdr:col>
      <xdr:colOff>396875</xdr:colOff>
      <xdr:row>56</xdr:row>
      <xdr:rowOff>12700</xdr:rowOff>
    </xdr:to>
    <xdr:sp macro="" textlink="">
      <xdr:nvSpPr>
        <xdr:cNvPr id="208" name="円/楕円 207"/>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209" name="テキスト ボックス 20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0" name="円/楕円 209"/>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1" name="テキスト ボックス 210"/>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120650</xdr:rowOff>
    </xdr:from>
    <xdr:to>
      <xdr:col>1</xdr:col>
      <xdr:colOff>676275</xdr:colOff>
      <xdr:row>54</xdr:row>
      <xdr:rowOff>50800</xdr:rowOff>
    </xdr:to>
    <xdr:sp macro="" textlink="">
      <xdr:nvSpPr>
        <xdr:cNvPr id="212" name="円/楕円 211"/>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60977</xdr:rowOff>
    </xdr:from>
    <xdr:ext cx="762000" cy="259045"/>
    <xdr:sp macro="" textlink="">
      <xdr:nvSpPr>
        <xdr:cNvPr id="213" name="テキスト ボックス 212"/>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その他にかかる経常収支比率は、類似団体平均とほぼ同水準で推移している。</a:t>
          </a:r>
        </a:p>
        <a:p>
          <a:r>
            <a:rPr kumimoji="1" lang="ja-JP" altLang="en-US" sz="1300">
              <a:latin typeface="ＭＳ Ｐゴシック"/>
            </a:rPr>
            <a:t>　今後も、民間との役割分担の観点や社会情勢の変化などを勘案しながら、岐阜市行財政改革プランに基づき、補助金・負担金等の見直しを継続して行っていく。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1" name="直線コネクタ 240"/>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2"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3" name="直線コネクタ 242"/>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4"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5" name="直線コネクタ 244"/>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115570</xdr:rowOff>
    </xdr:from>
    <xdr:to>
      <xdr:col>24</xdr:col>
      <xdr:colOff>31750</xdr:colOff>
      <xdr:row>55</xdr:row>
      <xdr:rowOff>168910</xdr:rowOff>
    </xdr:to>
    <xdr:cxnSp macro="">
      <xdr:nvCxnSpPr>
        <xdr:cNvPr id="246" name="直線コネクタ 245"/>
        <xdr:cNvCxnSpPr/>
      </xdr:nvCxnSpPr>
      <xdr:spPr>
        <a:xfrm>
          <a:off x="15671800" y="9545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7"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8" name="フローチャート : 判断 247"/>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115570</xdr:rowOff>
    </xdr:to>
    <xdr:cxnSp macro="">
      <xdr:nvCxnSpPr>
        <xdr:cNvPr id="249" name="直線コネクタ 248"/>
        <xdr:cNvCxnSpPr/>
      </xdr:nvCxnSpPr>
      <xdr:spPr>
        <a:xfrm>
          <a:off x="14782800" y="9530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0" name="フローチャート : 判断 249"/>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33037</xdr:rowOff>
    </xdr:from>
    <xdr:ext cx="736600" cy="259045"/>
    <xdr:sp macro="" textlink="">
      <xdr:nvSpPr>
        <xdr:cNvPr id="251" name="テキスト ボックス 250"/>
        <xdr:cNvSpPr txBox="1"/>
      </xdr:nvSpPr>
      <xdr:spPr>
        <a:xfrm>
          <a:off x="15290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54610</xdr:rowOff>
    </xdr:from>
    <xdr:to>
      <xdr:col>21</xdr:col>
      <xdr:colOff>361950</xdr:colOff>
      <xdr:row>55</xdr:row>
      <xdr:rowOff>100330</xdr:rowOff>
    </xdr:to>
    <xdr:cxnSp macro="">
      <xdr:nvCxnSpPr>
        <xdr:cNvPr id="252" name="直線コネクタ 251"/>
        <xdr:cNvCxnSpPr/>
      </xdr:nvCxnSpPr>
      <xdr:spPr>
        <a:xfrm>
          <a:off x="13893800" y="9484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3" name="フローチャート : 判断 252"/>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25417</xdr:rowOff>
    </xdr:from>
    <xdr:ext cx="762000" cy="259045"/>
    <xdr:sp macro="" textlink="">
      <xdr:nvSpPr>
        <xdr:cNvPr id="254" name="テキスト ボックス 253"/>
        <xdr:cNvSpPr txBox="1"/>
      </xdr:nvSpPr>
      <xdr:spPr>
        <a:xfrm>
          <a:off x="14401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54610</xdr:rowOff>
    </xdr:from>
    <xdr:to>
      <xdr:col>20</xdr:col>
      <xdr:colOff>158750</xdr:colOff>
      <xdr:row>55</xdr:row>
      <xdr:rowOff>100330</xdr:rowOff>
    </xdr:to>
    <xdr:cxnSp macro="">
      <xdr:nvCxnSpPr>
        <xdr:cNvPr id="255" name="直線コネクタ 254"/>
        <xdr:cNvCxnSpPr/>
      </xdr:nvCxnSpPr>
      <xdr:spPr>
        <a:xfrm flipV="1">
          <a:off x="13004800" y="9484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56" name="フローチャート : 判断 255"/>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57" name="テキスト ボックス 256"/>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58" name="フローチャート : 判断 257"/>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59" name="テキスト ボックス 258"/>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65" name="円/楕円 264"/>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66"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64770</xdr:rowOff>
    </xdr:from>
    <xdr:to>
      <xdr:col>22</xdr:col>
      <xdr:colOff>615950</xdr:colOff>
      <xdr:row>55</xdr:row>
      <xdr:rowOff>166370</xdr:rowOff>
    </xdr:to>
    <xdr:sp macro="" textlink="">
      <xdr:nvSpPr>
        <xdr:cNvPr id="267" name="円/楕円 266"/>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5097</xdr:rowOff>
    </xdr:from>
    <xdr:ext cx="736600" cy="259045"/>
    <xdr:sp macro="" textlink="">
      <xdr:nvSpPr>
        <xdr:cNvPr id="268" name="テキスト ボックス 267"/>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69" name="円/楕円 268"/>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0" name="テキスト ボックス 269"/>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3810</xdr:rowOff>
    </xdr:from>
    <xdr:to>
      <xdr:col>20</xdr:col>
      <xdr:colOff>209550</xdr:colOff>
      <xdr:row>55</xdr:row>
      <xdr:rowOff>105410</xdr:rowOff>
    </xdr:to>
    <xdr:sp macro="" textlink="">
      <xdr:nvSpPr>
        <xdr:cNvPr id="271" name="円/楕円 270"/>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115587</xdr:rowOff>
    </xdr:from>
    <xdr:ext cx="762000" cy="259045"/>
    <xdr:sp macro="" textlink="">
      <xdr:nvSpPr>
        <xdr:cNvPr id="272" name="テキスト ボックス 271"/>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3" name="円/楕円 272"/>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4" name="テキスト ボックス 273"/>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補助費等にかかる経常収支比率は、類似団体平均とほぼ同水準で推移している。</a:t>
          </a:r>
        </a:p>
        <a:p>
          <a:r>
            <a:rPr kumimoji="1" lang="ja-JP" altLang="en-US" sz="1300">
              <a:latin typeface="ＭＳ Ｐゴシック"/>
            </a:rPr>
            <a:t>　今後も、民間との役割分担の観点や社会情勢の変化などを勘案しながら、岐阜市行財政改革プランに基づき、補助金・負担金等の見直しを継続して行っていく。</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0" name="テキスト ボックス 29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2" name="直線コネクタ 301"/>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3"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4" name="直線コネクタ 303"/>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5"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06" name="直線コネクタ 305"/>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76200</xdr:rowOff>
    </xdr:from>
    <xdr:to>
      <xdr:col>24</xdr:col>
      <xdr:colOff>31750</xdr:colOff>
      <xdr:row>36</xdr:row>
      <xdr:rowOff>152400</xdr:rowOff>
    </xdr:to>
    <xdr:cxnSp macro="">
      <xdr:nvCxnSpPr>
        <xdr:cNvPr id="307" name="直線コネクタ 306"/>
        <xdr:cNvCxnSpPr/>
      </xdr:nvCxnSpPr>
      <xdr:spPr>
        <a:xfrm>
          <a:off x="15671800" y="6248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118127</xdr:rowOff>
    </xdr:from>
    <xdr:ext cx="762000" cy="259045"/>
    <xdr:sp macro="" textlink="">
      <xdr:nvSpPr>
        <xdr:cNvPr id="308" name="補助費等平均値テキスト"/>
        <xdr:cNvSpPr txBox="1"/>
      </xdr:nvSpPr>
      <xdr:spPr>
        <a:xfrm>
          <a:off x="16598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09" name="フローチャート : 判断 308"/>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76200</xdr:rowOff>
    </xdr:from>
    <xdr:to>
      <xdr:col>22</xdr:col>
      <xdr:colOff>565150</xdr:colOff>
      <xdr:row>37</xdr:row>
      <xdr:rowOff>6350</xdr:rowOff>
    </xdr:to>
    <xdr:cxnSp macro="">
      <xdr:nvCxnSpPr>
        <xdr:cNvPr id="310" name="直線コネクタ 309"/>
        <xdr:cNvCxnSpPr/>
      </xdr:nvCxnSpPr>
      <xdr:spPr>
        <a:xfrm flipV="1">
          <a:off x="14782800" y="6248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1" name="フローチャート : 判断 310"/>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2" name="テキスト ボックス 311"/>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63500</xdr:rowOff>
    </xdr:from>
    <xdr:to>
      <xdr:col>21</xdr:col>
      <xdr:colOff>361950</xdr:colOff>
      <xdr:row>37</xdr:row>
      <xdr:rowOff>6350</xdr:rowOff>
    </xdr:to>
    <xdr:cxnSp macro="">
      <xdr:nvCxnSpPr>
        <xdr:cNvPr id="313" name="直線コネクタ 312"/>
        <xdr:cNvCxnSpPr/>
      </xdr:nvCxnSpPr>
      <xdr:spPr>
        <a:xfrm>
          <a:off x="13893800" y="6235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4" name="フローチャート : 判断 313"/>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29227</xdr:rowOff>
    </xdr:from>
    <xdr:ext cx="762000" cy="259045"/>
    <xdr:sp macro="" textlink="">
      <xdr:nvSpPr>
        <xdr:cNvPr id="315" name="テキスト ボックス 314"/>
        <xdr:cNvSpPr txBox="1"/>
      </xdr:nvSpPr>
      <xdr:spPr>
        <a:xfrm>
          <a:off x="14401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63500</xdr:rowOff>
    </xdr:from>
    <xdr:to>
      <xdr:col>20</xdr:col>
      <xdr:colOff>158750</xdr:colOff>
      <xdr:row>36</xdr:row>
      <xdr:rowOff>165100</xdr:rowOff>
    </xdr:to>
    <xdr:cxnSp macro="">
      <xdr:nvCxnSpPr>
        <xdr:cNvPr id="316" name="直線コネクタ 315"/>
        <xdr:cNvCxnSpPr/>
      </xdr:nvCxnSpPr>
      <xdr:spPr>
        <a:xfrm flipV="1">
          <a:off x="13004800" y="6235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17" name="フローチャート : 判断 316"/>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18" name="テキスト ボックス 317"/>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19" name="フローチャート : 判断 318"/>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3827</xdr:rowOff>
    </xdr:from>
    <xdr:ext cx="762000" cy="259045"/>
    <xdr:sp macro="" textlink="">
      <xdr:nvSpPr>
        <xdr:cNvPr id="320" name="テキスト ボックス 319"/>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26" name="円/楕円 325"/>
        <xdr:cNvSpPr/>
      </xdr:nvSpPr>
      <xdr:spPr>
        <a:xfrm>
          <a:off x="164592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73677</xdr:rowOff>
    </xdr:from>
    <xdr:ext cx="762000" cy="259045"/>
    <xdr:sp macro="" textlink="">
      <xdr:nvSpPr>
        <xdr:cNvPr id="327" name="補助費等該当値テキスト"/>
        <xdr:cNvSpPr txBox="1"/>
      </xdr:nvSpPr>
      <xdr:spPr>
        <a:xfrm>
          <a:off x="165989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25400</xdr:rowOff>
    </xdr:from>
    <xdr:to>
      <xdr:col>22</xdr:col>
      <xdr:colOff>615950</xdr:colOff>
      <xdr:row>36</xdr:row>
      <xdr:rowOff>127000</xdr:rowOff>
    </xdr:to>
    <xdr:sp macro="" textlink="">
      <xdr:nvSpPr>
        <xdr:cNvPr id="328" name="円/楕円 327"/>
        <xdr:cNvSpPr/>
      </xdr:nvSpPr>
      <xdr:spPr>
        <a:xfrm>
          <a:off x="15621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137177</xdr:rowOff>
    </xdr:from>
    <xdr:ext cx="736600" cy="259045"/>
    <xdr:sp macro="" textlink="">
      <xdr:nvSpPr>
        <xdr:cNvPr id="329" name="テキスト ボックス 328"/>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127000</xdr:rowOff>
    </xdr:from>
    <xdr:to>
      <xdr:col>21</xdr:col>
      <xdr:colOff>412750</xdr:colOff>
      <xdr:row>37</xdr:row>
      <xdr:rowOff>57150</xdr:rowOff>
    </xdr:to>
    <xdr:sp macro="" textlink="">
      <xdr:nvSpPr>
        <xdr:cNvPr id="330" name="円/楕円 329"/>
        <xdr:cNvSpPr/>
      </xdr:nvSpPr>
      <xdr:spPr>
        <a:xfrm>
          <a:off x="14732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41927</xdr:rowOff>
    </xdr:from>
    <xdr:ext cx="762000" cy="259045"/>
    <xdr:sp macro="" textlink="">
      <xdr:nvSpPr>
        <xdr:cNvPr id="331" name="テキスト ボックス 330"/>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12700</xdr:rowOff>
    </xdr:from>
    <xdr:to>
      <xdr:col>20</xdr:col>
      <xdr:colOff>209550</xdr:colOff>
      <xdr:row>36</xdr:row>
      <xdr:rowOff>114300</xdr:rowOff>
    </xdr:to>
    <xdr:sp macro="" textlink="">
      <xdr:nvSpPr>
        <xdr:cNvPr id="332" name="円/楕円 331"/>
        <xdr:cNvSpPr/>
      </xdr:nvSpPr>
      <xdr:spPr>
        <a:xfrm>
          <a:off x="13843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124477</xdr:rowOff>
    </xdr:from>
    <xdr:ext cx="762000" cy="259045"/>
    <xdr:sp macro="" textlink="">
      <xdr:nvSpPr>
        <xdr:cNvPr id="333" name="テキスト ボックス 332"/>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34" name="円/楕円 333"/>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35" name="テキスト ボックス 334"/>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大型事業実施時の市債の償還が完了しつつあることに加え、市債の新規発行を抑制していることで、市債残高は減少してきており、結果公債費が減少していることから、公債費にかかる経常収支比率は改善しつつある。</a:t>
          </a:r>
        </a:p>
        <a:p>
          <a:r>
            <a:rPr kumimoji="1" lang="ja-JP" altLang="en-US" sz="1300">
              <a:latin typeface="ＭＳ Ｐゴシック"/>
            </a:rPr>
            <a:t>　今後も市債発行対象事業の精査を行い、市債残高に意を用いていく。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3" name="直線コネクタ 362"/>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4"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5" name="直線コネクタ 364"/>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6"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7" name="直線コネクタ 366"/>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39370</xdr:rowOff>
    </xdr:from>
    <xdr:to>
      <xdr:col>7</xdr:col>
      <xdr:colOff>15875</xdr:colOff>
      <xdr:row>75</xdr:row>
      <xdr:rowOff>69850</xdr:rowOff>
    </xdr:to>
    <xdr:cxnSp macro="">
      <xdr:nvCxnSpPr>
        <xdr:cNvPr id="368" name="直線コネクタ 367"/>
        <xdr:cNvCxnSpPr/>
      </xdr:nvCxnSpPr>
      <xdr:spPr>
        <a:xfrm flipV="1">
          <a:off x="3987800" y="12898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17797</xdr:rowOff>
    </xdr:from>
    <xdr:ext cx="762000" cy="259045"/>
    <xdr:sp macro="" textlink="">
      <xdr:nvSpPr>
        <xdr:cNvPr id="369"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0" name="フローチャート : 判断 369"/>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69850</xdr:rowOff>
    </xdr:from>
    <xdr:to>
      <xdr:col>5</xdr:col>
      <xdr:colOff>549275</xdr:colOff>
      <xdr:row>75</xdr:row>
      <xdr:rowOff>123190</xdr:rowOff>
    </xdr:to>
    <xdr:cxnSp macro="">
      <xdr:nvCxnSpPr>
        <xdr:cNvPr id="371" name="直線コネクタ 370"/>
        <xdr:cNvCxnSpPr/>
      </xdr:nvCxnSpPr>
      <xdr:spPr>
        <a:xfrm flipV="1">
          <a:off x="3098800" y="12928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2" name="フローチャート : 判断 371"/>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154957</xdr:rowOff>
    </xdr:from>
    <xdr:ext cx="736600" cy="259045"/>
    <xdr:sp macro="" textlink="">
      <xdr:nvSpPr>
        <xdr:cNvPr id="373" name="テキスト ボックス 372"/>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115570</xdr:rowOff>
    </xdr:from>
    <xdr:to>
      <xdr:col>4</xdr:col>
      <xdr:colOff>346075</xdr:colOff>
      <xdr:row>75</xdr:row>
      <xdr:rowOff>123190</xdr:rowOff>
    </xdr:to>
    <xdr:cxnSp macro="">
      <xdr:nvCxnSpPr>
        <xdr:cNvPr id="374" name="直線コネクタ 373"/>
        <xdr:cNvCxnSpPr/>
      </xdr:nvCxnSpPr>
      <xdr:spPr>
        <a:xfrm>
          <a:off x="2209800" y="12974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5" name="フローチャート : 判断 374"/>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76" name="テキスト ボックス 375"/>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115570</xdr:rowOff>
    </xdr:from>
    <xdr:to>
      <xdr:col>3</xdr:col>
      <xdr:colOff>142875</xdr:colOff>
      <xdr:row>76</xdr:row>
      <xdr:rowOff>88900</xdr:rowOff>
    </xdr:to>
    <xdr:cxnSp macro="">
      <xdr:nvCxnSpPr>
        <xdr:cNvPr id="377" name="直線コネクタ 376"/>
        <xdr:cNvCxnSpPr/>
      </xdr:nvCxnSpPr>
      <xdr:spPr>
        <a:xfrm flipV="1">
          <a:off x="1320800" y="129743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78" name="フローチャート : 判断 377"/>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21607</xdr:rowOff>
    </xdr:from>
    <xdr:ext cx="762000" cy="259045"/>
    <xdr:sp macro="" textlink="">
      <xdr:nvSpPr>
        <xdr:cNvPr id="379" name="テキスト ボックス 378"/>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0" name="フローチャート : 判断 379"/>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67327</xdr:rowOff>
    </xdr:from>
    <xdr:ext cx="762000" cy="259045"/>
    <xdr:sp macro="" textlink="">
      <xdr:nvSpPr>
        <xdr:cNvPr id="381" name="テキスト ボックス 380"/>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160020</xdr:rowOff>
    </xdr:from>
    <xdr:to>
      <xdr:col>7</xdr:col>
      <xdr:colOff>66675</xdr:colOff>
      <xdr:row>75</xdr:row>
      <xdr:rowOff>90170</xdr:rowOff>
    </xdr:to>
    <xdr:sp macro="" textlink="">
      <xdr:nvSpPr>
        <xdr:cNvPr id="387" name="円/楕円 386"/>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5097</xdr:rowOff>
    </xdr:from>
    <xdr:ext cx="762000" cy="259045"/>
    <xdr:sp macro="" textlink="">
      <xdr:nvSpPr>
        <xdr:cNvPr id="388" name="公債費該当値テキスト"/>
        <xdr:cNvSpPr txBox="1"/>
      </xdr:nvSpPr>
      <xdr:spPr>
        <a:xfrm>
          <a:off x="4914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19050</xdr:rowOff>
    </xdr:from>
    <xdr:to>
      <xdr:col>5</xdr:col>
      <xdr:colOff>600075</xdr:colOff>
      <xdr:row>75</xdr:row>
      <xdr:rowOff>120650</xdr:rowOff>
    </xdr:to>
    <xdr:sp macro="" textlink="">
      <xdr:nvSpPr>
        <xdr:cNvPr id="389" name="円/楕円 388"/>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130827</xdr:rowOff>
    </xdr:from>
    <xdr:ext cx="736600" cy="259045"/>
    <xdr:sp macro="" textlink="">
      <xdr:nvSpPr>
        <xdr:cNvPr id="390" name="テキスト ボックス 389"/>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72390</xdr:rowOff>
    </xdr:from>
    <xdr:to>
      <xdr:col>4</xdr:col>
      <xdr:colOff>396875</xdr:colOff>
      <xdr:row>76</xdr:row>
      <xdr:rowOff>2539</xdr:rowOff>
    </xdr:to>
    <xdr:sp macro="" textlink="">
      <xdr:nvSpPr>
        <xdr:cNvPr id="391" name="円/楕円 390"/>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12717</xdr:rowOff>
    </xdr:from>
    <xdr:ext cx="762000" cy="259045"/>
    <xdr:sp macro="" textlink="">
      <xdr:nvSpPr>
        <xdr:cNvPr id="392" name="テキスト ボックス 391"/>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64770</xdr:rowOff>
    </xdr:from>
    <xdr:to>
      <xdr:col>3</xdr:col>
      <xdr:colOff>193675</xdr:colOff>
      <xdr:row>75</xdr:row>
      <xdr:rowOff>166370</xdr:rowOff>
    </xdr:to>
    <xdr:sp macro="" textlink="">
      <xdr:nvSpPr>
        <xdr:cNvPr id="393" name="円/楕円 392"/>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5097</xdr:rowOff>
    </xdr:from>
    <xdr:ext cx="762000" cy="259045"/>
    <xdr:sp macro="" textlink="">
      <xdr:nvSpPr>
        <xdr:cNvPr id="394" name="テキスト ボックス 393"/>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38100</xdr:rowOff>
    </xdr:from>
    <xdr:to>
      <xdr:col>1</xdr:col>
      <xdr:colOff>676275</xdr:colOff>
      <xdr:row>76</xdr:row>
      <xdr:rowOff>139700</xdr:rowOff>
    </xdr:to>
    <xdr:sp macro="" textlink="">
      <xdr:nvSpPr>
        <xdr:cNvPr id="395" name="円/楕円 394"/>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149877</xdr:rowOff>
    </xdr:from>
    <xdr:ext cx="762000" cy="259045"/>
    <xdr:sp macro="" textlink="">
      <xdr:nvSpPr>
        <xdr:cNvPr id="396" name="テキスト ボックス 395"/>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公債費以外にかかる経常収支比率は類似団体と同じ傾向となっている。</a:t>
          </a:r>
        </a:p>
        <a:p>
          <a:r>
            <a:rPr kumimoji="1" lang="ja-JP" altLang="en-US" sz="1300">
              <a:latin typeface="ＭＳ Ｐゴシック"/>
            </a:rPr>
            <a:t>　公債費については、市債残高の減少に伴い改善傾向にあるが、公債費以外においても、行財政改革を通じ人件費等の縮減を行うとともに、税収入の向上を図り、一般財源の確保に努めている。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4" name="直線コネクタ 423"/>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5"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6" name="直線コネクタ 425"/>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27"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28" name="直線コネクタ 427"/>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27939</xdr:rowOff>
    </xdr:from>
    <xdr:to>
      <xdr:col>24</xdr:col>
      <xdr:colOff>31750</xdr:colOff>
      <xdr:row>76</xdr:row>
      <xdr:rowOff>104139</xdr:rowOff>
    </xdr:to>
    <xdr:cxnSp macro="">
      <xdr:nvCxnSpPr>
        <xdr:cNvPr id="429" name="直線コネクタ 428"/>
        <xdr:cNvCxnSpPr/>
      </xdr:nvCxnSpPr>
      <xdr:spPr>
        <a:xfrm>
          <a:off x="15671800" y="130581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0"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1" name="フローチャート : 判断 430"/>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27939</xdr:rowOff>
    </xdr:from>
    <xdr:to>
      <xdr:col>22</xdr:col>
      <xdr:colOff>565150</xdr:colOff>
      <xdr:row>76</xdr:row>
      <xdr:rowOff>104139</xdr:rowOff>
    </xdr:to>
    <xdr:cxnSp macro="">
      <xdr:nvCxnSpPr>
        <xdr:cNvPr id="432" name="直線コネクタ 431"/>
        <xdr:cNvCxnSpPr/>
      </xdr:nvCxnSpPr>
      <xdr:spPr>
        <a:xfrm flipV="1">
          <a:off x="14782800" y="130581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3" name="フローチャート : 判断 432"/>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88917</xdr:rowOff>
    </xdr:from>
    <xdr:ext cx="736600" cy="259045"/>
    <xdr:sp macro="" textlink="">
      <xdr:nvSpPr>
        <xdr:cNvPr id="434" name="テキスト ボックス 433"/>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142240</xdr:rowOff>
    </xdr:from>
    <xdr:to>
      <xdr:col>21</xdr:col>
      <xdr:colOff>361950</xdr:colOff>
      <xdr:row>76</xdr:row>
      <xdr:rowOff>104139</xdr:rowOff>
    </xdr:to>
    <xdr:cxnSp macro="">
      <xdr:nvCxnSpPr>
        <xdr:cNvPr id="435" name="直線コネクタ 434"/>
        <xdr:cNvCxnSpPr/>
      </xdr:nvCxnSpPr>
      <xdr:spPr>
        <a:xfrm>
          <a:off x="13893800" y="12829540"/>
          <a:ext cx="889000" cy="30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6" name="フローチャート : 判断 435"/>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37" name="テキスト ボックス 436"/>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142240</xdr:rowOff>
    </xdr:from>
    <xdr:to>
      <xdr:col>20</xdr:col>
      <xdr:colOff>158750</xdr:colOff>
      <xdr:row>76</xdr:row>
      <xdr:rowOff>134620</xdr:rowOff>
    </xdr:to>
    <xdr:cxnSp macro="">
      <xdr:nvCxnSpPr>
        <xdr:cNvPr id="438" name="直線コネクタ 437"/>
        <xdr:cNvCxnSpPr/>
      </xdr:nvCxnSpPr>
      <xdr:spPr>
        <a:xfrm flipV="1">
          <a:off x="13004800" y="1282954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9" name="フローチャート : 判断 438"/>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40" name="テキスト ボックス 439"/>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1" name="フローチャート : 判断 440"/>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2" name="テキスト ボックス 441"/>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48" name="円/楕円 447"/>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25416</xdr:rowOff>
    </xdr:from>
    <xdr:ext cx="762000" cy="259045"/>
    <xdr:sp macro="" textlink="">
      <xdr:nvSpPr>
        <xdr:cNvPr id="449" name="公債費以外該当値テキスト"/>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148589</xdr:rowOff>
    </xdr:from>
    <xdr:to>
      <xdr:col>22</xdr:col>
      <xdr:colOff>615950</xdr:colOff>
      <xdr:row>76</xdr:row>
      <xdr:rowOff>78739</xdr:rowOff>
    </xdr:to>
    <xdr:sp macro="" textlink="">
      <xdr:nvSpPr>
        <xdr:cNvPr id="450" name="円/楕円 449"/>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63516</xdr:rowOff>
    </xdr:from>
    <xdr:ext cx="736600" cy="259045"/>
    <xdr:sp macro="" textlink="">
      <xdr:nvSpPr>
        <xdr:cNvPr id="451" name="テキスト ボックス 450"/>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52" name="円/楕円 451"/>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53" name="テキスト ボックス 452"/>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91440</xdr:rowOff>
    </xdr:from>
    <xdr:to>
      <xdr:col>20</xdr:col>
      <xdr:colOff>209550</xdr:colOff>
      <xdr:row>75</xdr:row>
      <xdr:rowOff>21590</xdr:rowOff>
    </xdr:to>
    <xdr:sp macro="" textlink="">
      <xdr:nvSpPr>
        <xdr:cNvPr id="454" name="円/楕円 453"/>
        <xdr:cNvSpPr/>
      </xdr:nvSpPr>
      <xdr:spPr>
        <a:xfrm>
          <a:off x="13843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31767</xdr:rowOff>
    </xdr:from>
    <xdr:ext cx="762000" cy="259045"/>
    <xdr:sp macro="" textlink="">
      <xdr:nvSpPr>
        <xdr:cNvPr id="455" name="テキスト ボックス 454"/>
        <xdr:cNvSpPr txBox="1"/>
      </xdr:nvSpPr>
      <xdr:spPr>
        <a:xfrm>
          <a:off x="13512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83820</xdr:rowOff>
    </xdr:from>
    <xdr:to>
      <xdr:col>19</xdr:col>
      <xdr:colOff>6350</xdr:colOff>
      <xdr:row>77</xdr:row>
      <xdr:rowOff>13970</xdr:rowOff>
    </xdr:to>
    <xdr:sp macro="" textlink="">
      <xdr:nvSpPr>
        <xdr:cNvPr id="456" name="円/楕円 455"/>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170197</xdr:rowOff>
    </xdr:from>
    <xdr:ext cx="762000" cy="259045"/>
    <xdr:sp macro="" textlink="">
      <xdr:nvSpPr>
        <xdr:cNvPr id="457" name="テキスト ボックス 456"/>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岐阜県岐阜市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43942</xdr:rowOff>
    </xdr:from>
    <xdr:to>
      <xdr:col>4</xdr:col>
      <xdr:colOff>1117600</xdr:colOff>
      <xdr:row>15</xdr:row>
      <xdr:rowOff>123685</xdr:rowOff>
    </xdr:to>
    <xdr:cxnSp macro="">
      <xdr:nvCxnSpPr>
        <xdr:cNvPr id="50" name="直線コネクタ 49"/>
        <xdr:cNvCxnSpPr/>
      </xdr:nvCxnSpPr>
      <xdr:spPr bwMode="auto">
        <a:xfrm>
          <a:off x="5003800" y="2663317"/>
          <a:ext cx="647700" cy="79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147032</xdr:rowOff>
    </xdr:from>
    <xdr:ext cx="762000" cy="259045"/>
    <xdr:sp macro="" textlink="">
      <xdr:nvSpPr>
        <xdr:cNvPr id="51" name="人口1人当たり決算額の推移平均値テキスト130"/>
        <xdr:cNvSpPr txBox="1"/>
      </xdr:nvSpPr>
      <xdr:spPr>
        <a:xfrm>
          <a:off x="5740400" y="2766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110617</xdr:rowOff>
    </xdr:from>
    <xdr:to>
      <xdr:col>4</xdr:col>
      <xdr:colOff>469900</xdr:colOff>
      <xdr:row>15</xdr:row>
      <xdr:rowOff>43942</xdr:rowOff>
    </xdr:to>
    <xdr:cxnSp macro="">
      <xdr:nvCxnSpPr>
        <xdr:cNvPr id="53" name="直線コネクタ 52"/>
        <xdr:cNvCxnSpPr/>
      </xdr:nvCxnSpPr>
      <xdr:spPr bwMode="auto">
        <a:xfrm>
          <a:off x="4305300" y="2558542"/>
          <a:ext cx="698500" cy="104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18064</xdr:rowOff>
    </xdr:from>
    <xdr:ext cx="736600" cy="259045"/>
    <xdr:sp macro="" textlink="">
      <xdr:nvSpPr>
        <xdr:cNvPr id="55" name="テキスト ボックス 54"/>
        <xdr:cNvSpPr txBox="1"/>
      </xdr:nvSpPr>
      <xdr:spPr>
        <a:xfrm>
          <a:off x="4622800" y="280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96330</xdr:rowOff>
    </xdr:from>
    <xdr:to>
      <xdr:col>3</xdr:col>
      <xdr:colOff>904875</xdr:colOff>
      <xdr:row>14</xdr:row>
      <xdr:rowOff>110617</xdr:rowOff>
    </xdr:to>
    <xdr:cxnSp macro="">
      <xdr:nvCxnSpPr>
        <xdr:cNvPr id="56" name="直線コネクタ 55"/>
        <xdr:cNvCxnSpPr/>
      </xdr:nvCxnSpPr>
      <xdr:spPr bwMode="auto">
        <a:xfrm>
          <a:off x="3606800" y="2544255"/>
          <a:ext cx="6985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111409</xdr:rowOff>
    </xdr:from>
    <xdr:ext cx="762000" cy="259045"/>
    <xdr:sp macro="" textlink="">
      <xdr:nvSpPr>
        <xdr:cNvPr id="58" name="テキスト ボックス 57"/>
        <xdr:cNvSpPr txBox="1"/>
      </xdr:nvSpPr>
      <xdr:spPr>
        <a:xfrm>
          <a:off x="3924300" y="273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46076</xdr:rowOff>
    </xdr:from>
    <xdr:to>
      <xdr:col>3</xdr:col>
      <xdr:colOff>206375</xdr:colOff>
      <xdr:row>14</xdr:row>
      <xdr:rowOff>96330</xdr:rowOff>
    </xdr:to>
    <xdr:cxnSp macro="">
      <xdr:nvCxnSpPr>
        <xdr:cNvPr id="59" name="直線コネクタ 58"/>
        <xdr:cNvCxnSpPr/>
      </xdr:nvCxnSpPr>
      <xdr:spPr bwMode="auto">
        <a:xfrm>
          <a:off x="2908300" y="2494001"/>
          <a:ext cx="698500" cy="50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114800</xdr:rowOff>
    </xdr:from>
    <xdr:ext cx="762000" cy="259045"/>
    <xdr:sp macro="" textlink="">
      <xdr:nvSpPr>
        <xdr:cNvPr id="61" name="テキスト ボックス 60"/>
        <xdr:cNvSpPr txBox="1"/>
      </xdr:nvSpPr>
      <xdr:spPr>
        <a:xfrm>
          <a:off x="3225800" y="27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70985</xdr:rowOff>
    </xdr:from>
    <xdr:ext cx="762000" cy="259045"/>
    <xdr:sp macro="" textlink="">
      <xdr:nvSpPr>
        <xdr:cNvPr id="63" name="テキスト ボックス 62"/>
        <xdr:cNvSpPr txBox="1"/>
      </xdr:nvSpPr>
      <xdr:spPr>
        <a:xfrm>
          <a:off x="2527300" y="26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72885</xdr:rowOff>
    </xdr:from>
    <xdr:to>
      <xdr:col>5</xdr:col>
      <xdr:colOff>34925</xdr:colOff>
      <xdr:row>16</xdr:row>
      <xdr:rowOff>3035</xdr:rowOff>
    </xdr:to>
    <xdr:sp macro="" textlink="">
      <xdr:nvSpPr>
        <xdr:cNvPr id="69" name="円/楕円 68"/>
        <xdr:cNvSpPr/>
      </xdr:nvSpPr>
      <xdr:spPr bwMode="auto">
        <a:xfrm>
          <a:off x="5600700" y="2692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89412</xdr:rowOff>
    </xdr:from>
    <xdr:ext cx="762000" cy="259045"/>
    <xdr:sp macro="" textlink="">
      <xdr:nvSpPr>
        <xdr:cNvPr id="70" name="人口1人当たり決算額の推移該当値テキスト130"/>
        <xdr:cNvSpPr txBox="1"/>
      </xdr:nvSpPr>
      <xdr:spPr>
        <a:xfrm>
          <a:off x="5740400" y="25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61,337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164592</xdr:rowOff>
    </xdr:from>
    <xdr:to>
      <xdr:col>4</xdr:col>
      <xdr:colOff>520700</xdr:colOff>
      <xdr:row>15</xdr:row>
      <xdr:rowOff>94742</xdr:rowOff>
    </xdr:to>
    <xdr:sp macro="" textlink="">
      <xdr:nvSpPr>
        <xdr:cNvPr id="71" name="円/楕円 70"/>
        <xdr:cNvSpPr/>
      </xdr:nvSpPr>
      <xdr:spPr bwMode="auto">
        <a:xfrm>
          <a:off x="4953000" y="2612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104919</xdr:rowOff>
    </xdr:from>
    <xdr:ext cx="736600" cy="259045"/>
    <xdr:sp macro="" textlink="">
      <xdr:nvSpPr>
        <xdr:cNvPr id="72" name="テキスト ボックス 71"/>
        <xdr:cNvSpPr txBox="1"/>
      </xdr:nvSpPr>
      <xdr:spPr>
        <a:xfrm>
          <a:off x="4622800" y="2381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63,430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59817</xdr:rowOff>
    </xdr:from>
    <xdr:to>
      <xdr:col>3</xdr:col>
      <xdr:colOff>955675</xdr:colOff>
      <xdr:row>14</xdr:row>
      <xdr:rowOff>161417</xdr:rowOff>
    </xdr:to>
    <xdr:sp macro="" textlink="">
      <xdr:nvSpPr>
        <xdr:cNvPr id="73" name="円/楕円 72"/>
        <xdr:cNvSpPr/>
      </xdr:nvSpPr>
      <xdr:spPr bwMode="auto">
        <a:xfrm>
          <a:off x="4254500" y="2507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144</xdr:rowOff>
    </xdr:from>
    <xdr:ext cx="762000" cy="259045"/>
    <xdr:sp macro="" textlink="">
      <xdr:nvSpPr>
        <xdr:cNvPr id="74" name="テキスト ボックス 73"/>
        <xdr:cNvSpPr txBox="1"/>
      </xdr:nvSpPr>
      <xdr:spPr>
        <a:xfrm>
          <a:off x="3924300" y="227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66,180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45530</xdr:rowOff>
    </xdr:from>
    <xdr:to>
      <xdr:col>3</xdr:col>
      <xdr:colOff>257175</xdr:colOff>
      <xdr:row>14</xdr:row>
      <xdr:rowOff>147130</xdr:rowOff>
    </xdr:to>
    <xdr:sp macro="" textlink="">
      <xdr:nvSpPr>
        <xdr:cNvPr id="75" name="円/楕円 74"/>
        <xdr:cNvSpPr/>
      </xdr:nvSpPr>
      <xdr:spPr bwMode="auto">
        <a:xfrm>
          <a:off x="3556000" y="2493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157307</xdr:rowOff>
    </xdr:from>
    <xdr:ext cx="762000" cy="259045"/>
    <xdr:sp macro="" textlink="">
      <xdr:nvSpPr>
        <xdr:cNvPr id="76" name="テキスト ボックス 75"/>
        <xdr:cNvSpPr txBox="1"/>
      </xdr:nvSpPr>
      <xdr:spPr>
        <a:xfrm>
          <a:off x="3225800" y="226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66,555</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166726</xdr:rowOff>
    </xdr:from>
    <xdr:to>
      <xdr:col>2</xdr:col>
      <xdr:colOff>692150</xdr:colOff>
      <xdr:row>14</xdr:row>
      <xdr:rowOff>96876</xdr:rowOff>
    </xdr:to>
    <xdr:sp macro="" textlink="">
      <xdr:nvSpPr>
        <xdr:cNvPr id="77" name="円/楕円 76"/>
        <xdr:cNvSpPr/>
      </xdr:nvSpPr>
      <xdr:spPr bwMode="auto">
        <a:xfrm>
          <a:off x="2857500" y="2443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107053</xdr:rowOff>
    </xdr:from>
    <xdr:ext cx="762000" cy="259045"/>
    <xdr:sp macro="" textlink="">
      <xdr:nvSpPr>
        <xdr:cNvPr id="78" name="テキスト ボックス 77"/>
        <xdr:cNvSpPr txBox="1"/>
      </xdr:nvSpPr>
      <xdr:spPr>
        <a:xfrm>
          <a:off x="2527300" y="221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7442</xdr:rowOff>
    </xdr:from>
    <xdr:to>
      <xdr:col>4</xdr:col>
      <xdr:colOff>1117600</xdr:colOff>
      <xdr:row>37</xdr:row>
      <xdr:rowOff>20244</xdr:rowOff>
    </xdr:to>
    <xdr:cxnSp macro="">
      <xdr:nvCxnSpPr>
        <xdr:cNvPr id="110" name="直線コネクタ 109"/>
        <xdr:cNvCxnSpPr/>
      </xdr:nvCxnSpPr>
      <xdr:spPr bwMode="auto">
        <a:xfrm flipV="1">
          <a:off x="5003800" y="7132142"/>
          <a:ext cx="6477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39143</xdr:rowOff>
    </xdr:from>
    <xdr:ext cx="762000" cy="259045"/>
    <xdr:sp macro="" textlink="">
      <xdr:nvSpPr>
        <xdr:cNvPr id="111" name="人口1人当たり決算額の推移平均値テキスト445"/>
        <xdr:cNvSpPr txBox="1"/>
      </xdr:nvSpPr>
      <xdr:spPr>
        <a:xfrm>
          <a:off x="5740400" y="664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13523</xdr:rowOff>
    </xdr:from>
    <xdr:to>
      <xdr:col>4</xdr:col>
      <xdr:colOff>469900</xdr:colOff>
      <xdr:row>37</xdr:row>
      <xdr:rowOff>20244</xdr:rowOff>
    </xdr:to>
    <xdr:cxnSp macro="">
      <xdr:nvCxnSpPr>
        <xdr:cNvPr id="113" name="直線コネクタ 112"/>
        <xdr:cNvCxnSpPr/>
      </xdr:nvCxnSpPr>
      <xdr:spPr bwMode="auto">
        <a:xfrm>
          <a:off x="4305300" y="7138223"/>
          <a:ext cx="698500" cy="6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271325</xdr:rowOff>
    </xdr:from>
    <xdr:ext cx="736600" cy="259045"/>
    <xdr:sp macro="" textlink="">
      <xdr:nvSpPr>
        <xdr:cNvPr id="115" name="テキスト ボックス 114"/>
        <xdr:cNvSpPr txBox="1"/>
      </xdr:nvSpPr>
      <xdr:spPr>
        <a:xfrm>
          <a:off x="4622800" y="6538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66832</xdr:rowOff>
    </xdr:from>
    <xdr:to>
      <xdr:col>3</xdr:col>
      <xdr:colOff>904875</xdr:colOff>
      <xdr:row>37</xdr:row>
      <xdr:rowOff>13523</xdr:rowOff>
    </xdr:to>
    <xdr:cxnSp macro="">
      <xdr:nvCxnSpPr>
        <xdr:cNvPr id="116" name="直線コネクタ 115"/>
        <xdr:cNvCxnSpPr/>
      </xdr:nvCxnSpPr>
      <xdr:spPr bwMode="auto">
        <a:xfrm>
          <a:off x="3606800" y="7020082"/>
          <a:ext cx="698500" cy="118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187657</xdr:rowOff>
    </xdr:from>
    <xdr:ext cx="762000" cy="259045"/>
    <xdr:sp macro="" textlink="">
      <xdr:nvSpPr>
        <xdr:cNvPr id="118" name="テキスト ボックス 117"/>
        <xdr:cNvSpPr txBox="1"/>
      </xdr:nvSpPr>
      <xdr:spPr>
        <a:xfrm>
          <a:off x="3924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47630</xdr:rowOff>
    </xdr:from>
    <xdr:to>
      <xdr:col>3</xdr:col>
      <xdr:colOff>206375</xdr:colOff>
      <xdr:row>36</xdr:row>
      <xdr:rowOff>66832</xdr:rowOff>
    </xdr:to>
    <xdr:cxnSp macro="">
      <xdr:nvCxnSpPr>
        <xdr:cNvPr id="119" name="直線コネクタ 118"/>
        <xdr:cNvCxnSpPr/>
      </xdr:nvCxnSpPr>
      <xdr:spPr bwMode="auto">
        <a:xfrm>
          <a:off x="2908300" y="7000880"/>
          <a:ext cx="698500" cy="1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158716</xdr:rowOff>
    </xdr:from>
    <xdr:ext cx="762000" cy="259045"/>
    <xdr:sp macro="" textlink="">
      <xdr:nvSpPr>
        <xdr:cNvPr id="121" name="テキスト ボックス 120"/>
        <xdr:cNvSpPr txBox="1"/>
      </xdr:nvSpPr>
      <xdr:spPr>
        <a:xfrm>
          <a:off x="3225800" y="642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142394</xdr:rowOff>
    </xdr:from>
    <xdr:ext cx="762000" cy="259045"/>
    <xdr:sp macro="" textlink="">
      <xdr:nvSpPr>
        <xdr:cNvPr id="123" name="テキスト ボックス 122"/>
        <xdr:cNvSpPr txBox="1"/>
      </xdr:nvSpPr>
      <xdr:spPr>
        <a:xfrm>
          <a:off x="2527300" y="640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128092</xdr:rowOff>
    </xdr:from>
    <xdr:to>
      <xdr:col>5</xdr:col>
      <xdr:colOff>34925</xdr:colOff>
      <xdr:row>37</xdr:row>
      <xdr:rowOff>58242</xdr:rowOff>
    </xdr:to>
    <xdr:sp macro="" textlink="">
      <xdr:nvSpPr>
        <xdr:cNvPr id="129" name="円/楕円 128"/>
        <xdr:cNvSpPr/>
      </xdr:nvSpPr>
      <xdr:spPr bwMode="auto">
        <a:xfrm>
          <a:off x="5600700" y="7081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100169</xdr:rowOff>
    </xdr:from>
    <xdr:ext cx="762000" cy="259045"/>
    <xdr:sp macro="" textlink="">
      <xdr:nvSpPr>
        <xdr:cNvPr id="130" name="人口1人当たり決算額の推移該当値テキスト445"/>
        <xdr:cNvSpPr txBox="1"/>
      </xdr:nvSpPr>
      <xdr:spPr>
        <a:xfrm>
          <a:off x="5740400" y="705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140894</xdr:rowOff>
    </xdr:from>
    <xdr:to>
      <xdr:col>4</xdr:col>
      <xdr:colOff>520700</xdr:colOff>
      <xdr:row>37</xdr:row>
      <xdr:rowOff>71044</xdr:rowOff>
    </xdr:to>
    <xdr:sp macro="" textlink="">
      <xdr:nvSpPr>
        <xdr:cNvPr id="131" name="円/楕円 130"/>
        <xdr:cNvSpPr/>
      </xdr:nvSpPr>
      <xdr:spPr bwMode="auto">
        <a:xfrm>
          <a:off x="4953000" y="709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55821</xdr:rowOff>
    </xdr:from>
    <xdr:ext cx="736600" cy="259045"/>
    <xdr:sp macro="" textlink="">
      <xdr:nvSpPr>
        <xdr:cNvPr id="132" name="テキスト ボックス 131"/>
        <xdr:cNvSpPr txBox="1"/>
      </xdr:nvSpPr>
      <xdr:spPr>
        <a:xfrm>
          <a:off x="4622800" y="718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134173</xdr:rowOff>
    </xdr:from>
    <xdr:to>
      <xdr:col>3</xdr:col>
      <xdr:colOff>955675</xdr:colOff>
      <xdr:row>37</xdr:row>
      <xdr:rowOff>64323</xdr:rowOff>
    </xdr:to>
    <xdr:sp macro="" textlink="">
      <xdr:nvSpPr>
        <xdr:cNvPr id="133" name="円/楕円 132"/>
        <xdr:cNvSpPr/>
      </xdr:nvSpPr>
      <xdr:spPr bwMode="auto">
        <a:xfrm>
          <a:off x="4254500" y="708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49100</xdr:rowOff>
    </xdr:from>
    <xdr:ext cx="762000" cy="259045"/>
    <xdr:sp macro="" textlink="">
      <xdr:nvSpPr>
        <xdr:cNvPr id="134" name="テキスト ボックス 133"/>
        <xdr:cNvSpPr txBox="1"/>
      </xdr:nvSpPr>
      <xdr:spPr>
        <a:xfrm>
          <a:off x="3924300" y="71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16032</xdr:rowOff>
    </xdr:from>
    <xdr:to>
      <xdr:col>3</xdr:col>
      <xdr:colOff>257175</xdr:colOff>
      <xdr:row>36</xdr:row>
      <xdr:rowOff>117632</xdr:rowOff>
    </xdr:to>
    <xdr:sp macro="" textlink="">
      <xdr:nvSpPr>
        <xdr:cNvPr id="135" name="円/楕円 134"/>
        <xdr:cNvSpPr/>
      </xdr:nvSpPr>
      <xdr:spPr bwMode="auto">
        <a:xfrm>
          <a:off x="3556000" y="6969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102409</xdr:rowOff>
    </xdr:from>
    <xdr:ext cx="762000" cy="259045"/>
    <xdr:sp macro="" textlink="">
      <xdr:nvSpPr>
        <xdr:cNvPr id="136" name="テキスト ボックス 135"/>
        <xdr:cNvSpPr txBox="1"/>
      </xdr:nvSpPr>
      <xdr:spPr>
        <a:xfrm>
          <a:off x="3225800" y="705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339730</xdr:rowOff>
    </xdr:from>
    <xdr:to>
      <xdr:col>2</xdr:col>
      <xdr:colOff>692150</xdr:colOff>
      <xdr:row>36</xdr:row>
      <xdr:rowOff>98430</xdr:rowOff>
    </xdr:to>
    <xdr:sp macro="" textlink="">
      <xdr:nvSpPr>
        <xdr:cNvPr id="137" name="円/楕円 136"/>
        <xdr:cNvSpPr/>
      </xdr:nvSpPr>
      <xdr:spPr bwMode="auto">
        <a:xfrm>
          <a:off x="2857500" y="6950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83207</xdr:rowOff>
    </xdr:from>
    <xdr:ext cx="762000" cy="259045"/>
    <xdr:sp macro="" textlink="">
      <xdr:nvSpPr>
        <xdr:cNvPr id="138" name="テキスト ボックス 137"/>
        <xdr:cNvSpPr txBox="1"/>
      </xdr:nvSpPr>
      <xdr:spPr>
        <a:xfrm>
          <a:off x="2527300" y="703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年度は財政調整基金を取り崩したことから、実質単年度収支はマイナスとなった。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一方で、今後の大型事業に備えるため、特定目的基金への積立を行った。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全会計が赤字額なしで推移しており、今後も継続するよう努める。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大型事業実施時の市債の償還が完了しつつあることに加え、普通債の新規発行を抑制していることで、普通債残高は減少してきており、結果公債費が減少していることから、全体として市債の元利償還金は減少してきており、実質公債費比率は改善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）将来負担額</a:t>
          </a:r>
        </a:p>
        <a:p>
          <a:r>
            <a:rPr kumimoji="1" lang="ja-JP" altLang="en-US" sz="1400">
              <a:latin typeface="ＭＳ ゴシック" pitchFamily="49" charset="-128"/>
              <a:ea typeface="ＭＳ ゴシック" pitchFamily="49" charset="-128"/>
            </a:rPr>
            <a:t>　退職手当負担見込額が減少するとともに、普通債の新規発行を抑制していることから普通債現在高も減少し、将来負担額が減少している。</a:t>
          </a:r>
        </a:p>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）充当可能財源等</a:t>
          </a:r>
        </a:p>
        <a:p>
          <a:r>
            <a:rPr kumimoji="1" lang="ja-JP" altLang="en-US" sz="1400">
              <a:latin typeface="ＭＳ ゴシック" pitchFamily="49" charset="-128"/>
              <a:ea typeface="ＭＳ ゴシック" pitchFamily="49" charset="-128"/>
            </a:rPr>
            <a:t>　庁舎整備基金など特定目的基金への積立により充当可能基金が増加している。</a:t>
          </a: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年度から継続して、臨時財政対策債の発行の抑制を行ったこともあり、比率の改善につながっている。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158993619</v>
      </c>
      <c r="BO4" s="379"/>
      <c r="BP4" s="379"/>
      <c r="BQ4" s="379"/>
      <c r="BR4" s="379"/>
      <c r="BS4" s="379"/>
      <c r="BT4" s="379"/>
      <c r="BU4" s="380"/>
      <c r="BV4" s="378">
        <v>154096730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10.7</v>
      </c>
      <c r="CU4" s="554"/>
      <c r="CV4" s="554"/>
      <c r="CW4" s="554"/>
      <c r="CX4" s="554"/>
      <c r="CY4" s="554"/>
      <c r="CZ4" s="554"/>
      <c r="DA4" s="555"/>
      <c r="DB4" s="553">
        <v>10.6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147314866</v>
      </c>
      <c r="BO5" s="384"/>
      <c r="BP5" s="384"/>
      <c r="BQ5" s="384"/>
      <c r="BR5" s="384"/>
      <c r="BS5" s="384"/>
      <c r="BT5" s="384"/>
      <c r="BU5" s="385"/>
      <c r="BV5" s="383">
        <v>144292410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88.3</v>
      </c>
      <c r="CU5" s="354"/>
      <c r="CV5" s="354"/>
      <c r="CW5" s="354"/>
      <c r="CX5" s="354"/>
      <c r="CY5" s="354"/>
      <c r="CZ5" s="354"/>
      <c r="DA5" s="355"/>
      <c r="DB5" s="353">
        <v>87.7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11678753</v>
      </c>
      <c r="BO6" s="384"/>
      <c r="BP6" s="384"/>
      <c r="BQ6" s="384"/>
      <c r="BR6" s="384"/>
      <c r="BS6" s="384"/>
      <c r="BT6" s="384"/>
      <c r="BU6" s="385"/>
      <c r="BV6" s="383">
        <v>9804320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95.7</v>
      </c>
      <c r="CU6" s="528"/>
      <c r="CV6" s="528"/>
      <c r="CW6" s="528"/>
      <c r="CX6" s="528"/>
      <c r="CY6" s="528"/>
      <c r="CZ6" s="528"/>
      <c r="DA6" s="529"/>
      <c r="DB6" s="527">
        <v>94.4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2406443</v>
      </c>
      <c r="BO7" s="384"/>
      <c r="BP7" s="384"/>
      <c r="BQ7" s="384"/>
      <c r="BR7" s="384"/>
      <c r="BS7" s="384"/>
      <c r="BT7" s="384"/>
      <c r="BU7" s="385"/>
      <c r="BV7" s="383">
        <v>756658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86621687</v>
      </c>
      <c r="CU7" s="384"/>
      <c r="CV7" s="384"/>
      <c r="CW7" s="384"/>
      <c r="CX7" s="384"/>
      <c r="CY7" s="384"/>
      <c r="CZ7" s="384"/>
      <c r="DA7" s="385"/>
      <c r="DB7" s="383">
        <v>85608784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9272310</v>
      </c>
      <c r="BO8" s="384"/>
      <c r="BP8" s="384"/>
      <c r="BQ8" s="384"/>
      <c r="BR8" s="384"/>
      <c r="BS8" s="384"/>
      <c r="BT8" s="384"/>
      <c r="BU8" s="385"/>
      <c r="BV8" s="383">
        <v>9047662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0.82</v>
      </c>
      <c r="CU8" s="491"/>
      <c r="CV8" s="491"/>
      <c r="CW8" s="491"/>
      <c r="CX8" s="491"/>
      <c r="CY8" s="491"/>
      <c r="CZ8" s="491"/>
      <c r="DA8" s="492"/>
      <c r="DB8" s="490">
        <v>0.8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413136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224648</v>
      </c>
      <c r="BO9" s="384"/>
      <c r="BP9" s="384"/>
      <c r="BQ9" s="384"/>
      <c r="BR9" s="384"/>
      <c r="BS9" s="384"/>
      <c r="BT9" s="384"/>
      <c r="BU9" s="385"/>
      <c r="BV9" s="383">
        <v>236989</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12.4</v>
      </c>
      <c r="CU9" s="354"/>
      <c r="CV9" s="354"/>
      <c r="CW9" s="354"/>
      <c r="CX9" s="354"/>
      <c r="CY9" s="354"/>
      <c r="CZ9" s="354"/>
      <c r="DA9" s="355"/>
      <c r="DB9" s="353">
        <v>13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413367</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9518</v>
      </c>
      <c r="BO10" s="384"/>
      <c r="BP10" s="384"/>
      <c r="BQ10" s="384"/>
      <c r="BR10" s="384"/>
      <c r="BS10" s="384"/>
      <c r="BT10" s="384"/>
      <c r="BU10" s="385"/>
      <c r="BV10" s="383">
        <v>2506243</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416625</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1000000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408162</v>
      </c>
      <c r="S13" s="483"/>
      <c r="T13" s="483"/>
      <c r="U13" s="483"/>
      <c r="V13" s="484"/>
      <c r="W13" s="470" t="s">
        <v>124</v>
      </c>
      <c r="X13" s="396"/>
      <c r="Y13" s="396"/>
      <c r="Z13" s="396"/>
      <c r="AA13" s="396"/>
      <c r="AB13" s="397"/>
      <c r="AC13" s="359">
        <v>3422</v>
      </c>
      <c r="AD13" s="360"/>
      <c r="AE13" s="360"/>
      <c r="AF13" s="360"/>
      <c r="AG13" s="361"/>
      <c r="AH13" s="359">
        <v>4081</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-765834</v>
      </c>
      <c r="BO13" s="384"/>
      <c r="BP13" s="384"/>
      <c r="BQ13" s="384"/>
      <c r="BR13" s="384"/>
      <c r="BS13" s="384"/>
      <c r="BT13" s="384"/>
      <c r="BU13" s="385"/>
      <c r="BV13" s="383">
        <v>2743232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4</v>
      </c>
      <c r="CU13" s="354"/>
      <c r="CV13" s="354"/>
      <c r="CW13" s="354"/>
      <c r="CX13" s="354"/>
      <c r="CY13" s="354"/>
      <c r="CZ13" s="354"/>
      <c r="DA13" s="355"/>
      <c r="DB13" s="353">
        <v>4.5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416750</v>
      </c>
      <c r="S14" s="483"/>
      <c r="T14" s="483"/>
      <c r="U14" s="483"/>
      <c r="V14" s="484"/>
      <c r="W14" s="485"/>
      <c r="X14" s="399"/>
      <c r="Y14" s="399"/>
      <c r="Z14" s="399"/>
      <c r="AA14" s="399"/>
      <c r="AB14" s="400"/>
      <c r="AC14" s="475">
        <v>1.8</v>
      </c>
      <c r="AD14" s="476"/>
      <c r="AE14" s="476"/>
      <c r="AF14" s="476"/>
      <c r="AG14" s="477"/>
      <c r="AH14" s="475">
        <v>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v>
      </c>
      <c r="CU14" s="454"/>
      <c r="CV14" s="454"/>
      <c r="CW14" s="454"/>
      <c r="CX14" s="454"/>
      <c r="CY14" s="454"/>
      <c r="CZ14" s="454"/>
      <c r="DA14" s="455"/>
      <c r="DB14" s="486">
        <v>5.8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408307</v>
      </c>
      <c r="S15" s="483"/>
      <c r="T15" s="483"/>
      <c r="U15" s="483"/>
      <c r="V15" s="484"/>
      <c r="W15" s="470" t="s">
        <v>131</v>
      </c>
      <c r="X15" s="396"/>
      <c r="Y15" s="396"/>
      <c r="Z15" s="396"/>
      <c r="AA15" s="396"/>
      <c r="AB15" s="397"/>
      <c r="AC15" s="359">
        <v>47682</v>
      </c>
      <c r="AD15" s="360"/>
      <c r="AE15" s="360"/>
      <c r="AF15" s="360"/>
      <c r="AG15" s="361"/>
      <c r="AH15" s="359">
        <v>53371</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51447951</v>
      </c>
      <c r="BO15" s="379"/>
      <c r="BP15" s="379"/>
      <c r="BQ15" s="379"/>
      <c r="BR15" s="379"/>
      <c r="BS15" s="379"/>
      <c r="BT15" s="379"/>
      <c r="BU15" s="380"/>
      <c r="BV15" s="378">
        <v>50087062</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24.9</v>
      </c>
      <c r="AD16" s="476"/>
      <c r="AE16" s="476"/>
      <c r="AF16" s="476"/>
      <c r="AG16" s="477"/>
      <c r="AH16" s="475">
        <v>26.1</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61840278</v>
      </c>
      <c r="BO16" s="384"/>
      <c r="BP16" s="384"/>
      <c r="BQ16" s="384"/>
      <c r="BR16" s="384"/>
      <c r="BS16" s="384"/>
      <c r="BT16" s="384"/>
      <c r="BU16" s="385"/>
      <c r="BV16" s="383">
        <v>61903069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140110</v>
      </c>
      <c r="AD17" s="360"/>
      <c r="AE17" s="360"/>
      <c r="AF17" s="360"/>
      <c r="AG17" s="361"/>
      <c r="AH17" s="359">
        <v>145248</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67221533</v>
      </c>
      <c r="BO17" s="384"/>
      <c r="BP17" s="384"/>
      <c r="BQ17" s="384"/>
      <c r="BR17" s="384"/>
      <c r="BS17" s="384"/>
      <c r="BT17" s="384"/>
      <c r="BU17" s="385"/>
      <c r="BV17" s="383">
        <v>65244785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202.89</v>
      </c>
      <c r="M18" s="446"/>
      <c r="N18" s="446"/>
      <c r="O18" s="446"/>
      <c r="P18" s="446"/>
      <c r="Q18" s="446"/>
      <c r="R18" s="447"/>
      <c r="S18" s="447"/>
      <c r="T18" s="447"/>
      <c r="U18" s="447"/>
      <c r="V18" s="448"/>
      <c r="W18" s="462"/>
      <c r="X18" s="463"/>
      <c r="Y18" s="463"/>
      <c r="Z18" s="463"/>
      <c r="AA18" s="463"/>
      <c r="AB18" s="471"/>
      <c r="AC18" s="347">
        <v>73.3</v>
      </c>
      <c r="AD18" s="348"/>
      <c r="AE18" s="348"/>
      <c r="AF18" s="348"/>
      <c r="AG18" s="449"/>
      <c r="AH18" s="347">
        <v>71.099999999999994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74860019</v>
      </c>
      <c r="BO18" s="384"/>
      <c r="BP18" s="384"/>
      <c r="BQ18" s="384"/>
      <c r="BR18" s="384"/>
      <c r="BS18" s="384"/>
      <c r="BT18" s="384"/>
      <c r="BU18" s="385"/>
      <c r="BV18" s="383">
        <v>74659765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2036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102736866</v>
      </c>
      <c r="BO19" s="384"/>
      <c r="BP19" s="384"/>
      <c r="BQ19" s="384"/>
      <c r="BR19" s="384"/>
      <c r="BS19" s="384"/>
      <c r="BT19" s="384"/>
      <c r="BU19" s="385"/>
      <c r="BV19" s="383">
        <v>101345892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161718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133952057</v>
      </c>
      <c r="BO23" s="384"/>
      <c r="BP23" s="384"/>
      <c r="BQ23" s="384"/>
      <c r="BR23" s="384"/>
      <c r="BS23" s="384"/>
      <c r="BT23" s="384"/>
      <c r="BU23" s="385"/>
      <c r="BV23" s="383">
        <v>133189604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10900</v>
      </c>
      <c r="R24" s="360"/>
      <c r="S24" s="360"/>
      <c r="T24" s="360"/>
      <c r="U24" s="360"/>
      <c r="V24" s="361"/>
      <c r="W24" s="425"/>
      <c r="X24" s="416"/>
      <c r="Y24" s="417"/>
      <c r="Z24" s="356" t="s">
        <v>154</v>
      </c>
      <c r="AA24" s="357"/>
      <c r="AB24" s="357"/>
      <c r="AC24" s="357"/>
      <c r="AD24" s="357"/>
      <c r="AE24" s="357"/>
      <c r="AF24" s="357"/>
      <c r="AG24" s="358"/>
      <c r="AH24" s="359">
        <v>2461</v>
      </c>
      <c r="AI24" s="360"/>
      <c r="AJ24" s="360"/>
      <c r="AK24" s="360"/>
      <c r="AL24" s="361"/>
      <c r="AM24" s="359">
        <v>7784143</v>
      </c>
      <c r="AN24" s="360"/>
      <c r="AO24" s="360"/>
      <c r="AP24" s="360"/>
      <c r="AQ24" s="360"/>
      <c r="AR24" s="361"/>
      <c r="AS24" s="359">
        <v>3163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69934551</v>
      </c>
      <c r="BO24" s="384"/>
      <c r="BP24" s="384"/>
      <c r="BQ24" s="384"/>
      <c r="BR24" s="384"/>
      <c r="BS24" s="384"/>
      <c r="BT24" s="384"/>
      <c r="BU24" s="385"/>
      <c r="BV24" s="383">
        <v>65598179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8900</v>
      </c>
      <c r="R25" s="360"/>
      <c r="S25" s="360"/>
      <c r="T25" s="360"/>
      <c r="U25" s="360"/>
      <c r="V25" s="361"/>
      <c r="W25" s="425"/>
      <c r="X25" s="416"/>
      <c r="Y25" s="417"/>
      <c r="Z25" s="356" t="s">
        <v>157</v>
      </c>
      <c r="AA25" s="357"/>
      <c r="AB25" s="357"/>
      <c r="AC25" s="357"/>
      <c r="AD25" s="357"/>
      <c r="AE25" s="357"/>
      <c r="AF25" s="357"/>
      <c r="AG25" s="358"/>
      <c r="AH25" s="359">
        <v>440</v>
      </c>
      <c r="AI25" s="360"/>
      <c r="AJ25" s="360"/>
      <c r="AK25" s="360"/>
      <c r="AL25" s="361"/>
      <c r="AM25" s="359">
        <v>1313400</v>
      </c>
      <c r="AN25" s="360"/>
      <c r="AO25" s="360"/>
      <c r="AP25" s="360"/>
      <c r="AQ25" s="360"/>
      <c r="AR25" s="361"/>
      <c r="AS25" s="359">
        <v>2985</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17583626</v>
      </c>
      <c r="BO25" s="379"/>
      <c r="BP25" s="379"/>
      <c r="BQ25" s="379"/>
      <c r="BR25" s="379"/>
      <c r="BS25" s="379"/>
      <c r="BT25" s="379"/>
      <c r="BU25" s="380"/>
      <c r="BV25" s="378">
        <v>21423206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6800</v>
      </c>
      <c r="R26" s="360"/>
      <c r="S26" s="360"/>
      <c r="T26" s="360"/>
      <c r="U26" s="360"/>
      <c r="V26" s="361"/>
      <c r="W26" s="425"/>
      <c r="X26" s="416"/>
      <c r="Y26" s="417"/>
      <c r="Z26" s="356" t="s">
        <v>160</v>
      </c>
      <c r="AA26" s="436"/>
      <c r="AB26" s="436"/>
      <c r="AC26" s="436"/>
      <c r="AD26" s="436"/>
      <c r="AE26" s="436"/>
      <c r="AF26" s="436"/>
      <c r="AG26" s="437"/>
      <c r="AH26" s="359">
        <v>252</v>
      </c>
      <c r="AI26" s="360"/>
      <c r="AJ26" s="360"/>
      <c r="AK26" s="360"/>
      <c r="AL26" s="361"/>
      <c r="AM26" s="359">
        <v>837900</v>
      </c>
      <c r="AN26" s="360"/>
      <c r="AO26" s="360"/>
      <c r="AP26" s="360"/>
      <c r="AQ26" s="360"/>
      <c r="AR26" s="361"/>
      <c r="AS26" s="359">
        <v>3325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200000</v>
      </c>
      <c r="BO26" s="384"/>
      <c r="BP26" s="384"/>
      <c r="BQ26" s="384"/>
      <c r="BR26" s="384"/>
      <c r="BS26" s="384"/>
      <c r="BT26" s="384"/>
      <c r="BU26" s="385"/>
      <c r="BV26" s="383">
        <v>200000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7700</v>
      </c>
      <c r="R27" s="360"/>
      <c r="S27" s="360"/>
      <c r="T27" s="360"/>
      <c r="U27" s="360"/>
      <c r="V27" s="361"/>
      <c r="W27" s="425"/>
      <c r="X27" s="416"/>
      <c r="Y27" s="417"/>
      <c r="Z27" s="356" t="s">
        <v>163</v>
      </c>
      <c r="AA27" s="357"/>
      <c r="AB27" s="357"/>
      <c r="AC27" s="357"/>
      <c r="AD27" s="357"/>
      <c r="AE27" s="357"/>
      <c r="AF27" s="357"/>
      <c r="AG27" s="358"/>
      <c r="AH27" s="359">
        <v>195</v>
      </c>
      <c r="AI27" s="360"/>
      <c r="AJ27" s="360"/>
      <c r="AK27" s="360"/>
      <c r="AL27" s="361"/>
      <c r="AM27" s="359">
        <v>784778</v>
      </c>
      <c r="AN27" s="360"/>
      <c r="AO27" s="360"/>
      <c r="AP27" s="360"/>
      <c r="AQ27" s="360"/>
      <c r="AR27" s="361"/>
      <c r="AS27" s="359">
        <v>4025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2228635</v>
      </c>
      <c r="BO27" s="387"/>
      <c r="BP27" s="387"/>
      <c r="BQ27" s="387"/>
      <c r="BR27" s="387"/>
      <c r="BS27" s="387"/>
      <c r="BT27" s="387"/>
      <c r="BU27" s="388"/>
      <c r="BV27" s="386">
        <v>2228077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7000</v>
      </c>
      <c r="R28" s="360"/>
      <c r="S28" s="360"/>
      <c r="T28" s="360"/>
      <c r="U28" s="360"/>
      <c r="V28" s="361"/>
      <c r="W28" s="425"/>
      <c r="X28" s="416"/>
      <c r="Y28" s="417"/>
      <c r="Z28" s="356" t="s">
        <v>166</v>
      </c>
      <c r="AA28" s="357"/>
      <c r="AB28" s="357"/>
      <c r="AC28" s="357"/>
      <c r="AD28" s="357"/>
      <c r="AE28" s="357"/>
      <c r="AF28" s="357"/>
      <c r="AG28" s="358"/>
      <c r="AH28" s="359">
        <v>3</v>
      </c>
      <c r="AI28" s="360"/>
      <c r="AJ28" s="360"/>
      <c r="AK28" s="360"/>
      <c r="AL28" s="361"/>
      <c r="AM28" s="359">
        <v>6708</v>
      </c>
      <c r="AN28" s="360"/>
      <c r="AO28" s="360"/>
      <c r="AP28" s="360"/>
      <c r="AQ28" s="360"/>
      <c r="AR28" s="361"/>
      <c r="AS28" s="359">
        <v>2236</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15157715</v>
      </c>
      <c r="BO28" s="379"/>
      <c r="BP28" s="379"/>
      <c r="BQ28" s="379"/>
      <c r="BR28" s="379"/>
      <c r="BS28" s="379"/>
      <c r="BT28" s="379"/>
      <c r="BU28" s="380"/>
      <c r="BV28" s="378">
        <v>16148197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38</v>
      </c>
      <c r="M29" s="360"/>
      <c r="N29" s="360"/>
      <c r="O29" s="360"/>
      <c r="P29" s="361"/>
      <c r="Q29" s="359">
        <v>6500</v>
      </c>
      <c r="R29" s="360"/>
      <c r="S29" s="360"/>
      <c r="T29" s="360"/>
      <c r="U29" s="360"/>
      <c r="V29" s="361"/>
      <c r="W29" s="425"/>
      <c r="X29" s="416"/>
      <c r="Y29" s="417"/>
      <c r="Z29" s="356" t="s">
        <v>170</v>
      </c>
      <c r="AA29" s="357"/>
      <c r="AB29" s="357"/>
      <c r="AC29" s="357"/>
      <c r="AD29" s="357"/>
      <c r="AE29" s="357"/>
      <c r="AF29" s="357"/>
      <c r="AG29" s="358"/>
      <c r="AH29" s="359">
        <v>2659</v>
      </c>
      <c r="AI29" s="360"/>
      <c r="AJ29" s="360"/>
      <c r="AK29" s="360"/>
      <c r="AL29" s="361"/>
      <c r="AM29" s="359">
        <v>8575629</v>
      </c>
      <c r="AN29" s="360"/>
      <c r="AO29" s="360"/>
      <c r="AP29" s="360"/>
      <c r="AQ29" s="360"/>
      <c r="AR29" s="361"/>
      <c r="AS29" s="359">
        <v>3225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101.9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17939462</v>
      </c>
      <c r="BO30" s="387"/>
      <c r="BP30" s="387"/>
      <c r="BQ30" s="387"/>
      <c r="BR30" s="387"/>
      <c r="BS30" s="387"/>
      <c r="BT30" s="387"/>
      <c r="BU30" s="388"/>
      <c r="BV30" s="386">
        <v>17055635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競輪事業特別会計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IF('各会計、関係団体の財政状況及び健全化判断比率'!B33="","",'各会計、関係団体の財政状況及び健全化判断比率'!B33)</f>
        <v>市民病院事業会計</v>
      </c>
      <c r="AP34" s="342"/>
      <c r="AQ34" s="342"/>
      <c r="AR34" s="342"/>
      <c r="AS34" s="342"/>
      <c r="AT34" s="342"/>
      <c r="AU34" s="342"/>
      <c r="AV34" s="342"/>
      <c r="AW34" s="342"/>
      <c r="AX34" s="342"/>
      <c r="AY34" s="342"/>
      <c r="AZ34" s="342"/>
      <c r="BA34" s="342"/>
      <c r="BB34" s="342"/>
      <c r="BC34" s="342"/>
      <c r="BD34" s="165"/>
      <c r="BE34" s="343">
        <f>IF(BG34="","",MAX(C34:D43,U34:V43,AM34:AN43)+1)</f>
        <v>15</v>
      </c>
      <c r="BF34" s="343"/>
      <c r="BG34" s="342" t="str">
        <f>IF('各会計、関係団体の財政状況及び健全化判断比率'!B37="","",'各会計、関係団体の財政状況及び健全化判断比率'!B37)</f>
        <v>廃棄物発電事業特別会計</v>
      </c>
      <c r="BH34" s="342"/>
      <c r="BI34" s="342"/>
      <c r="BJ34" s="342"/>
      <c r="BK34" s="342"/>
      <c r="BL34" s="342"/>
      <c r="BM34" s="342"/>
      <c r="BN34" s="342"/>
      <c r="BO34" s="342"/>
      <c r="BP34" s="342"/>
      <c r="BQ34" s="342"/>
      <c r="BR34" s="342"/>
      <c r="BS34" s="342"/>
      <c r="BT34" s="342"/>
      <c r="BU34" s="342"/>
      <c r="BV34" s="165"/>
      <c r="BW34" s="343">
        <f>IF(BY34="","",MAX(C34:D43,U34:V43,AM34:AN43,BE34:BF43)+1)</f>
        <v>19</v>
      </c>
      <c r="BX34" s="343"/>
      <c r="BY34" s="342" t="str">
        <f>IF('各会計、関係団体の財政状況及び健全化判断比率'!B68="","",'各会計、関係団体の財政状況及び健全化判断比率'!B68)</f>
        <v>岐阜県後期高齢者医療広域連合（一般会計）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岐阜市にぎわいまち公社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母子寡婦福祉資金貸付事業特別会計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国民健康保険事業特別会計</v>
      </c>
      <c r="X35" s="342"/>
      <c r="Y35" s="342"/>
      <c r="Z35" s="342"/>
      <c r="AA35" s="342"/>
      <c r="AB35" s="342"/>
      <c r="AC35" s="342"/>
      <c r="AD35" s="342"/>
      <c r="AE35" s="342"/>
      <c r="AF35" s="342"/>
      <c r="AG35" s="342"/>
      <c r="AH35" s="342"/>
      <c r="AI35" s="342"/>
      <c r="AJ35" s="342"/>
      <c r="AK35" s="342"/>
      <c r="AL35" s="165"/>
      <c r="AM35" s="343">
        <f t="shared" ref="AM35:AM43" si="0">IF(AO35="","",AM34+1)</f>
        <v>12</v>
      </c>
      <c r="AN35" s="343"/>
      <c r="AO35" s="342" t="str">
        <f>IF('各会計、関係団体の財政状況及び健全化判断比率'!B34="","",'各会計、関係団体の財政状況及び健全化判断比率'!B34)</f>
        <v>中央卸売市場事業会計</v>
      </c>
      <c r="AP35" s="342"/>
      <c r="AQ35" s="342"/>
      <c r="AR35" s="342"/>
      <c r="AS35" s="342"/>
      <c r="AT35" s="342"/>
      <c r="AU35" s="342"/>
      <c r="AV35" s="342"/>
      <c r="AW35" s="342"/>
      <c r="AX35" s="342"/>
      <c r="AY35" s="342"/>
      <c r="AZ35" s="342"/>
      <c r="BA35" s="342"/>
      <c r="BB35" s="342"/>
      <c r="BC35" s="342"/>
      <c r="BD35" s="165"/>
      <c r="BE35" s="343">
        <f t="shared" ref="BE35:BE43" si="1">IF(BG35="","",BE34+1)</f>
        <v>16</v>
      </c>
      <c r="BF35" s="343"/>
      <c r="BG35" s="342" t="str">
        <f>IF('各会計、関係団体の財政状況及び健全化判断比率'!B38="","",'各会計、関係団体の財政状況及び健全化判断比率'!B38)</f>
        <v>食肉地方卸売市場事業特別会計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20</v>
      </c>
      <c r="BX35" s="343"/>
      <c r="BY35" s="342" t="str">
        <f>IF('各会計、関係団体の財政状況及び健全化判断比率'!B69="","",'各会計、関係団体の財政状況及び健全化判断比率'!B69)</f>
        <v>岐阜県後期高齢者医療広域連合（後期高齢者医療特別会計）</v>
      </c>
      <c r="BZ35" s="342"/>
      <c r="CA35" s="342"/>
      <c r="CB35" s="342"/>
      <c r="CC35" s="342"/>
      <c r="CD35" s="342"/>
      <c r="CE35" s="342"/>
      <c r="CF35" s="342"/>
      <c r="CG35" s="342"/>
      <c r="CH35" s="342"/>
      <c r="CI35" s="342"/>
      <c r="CJ35" s="342"/>
      <c r="CK35" s="342"/>
      <c r="CL35" s="342"/>
      <c r="CM35" s="342"/>
      <c r="CN35" s="165"/>
      <c r="CO35" s="343">
        <f t="shared" ref="CO35:CO43" si="3">IF(CQ35="","",CO34+1)</f>
        <v>27</v>
      </c>
      <c r="CP35" s="343"/>
      <c r="CQ35" s="342" t="str">
        <f>IF('各会計、関係団体の財政状況及び健全化判断比率'!BS8="","",'各会計、関係団体の財政状況及び健全化判断比率'!BS8)</f>
        <v>岐阜産業会館</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土地区画整理事業特別会計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f t="shared" si="0"/>
        <v>13</v>
      </c>
      <c r="AN36" s="343"/>
      <c r="AO36" s="342" t="str">
        <f>IF('各会計、関係団体の財政状況及び健全化判断比率'!B35="","",'各会計、関係団体の財政状況及び健全化判断比率'!B35)</f>
        <v>水道事業会計</v>
      </c>
      <c r="AP36" s="342"/>
      <c r="AQ36" s="342"/>
      <c r="AR36" s="342"/>
      <c r="AS36" s="342"/>
      <c r="AT36" s="342"/>
      <c r="AU36" s="342"/>
      <c r="AV36" s="342"/>
      <c r="AW36" s="342"/>
      <c r="AX36" s="342"/>
      <c r="AY36" s="342"/>
      <c r="AZ36" s="342"/>
      <c r="BA36" s="342"/>
      <c r="BB36" s="342"/>
      <c r="BC36" s="342"/>
      <c r="BD36" s="165"/>
      <c r="BE36" s="343">
        <f t="shared" si="1"/>
        <v>17</v>
      </c>
      <c r="BF36" s="343"/>
      <c r="BG36" s="342" t="str">
        <f>IF('各会計、関係団体の財政状況及び健全化判断比率'!B39="","",'各会計、関係団体の財政状況及び健全化判断比率'!B39)</f>
        <v>観光事業特別会計</v>
      </c>
      <c r="BH36" s="342"/>
      <c r="BI36" s="342"/>
      <c r="BJ36" s="342"/>
      <c r="BK36" s="342"/>
      <c r="BL36" s="342"/>
      <c r="BM36" s="342"/>
      <c r="BN36" s="342"/>
      <c r="BO36" s="342"/>
      <c r="BP36" s="342"/>
      <c r="BQ36" s="342"/>
      <c r="BR36" s="342"/>
      <c r="BS36" s="342"/>
      <c r="BT36" s="342"/>
      <c r="BU36" s="342"/>
      <c r="BV36" s="165"/>
      <c r="BW36" s="343">
        <f t="shared" si="2"/>
        <v>21</v>
      </c>
      <c r="BX36" s="343"/>
      <c r="BY36" s="342" t="str">
        <f>IF('各会計、関係団体の財政状況及び健全化判断比率'!B70="","",'各会計、関係団体の財政状況及び健全化判断比率'!B70)</f>
        <v>岐阜県市町村会館組合</v>
      </c>
      <c r="BZ36" s="342"/>
      <c r="CA36" s="342"/>
      <c r="CB36" s="342"/>
      <c r="CC36" s="342"/>
      <c r="CD36" s="342"/>
      <c r="CE36" s="342"/>
      <c r="CF36" s="342"/>
      <c r="CG36" s="342"/>
      <c r="CH36" s="342"/>
      <c r="CI36" s="342"/>
      <c r="CJ36" s="342"/>
      <c r="CK36" s="342"/>
      <c r="CL36" s="342"/>
      <c r="CM36" s="342"/>
      <c r="CN36" s="165"/>
      <c r="CO36" s="343">
        <f t="shared" si="3"/>
        <v>28</v>
      </c>
      <c r="CP36" s="343"/>
      <c r="CQ36" s="342" t="str">
        <f>IF('各会計、関係団体の財政状況及び健全化判断比率'!BS9="","",'各会計、関係団体の財政状況及び健全化判断比率'!BS9)</f>
        <v>岐阜市学校給食会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育英資金貸付事業特別会計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f t="shared" si="0"/>
        <v>14</v>
      </c>
      <c r="AN37" s="343"/>
      <c r="AO37" s="342" t="str">
        <f>IF('各会計、関係団体の財政状況及び健全化判断比率'!B36="","",'各会計、関係団体の財政状況及び健全化判断比率'!B36)</f>
        <v>下水道事業会計</v>
      </c>
      <c r="AP37" s="342"/>
      <c r="AQ37" s="342"/>
      <c r="AR37" s="342"/>
      <c r="AS37" s="342"/>
      <c r="AT37" s="342"/>
      <c r="AU37" s="342"/>
      <c r="AV37" s="342"/>
      <c r="AW37" s="342"/>
      <c r="AX37" s="342"/>
      <c r="AY37" s="342"/>
      <c r="AZ37" s="342"/>
      <c r="BA37" s="342"/>
      <c r="BB37" s="342"/>
      <c r="BC37" s="342"/>
      <c r="BD37" s="165"/>
      <c r="BE37" s="343">
        <f t="shared" si="1"/>
        <v>18</v>
      </c>
      <c r="BF37" s="343"/>
      <c r="BG37" s="342" t="str">
        <f>IF('各会計、関係団体の財政状況及び健全化判断比率'!B40="","",'各会計、関係団体の財政状況及び健全化判断比率'!B40)</f>
        <v>ものづくり産業集積地整備事業特別会計</v>
      </c>
      <c r="BH37" s="342"/>
      <c r="BI37" s="342"/>
      <c r="BJ37" s="342"/>
      <c r="BK37" s="342"/>
      <c r="BL37" s="342"/>
      <c r="BM37" s="342"/>
      <c r="BN37" s="342"/>
      <c r="BO37" s="342"/>
      <c r="BP37" s="342"/>
      <c r="BQ37" s="342"/>
      <c r="BR37" s="342"/>
      <c r="BS37" s="342"/>
      <c r="BT37" s="342"/>
      <c r="BU37" s="342"/>
      <c r="BV37" s="165"/>
      <c r="BW37" s="343">
        <f t="shared" si="2"/>
        <v>22</v>
      </c>
      <c r="BX37" s="343"/>
      <c r="BY37" s="342" t="str">
        <f>IF('各会計、関係団体の財政状況及び健全化判断比率'!B71="","",'各会計、関係団体の財政状況及び健全化判断比率'!B71)</f>
        <v>岐阜地域肢体不自由児母子通園施設組合</v>
      </c>
      <c r="BZ37" s="342"/>
      <c r="CA37" s="342"/>
      <c r="CB37" s="342"/>
      <c r="CC37" s="342"/>
      <c r="CD37" s="342"/>
      <c r="CE37" s="342"/>
      <c r="CF37" s="342"/>
      <c r="CG37" s="342"/>
      <c r="CH37" s="342"/>
      <c r="CI37" s="342"/>
      <c r="CJ37" s="342"/>
      <c r="CK37" s="342"/>
      <c r="CL37" s="342"/>
      <c r="CM37" s="342"/>
      <c r="CN37" s="165"/>
      <c r="CO37" s="343">
        <f t="shared" si="3"/>
        <v>29</v>
      </c>
      <c r="CP37" s="343"/>
      <c r="CQ37" s="342" t="str">
        <f>IF('各会計、関係団体の財政状況及び健全化判断比率'!BS10="","",'各会計、関係団体の財政状況及び健全化判断比率'!BS10)</f>
        <v>岐阜市みどりのまち推進財団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薬科大学附属薬局事業特別会計</v>
      </c>
      <c r="F38" s="342"/>
      <c r="G38" s="342"/>
      <c r="H38" s="342"/>
      <c r="I38" s="342"/>
      <c r="J38" s="342"/>
      <c r="K38" s="342"/>
      <c r="L38" s="342"/>
      <c r="M38" s="342"/>
      <c r="N38" s="342"/>
      <c r="O38" s="342"/>
      <c r="P38" s="342"/>
      <c r="Q38" s="342"/>
      <c r="R38" s="342"/>
      <c r="S38" s="342"/>
      <c r="T38" s="165"/>
      <c r="U38" s="343">
        <f t="shared" si="4"/>
        <v>10</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23</v>
      </c>
      <c r="BX38" s="343"/>
      <c r="BY38" s="342" t="str">
        <f>IF('各会計、関係団体の財政状況及び健全化判断比率'!B72="","",'各会計、関係団体の財政状況及び健全化判断比率'!B72)</f>
        <v>岐阜羽島衛生施設組合（一般会計）</v>
      </c>
      <c r="BZ38" s="342"/>
      <c r="CA38" s="342"/>
      <c r="CB38" s="342"/>
      <c r="CC38" s="342"/>
      <c r="CD38" s="342"/>
      <c r="CE38" s="342"/>
      <c r="CF38" s="342"/>
      <c r="CG38" s="342"/>
      <c r="CH38" s="342"/>
      <c r="CI38" s="342"/>
      <c r="CJ38" s="342"/>
      <c r="CK38" s="342"/>
      <c r="CL38" s="342"/>
      <c r="CM38" s="342"/>
      <c r="CN38" s="165"/>
      <c r="CO38" s="343">
        <f t="shared" si="3"/>
        <v>30</v>
      </c>
      <c r="CP38" s="343"/>
      <c r="CQ38" s="342" t="str">
        <f>IF('各会計、関係団体の財政状況及び健全化判断比率'!BS11="","",'各会計、関係団体の財政状況及び健全化判断比率'!BS11)</f>
        <v>岐阜市教育文化振興事業団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24</v>
      </c>
      <c r="BX39" s="343"/>
      <c r="BY39" s="342" t="str">
        <f>IF('各会計、関係団体の財政状況及び健全化判断比率'!B73="","",'各会計、関係団体の財政状況及び健全化判断比率'!B73)</f>
        <v>岐阜羽島衛生施設組合（公共用地取得事業特別会計）</v>
      </c>
      <c r="BZ39" s="342"/>
      <c r="CA39" s="342"/>
      <c r="CB39" s="342"/>
      <c r="CC39" s="342"/>
      <c r="CD39" s="342"/>
      <c r="CE39" s="342"/>
      <c r="CF39" s="342"/>
      <c r="CG39" s="342"/>
      <c r="CH39" s="342"/>
      <c r="CI39" s="342"/>
      <c r="CJ39" s="342"/>
      <c r="CK39" s="342"/>
      <c r="CL39" s="342"/>
      <c r="CM39" s="342"/>
      <c r="CN39" s="165"/>
      <c r="CO39" s="343">
        <f t="shared" si="3"/>
        <v>31</v>
      </c>
      <c r="CP39" s="343"/>
      <c r="CQ39" s="342" t="str">
        <f>IF('各会計、関係団体の財政状況及び健全化判断比率'!BS12="","",'各会計、関係団体の財政状況及び健全化判断比率'!BS12)</f>
        <v>岐阜観光コンベンション協会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25</v>
      </c>
      <c r="BX40" s="343"/>
      <c r="BY40" s="342" t="str">
        <f>IF('各会計、関係団体の財政状況及び健全化判断比率'!B74="","",'各会計、関係団体の財政状況及び健全化判断比率'!B74)</f>
        <v>木曽川右岸地帯水防組合</v>
      </c>
      <c r="BZ40" s="342"/>
      <c r="CA40" s="342"/>
      <c r="CB40" s="342"/>
      <c r="CC40" s="342"/>
      <c r="CD40" s="342"/>
      <c r="CE40" s="342"/>
      <c r="CF40" s="342"/>
      <c r="CG40" s="342"/>
      <c r="CH40" s="342"/>
      <c r="CI40" s="342"/>
      <c r="CJ40" s="342"/>
      <c r="CK40" s="342"/>
      <c r="CL40" s="342"/>
      <c r="CM40" s="342"/>
      <c r="CN40" s="165"/>
      <c r="CO40" s="343">
        <f t="shared" si="3"/>
        <v>32</v>
      </c>
      <c r="CP40" s="343"/>
      <c r="CQ40" s="342" t="str">
        <f>IF('各会計、関係団体の財政状況及び健全化判断比率'!BS13="","",'各会計、関係団体の財政状況及び健全化判断比率'!BS13)</f>
        <v>岐阜市国際交流協会</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33</v>
      </c>
      <c r="CP41" s="343"/>
      <c r="CQ41" s="342" t="str">
        <f>IF('各会計、関係団体の財政状況及び健全化判断比率'!BS14="","",'各会計、関係団体の財政状況及び健全化判断比率'!BS14)</f>
        <v>岐阜市土地開発公社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34</v>
      </c>
      <c r="CP42" s="343"/>
      <c r="CQ42" s="342" t="str">
        <f>IF('各会計、関係団体の財政状況及び健全化判断比率'!BS15="","",'各会計、関係団体の財政状況及び健全化判断比率'!BS15)</f>
        <v>岐阜市公共ホール管理財団</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35</v>
      </c>
      <c r="CP43" s="343"/>
      <c r="CQ43" s="342" t="str">
        <f>IF('各会計、関係団体の財政状況及び健全化判断比率'!BS16="","",'各会計、関係団体の財政状況及び健全化判断比率'!BS16)</f>
        <v>岐阜乗合自動車</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79" t="s">
        <v>24</v>
      </c>
      <c r="C41" s="1180"/>
      <c r="D41" s="81"/>
      <c r="E41" s="1181" t="s">
        <v>25</v>
      </c>
      <c r="F41" s="1181"/>
      <c r="G41" s="1181"/>
      <c r="H41" s="1182"/>
      <c r="I41" s="82">
        <v>129685</v>
      </c>
      <c r="J41" s="83">
        <v>133178</v>
      </c>
      <c r="K41" s="83">
        <v>134480</v>
      </c>
      <c r="L41" s="83">
        <v>133697</v>
      </c>
      <c r="M41" s="84">
        <v>134465</v>
      </c>
    </row>
    <row r="42" spans="2:13" ht="27.75" customHeight="1">
      <c r="B42" s="1169"/>
      <c r="C42" s="1170"/>
      <c r="D42" s="85"/>
      <c r="E42" s="1173" t="s">
        <v>26</v>
      </c>
      <c r="F42" s="1173"/>
      <c r="G42" s="1173"/>
      <c r="H42" s="1174"/>
      <c r="I42" s="86">
        <v>1585</v>
      </c>
      <c r="J42" s="87">
        <v>2366</v>
      </c>
      <c r="K42" s="87">
        <v>2367</v>
      </c>
      <c r="L42" s="87">
        <v>2367</v>
      </c>
      <c r="M42" s="88">
        <v>2039</v>
      </c>
    </row>
    <row r="43" spans="2:13" ht="27.75" customHeight="1">
      <c r="B43" s="1169"/>
      <c r="C43" s="1170"/>
      <c r="D43" s="85"/>
      <c r="E43" s="1173" t="s">
        <v>27</v>
      </c>
      <c r="F43" s="1173"/>
      <c r="G43" s="1173"/>
      <c r="H43" s="1174"/>
      <c r="I43" s="86">
        <v>34859</v>
      </c>
      <c r="J43" s="87">
        <v>36771</v>
      </c>
      <c r="K43" s="87">
        <v>39714</v>
      </c>
      <c r="L43" s="87">
        <v>38961</v>
      </c>
      <c r="M43" s="88">
        <v>37562</v>
      </c>
    </row>
    <row r="44" spans="2:13" ht="27.75" customHeight="1">
      <c r="B44" s="1169"/>
      <c r="C44" s="1170"/>
      <c r="D44" s="85"/>
      <c r="E44" s="1173" t="s">
        <v>28</v>
      </c>
      <c r="F44" s="1173"/>
      <c r="G44" s="1173"/>
      <c r="H44" s="1174"/>
      <c r="I44" s="86" t="s">
        <v>486</v>
      </c>
      <c r="J44" s="87" t="s">
        <v>486</v>
      </c>
      <c r="K44" s="87" t="s">
        <v>486</v>
      </c>
      <c r="L44" s="87" t="s">
        <v>486</v>
      </c>
      <c r="M44" s="88" t="s">
        <v>486</v>
      </c>
    </row>
    <row r="45" spans="2:13" ht="27.75" customHeight="1">
      <c r="B45" s="1169"/>
      <c r="C45" s="1170"/>
      <c r="D45" s="85"/>
      <c r="E45" s="1173" t="s">
        <v>29</v>
      </c>
      <c r="F45" s="1173"/>
      <c r="G45" s="1173"/>
      <c r="H45" s="1174"/>
      <c r="I45" s="86">
        <v>24980</v>
      </c>
      <c r="J45" s="87">
        <v>23495</v>
      </c>
      <c r="K45" s="87">
        <v>22067</v>
      </c>
      <c r="L45" s="87">
        <v>21169</v>
      </c>
      <c r="M45" s="88">
        <v>20121</v>
      </c>
    </row>
    <row r="46" spans="2:13" ht="27.75" customHeight="1">
      <c r="B46" s="1169"/>
      <c r="C46" s="1170"/>
      <c r="D46" s="85"/>
      <c r="E46" s="1173" t="s">
        <v>30</v>
      </c>
      <c r="F46" s="1173"/>
      <c r="G46" s="1173"/>
      <c r="H46" s="1174"/>
      <c r="I46" s="86">
        <v>27</v>
      </c>
      <c r="J46" s="87" t="s">
        <v>486</v>
      </c>
      <c r="K46" s="87" t="s">
        <v>486</v>
      </c>
      <c r="L46" s="87" t="s">
        <v>486</v>
      </c>
      <c r="M46" s="88" t="s">
        <v>486</v>
      </c>
    </row>
    <row r="47" spans="2:13" ht="27.75" customHeight="1">
      <c r="B47" s="1169"/>
      <c r="C47" s="1170"/>
      <c r="D47" s="85"/>
      <c r="E47" s="1173" t="s">
        <v>31</v>
      </c>
      <c r="F47" s="1173"/>
      <c r="G47" s="1173"/>
      <c r="H47" s="1174"/>
      <c r="I47" s="86" t="s">
        <v>486</v>
      </c>
      <c r="J47" s="87" t="s">
        <v>486</v>
      </c>
      <c r="K47" s="87" t="s">
        <v>486</v>
      </c>
      <c r="L47" s="87" t="s">
        <v>486</v>
      </c>
      <c r="M47" s="88" t="s">
        <v>486</v>
      </c>
    </row>
    <row r="48" spans="2:13" ht="27.75" customHeight="1">
      <c r="B48" s="1171"/>
      <c r="C48" s="1172"/>
      <c r="D48" s="85"/>
      <c r="E48" s="1173" t="s">
        <v>32</v>
      </c>
      <c r="F48" s="1173"/>
      <c r="G48" s="1173"/>
      <c r="H48" s="1174"/>
      <c r="I48" s="86" t="s">
        <v>486</v>
      </c>
      <c r="J48" s="87" t="s">
        <v>486</v>
      </c>
      <c r="K48" s="87" t="s">
        <v>486</v>
      </c>
      <c r="L48" s="87" t="s">
        <v>486</v>
      </c>
      <c r="M48" s="88" t="s">
        <v>486</v>
      </c>
    </row>
    <row r="49" spans="2:13" ht="27.75" customHeight="1">
      <c r="B49" s="1167" t="s">
        <v>33</v>
      </c>
      <c r="C49" s="1168"/>
      <c r="D49" s="89"/>
      <c r="E49" s="1173" t="s">
        <v>34</v>
      </c>
      <c r="F49" s="1173"/>
      <c r="G49" s="1173"/>
      <c r="H49" s="1174"/>
      <c r="I49" s="86">
        <v>25445</v>
      </c>
      <c r="J49" s="87">
        <v>31010</v>
      </c>
      <c r="K49" s="87">
        <v>35096</v>
      </c>
      <c r="L49" s="87">
        <v>38242</v>
      </c>
      <c r="M49" s="88">
        <v>38796</v>
      </c>
    </row>
    <row r="50" spans="2:13" ht="27.75" customHeight="1">
      <c r="B50" s="1169"/>
      <c r="C50" s="1170"/>
      <c r="D50" s="85"/>
      <c r="E50" s="1173" t="s">
        <v>35</v>
      </c>
      <c r="F50" s="1173"/>
      <c r="G50" s="1173"/>
      <c r="H50" s="1174"/>
      <c r="I50" s="86">
        <v>30616</v>
      </c>
      <c r="J50" s="87">
        <v>34840</v>
      </c>
      <c r="K50" s="87">
        <v>35163</v>
      </c>
      <c r="L50" s="87">
        <v>34712</v>
      </c>
      <c r="M50" s="88">
        <v>32196</v>
      </c>
    </row>
    <row r="51" spans="2:13" ht="27.75" customHeight="1">
      <c r="B51" s="1171"/>
      <c r="C51" s="1172"/>
      <c r="D51" s="85"/>
      <c r="E51" s="1173" t="s">
        <v>36</v>
      </c>
      <c r="F51" s="1173"/>
      <c r="G51" s="1173"/>
      <c r="H51" s="1174"/>
      <c r="I51" s="86">
        <v>108026</v>
      </c>
      <c r="J51" s="87">
        <v>113856</v>
      </c>
      <c r="K51" s="87">
        <v>116256</v>
      </c>
      <c r="L51" s="87">
        <v>118793</v>
      </c>
      <c r="M51" s="88">
        <v>122404</v>
      </c>
    </row>
    <row r="52" spans="2:13" ht="27.75" customHeight="1" thickBot="1">
      <c r="B52" s="1175" t="s">
        <v>37</v>
      </c>
      <c r="C52" s="1176"/>
      <c r="D52" s="90"/>
      <c r="E52" s="1177" t="s">
        <v>38</v>
      </c>
      <c r="F52" s="1177"/>
      <c r="G52" s="1177"/>
      <c r="H52" s="1178"/>
      <c r="I52" s="91">
        <v>27048</v>
      </c>
      <c r="J52" s="92">
        <v>16106</v>
      </c>
      <c r="K52" s="92">
        <v>12112</v>
      </c>
      <c r="L52" s="92">
        <v>4448</v>
      </c>
      <c r="M52" s="93">
        <v>791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50589</v>
      </c>
      <c r="E3" s="116"/>
      <c r="F3" s="117">
        <v>47646</v>
      </c>
      <c r="G3" s="118"/>
      <c r="H3" s="119"/>
    </row>
    <row r="4" spans="1:8">
      <c r="A4" s="120"/>
      <c r="B4" s="121"/>
      <c r="C4" s="122"/>
      <c r="D4" s="123">
        <v>32875</v>
      </c>
      <c r="E4" s="124"/>
      <c r="F4" s="125">
        <v>27308</v>
      </c>
      <c r="G4" s="126"/>
      <c r="H4" s="127"/>
    </row>
    <row r="5" spans="1:8">
      <c r="A5" s="108" t="s">
        <v>519</v>
      </c>
      <c r="B5" s="113"/>
      <c r="C5" s="114"/>
      <c r="D5" s="115">
        <v>46397</v>
      </c>
      <c r="E5" s="116"/>
      <c r="F5" s="117">
        <v>47155</v>
      </c>
      <c r="G5" s="118"/>
      <c r="H5" s="119"/>
    </row>
    <row r="6" spans="1:8">
      <c r="A6" s="120"/>
      <c r="B6" s="121"/>
      <c r="C6" s="122"/>
      <c r="D6" s="123">
        <v>23323</v>
      </c>
      <c r="E6" s="124"/>
      <c r="F6" s="125">
        <v>26802</v>
      </c>
      <c r="G6" s="126"/>
      <c r="H6" s="127"/>
    </row>
    <row r="7" spans="1:8">
      <c r="A7" s="108" t="s">
        <v>520</v>
      </c>
      <c r="B7" s="113"/>
      <c r="C7" s="114"/>
      <c r="D7" s="115">
        <v>44198</v>
      </c>
      <c r="E7" s="116"/>
      <c r="F7" s="117">
        <v>43858</v>
      </c>
      <c r="G7" s="118"/>
      <c r="H7" s="119"/>
    </row>
    <row r="8" spans="1:8">
      <c r="A8" s="120"/>
      <c r="B8" s="121"/>
      <c r="C8" s="122"/>
      <c r="D8" s="123">
        <v>17715</v>
      </c>
      <c r="E8" s="124"/>
      <c r="F8" s="125">
        <v>23714</v>
      </c>
      <c r="G8" s="126"/>
      <c r="H8" s="127"/>
    </row>
    <row r="9" spans="1:8">
      <c r="A9" s="108" t="s">
        <v>521</v>
      </c>
      <c r="B9" s="113"/>
      <c r="C9" s="114"/>
      <c r="D9" s="115">
        <v>35320</v>
      </c>
      <c r="E9" s="116"/>
      <c r="F9" s="117">
        <v>41705</v>
      </c>
      <c r="G9" s="118"/>
      <c r="H9" s="119"/>
    </row>
    <row r="10" spans="1:8">
      <c r="A10" s="120"/>
      <c r="B10" s="121"/>
      <c r="C10" s="122"/>
      <c r="D10" s="123">
        <v>16885</v>
      </c>
      <c r="E10" s="124"/>
      <c r="F10" s="125">
        <v>22742</v>
      </c>
      <c r="G10" s="126"/>
      <c r="H10" s="127"/>
    </row>
    <row r="11" spans="1:8">
      <c r="A11" s="108" t="s">
        <v>522</v>
      </c>
      <c r="B11" s="113"/>
      <c r="C11" s="114"/>
      <c r="D11" s="115">
        <v>46980</v>
      </c>
      <c r="E11" s="116"/>
      <c r="F11" s="117">
        <v>47677</v>
      </c>
      <c r="G11" s="118"/>
      <c r="H11" s="119"/>
    </row>
    <row r="12" spans="1:8">
      <c r="A12" s="120"/>
      <c r="B12" s="121"/>
      <c r="C12" s="128"/>
      <c r="D12" s="123">
        <v>19955</v>
      </c>
      <c r="E12" s="124"/>
      <c r="F12" s="125">
        <v>23360</v>
      </c>
      <c r="G12" s="126"/>
      <c r="H12" s="127"/>
    </row>
    <row r="13" spans="1:8">
      <c r="A13" s="108"/>
      <c r="B13" s="113"/>
      <c r="C13" s="129"/>
      <c r="D13" s="130">
        <v>44697</v>
      </c>
      <c r="E13" s="131"/>
      <c r="F13" s="132">
        <v>45608</v>
      </c>
      <c r="G13" s="133"/>
      <c r="H13" s="119"/>
    </row>
    <row r="14" spans="1:8">
      <c r="A14" s="120"/>
      <c r="B14" s="121"/>
      <c r="C14" s="122"/>
      <c r="D14" s="123">
        <v>22151</v>
      </c>
      <c r="E14" s="124"/>
      <c r="F14" s="125">
        <v>24785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9.26</v>
      </c>
      <c r="C19" s="134">
        <f>ROUND(VALUE(SUBSTITUTE(実質収支比率等に係る経年分析!G$48,"▲","-")),2)</f>
        <v>9.89</v>
      </c>
      <c r="D19" s="134">
        <f>ROUND(VALUE(SUBSTITUTE(実質収支比率等に係る経年分析!H$48,"▲","-")),2)</f>
        <v>10.4</v>
      </c>
      <c r="E19" s="134">
        <f>ROUND(VALUE(SUBSTITUTE(実質収支比率等に係る経年分析!I$48,"▲","-")),2)</f>
        <v>10.57</v>
      </c>
      <c r="F19" s="134">
        <f>ROUND(VALUE(SUBSTITUTE(実質収支比率等に係る経年分析!J$48,"▲","-")),2)</f>
        <v>10.7</v>
      </c>
    </row>
    <row r="20" spans="1:11">
      <c r="A20" s="134" t="s">
        <v>43</v>
      </c>
      <c r="B20" s="134">
        <f>ROUND(VALUE(SUBSTITUTE(実質収支比率等に係る経年分析!F$47,"▲","-")),2)</f>
        <v>9.7799999999999994</v>
      </c>
      <c r="C20" s="134">
        <f>ROUND(VALUE(SUBSTITUTE(実質収支比率等に係る経年分析!G$47,"▲","-")),2)</f>
        <v>14.44</v>
      </c>
      <c r="D20" s="134">
        <f>ROUND(VALUE(SUBSTITUTE(実質収支比率等に係る経年分析!H$47,"▲","-")),2)</f>
        <v>16.11</v>
      </c>
      <c r="E20" s="134">
        <f>ROUND(VALUE(SUBSTITUTE(実質収支比率等に係る経年分析!I$47,"▲","-")),2)</f>
        <v>18.86</v>
      </c>
      <c r="F20" s="134">
        <f>ROUND(VALUE(SUBSTITUTE(実質収支比率等に係る経年分析!J$47,"▲","-")),2)</f>
        <v>17.5</v>
      </c>
    </row>
    <row r="21" spans="1:11">
      <c r="A21" s="134" t="s">
        <v>44</v>
      </c>
      <c r="B21" s="134">
        <f>IF(ISNUMBER(VALUE(SUBSTITUTE(実質収支比率等に係る経年分析!F$49,"▲","-"))),ROUND(VALUE(SUBSTITUTE(実質収支比率等に係る経年分析!F$49,"▲","-")),2),NA())</f>
        <v>-0.46</v>
      </c>
      <c r="C21" s="134">
        <f>IF(ISNUMBER(VALUE(SUBSTITUTE(実質収支比率等に係る経年分析!G$49,"▲","-"))),ROUND(VALUE(SUBSTITUTE(実質収支比率等に係る経年分析!G$49,"▲","-")),2),NA())</f>
        <v>5.5</v>
      </c>
      <c r="D21" s="134">
        <f>IF(ISNUMBER(VALUE(SUBSTITUTE(実質収支比率等に係る経年分析!H$49,"▲","-"))),ROUND(VALUE(SUBSTITUTE(実質収支比率等に係る経年分析!H$49,"▲","-")),2),NA())</f>
        <v>2.37</v>
      </c>
      <c r="E21" s="134">
        <f>IF(ISNUMBER(VALUE(SUBSTITUTE(実質収支比率等に係る経年分析!I$49,"▲","-"))),ROUND(VALUE(SUBSTITUTE(実質収支比率等に係る経年分析!I$49,"▲","-")),2),NA())</f>
        <v>3.2</v>
      </c>
      <c r="F21" s="134">
        <f>IF(ISNUMBER(VALUE(SUBSTITUTE(実質収支比率等に係る経年分析!J$49,"▲","-"))),ROUND(VALUE(SUBSTITUTE(実質収支比率等に係る経年分析!J$49,"▲","-")),2),NA())</f>
        <v>-0.88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0.28000000000000003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0.63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0.39</v>
      </c>
    </row>
    <row r="30" spans="1:11">
      <c r="A30" s="135" t="str">
        <f>IF(連結実質赤字比率に係る赤字・黒字の構成分析!C$40="",NA(),連結実質赤字比率に係る赤字・黒字の構成分析!C$40)</f>
        <v>中央卸売市場事業会計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0.53</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3.05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2.79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1.32</v>
      </c>
    </row>
    <row r="32" spans="1:11">
      <c r="A32" s="135" t="str">
        <f>IF(連結実質赤字比率に係る赤字・黒字の構成分析!C$38="",NA(),連結実質赤字比率に係る赤字・黒字の構成分析!C$38)</f>
        <v>競輪事業特別会計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2.52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1.93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1.89</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2.4700000000000002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2.67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2.52</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3.02</v>
      </c>
    </row>
    <row r="35" spans="1:16">
      <c r="A35" s="135" t="str">
        <f>IF(連結実質赤字比率に係る赤字・黒字の構成分析!C$35="",NA(),連結実質赤字比率に係る赤字・黒字の構成分析!C$35)</f>
        <v>市民病院事業会計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4.7300000000000004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10.28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10.54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13888</v>
      </c>
      <c r="E42" s="136"/>
      <c r="F42" s="136"/>
      <c r="G42" s="136">
        <f>'実質公債費比率（分子）の構造'!L$52</f>
        <v>13320</v>
      </c>
      <c r="H42" s="136"/>
      <c r="I42" s="136"/>
      <c r="J42" s="136">
        <f>'実質公債費比率（分子）の構造'!M$52</f>
        <v>13747</v>
      </c>
      <c r="K42" s="136"/>
      <c r="L42" s="136"/>
      <c r="M42" s="136">
        <f>'実質公債費比率（分子）の構造'!N$52</f>
        <v>13158</v>
      </c>
      <c r="N42" s="136"/>
      <c r="O42" s="136"/>
      <c r="P42" s="136">
        <f>'実質公債費比率（分子）の構造'!O$52</f>
        <v>12726</v>
      </c>
    </row>
    <row r="43" spans="1:16">
      <c r="A43" s="136" t="s">
        <v>52</v>
      </c>
      <c r="B43" s="136">
        <f>'実質公債費比率（分子）の構造'!K$51</f>
        <v>5</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461</v>
      </c>
      <c r="C44" s="136"/>
      <c r="D44" s="136"/>
      <c r="E44" s="136">
        <f>'実質公債費比率（分子）の構造'!L$50</f>
        <v>270</v>
      </c>
      <c r="F44" s="136"/>
      <c r="G44" s="136"/>
      <c r="H44" s="136">
        <f>'実質公債費比率（分子）の構造'!M$50</f>
        <v>0</v>
      </c>
      <c r="I44" s="136"/>
      <c r="J44" s="136"/>
      <c r="K44" s="136">
        <f>'実質公債費比率（分子）の構造'!N$50</f>
        <v>0</v>
      </c>
      <c r="L44" s="136"/>
      <c r="M44" s="136"/>
      <c r="N44" s="136" t="str">
        <f>'実質公債費比率（分子）の構造'!O$50</f>
        <v>-</v>
      </c>
      <c r="O44" s="136"/>
      <c r="P44" s="136"/>
    </row>
    <row r="45" spans="1:16">
      <c r="A45" s="136" t="s">
        <v>54</v>
      </c>
      <c r="B45" s="136">
        <f>'実質公債費比率（分子）の構造'!K$49</f>
        <v>34</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2846</v>
      </c>
      <c r="C46" s="136"/>
      <c r="D46" s="136"/>
      <c r="E46" s="136">
        <f>'実質公債費比率（分子）の構造'!L$48</f>
        <v>2709</v>
      </c>
      <c r="F46" s="136"/>
      <c r="G46" s="136"/>
      <c r="H46" s="136">
        <f>'実質公債費比率（分子）の構造'!M$48</f>
        <v>2686</v>
      </c>
      <c r="I46" s="136"/>
      <c r="J46" s="136"/>
      <c r="K46" s="136">
        <f>'実質公債費比率（分子）の構造'!N$48</f>
        <v>2710</v>
      </c>
      <c r="L46" s="136"/>
      <c r="M46" s="136"/>
      <c r="N46" s="136">
        <f>'実質公債費比率（分子）の構造'!O$48</f>
        <v>2861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14851</v>
      </c>
      <c r="C49" s="136"/>
      <c r="D49" s="136"/>
      <c r="E49" s="136">
        <f>'実質公債費比率（分子）の構造'!L$45</f>
        <v>14471</v>
      </c>
      <c r="F49" s="136"/>
      <c r="G49" s="136"/>
      <c r="H49" s="136">
        <f>'実質公債費比率（分子）の構造'!M$45</f>
        <v>14127</v>
      </c>
      <c r="I49" s="136"/>
      <c r="J49" s="136"/>
      <c r="K49" s="136">
        <f>'実質公債費比率（分子）の構造'!N$45</f>
        <v>13504</v>
      </c>
      <c r="L49" s="136"/>
      <c r="M49" s="136"/>
      <c r="N49" s="136">
        <f>'実質公債費比率（分子）の構造'!O$45</f>
        <v>13036</v>
      </c>
      <c r="O49" s="136"/>
      <c r="P49" s="136"/>
    </row>
    <row r="50" spans="1:16">
      <c r="A50" s="136" t="s">
        <v>59</v>
      </c>
      <c r="B50" s="136" t="e">
        <f>NA()</f>
        <v>#N/A</v>
      </c>
      <c r="C50" s="136">
        <f>IF(ISNUMBER('実質公債費比率（分子）の構造'!K$53),'実質公債費比率（分子）の構造'!K$53,NA())</f>
        <v>4309</v>
      </c>
      <c r="D50" s="136" t="e">
        <f>NA()</f>
        <v>#N/A</v>
      </c>
      <c r="E50" s="136" t="e">
        <f>NA()</f>
        <v>#N/A</v>
      </c>
      <c r="F50" s="136">
        <f>IF(ISNUMBER('実質公債費比率（分子）の構造'!L$53),'実質公債費比率（分子）の構造'!L$53,NA())</f>
        <v>4131</v>
      </c>
      <c r="G50" s="136" t="e">
        <f>NA()</f>
        <v>#N/A</v>
      </c>
      <c r="H50" s="136" t="e">
        <f>NA()</f>
        <v>#N/A</v>
      </c>
      <c r="I50" s="136">
        <f>IF(ISNUMBER('実質公債費比率（分子）の構造'!M$53),'実質公債費比率（分子）の構造'!M$53,NA())</f>
        <v>3067</v>
      </c>
      <c r="J50" s="136" t="e">
        <f>NA()</f>
        <v>#N/A</v>
      </c>
      <c r="K50" s="136" t="e">
        <f>NA()</f>
        <v>#N/A</v>
      </c>
      <c r="L50" s="136">
        <f>IF(ISNUMBER('実質公債費比率（分子）の構造'!N$53),'実質公債費比率（分子）の構造'!N$53,NA())</f>
        <v>3057</v>
      </c>
      <c r="M50" s="136" t="e">
        <f>NA()</f>
        <v>#N/A</v>
      </c>
      <c r="N50" s="136" t="e">
        <f>NA()</f>
        <v>#N/A</v>
      </c>
      <c r="O50" s="136">
        <f>IF(ISNUMBER('実質公債費比率（分子）の構造'!O$53),'実質公債費比率（分子）の構造'!O$53,NA())</f>
        <v>3172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108026</v>
      </c>
      <c r="E56" s="135"/>
      <c r="F56" s="135"/>
      <c r="G56" s="135">
        <f>'将来負担比率（分子）の構造'!J$51</f>
        <v>113856</v>
      </c>
      <c r="H56" s="135"/>
      <c r="I56" s="135"/>
      <c r="J56" s="135">
        <f>'将来負担比率（分子）の構造'!K$51</f>
        <v>116256</v>
      </c>
      <c r="K56" s="135"/>
      <c r="L56" s="135"/>
      <c r="M56" s="135">
        <f>'将来負担比率（分子）の構造'!L$51</f>
        <v>118793</v>
      </c>
      <c r="N56" s="135"/>
      <c r="O56" s="135"/>
      <c r="P56" s="135">
        <f>'将来負担比率（分子）の構造'!M$51</f>
        <v>122404</v>
      </c>
    </row>
    <row r="57" spans="1:16">
      <c r="A57" s="135" t="s">
        <v>35</v>
      </c>
      <c r="B57" s="135"/>
      <c r="C57" s="135"/>
      <c r="D57" s="135">
        <f>'将来負担比率（分子）の構造'!I$50</f>
        <v>30616</v>
      </c>
      <c r="E57" s="135"/>
      <c r="F57" s="135"/>
      <c r="G57" s="135">
        <f>'将来負担比率（分子）の構造'!J$50</f>
        <v>34840</v>
      </c>
      <c r="H57" s="135"/>
      <c r="I57" s="135"/>
      <c r="J57" s="135">
        <f>'将来負担比率（分子）の構造'!K$50</f>
        <v>35163</v>
      </c>
      <c r="K57" s="135"/>
      <c r="L57" s="135"/>
      <c r="M57" s="135">
        <f>'将来負担比率（分子）の構造'!L$50</f>
        <v>34712</v>
      </c>
      <c r="N57" s="135"/>
      <c r="O57" s="135"/>
      <c r="P57" s="135">
        <f>'将来負担比率（分子）の構造'!M$50</f>
        <v>32196</v>
      </c>
    </row>
    <row r="58" spans="1:16">
      <c r="A58" s="135" t="s">
        <v>34</v>
      </c>
      <c r="B58" s="135"/>
      <c r="C58" s="135"/>
      <c r="D58" s="135">
        <f>'将来負担比率（分子）の構造'!I$49</f>
        <v>25445</v>
      </c>
      <c r="E58" s="135"/>
      <c r="F58" s="135"/>
      <c r="G58" s="135">
        <f>'将来負担比率（分子）の構造'!J$49</f>
        <v>31010</v>
      </c>
      <c r="H58" s="135"/>
      <c r="I58" s="135"/>
      <c r="J58" s="135">
        <f>'将来負担比率（分子）の構造'!K$49</f>
        <v>35096</v>
      </c>
      <c r="K58" s="135"/>
      <c r="L58" s="135"/>
      <c r="M58" s="135">
        <f>'将来負担比率（分子）の構造'!L$49</f>
        <v>38242</v>
      </c>
      <c r="N58" s="135"/>
      <c r="O58" s="135"/>
      <c r="P58" s="135">
        <f>'将来負担比率（分子）の構造'!M$49</f>
        <v>38796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27</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24980</v>
      </c>
      <c r="C62" s="135"/>
      <c r="D62" s="135"/>
      <c r="E62" s="135">
        <f>'将来負担比率（分子）の構造'!J$45</f>
        <v>23495</v>
      </c>
      <c r="F62" s="135"/>
      <c r="G62" s="135"/>
      <c r="H62" s="135">
        <f>'将来負担比率（分子）の構造'!K$45</f>
        <v>22067</v>
      </c>
      <c r="I62" s="135"/>
      <c r="J62" s="135"/>
      <c r="K62" s="135">
        <f>'将来負担比率（分子）の構造'!L$45</f>
        <v>21169</v>
      </c>
      <c r="L62" s="135"/>
      <c r="M62" s="135"/>
      <c r="N62" s="135">
        <f>'将来負担比率（分子）の構造'!M$45</f>
        <v>20121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34859</v>
      </c>
      <c r="C64" s="135"/>
      <c r="D64" s="135"/>
      <c r="E64" s="135">
        <f>'将来負担比率（分子）の構造'!J$43</f>
        <v>36771</v>
      </c>
      <c r="F64" s="135"/>
      <c r="G64" s="135"/>
      <c r="H64" s="135">
        <f>'将来負担比率（分子）の構造'!K$43</f>
        <v>39714</v>
      </c>
      <c r="I64" s="135"/>
      <c r="J64" s="135"/>
      <c r="K64" s="135">
        <f>'将来負担比率（分子）の構造'!L$43</f>
        <v>38961</v>
      </c>
      <c r="L64" s="135"/>
      <c r="M64" s="135"/>
      <c r="N64" s="135">
        <f>'将来負担比率（分子）の構造'!M$43</f>
        <v>37562</v>
      </c>
      <c r="O64" s="135"/>
      <c r="P64" s="135"/>
    </row>
    <row r="65" spans="1:16">
      <c r="A65" s="135" t="s">
        <v>26</v>
      </c>
      <c r="B65" s="135">
        <f>'将来負担比率（分子）の構造'!I$42</f>
        <v>1585</v>
      </c>
      <c r="C65" s="135"/>
      <c r="D65" s="135"/>
      <c r="E65" s="135">
        <f>'将来負担比率（分子）の構造'!J$42</f>
        <v>2366</v>
      </c>
      <c r="F65" s="135"/>
      <c r="G65" s="135"/>
      <c r="H65" s="135">
        <f>'将来負担比率（分子）の構造'!K$42</f>
        <v>2367</v>
      </c>
      <c r="I65" s="135"/>
      <c r="J65" s="135"/>
      <c r="K65" s="135">
        <f>'将来負担比率（分子）の構造'!L$42</f>
        <v>2367</v>
      </c>
      <c r="L65" s="135"/>
      <c r="M65" s="135"/>
      <c r="N65" s="135">
        <f>'将来負担比率（分子）の構造'!M$42</f>
        <v>2039</v>
      </c>
      <c r="O65" s="135"/>
      <c r="P65" s="135"/>
    </row>
    <row r="66" spans="1:16">
      <c r="A66" s="135" t="s">
        <v>25</v>
      </c>
      <c r="B66" s="135">
        <f>'将来負担比率（分子）の構造'!I$41</f>
        <v>129685</v>
      </c>
      <c r="C66" s="135"/>
      <c r="D66" s="135"/>
      <c r="E66" s="135">
        <f>'将来負担比率（分子）の構造'!J$41</f>
        <v>133178</v>
      </c>
      <c r="F66" s="135"/>
      <c r="G66" s="135"/>
      <c r="H66" s="135">
        <f>'将来負担比率（分子）の構造'!K$41</f>
        <v>134480</v>
      </c>
      <c r="I66" s="135"/>
      <c r="J66" s="135"/>
      <c r="K66" s="135">
        <f>'将来負担比率（分子）の構造'!L$41</f>
        <v>133697</v>
      </c>
      <c r="L66" s="135"/>
      <c r="M66" s="135"/>
      <c r="N66" s="135">
        <f>'将来負担比率（分子）の構造'!M$41</f>
        <v>134465</v>
      </c>
      <c r="O66" s="135"/>
      <c r="P66" s="135"/>
    </row>
    <row r="67" spans="1:16">
      <c r="A67" s="135" t="s">
        <v>63</v>
      </c>
      <c r="B67" s="135" t="e">
        <f>NA()</f>
        <v>#N/A</v>
      </c>
      <c r="C67" s="135">
        <f>IF(ISNUMBER('将来負担比率（分子）の構造'!I$52), IF('将来負担比率（分子）の構造'!I$52 &lt; 0, 0, '将来負担比率（分子）の構造'!I$52), NA())</f>
        <v>27048</v>
      </c>
      <c r="D67" s="135" t="e">
        <f>NA()</f>
        <v>#N/A</v>
      </c>
      <c r="E67" s="135" t="e">
        <f>NA()</f>
        <v>#N/A</v>
      </c>
      <c r="F67" s="135">
        <f>IF(ISNUMBER('将来負担比率（分子）の構造'!J$52), IF('将来負担比率（分子）の構造'!J$52 &lt; 0, 0, '将来負担比率（分子）の構造'!J$52), NA())</f>
        <v>16106</v>
      </c>
      <c r="G67" s="135" t="e">
        <f>NA()</f>
        <v>#N/A</v>
      </c>
      <c r="H67" s="135" t="e">
        <f>NA()</f>
        <v>#N/A</v>
      </c>
      <c r="I67" s="135">
        <f>IF(ISNUMBER('将来負担比率（分子）の構造'!K$52), IF('将来負担比率（分子）の構造'!K$52 &lt; 0, 0, '将来負担比率（分子）の構造'!K$52), NA())</f>
        <v>12112</v>
      </c>
      <c r="J67" s="135" t="e">
        <f>NA()</f>
        <v>#N/A</v>
      </c>
      <c r="K67" s="135" t="e">
        <f>NA()</f>
        <v>#N/A</v>
      </c>
      <c r="L67" s="135">
        <f>IF(ISNUMBER('将来負担比率（分子）の構造'!L$52), IF('将来負担比率（分子）の構造'!L$52 &lt; 0, 0, '将来負担比率（分子）の構造'!L$52), NA())</f>
        <v>4448</v>
      </c>
      <c r="M67" s="135" t="e">
        <f>NA()</f>
        <v>#N/A</v>
      </c>
      <c r="N67" s="135" t="e">
        <f>NA()</f>
        <v>#N/A</v>
      </c>
      <c r="O67" s="135">
        <f>IF(ISNUMBER('将来負担比率（分子）の構造'!M$52), IF('将来負担比率（分子）の構造'!M$52 &lt; 0, 0, '将来負担比率（分子）の構造'!M$52), NA())</f>
        <v>791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64977053</v>
      </c>
      <c r="S5" s="637"/>
      <c r="T5" s="637"/>
      <c r="U5" s="637"/>
      <c r="V5" s="637"/>
      <c r="W5" s="637"/>
      <c r="X5" s="637"/>
      <c r="Y5" s="684"/>
      <c r="Z5" s="697">
        <v>40.9</v>
      </c>
      <c r="AA5" s="697"/>
      <c r="AB5" s="697"/>
      <c r="AC5" s="697"/>
      <c r="AD5" s="698">
        <v>59678497</v>
      </c>
      <c r="AE5" s="698"/>
      <c r="AF5" s="698"/>
      <c r="AG5" s="698"/>
      <c r="AH5" s="698"/>
      <c r="AI5" s="698"/>
      <c r="AJ5" s="698"/>
      <c r="AK5" s="698"/>
      <c r="AL5" s="685">
        <v>76.3</v>
      </c>
      <c r="AM5" s="654"/>
      <c r="AN5" s="654"/>
      <c r="AO5" s="686"/>
      <c r="AP5" s="673" t="s">
        <v>208</v>
      </c>
      <c r="AQ5" s="674"/>
      <c r="AR5" s="674"/>
      <c r="AS5" s="674"/>
      <c r="AT5" s="674"/>
      <c r="AU5" s="674"/>
      <c r="AV5" s="674"/>
      <c r="AW5" s="674"/>
      <c r="AX5" s="674"/>
      <c r="AY5" s="674"/>
      <c r="AZ5" s="674"/>
      <c r="BA5" s="674"/>
      <c r="BB5" s="674"/>
      <c r="BC5" s="674"/>
      <c r="BD5" s="674"/>
      <c r="BE5" s="674"/>
      <c r="BF5" s="675"/>
      <c r="BG5" s="586">
        <v>58151688</v>
      </c>
      <c r="BH5" s="587"/>
      <c r="BI5" s="587"/>
      <c r="BJ5" s="587"/>
      <c r="BK5" s="587"/>
      <c r="BL5" s="587"/>
      <c r="BM5" s="587"/>
      <c r="BN5" s="588"/>
      <c r="BO5" s="639">
        <v>89.5</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1065476</v>
      </c>
      <c r="S6" s="587"/>
      <c r="T6" s="587"/>
      <c r="U6" s="587"/>
      <c r="V6" s="587"/>
      <c r="W6" s="587"/>
      <c r="X6" s="587"/>
      <c r="Y6" s="588"/>
      <c r="Z6" s="639">
        <v>0.7</v>
      </c>
      <c r="AA6" s="639"/>
      <c r="AB6" s="639"/>
      <c r="AC6" s="639"/>
      <c r="AD6" s="640">
        <v>1065476</v>
      </c>
      <c r="AE6" s="640"/>
      <c r="AF6" s="640"/>
      <c r="AG6" s="640"/>
      <c r="AH6" s="640"/>
      <c r="AI6" s="640"/>
      <c r="AJ6" s="640"/>
      <c r="AK6" s="640"/>
      <c r="AL6" s="609">
        <v>1.4</v>
      </c>
      <c r="AM6" s="641"/>
      <c r="AN6" s="641"/>
      <c r="AO6" s="642"/>
      <c r="AP6" s="583" t="s">
        <v>214</v>
      </c>
      <c r="AQ6" s="584"/>
      <c r="AR6" s="584"/>
      <c r="AS6" s="584"/>
      <c r="AT6" s="584"/>
      <c r="AU6" s="584"/>
      <c r="AV6" s="584"/>
      <c r="AW6" s="584"/>
      <c r="AX6" s="584"/>
      <c r="AY6" s="584"/>
      <c r="AZ6" s="584"/>
      <c r="BA6" s="584"/>
      <c r="BB6" s="584"/>
      <c r="BC6" s="584"/>
      <c r="BD6" s="584"/>
      <c r="BE6" s="584"/>
      <c r="BF6" s="585"/>
      <c r="BG6" s="586">
        <v>58151688</v>
      </c>
      <c r="BH6" s="587"/>
      <c r="BI6" s="587"/>
      <c r="BJ6" s="587"/>
      <c r="BK6" s="587"/>
      <c r="BL6" s="587"/>
      <c r="BM6" s="587"/>
      <c r="BN6" s="588"/>
      <c r="BO6" s="639">
        <v>89.5</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850576</v>
      </c>
      <c r="CS6" s="587"/>
      <c r="CT6" s="587"/>
      <c r="CU6" s="587"/>
      <c r="CV6" s="587"/>
      <c r="CW6" s="587"/>
      <c r="CX6" s="587"/>
      <c r="CY6" s="588"/>
      <c r="CZ6" s="639">
        <v>0.6</v>
      </c>
      <c r="DA6" s="639"/>
      <c r="DB6" s="639"/>
      <c r="DC6" s="639"/>
      <c r="DD6" s="592" t="s">
        <v>209</v>
      </c>
      <c r="DE6" s="587"/>
      <c r="DF6" s="587"/>
      <c r="DG6" s="587"/>
      <c r="DH6" s="587"/>
      <c r="DI6" s="587"/>
      <c r="DJ6" s="587"/>
      <c r="DK6" s="587"/>
      <c r="DL6" s="587"/>
      <c r="DM6" s="587"/>
      <c r="DN6" s="587"/>
      <c r="DO6" s="587"/>
      <c r="DP6" s="588"/>
      <c r="DQ6" s="592">
        <v>850571</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178385</v>
      </c>
      <c r="S7" s="587"/>
      <c r="T7" s="587"/>
      <c r="U7" s="587"/>
      <c r="V7" s="587"/>
      <c r="W7" s="587"/>
      <c r="X7" s="587"/>
      <c r="Y7" s="588"/>
      <c r="Z7" s="639">
        <v>0.1</v>
      </c>
      <c r="AA7" s="639"/>
      <c r="AB7" s="639"/>
      <c r="AC7" s="639"/>
      <c r="AD7" s="640">
        <v>178385</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29060061</v>
      </c>
      <c r="BH7" s="587"/>
      <c r="BI7" s="587"/>
      <c r="BJ7" s="587"/>
      <c r="BK7" s="587"/>
      <c r="BL7" s="587"/>
      <c r="BM7" s="587"/>
      <c r="BN7" s="588"/>
      <c r="BO7" s="639">
        <v>44.7</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12520442</v>
      </c>
      <c r="CS7" s="587"/>
      <c r="CT7" s="587"/>
      <c r="CU7" s="587"/>
      <c r="CV7" s="587"/>
      <c r="CW7" s="587"/>
      <c r="CX7" s="587"/>
      <c r="CY7" s="588"/>
      <c r="CZ7" s="639">
        <v>8.5</v>
      </c>
      <c r="DA7" s="639"/>
      <c r="DB7" s="639"/>
      <c r="DC7" s="639"/>
      <c r="DD7" s="592">
        <v>908509</v>
      </c>
      <c r="DE7" s="587"/>
      <c r="DF7" s="587"/>
      <c r="DG7" s="587"/>
      <c r="DH7" s="587"/>
      <c r="DI7" s="587"/>
      <c r="DJ7" s="587"/>
      <c r="DK7" s="587"/>
      <c r="DL7" s="587"/>
      <c r="DM7" s="587"/>
      <c r="DN7" s="587"/>
      <c r="DO7" s="587"/>
      <c r="DP7" s="588"/>
      <c r="DQ7" s="592">
        <v>10811441</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242510</v>
      </c>
      <c r="S8" s="587"/>
      <c r="T8" s="587"/>
      <c r="U8" s="587"/>
      <c r="V8" s="587"/>
      <c r="W8" s="587"/>
      <c r="X8" s="587"/>
      <c r="Y8" s="588"/>
      <c r="Z8" s="639">
        <v>0.2</v>
      </c>
      <c r="AA8" s="639"/>
      <c r="AB8" s="639"/>
      <c r="AC8" s="639"/>
      <c r="AD8" s="640">
        <v>242510</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576727</v>
      </c>
      <c r="BH8" s="587"/>
      <c r="BI8" s="587"/>
      <c r="BJ8" s="587"/>
      <c r="BK8" s="587"/>
      <c r="BL8" s="587"/>
      <c r="BM8" s="587"/>
      <c r="BN8" s="588"/>
      <c r="BO8" s="639">
        <v>0.9</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52734394</v>
      </c>
      <c r="CS8" s="587"/>
      <c r="CT8" s="587"/>
      <c r="CU8" s="587"/>
      <c r="CV8" s="587"/>
      <c r="CW8" s="587"/>
      <c r="CX8" s="587"/>
      <c r="CY8" s="588"/>
      <c r="CZ8" s="639">
        <v>35.799999999999997</v>
      </c>
      <c r="DA8" s="639"/>
      <c r="DB8" s="639"/>
      <c r="DC8" s="639"/>
      <c r="DD8" s="592">
        <v>576423</v>
      </c>
      <c r="DE8" s="587"/>
      <c r="DF8" s="587"/>
      <c r="DG8" s="587"/>
      <c r="DH8" s="587"/>
      <c r="DI8" s="587"/>
      <c r="DJ8" s="587"/>
      <c r="DK8" s="587"/>
      <c r="DL8" s="587"/>
      <c r="DM8" s="587"/>
      <c r="DN8" s="587"/>
      <c r="DO8" s="587"/>
      <c r="DP8" s="588"/>
      <c r="DQ8" s="592">
        <v>26632801</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387968</v>
      </c>
      <c r="S9" s="587"/>
      <c r="T9" s="587"/>
      <c r="U9" s="587"/>
      <c r="V9" s="587"/>
      <c r="W9" s="587"/>
      <c r="X9" s="587"/>
      <c r="Y9" s="588"/>
      <c r="Z9" s="639">
        <v>0.2</v>
      </c>
      <c r="AA9" s="639"/>
      <c r="AB9" s="639"/>
      <c r="AC9" s="639"/>
      <c r="AD9" s="640">
        <v>387968</v>
      </c>
      <c r="AE9" s="640"/>
      <c r="AF9" s="640"/>
      <c r="AG9" s="640"/>
      <c r="AH9" s="640"/>
      <c r="AI9" s="640"/>
      <c r="AJ9" s="640"/>
      <c r="AK9" s="640"/>
      <c r="AL9" s="609">
        <v>0.5</v>
      </c>
      <c r="AM9" s="641"/>
      <c r="AN9" s="641"/>
      <c r="AO9" s="642"/>
      <c r="AP9" s="583" t="s">
        <v>223</v>
      </c>
      <c r="AQ9" s="584"/>
      <c r="AR9" s="584"/>
      <c r="AS9" s="584"/>
      <c r="AT9" s="584"/>
      <c r="AU9" s="584"/>
      <c r="AV9" s="584"/>
      <c r="AW9" s="584"/>
      <c r="AX9" s="584"/>
      <c r="AY9" s="584"/>
      <c r="AZ9" s="584"/>
      <c r="BA9" s="584"/>
      <c r="BB9" s="584"/>
      <c r="BC9" s="584"/>
      <c r="BD9" s="584"/>
      <c r="BE9" s="584"/>
      <c r="BF9" s="585"/>
      <c r="BG9" s="586">
        <v>22311172</v>
      </c>
      <c r="BH9" s="587"/>
      <c r="BI9" s="587"/>
      <c r="BJ9" s="587"/>
      <c r="BK9" s="587"/>
      <c r="BL9" s="587"/>
      <c r="BM9" s="587"/>
      <c r="BN9" s="588"/>
      <c r="BO9" s="639">
        <v>34.299999999999997</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13145354</v>
      </c>
      <c r="CS9" s="587"/>
      <c r="CT9" s="587"/>
      <c r="CU9" s="587"/>
      <c r="CV9" s="587"/>
      <c r="CW9" s="587"/>
      <c r="CX9" s="587"/>
      <c r="CY9" s="588"/>
      <c r="CZ9" s="639">
        <v>8.9</v>
      </c>
      <c r="DA9" s="639"/>
      <c r="DB9" s="639"/>
      <c r="DC9" s="639"/>
      <c r="DD9" s="592">
        <v>1670545</v>
      </c>
      <c r="DE9" s="587"/>
      <c r="DF9" s="587"/>
      <c r="DG9" s="587"/>
      <c r="DH9" s="587"/>
      <c r="DI9" s="587"/>
      <c r="DJ9" s="587"/>
      <c r="DK9" s="587"/>
      <c r="DL9" s="587"/>
      <c r="DM9" s="587"/>
      <c r="DN9" s="587"/>
      <c r="DO9" s="587"/>
      <c r="DP9" s="588"/>
      <c r="DQ9" s="592">
        <v>10971201</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4099162</v>
      </c>
      <c r="S10" s="587"/>
      <c r="T10" s="587"/>
      <c r="U10" s="587"/>
      <c r="V10" s="587"/>
      <c r="W10" s="587"/>
      <c r="X10" s="587"/>
      <c r="Y10" s="588"/>
      <c r="Z10" s="639">
        <v>2.6</v>
      </c>
      <c r="AA10" s="639"/>
      <c r="AB10" s="639"/>
      <c r="AC10" s="639"/>
      <c r="AD10" s="640">
        <v>4099162</v>
      </c>
      <c r="AE10" s="640"/>
      <c r="AF10" s="640"/>
      <c r="AG10" s="640"/>
      <c r="AH10" s="640"/>
      <c r="AI10" s="640"/>
      <c r="AJ10" s="640"/>
      <c r="AK10" s="640"/>
      <c r="AL10" s="609">
        <v>5.2</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1316682</v>
      </c>
      <c r="BH10" s="587"/>
      <c r="BI10" s="587"/>
      <c r="BJ10" s="587"/>
      <c r="BK10" s="587"/>
      <c r="BL10" s="587"/>
      <c r="BM10" s="587"/>
      <c r="BN10" s="588"/>
      <c r="BO10" s="639">
        <v>2</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90844</v>
      </c>
      <c r="CS10" s="587"/>
      <c r="CT10" s="587"/>
      <c r="CU10" s="587"/>
      <c r="CV10" s="587"/>
      <c r="CW10" s="587"/>
      <c r="CX10" s="587"/>
      <c r="CY10" s="588"/>
      <c r="CZ10" s="639">
        <v>0.1</v>
      </c>
      <c r="DA10" s="639"/>
      <c r="DB10" s="639"/>
      <c r="DC10" s="639"/>
      <c r="DD10" s="592" t="s">
        <v>112</v>
      </c>
      <c r="DE10" s="587"/>
      <c r="DF10" s="587"/>
      <c r="DG10" s="587"/>
      <c r="DH10" s="587"/>
      <c r="DI10" s="587"/>
      <c r="DJ10" s="587"/>
      <c r="DK10" s="587"/>
      <c r="DL10" s="587"/>
      <c r="DM10" s="587"/>
      <c r="DN10" s="587"/>
      <c r="DO10" s="587"/>
      <c r="DP10" s="588"/>
      <c r="DQ10" s="592">
        <v>58589</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16793</v>
      </c>
      <c r="S11" s="587"/>
      <c r="T11" s="587"/>
      <c r="U11" s="587"/>
      <c r="V11" s="587"/>
      <c r="W11" s="587"/>
      <c r="X11" s="587"/>
      <c r="Y11" s="588"/>
      <c r="Z11" s="639">
        <v>0</v>
      </c>
      <c r="AA11" s="639"/>
      <c r="AB11" s="639"/>
      <c r="AC11" s="639"/>
      <c r="AD11" s="640">
        <v>16793</v>
      </c>
      <c r="AE11" s="640"/>
      <c r="AF11" s="640"/>
      <c r="AG11" s="640"/>
      <c r="AH11" s="640"/>
      <c r="AI11" s="640"/>
      <c r="AJ11" s="640"/>
      <c r="AK11" s="640"/>
      <c r="AL11" s="609">
        <v>0</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4855480</v>
      </c>
      <c r="BH11" s="587"/>
      <c r="BI11" s="587"/>
      <c r="BJ11" s="587"/>
      <c r="BK11" s="587"/>
      <c r="BL11" s="587"/>
      <c r="BM11" s="587"/>
      <c r="BN11" s="588"/>
      <c r="BO11" s="639">
        <v>7.5</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1016417</v>
      </c>
      <c r="CS11" s="587"/>
      <c r="CT11" s="587"/>
      <c r="CU11" s="587"/>
      <c r="CV11" s="587"/>
      <c r="CW11" s="587"/>
      <c r="CX11" s="587"/>
      <c r="CY11" s="588"/>
      <c r="CZ11" s="639">
        <v>0.7</v>
      </c>
      <c r="DA11" s="639"/>
      <c r="DB11" s="639"/>
      <c r="DC11" s="639"/>
      <c r="DD11" s="592">
        <v>397662</v>
      </c>
      <c r="DE11" s="587"/>
      <c r="DF11" s="587"/>
      <c r="DG11" s="587"/>
      <c r="DH11" s="587"/>
      <c r="DI11" s="587"/>
      <c r="DJ11" s="587"/>
      <c r="DK11" s="587"/>
      <c r="DL11" s="587"/>
      <c r="DM11" s="587"/>
      <c r="DN11" s="587"/>
      <c r="DO11" s="587"/>
      <c r="DP11" s="588"/>
      <c r="DQ11" s="592">
        <v>801742</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25481849</v>
      </c>
      <c r="BH12" s="587"/>
      <c r="BI12" s="587"/>
      <c r="BJ12" s="587"/>
      <c r="BK12" s="587"/>
      <c r="BL12" s="587"/>
      <c r="BM12" s="587"/>
      <c r="BN12" s="588"/>
      <c r="BO12" s="639">
        <v>39.200000000000003</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11316063</v>
      </c>
      <c r="CS12" s="587"/>
      <c r="CT12" s="587"/>
      <c r="CU12" s="587"/>
      <c r="CV12" s="587"/>
      <c r="CW12" s="587"/>
      <c r="CX12" s="587"/>
      <c r="CY12" s="588"/>
      <c r="CZ12" s="639">
        <v>7.7</v>
      </c>
      <c r="DA12" s="639"/>
      <c r="DB12" s="639"/>
      <c r="DC12" s="639"/>
      <c r="DD12" s="592">
        <v>301942</v>
      </c>
      <c r="DE12" s="587"/>
      <c r="DF12" s="587"/>
      <c r="DG12" s="587"/>
      <c r="DH12" s="587"/>
      <c r="DI12" s="587"/>
      <c r="DJ12" s="587"/>
      <c r="DK12" s="587"/>
      <c r="DL12" s="587"/>
      <c r="DM12" s="587"/>
      <c r="DN12" s="587"/>
      <c r="DO12" s="587"/>
      <c r="DP12" s="588"/>
      <c r="DQ12" s="592">
        <v>2308179</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337070</v>
      </c>
      <c r="S13" s="587"/>
      <c r="T13" s="587"/>
      <c r="U13" s="587"/>
      <c r="V13" s="587"/>
      <c r="W13" s="587"/>
      <c r="X13" s="587"/>
      <c r="Y13" s="588"/>
      <c r="Z13" s="639">
        <v>0.2</v>
      </c>
      <c r="AA13" s="639"/>
      <c r="AB13" s="639"/>
      <c r="AC13" s="639"/>
      <c r="AD13" s="640">
        <v>337070</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25416644</v>
      </c>
      <c r="BH13" s="587"/>
      <c r="BI13" s="587"/>
      <c r="BJ13" s="587"/>
      <c r="BK13" s="587"/>
      <c r="BL13" s="587"/>
      <c r="BM13" s="587"/>
      <c r="BN13" s="588"/>
      <c r="BO13" s="639">
        <v>39.1</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16137865</v>
      </c>
      <c r="CS13" s="587"/>
      <c r="CT13" s="587"/>
      <c r="CU13" s="587"/>
      <c r="CV13" s="587"/>
      <c r="CW13" s="587"/>
      <c r="CX13" s="587"/>
      <c r="CY13" s="588"/>
      <c r="CZ13" s="639">
        <v>11</v>
      </c>
      <c r="DA13" s="639"/>
      <c r="DB13" s="639"/>
      <c r="DC13" s="639"/>
      <c r="DD13" s="592">
        <v>8591147</v>
      </c>
      <c r="DE13" s="587"/>
      <c r="DF13" s="587"/>
      <c r="DG13" s="587"/>
      <c r="DH13" s="587"/>
      <c r="DI13" s="587"/>
      <c r="DJ13" s="587"/>
      <c r="DK13" s="587"/>
      <c r="DL13" s="587"/>
      <c r="DM13" s="587"/>
      <c r="DN13" s="587"/>
      <c r="DO13" s="587"/>
      <c r="DP13" s="588"/>
      <c r="DQ13" s="592">
        <v>9734366</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611622</v>
      </c>
      <c r="BH14" s="587"/>
      <c r="BI14" s="587"/>
      <c r="BJ14" s="587"/>
      <c r="BK14" s="587"/>
      <c r="BL14" s="587"/>
      <c r="BM14" s="587"/>
      <c r="BN14" s="588"/>
      <c r="BO14" s="639">
        <v>0.9</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5435840</v>
      </c>
      <c r="CS14" s="587"/>
      <c r="CT14" s="587"/>
      <c r="CU14" s="587"/>
      <c r="CV14" s="587"/>
      <c r="CW14" s="587"/>
      <c r="CX14" s="587"/>
      <c r="CY14" s="588"/>
      <c r="CZ14" s="639">
        <v>3.7</v>
      </c>
      <c r="DA14" s="639"/>
      <c r="DB14" s="639"/>
      <c r="DC14" s="639"/>
      <c r="DD14" s="592">
        <v>728710</v>
      </c>
      <c r="DE14" s="587"/>
      <c r="DF14" s="587"/>
      <c r="DG14" s="587"/>
      <c r="DH14" s="587"/>
      <c r="DI14" s="587"/>
      <c r="DJ14" s="587"/>
      <c r="DK14" s="587"/>
      <c r="DL14" s="587"/>
      <c r="DM14" s="587"/>
      <c r="DN14" s="587"/>
      <c r="DO14" s="587"/>
      <c r="DP14" s="588"/>
      <c r="DQ14" s="592">
        <v>4417981</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227203</v>
      </c>
      <c r="S15" s="587"/>
      <c r="T15" s="587"/>
      <c r="U15" s="587"/>
      <c r="V15" s="587"/>
      <c r="W15" s="587"/>
      <c r="X15" s="587"/>
      <c r="Y15" s="588"/>
      <c r="Z15" s="639">
        <v>0.1</v>
      </c>
      <c r="AA15" s="639"/>
      <c r="AB15" s="639"/>
      <c r="AC15" s="639"/>
      <c r="AD15" s="640">
        <v>227203</v>
      </c>
      <c r="AE15" s="640"/>
      <c r="AF15" s="640"/>
      <c r="AG15" s="640"/>
      <c r="AH15" s="640"/>
      <c r="AI15" s="640"/>
      <c r="AJ15" s="640"/>
      <c r="AK15" s="640"/>
      <c r="AL15" s="609">
        <v>0.3</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2998156</v>
      </c>
      <c r="BH15" s="587"/>
      <c r="BI15" s="587"/>
      <c r="BJ15" s="587"/>
      <c r="BK15" s="587"/>
      <c r="BL15" s="587"/>
      <c r="BM15" s="587"/>
      <c r="BN15" s="588"/>
      <c r="BO15" s="639">
        <v>4.5999999999999996</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21030182</v>
      </c>
      <c r="CS15" s="587"/>
      <c r="CT15" s="587"/>
      <c r="CU15" s="587"/>
      <c r="CV15" s="587"/>
      <c r="CW15" s="587"/>
      <c r="CX15" s="587"/>
      <c r="CY15" s="588"/>
      <c r="CZ15" s="639">
        <v>14.3</v>
      </c>
      <c r="DA15" s="639"/>
      <c r="DB15" s="639"/>
      <c r="DC15" s="639"/>
      <c r="DD15" s="592">
        <v>6398258</v>
      </c>
      <c r="DE15" s="587"/>
      <c r="DF15" s="587"/>
      <c r="DG15" s="587"/>
      <c r="DH15" s="587"/>
      <c r="DI15" s="587"/>
      <c r="DJ15" s="587"/>
      <c r="DK15" s="587"/>
      <c r="DL15" s="587"/>
      <c r="DM15" s="587"/>
      <c r="DN15" s="587"/>
      <c r="DO15" s="587"/>
      <c r="DP15" s="588"/>
      <c r="DQ15" s="592">
        <v>13602335</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12141601</v>
      </c>
      <c r="S16" s="587"/>
      <c r="T16" s="587"/>
      <c r="U16" s="587"/>
      <c r="V16" s="587"/>
      <c r="W16" s="587"/>
      <c r="X16" s="587"/>
      <c r="Y16" s="588"/>
      <c r="Z16" s="639">
        <v>7.6</v>
      </c>
      <c r="AA16" s="639"/>
      <c r="AB16" s="639"/>
      <c r="AC16" s="639"/>
      <c r="AD16" s="640">
        <v>11321566</v>
      </c>
      <c r="AE16" s="640"/>
      <c r="AF16" s="640"/>
      <c r="AG16" s="640"/>
      <c r="AH16" s="640"/>
      <c r="AI16" s="640"/>
      <c r="AJ16" s="640"/>
      <c r="AK16" s="640"/>
      <c r="AL16" s="609">
        <v>14.5</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11321566</v>
      </c>
      <c r="S17" s="587"/>
      <c r="T17" s="587"/>
      <c r="U17" s="587"/>
      <c r="V17" s="587"/>
      <c r="W17" s="587"/>
      <c r="X17" s="587"/>
      <c r="Y17" s="588"/>
      <c r="Z17" s="639">
        <v>7.1</v>
      </c>
      <c r="AA17" s="639"/>
      <c r="AB17" s="639"/>
      <c r="AC17" s="639"/>
      <c r="AD17" s="640">
        <v>11321566</v>
      </c>
      <c r="AE17" s="640"/>
      <c r="AF17" s="640"/>
      <c r="AG17" s="640"/>
      <c r="AH17" s="640"/>
      <c r="AI17" s="640"/>
      <c r="AJ17" s="640"/>
      <c r="AK17" s="640"/>
      <c r="AL17" s="609">
        <v>14.5</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13036889</v>
      </c>
      <c r="CS17" s="587"/>
      <c r="CT17" s="587"/>
      <c r="CU17" s="587"/>
      <c r="CV17" s="587"/>
      <c r="CW17" s="587"/>
      <c r="CX17" s="587"/>
      <c r="CY17" s="588"/>
      <c r="CZ17" s="639">
        <v>8.8000000000000007</v>
      </c>
      <c r="DA17" s="639"/>
      <c r="DB17" s="639"/>
      <c r="DC17" s="639"/>
      <c r="DD17" s="592" t="s">
        <v>112</v>
      </c>
      <c r="DE17" s="587"/>
      <c r="DF17" s="587"/>
      <c r="DG17" s="587"/>
      <c r="DH17" s="587"/>
      <c r="DI17" s="587"/>
      <c r="DJ17" s="587"/>
      <c r="DK17" s="587"/>
      <c r="DL17" s="587"/>
      <c r="DM17" s="587"/>
      <c r="DN17" s="587"/>
      <c r="DO17" s="587"/>
      <c r="DP17" s="588"/>
      <c r="DQ17" s="592">
        <v>12782671</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820032</v>
      </c>
      <c r="S18" s="587"/>
      <c r="T18" s="587"/>
      <c r="U18" s="587"/>
      <c r="V18" s="587"/>
      <c r="W18" s="587"/>
      <c r="X18" s="587"/>
      <c r="Y18" s="588"/>
      <c r="Z18" s="639">
        <v>0.5</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3</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6825365</v>
      </c>
      <c r="BH19" s="587"/>
      <c r="BI19" s="587"/>
      <c r="BJ19" s="587"/>
      <c r="BK19" s="587"/>
      <c r="BL19" s="587"/>
      <c r="BM19" s="587"/>
      <c r="BN19" s="588"/>
      <c r="BO19" s="639">
        <v>10.5</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83673221</v>
      </c>
      <c r="S20" s="587"/>
      <c r="T20" s="587"/>
      <c r="U20" s="587"/>
      <c r="V20" s="587"/>
      <c r="W20" s="587"/>
      <c r="X20" s="587"/>
      <c r="Y20" s="588"/>
      <c r="Z20" s="639">
        <v>52.6</v>
      </c>
      <c r="AA20" s="639"/>
      <c r="AB20" s="639"/>
      <c r="AC20" s="639"/>
      <c r="AD20" s="640">
        <v>77554630</v>
      </c>
      <c r="AE20" s="640"/>
      <c r="AF20" s="640"/>
      <c r="AG20" s="640"/>
      <c r="AH20" s="640"/>
      <c r="AI20" s="640"/>
      <c r="AJ20" s="640"/>
      <c r="AK20" s="640"/>
      <c r="AL20" s="609">
        <v>99.1</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6825365</v>
      </c>
      <c r="BH20" s="587"/>
      <c r="BI20" s="587"/>
      <c r="BJ20" s="587"/>
      <c r="BK20" s="587"/>
      <c r="BL20" s="587"/>
      <c r="BM20" s="587"/>
      <c r="BN20" s="588"/>
      <c r="BO20" s="639">
        <v>10.5</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147314866</v>
      </c>
      <c r="CS20" s="587"/>
      <c r="CT20" s="587"/>
      <c r="CU20" s="587"/>
      <c r="CV20" s="587"/>
      <c r="CW20" s="587"/>
      <c r="CX20" s="587"/>
      <c r="CY20" s="588"/>
      <c r="CZ20" s="639">
        <v>100</v>
      </c>
      <c r="DA20" s="639"/>
      <c r="DB20" s="639"/>
      <c r="DC20" s="639"/>
      <c r="DD20" s="592">
        <v>19573196</v>
      </c>
      <c r="DE20" s="587"/>
      <c r="DF20" s="587"/>
      <c r="DG20" s="587"/>
      <c r="DH20" s="587"/>
      <c r="DI20" s="587"/>
      <c r="DJ20" s="587"/>
      <c r="DK20" s="587"/>
      <c r="DL20" s="587"/>
      <c r="DM20" s="587"/>
      <c r="DN20" s="587"/>
      <c r="DO20" s="587"/>
      <c r="DP20" s="588"/>
      <c r="DQ20" s="592">
        <v>92971877</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87978</v>
      </c>
      <c r="S21" s="587"/>
      <c r="T21" s="587"/>
      <c r="U21" s="587"/>
      <c r="V21" s="587"/>
      <c r="W21" s="587"/>
      <c r="X21" s="587"/>
      <c r="Y21" s="588"/>
      <c r="Z21" s="639">
        <v>0.1</v>
      </c>
      <c r="AA21" s="639"/>
      <c r="AB21" s="639"/>
      <c r="AC21" s="639"/>
      <c r="AD21" s="640">
        <v>87978</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33548</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1643493</v>
      </c>
      <c r="S22" s="587"/>
      <c r="T22" s="587"/>
      <c r="U22" s="587"/>
      <c r="V22" s="587"/>
      <c r="W22" s="587"/>
      <c r="X22" s="587"/>
      <c r="Y22" s="588"/>
      <c r="Z22" s="639">
        <v>1</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v>1493261</v>
      </c>
      <c r="BH22" s="587"/>
      <c r="BI22" s="587"/>
      <c r="BJ22" s="587"/>
      <c r="BK22" s="587"/>
      <c r="BL22" s="587"/>
      <c r="BM22" s="587"/>
      <c r="BN22" s="588"/>
      <c r="BO22" s="639">
        <v>2.2999999999999998</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3096344</v>
      </c>
      <c r="S23" s="587"/>
      <c r="T23" s="587"/>
      <c r="U23" s="587"/>
      <c r="V23" s="587"/>
      <c r="W23" s="587"/>
      <c r="X23" s="587"/>
      <c r="Y23" s="588"/>
      <c r="Z23" s="639">
        <v>1.9</v>
      </c>
      <c r="AA23" s="639"/>
      <c r="AB23" s="639"/>
      <c r="AC23" s="639"/>
      <c r="AD23" s="640">
        <v>412262</v>
      </c>
      <c r="AE23" s="640"/>
      <c r="AF23" s="640"/>
      <c r="AG23" s="640"/>
      <c r="AH23" s="640"/>
      <c r="AI23" s="640"/>
      <c r="AJ23" s="640"/>
      <c r="AK23" s="640"/>
      <c r="AL23" s="609">
        <v>0.5</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5298556</v>
      </c>
      <c r="BH23" s="587"/>
      <c r="BI23" s="587"/>
      <c r="BJ23" s="587"/>
      <c r="BK23" s="587"/>
      <c r="BL23" s="587"/>
      <c r="BM23" s="587"/>
      <c r="BN23" s="588"/>
      <c r="BO23" s="639">
        <v>8.1999999999999993</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635913</v>
      </c>
      <c r="S24" s="587"/>
      <c r="T24" s="587"/>
      <c r="U24" s="587"/>
      <c r="V24" s="587"/>
      <c r="W24" s="587"/>
      <c r="X24" s="587"/>
      <c r="Y24" s="588"/>
      <c r="Z24" s="639">
        <v>0.4</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71676419</v>
      </c>
      <c r="CS24" s="637"/>
      <c r="CT24" s="637"/>
      <c r="CU24" s="637"/>
      <c r="CV24" s="637"/>
      <c r="CW24" s="637"/>
      <c r="CX24" s="637"/>
      <c r="CY24" s="684"/>
      <c r="CZ24" s="688">
        <v>48.7</v>
      </c>
      <c r="DA24" s="689"/>
      <c r="DB24" s="689"/>
      <c r="DC24" s="690"/>
      <c r="DD24" s="683">
        <v>45974000</v>
      </c>
      <c r="DE24" s="637"/>
      <c r="DF24" s="637"/>
      <c r="DG24" s="637"/>
      <c r="DH24" s="637"/>
      <c r="DI24" s="637"/>
      <c r="DJ24" s="637"/>
      <c r="DK24" s="684"/>
      <c r="DL24" s="683">
        <v>45185626</v>
      </c>
      <c r="DM24" s="637"/>
      <c r="DN24" s="637"/>
      <c r="DO24" s="637"/>
      <c r="DP24" s="637"/>
      <c r="DQ24" s="637"/>
      <c r="DR24" s="637"/>
      <c r="DS24" s="637"/>
      <c r="DT24" s="637"/>
      <c r="DU24" s="637"/>
      <c r="DV24" s="684"/>
      <c r="DW24" s="685">
        <v>53.3</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24160627</v>
      </c>
      <c r="S25" s="587"/>
      <c r="T25" s="587"/>
      <c r="U25" s="587"/>
      <c r="V25" s="587"/>
      <c r="W25" s="587"/>
      <c r="X25" s="587"/>
      <c r="Y25" s="588"/>
      <c r="Z25" s="639">
        <v>15.2</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25130894</v>
      </c>
      <c r="CS25" s="605"/>
      <c r="CT25" s="605"/>
      <c r="CU25" s="605"/>
      <c r="CV25" s="605"/>
      <c r="CW25" s="605"/>
      <c r="CX25" s="605"/>
      <c r="CY25" s="606"/>
      <c r="CZ25" s="589">
        <v>17.100000000000001</v>
      </c>
      <c r="DA25" s="607"/>
      <c r="DB25" s="607"/>
      <c r="DC25" s="608"/>
      <c r="DD25" s="592">
        <v>22246573</v>
      </c>
      <c r="DE25" s="605"/>
      <c r="DF25" s="605"/>
      <c r="DG25" s="605"/>
      <c r="DH25" s="605"/>
      <c r="DI25" s="605"/>
      <c r="DJ25" s="605"/>
      <c r="DK25" s="606"/>
      <c r="DL25" s="592">
        <v>21465232</v>
      </c>
      <c r="DM25" s="605"/>
      <c r="DN25" s="605"/>
      <c r="DO25" s="605"/>
      <c r="DP25" s="605"/>
      <c r="DQ25" s="605"/>
      <c r="DR25" s="605"/>
      <c r="DS25" s="605"/>
      <c r="DT25" s="605"/>
      <c r="DU25" s="605"/>
      <c r="DV25" s="606"/>
      <c r="DW25" s="609">
        <v>25.3</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v>5905</v>
      </c>
      <c r="S26" s="587"/>
      <c r="T26" s="587"/>
      <c r="U26" s="587"/>
      <c r="V26" s="587"/>
      <c r="W26" s="587"/>
      <c r="X26" s="587"/>
      <c r="Y26" s="588"/>
      <c r="Z26" s="639">
        <v>0</v>
      </c>
      <c r="AA26" s="639"/>
      <c r="AB26" s="639"/>
      <c r="AC26" s="639"/>
      <c r="AD26" s="640">
        <v>5905</v>
      </c>
      <c r="AE26" s="640"/>
      <c r="AF26" s="640"/>
      <c r="AG26" s="640"/>
      <c r="AH26" s="640"/>
      <c r="AI26" s="640"/>
      <c r="AJ26" s="640"/>
      <c r="AK26" s="640"/>
      <c r="AL26" s="609">
        <v>0</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15259183</v>
      </c>
      <c r="CS26" s="587"/>
      <c r="CT26" s="587"/>
      <c r="CU26" s="587"/>
      <c r="CV26" s="587"/>
      <c r="CW26" s="587"/>
      <c r="CX26" s="587"/>
      <c r="CY26" s="588"/>
      <c r="CZ26" s="589">
        <v>10.4</v>
      </c>
      <c r="DA26" s="607"/>
      <c r="DB26" s="607"/>
      <c r="DC26" s="608"/>
      <c r="DD26" s="592">
        <v>12954505</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7275371</v>
      </c>
      <c r="S27" s="587"/>
      <c r="T27" s="587"/>
      <c r="U27" s="587"/>
      <c r="V27" s="587"/>
      <c r="W27" s="587"/>
      <c r="X27" s="587"/>
      <c r="Y27" s="588"/>
      <c r="Z27" s="639">
        <v>4.5999999999999996</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64977053</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33508636</v>
      </c>
      <c r="CS27" s="605"/>
      <c r="CT27" s="605"/>
      <c r="CU27" s="605"/>
      <c r="CV27" s="605"/>
      <c r="CW27" s="605"/>
      <c r="CX27" s="605"/>
      <c r="CY27" s="606"/>
      <c r="CZ27" s="589">
        <v>22.7</v>
      </c>
      <c r="DA27" s="607"/>
      <c r="DB27" s="607"/>
      <c r="DC27" s="608"/>
      <c r="DD27" s="592">
        <v>10944756</v>
      </c>
      <c r="DE27" s="605"/>
      <c r="DF27" s="605"/>
      <c r="DG27" s="605"/>
      <c r="DH27" s="605"/>
      <c r="DI27" s="605"/>
      <c r="DJ27" s="605"/>
      <c r="DK27" s="606"/>
      <c r="DL27" s="592">
        <v>10937723</v>
      </c>
      <c r="DM27" s="605"/>
      <c r="DN27" s="605"/>
      <c r="DO27" s="605"/>
      <c r="DP27" s="605"/>
      <c r="DQ27" s="605"/>
      <c r="DR27" s="605"/>
      <c r="DS27" s="605"/>
      <c r="DT27" s="605"/>
      <c r="DU27" s="605"/>
      <c r="DV27" s="606"/>
      <c r="DW27" s="609">
        <v>12.9</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325737</v>
      </c>
      <c r="S28" s="587"/>
      <c r="T28" s="587"/>
      <c r="U28" s="587"/>
      <c r="V28" s="587"/>
      <c r="W28" s="587"/>
      <c r="X28" s="587"/>
      <c r="Y28" s="588"/>
      <c r="Z28" s="639">
        <v>0.2</v>
      </c>
      <c r="AA28" s="639"/>
      <c r="AB28" s="639"/>
      <c r="AC28" s="639"/>
      <c r="AD28" s="640">
        <v>98639</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13036889</v>
      </c>
      <c r="CS28" s="587"/>
      <c r="CT28" s="587"/>
      <c r="CU28" s="587"/>
      <c r="CV28" s="587"/>
      <c r="CW28" s="587"/>
      <c r="CX28" s="587"/>
      <c r="CY28" s="588"/>
      <c r="CZ28" s="589">
        <v>8.8000000000000007</v>
      </c>
      <c r="DA28" s="607"/>
      <c r="DB28" s="607"/>
      <c r="DC28" s="608"/>
      <c r="DD28" s="592">
        <v>12782671</v>
      </c>
      <c r="DE28" s="587"/>
      <c r="DF28" s="587"/>
      <c r="DG28" s="587"/>
      <c r="DH28" s="587"/>
      <c r="DI28" s="587"/>
      <c r="DJ28" s="587"/>
      <c r="DK28" s="588"/>
      <c r="DL28" s="592">
        <v>12782671</v>
      </c>
      <c r="DM28" s="587"/>
      <c r="DN28" s="587"/>
      <c r="DO28" s="587"/>
      <c r="DP28" s="587"/>
      <c r="DQ28" s="587"/>
      <c r="DR28" s="587"/>
      <c r="DS28" s="587"/>
      <c r="DT28" s="587"/>
      <c r="DU28" s="587"/>
      <c r="DV28" s="588"/>
      <c r="DW28" s="609">
        <v>15.1</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218243</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13036341</v>
      </c>
      <c r="CS29" s="605"/>
      <c r="CT29" s="605"/>
      <c r="CU29" s="605"/>
      <c r="CV29" s="605"/>
      <c r="CW29" s="605"/>
      <c r="CX29" s="605"/>
      <c r="CY29" s="606"/>
      <c r="CZ29" s="589">
        <v>8.8000000000000007</v>
      </c>
      <c r="DA29" s="607"/>
      <c r="DB29" s="607"/>
      <c r="DC29" s="608"/>
      <c r="DD29" s="592">
        <v>12782123</v>
      </c>
      <c r="DE29" s="605"/>
      <c r="DF29" s="605"/>
      <c r="DG29" s="605"/>
      <c r="DH29" s="605"/>
      <c r="DI29" s="605"/>
      <c r="DJ29" s="605"/>
      <c r="DK29" s="606"/>
      <c r="DL29" s="592">
        <v>12782123</v>
      </c>
      <c r="DM29" s="605"/>
      <c r="DN29" s="605"/>
      <c r="DO29" s="605"/>
      <c r="DP29" s="605"/>
      <c r="DQ29" s="605"/>
      <c r="DR29" s="605"/>
      <c r="DS29" s="605"/>
      <c r="DT29" s="605"/>
      <c r="DU29" s="605"/>
      <c r="DV29" s="606"/>
      <c r="DW29" s="609">
        <v>15.1</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4490525</v>
      </c>
      <c r="S30" s="587"/>
      <c r="T30" s="587"/>
      <c r="U30" s="587"/>
      <c r="V30" s="587"/>
      <c r="W30" s="587"/>
      <c r="X30" s="587"/>
      <c r="Y30" s="588"/>
      <c r="Z30" s="639">
        <v>2.8</v>
      </c>
      <c r="AA30" s="639"/>
      <c r="AB30" s="639"/>
      <c r="AC30" s="639"/>
      <c r="AD30" s="640">
        <v>95176</v>
      </c>
      <c r="AE30" s="640"/>
      <c r="AF30" s="640"/>
      <c r="AG30" s="640"/>
      <c r="AH30" s="640"/>
      <c r="AI30" s="640"/>
      <c r="AJ30" s="640"/>
      <c r="AK30" s="640"/>
      <c r="AL30" s="609">
        <v>0.1</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98</v>
      </c>
      <c r="BH30" s="653"/>
      <c r="BI30" s="653"/>
      <c r="BJ30" s="653"/>
      <c r="BK30" s="653"/>
      <c r="BL30" s="653"/>
      <c r="BM30" s="654">
        <v>90.5</v>
      </c>
      <c r="BN30" s="653"/>
      <c r="BO30" s="653"/>
      <c r="BP30" s="653"/>
      <c r="BQ30" s="655"/>
      <c r="BR30" s="652">
        <v>97.9</v>
      </c>
      <c r="BS30" s="653"/>
      <c r="BT30" s="653"/>
      <c r="BU30" s="653"/>
      <c r="BV30" s="653"/>
      <c r="BW30" s="653"/>
      <c r="BX30" s="654">
        <v>90</v>
      </c>
      <c r="BY30" s="653"/>
      <c r="BZ30" s="653"/>
      <c r="CA30" s="653"/>
      <c r="CB30" s="655"/>
      <c r="CD30" s="658"/>
      <c r="CE30" s="659"/>
      <c r="CF30" s="623" t="s">
        <v>291</v>
      </c>
      <c r="CG30" s="620"/>
      <c r="CH30" s="620"/>
      <c r="CI30" s="620"/>
      <c r="CJ30" s="620"/>
      <c r="CK30" s="620"/>
      <c r="CL30" s="620"/>
      <c r="CM30" s="620"/>
      <c r="CN30" s="620"/>
      <c r="CO30" s="620"/>
      <c r="CP30" s="620"/>
      <c r="CQ30" s="621"/>
      <c r="CR30" s="586">
        <v>11286247</v>
      </c>
      <c r="CS30" s="587"/>
      <c r="CT30" s="587"/>
      <c r="CU30" s="587"/>
      <c r="CV30" s="587"/>
      <c r="CW30" s="587"/>
      <c r="CX30" s="587"/>
      <c r="CY30" s="588"/>
      <c r="CZ30" s="589">
        <v>7.7</v>
      </c>
      <c r="DA30" s="607"/>
      <c r="DB30" s="607"/>
      <c r="DC30" s="608"/>
      <c r="DD30" s="592">
        <v>11077641</v>
      </c>
      <c r="DE30" s="587"/>
      <c r="DF30" s="587"/>
      <c r="DG30" s="587"/>
      <c r="DH30" s="587"/>
      <c r="DI30" s="587"/>
      <c r="DJ30" s="587"/>
      <c r="DK30" s="588"/>
      <c r="DL30" s="592">
        <v>11077641</v>
      </c>
      <c r="DM30" s="587"/>
      <c r="DN30" s="587"/>
      <c r="DO30" s="587"/>
      <c r="DP30" s="587"/>
      <c r="DQ30" s="587"/>
      <c r="DR30" s="587"/>
      <c r="DS30" s="587"/>
      <c r="DT30" s="587"/>
      <c r="DU30" s="587"/>
      <c r="DV30" s="588"/>
      <c r="DW30" s="609">
        <v>13.1</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9804320</v>
      </c>
      <c r="S31" s="587"/>
      <c r="T31" s="587"/>
      <c r="U31" s="587"/>
      <c r="V31" s="587"/>
      <c r="W31" s="587"/>
      <c r="X31" s="587"/>
      <c r="Y31" s="588"/>
      <c r="Z31" s="639">
        <v>6.2</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98.2</v>
      </c>
      <c r="BH31" s="605"/>
      <c r="BI31" s="605"/>
      <c r="BJ31" s="605"/>
      <c r="BK31" s="605"/>
      <c r="BL31" s="605"/>
      <c r="BM31" s="641">
        <v>91.4</v>
      </c>
      <c r="BN31" s="651"/>
      <c r="BO31" s="651"/>
      <c r="BP31" s="651"/>
      <c r="BQ31" s="615"/>
      <c r="BR31" s="650">
        <v>98.2</v>
      </c>
      <c r="BS31" s="605"/>
      <c r="BT31" s="605"/>
      <c r="BU31" s="605"/>
      <c r="BV31" s="605"/>
      <c r="BW31" s="605"/>
      <c r="BX31" s="641">
        <v>91</v>
      </c>
      <c r="BY31" s="651"/>
      <c r="BZ31" s="651"/>
      <c r="CA31" s="651"/>
      <c r="CB31" s="615"/>
      <c r="CD31" s="658"/>
      <c r="CE31" s="659"/>
      <c r="CF31" s="623" t="s">
        <v>295</v>
      </c>
      <c r="CG31" s="620"/>
      <c r="CH31" s="620"/>
      <c r="CI31" s="620"/>
      <c r="CJ31" s="620"/>
      <c r="CK31" s="620"/>
      <c r="CL31" s="620"/>
      <c r="CM31" s="620"/>
      <c r="CN31" s="620"/>
      <c r="CO31" s="620"/>
      <c r="CP31" s="620"/>
      <c r="CQ31" s="621"/>
      <c r="CR31" s="586">
        <v>1750094</v>
      </c>
      <c r="CS31" s="605"/>
      <c r="CT31" s="605"/>
      <c r="CU31" s="605"/>
      <c r="CV31" s="605"/>
      <c r="CW31" s="605"/>
      <c r="CX31" s="605"/>
      <c r="CY31" s="606"/>
      <c r="CZ31" s="589">
        <v>1.2</v>
      </c>
      <c r="DA31" s="607"/>
      <c r="DB31" s="607"/>
      <c r="DC31" s="608"/>
      <c r="DD31" s="592">
        <v>1704482</v>
      </c>
      <c r="DE31" s="605"/>
      <c r="DF31" s="605"/>
      <c r="DG31" s="605"/>
      <c r="DH31" s="605"/>
      <c r="DI31" s="605"/>
      <c r="DJ31" s="605"/>
      <c r="DK31" s="606"/>
      <c r="DL31" s="592">
        <v>1704482</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11527242</v>
      </c>
      <c r="S32" s="587"/>
      <c r="T32" s="587"/>
      <c r="U32" s="587"/>
      <c r="V32" s="587"/>
      <c r="W32" s="587"/>
      <c r="X32" s="587"/>
      <c r="Y32" s="588"/>
      <c r="Z32" s="639">
        <v>7.3</v>
      </c>
      <c r="AA32" s="639"/>
      <c r="AB32" s="639"/>
      <c r="AC32" s="639"/>
      <c r="AD32" s="640">
        <v>8730</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97.6</v>
      </c>
      <c r="BH32" s="571"/>
      <c r="BI32" s="571"/>
      <c r="BJ32" s="571"/>
      <c r="BK32" s="571"/>
      <c r="BL32" s="571"/>
      <c r="BM32" s="634">
        <v>88.5</v>
      </c>
      <c r="BN32" s="571"/>
      <c r="BO32" s="571"/>
      <c r="BP32" s="571"/>
      <c r="BQ32" s="628"/>
      <c r="BR32" s="649">
        <v>97.4</v>
      </c>
      <c r="BS32" s="571"/>
      <c r="BT32" s="571"/>
      <c r="BU32" s="571"/>
      <c r="BV32" s="571"/>
      <c r="BW32" s="571"/>
      <c r="BX32" s="634">
        <v>87.8</v>
      </c>
      <c r="BY32" s="571"/>
      <c r="BZ32" s="571"/>
      <c r="CA32" s="571"/>
      <c r="CB32" s="628"/>
      <c r="CD32" s="660"/>
      <c r="CE32" s="661"/>
      <c r="CF32" s="623" t="s">
        <v>298</v>
      </c>
      <c r="CG32" s="620"/>
      <c r="CH32" s="620"/>
      <c r="CI32" s="620"/>
      <c r="CJ32" s="620"/>
      <c r="CK32" s="620"/>
      <c r="CL32" s="620"/>
      <c r="CM32" s="620"/>
      <c r="CN32" s="620"/>
      <c r="CO32" s="620"/>
      <c r="CP32" s="620"/>
      <c r="CQ32" s="621"/>
      <c r="CR32" s="586">
        <v>548</v>
      </c>
      <c r="CS32" s="587"/>
      <c r="CT32" s="587"/>
      <c r="CU32" s="587"/>
      <c r="CV32" s="587"/>
      <c r="CW32" s="587"/>
      <c r="CX32" s="587"/>
      <c r="CY32" s="588"/>
      <c r="CZ32" s="589">
        <v>0</v>
      </c>
      <c r="DA32" s="607"/>
      <c r="DB32" s="607"/>
      <c r="DC32" s="608"/>
      <c r="DD32" s="592">
        <v>548</v>
      </c>
      <c r="DE32" s="587"/>
      <c r="DF32" s="587"/>
      <c r="DG32" s="587"/>
      <c r="DH32" s="587"/>
      <c r="DI32" s="587"/>
      <c r="DJ32" s="587"/>
      <c r="DK32" s="588"/>
      <c r="DL32" s="592">
        <v>548</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12048700</v>
      </c>
      <c r="S33" s="587"/>
      <c r="T33" s="587"/>
      <c r="U33" s="587"/>
      <c r="V33" s="587"/>
      <c r="W33" s="587"/>
      <c r="X33" s="587"/>
      <c r="Y33" s="588"/>
      <c r="Z33" s="639">
        <v>7.6</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56065251</v>
      </c>
      <c r="CS33" s="605"/>
      <c r="CT33" s="605"/>
      <c r="CU33" s="605"/>
      <c r="CV33" s="605"/>
      <c r="CW33" s="605"/>
      <c r="CX33" s="605"/>
      <c r="CY33" s="606"/>
      <c r="CZ33" s="589">
        <v>38.1</v>
      </c>
      <c r="DA33" s="607"/>
      <c r="DB33" s="607"/>
      <c r="DC33" s="608"/>
      <c r="DD33" s="592">
        <v>40043281</v>
      </c>
      <c r="DE33" s="605"/>
      <c r="DF33" s="605"/>
      <c r="DG33" s="605"/>
      <c r="DH33" s="605"/>
      <c r="DI33" s="605"/>
      <c r="DJ33" s="605"/>
      <c r="DK33" s="606"/>
      <c r="DL33" s="592">
        <v>29674393</v>
      </c>
      <c r="DM33" s="605"/>
      <c r="DN33" s="605"/>
      <c r="DO33" s="605"/>
      <c r="DP33" s="605"/>
      <c r="DQ33" s="605"/>
      <c r="DR33" s="605"/>
      <c r="DS33" s="605"/>
      <c r="DT33" s="605"/>
      <c r="DU33" s="605"/>
      <c r="DV33" s="606"/>
      <c r="DW33" s="609">
        <v>35</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18424537</v>
      </c>
      <c r="CS34" s="587"/>
      <c r="CT34" s="587"/>
      <c r="CU34" s="587"/>
      <c r="CV34" s="587"/>
      <c r="CW34" s="587"/>
      <c r="CX34" s="587"/>
      <c r="CY34" s="588"/>
      <c r="CZ34" s="589">
        <v>12.5</v>
      </c>
      <c r="DA34" s="607"/>
      <c r="DB34" s="607"/>
      <c r="DC34" s="608"/>
      <c r="DD34" s="592">
        <v>14553212</v>
      </c>
      <c r="DE34" s="587"/>
      <c r="DF34" s="587"/>
      <c r="DG34" s="587"/>
      <c r="DH34" s="587"/>
      <c r="DI34" s="587"/>
      <c r="DJ34" s="587"/>
      <c r="DK34" s="588"/>
      <c r="DL34" s="592">
        <v>12647434</v>
      </c>
      <c r="DM34" s="587"/>
      <c r="DN34" s="587"/>
      <c r="DO34" s="587"/>
      <c r="DP34" s="587"/>
      <c r="DQ34" s="587"/>
      <c r="DR34" s="587"/>
      <c r="DS34" s="587"/>
      <c r="DT34" s="587"/>
      <c r="DU34" s="587"/>
      <c r="DV34" s="588"/>
      <c r="DW34" s="609">
        <v>14.9</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6500000</v>
      </c>
      <c r="S35" s="587"/>
      <c r="T35" s="587"/>
      <c r="U35" s="587"/>
      <c r="V35" s="587"/>
      <c r="W35" s="587"/>
      <c r="X35" s="587"/>
      <c r="Y35" s="588"/>
      <c r="Z35" s="639">
        <v>4.0999999999999996</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17875187</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1147142</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953558</v>
      </c>
      <c r="CS35" s="605"/>
      <c r="CT35" s="605"/>
      <c r="CU35" s="605"/>
      <c r="CV35" s="605"/>
      <c r="CW35" s="605"/>
      <c r="CX35" s="605"/>
      <c r="CY35" s="606"/>
      <c r="CZ35" s="589">
        <v>0.6</v>
      </c>
      <c r="DA35" s="607"/>
      <c r="DB35" s="607"/>
      <c r="DC35" s="608"/>
      <c r="DD35" s="592">
        <v>855728</v>
      </c>
      <c r="DE35" s="605"/>
      <c r="DF35" s="605"/>
      <c r="DG35" s="605"/>
      <c r="DH35" s="605"/>
      <c r="DI35" s="605"/>
      <c r="DJ35" s="605"/>
      <c r="DK35" s="606"/>
      <c r="DL35" s="592">
        <v>855234</v>
      </c>
      <c r="DM35" s="605"/>
      <c r="DN35" s="605"/>
      <c r="DO35" s="605"/>
      <c r="DP35" s="605"/>
      <c r="DQ35" s="605"/>
      <c r="DR35" s="605"/>
      <c r="DS35" s="605"/>
      <c r="DT35" s="605"/>
      <c r="DU35" s="605"/>
      <c r="DV35" s="606"/>
      <c r="DW35" s="609">
        <v>1</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158993619</v>
      </c>
      <c r="S36" s="627"/>
      <c r="T36" s="627"/>
      <c r="U36" s="627"/>
      <c r="V36" s="627"/>
      <c r="W36" s="627"/>
      <c r="X36" s="627"/>
      <c r="Y36" s="630"/>
      <c r="Z36" s="631">
        <v>100</v>
      </c>
      <c r="AA36" s="631"/>
      <c r="AB36" s="631"/>
      <c r="AC36" s="631"/>
      <c r="AD36" s="632">
        <v>78263320</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2032108</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-1010791</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9656527</v>
      </c>
      <c r="CS36" s="587"/>
      <c r="CT36" s="587"/>
      <c r="CU36" s="587"/>
      <c r="CV36" s="587"/>
      <c r="CW36" s="587"/>
      <c r="CX36" s="587"/>
      <c r="CY36" s="588"/>
      <c r="CZ36" s="589">
        <v>6.6</v>
      </c>
      <c r="DA36" s="607"/>
      <c r="DB36" s="607"/>
      <c r="DC36" s="608"/>
      <c r="DD36" s="592">
        <v>8784445</v>
      </c>
      <c r="DE36" s="587"/>
      <c r="DF36" s="587"/>
      <c r="DG36" s="587"/>
      <c r="DH36" s="587"/>
      <c r="DI36" s="587"/>
      <c r="DJ36" s="587"/>
      <c r="DK36" s="588"/>
      <c r="DL36" s="592">
        <v>7018219</v>
      </c>
      <c r="DM36" s="587"/>
      <c r="DN36" s="587"/>
      <c r="DO36" s="587"/>
      <c r="DP36" s="587"/>
      <c r="DQ36" s="587"/>
      <c r="DR36" s="587"/>
      <c r="DS36" s="587"/>
      <c r="DT36" s="587"/>
      <c r="DU36" s="587"/>
      <c r="DV36" s="588"/>
      <c r="DW36" s="609">
        <v>8.3000000000000007</v>
      </c>
      <c r="DX36" s="610"/>
      <c r="DY36" s="610"/>
      <c r="DZ36" s="610"/>
      <c r="EA36" s="610"/>
      <c r="EB36" s="610"/>
      <c r="EC36" s="611"/>
    </row>
    <row r="37" spans="2:133" ht="11.25" customHeight="1">
      <c r="AQ37" s="612" t="s">
        <v>313</v>
      </c>
      <c r="AR37" s="613"/>
      <c r="AS37" s="613"/>
      <c r="AT37" s="613"/>
      <c r="AU37" s="613"/>
      <c r="AV37" s="613"/>
      <c r="AW37" s="613"/>
      <c r="AX37" s="613"/>
      <c r="AY37" s="614"/>
      <c r="AZ37" s="586">
        <v>1592424</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66150</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325075</v>
      </c>
      <c r="CS37" s="605"/>
      <c r="CT37" s="605"/>
      <c r="CU37" s="605"/>
      <c r="CV37" s="605"/>
      <c r="CW37" s="605"/>
      <c r="CX37" s="605"/>
      <c r="CY37" s="606"/>
      <c r="CZ37" s="589">
        <v>0.2</v>
      </c>
      <c r="DA37" s="607"/>
      <c r="DB37" s="607"/>
      <c r="DC37" s="608"/>
      <c r="DD37" s="592">
        <v>325075</v>
      </c>
      <c r="DE37" s="605"/>
      <c r="DF37" s="605"/>
      <c r="DG37" s="605"/>
      <c r="DH37" s="605"/>
      <c r="DI37" s="605"/>
      <c r="DJ37" s="605"/>
      <c r="DK37" s="606"/>
      <c r="DL37" s="592">
        <v>325075</v>
      </c>
      <c r="DM37" s="605"/>
      <c r="DN37" s="605"/>
      <c r="DO37" s="605"/>
      <c r="DP37" s="605"/>
      <c r="DQ37" s="605"/>
      <c r="DR37" s="605"/>
      <c r="DS37" s="605"/>
      <c r="DT37" s="605"/>
      <c r="DU37" s="605"/>
      <c r="DV37" s="606"/>
      <c r="DW37" s="609">
        <v>0.4</v>
      </c>
      <c r="DX37" s="610"/>
      <c r="DY37" s="610"/>
      <c r="DZ37" s="610"/>
      <c r="EA37" s="610"/>
      <c r="EB37" s="610"/>
      <c r="EC37" s="611"/>
    </row>
    <row r="38" spans="2:133" ht="11.25" customHeight="1">
      <c r="AQ38" s="612" t="s">
        <v>316</v>
      </c>
      <c r="AR38" s="613"/>
      <c r="AS38" s="613"/>
      <c r="AT38" s="613"/>
      <c r="AU38" s="613"/>
      <c r="AV38" s="613"/>
      <c r="AW38" s="613"/>
      <c r="AX38" s="613"/>
      <c r="AY38" s="614"/>
      <c r="AZ38" s="586">
        <v>359394</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116226</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13662057</v>
      </c>
      <c r="CS38" s="587"/>
      <c r="CT38" s="587"/>
      <c r="CU38" s="587"/>
      <c r="CV38" s="587"/>
      <c r="CW38" s="587"/>
      <c r="CX38" s="587"/>
      <c r="CY38" s="588"/>
      <c r="CZ38" s="589">
        <v>9.3000000000000007</v>
      </c>
      <c r="DA38" s="607"/>
      <c r="DB38" s="607"/>
      <c r="DC38" s="608"/>
      <c r="DD38" s="592">
        <v>11816539</v>
      </c>
      <c r="DE38" s="587"/>
      <c r="DF38" s="587"/>
      <c r="DG38" s="587"/>
      <c r="DH38" s="587"/>
      <c r="DI38" s="587"/>
      <c r="DJ38" s="587"/>
      <c r="DK38" s="588"/>
      <c r="DL38" s="592">
        <v>9133149</v>
      </c>
      <c r="DM38" s="587"/>
      <c r="DN38" s="587"/>
      <c r="DO38" s="587"/>
      <c r="DP38" s="587"/>
      <c r="DQ38" s="587"/>
      <c r="DR38" s="587"/>
      <c r="DS38" s="587"/>
      <c r="DT38" s="587"/>
      <c r="DU38" s="587"/>
      <c r="DV38" s="588"/>
      <c r="DW38" s="609">
        <v>10.8</v>
      </c>
      <c r="DX38" s="610"/>
      <c r="DY38" s="610"/>
      <c r="DZ38" s="610"/>
      <c r="EA38" s="610"/>
      <c r="EB38" s="610"/>
      <c r="EC38" s="611"/>
    </row>
    <row r="39" spans="2:133" ht="11.25" customHeight="1">
      <c r="AQ39" s="612" t="s">
        <v>319</v>
      </c>
      <c r="AR39" s="613"/>
      <c r="AS39" s="613"/>
      <c r="AT39" s="613"/>
      <c r="AU39" s="613"/>
      <c r="AV39" s="613"/>
      <c r="AW39" s="613"/>
      <c r="AX39" s="613"/>
      <c r="AY39" s="614"/>
      <c r="AZ39" s="586">
        <v>304813</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88</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4059770</v>
      </c>
      <c r="CS39" s="605"/>
      <c r="CT39" s="605"/>
      <c r="CU39" s="605"/>
      <c r="CV39" s="605"/>
      <c r="CW39" s="605"/>
      <c r="CX39" s="605"/>
      <c r="CY39" s="606"/>
      <c r="CZ39" s="589">
        <v>2.8</v>
      </c>
      <c r="DA39" s="607"/>
      <c r="DB39" s="607"/>
      <c r="DC39" s="608"/>
      <c r="DD39" s="592">
        <v>4003000</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4242123</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94</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9308802</v>
      </c>
      <c r="CS40" s="587"/>
      <c r="CT40" s="587"/>
      <c r="CU40" s="587"/>
      <c r="CV40" s="587"/>
      <c r="CW40" s="587"/>
      <c r="CX40" s="587"/>
      <c r="CY40" s="588"/>
      <c r="CZ40" s="589">
        <v>6.3</v>
      </c>
      <c r="DA40" s="607"/>
      <c r="DB40" s="607"/>
      <c r="DC40" s="608"/>
      <c r="DD40" s="592">
        <v>30357</v>
      </c>
      <c r="DE40" s="587"/>
      <c r="DF40" s="587"/>
      <c r="DG40" s="587"/>
      <c r="DH40" s="587"/>
      <c r="DI40" s="587"/>
      <c r="DJ40" s="587"/>
      <c r="DK40" s="588"/>
      <c r="DL40" s="592">
        <v>20357</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9344325</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281</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19573196</v>
      </c>
      <c r="CS42" s="587"/>
      <c r="CT42" s="587"/>
      <c r="CU42" s="587"/>
      <c r="CV42" s="587"/>
      <c r="CW42" s="587"/>
      <c r="CX42" s="587"/>
      <c r="CY42" s="588"/>
      <c r="CZ42" s="589">
        <v>13.3</v>
      </c>
      <c r="DA42" s="590"/>
      <c r="DB42" s="590"/>
      <c r="DC42" s="591"/>
      <c r="DD42" s="592">
        <v>6954596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988003</v>
      </c>
      <c r="CS43" s="605"/>
      <c r="CT43" s="605"/>
      <c r="CU43" s="605"/>
      <c r="CV43" s="605"/>
      <c r="CW43" s="605"/>
      <c r="CX43" s="605"/>
      <c r="CY43" s="606"/>
      <c r="CZ43" s="589">
        <v>0.7</v>
      </c>
      <c r="DA43" s="607"/>
      <c r="DB43" s="607"/>
      <c r="DC43" s="608"/>
      <c r="DD43" s="592">
        <v>988003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19573196</v>
      </c>
      <c r="CS44" s="587"/>
      <c r="CT44" s="587"/>
      <c r="CU44" s="587"/>
      <c r="CV44" s="587"/>
      <c r="CW44" s="587"/>
      <c r="CX44" s="587"/>
      <c r="CY44" s="588"/>
      <c r="CZ44" s="589">
        <v>13.3</v>
      </c>
      <c r="DA44" s="590"/>
      <c r="DB44" s="590"/>
      <c r="DC44" s="591"/>
      <c r="DD44" s="592">
        <v>6954596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11139236</v>
      </c>
      <c r="CS45" s="605"/>
      <c r="CT45" s="605"/>
      <c r="CU45" s="605"/>
      <c r="CV45" s="605"/>
      <c r="CW45" s="605"/>
      <c r="CX45" s="605"/>
      <c r="CY45" s="606"/>
      <c r="CZ45" s="589">
        <v>7.6</v>
      </c>
      <c r="DA45" s="607"/>
      <c r="DB45" s="607"/>
      <c r="DC45" s="608"/>
      <c r="DD45" s="592">
        <v>1433403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8313928</v>
      </c>
      <c r="CS46" s="587"/>
      <c r="CT46" s="587"/>
      <c r="CU46" s="587"/>
      <c r="CV46" s="587"/>
      <c r="CW46" s="587"/>
      <c r="CX46" s="587"/>
      <c r="CY46" s="588"/>
      <c r="CZ46" s="589">
        <v>5.6</v>
      </c>
      <c r="DA46" s="590"/>
      <c r="DB46" s="590"/>
      <c r="DC46" s="591"/>
      <c r="DD46" s="592">
        <v>5438717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323</v>
      </c>
      <c r="CS47" s="605"/>
      <c r="CT47" s="605"/>
      <c r="CU47" s="605"/>
      <c r="CV47" s="605"/>
      <c r="CW47" s="605"/>
      <c r="CX47" s="605"/>
      <c r="CY47" s="606"/>
      <c r="CZ47" s="589" t="s">
        <v>323</v>
      </c>
      <c r="DA47" s="607"/>
      <c r="DB47" s="607"/>
      <c r="DC47" s="608"/>
      <c r="DD47" s="592" t="s">
        <v>323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147314866</v>
      </c>
      <c r="CS49" s="571"/>
      <c r="CT49" s="571"/>
      <c r="CU49" s="571"/>
      <c r="CV49" s="571"/>
      <c r="CW49" s="571"/>
      <c r="CX49" s="571"/>
      <c r="CY49" s="572"/>
      <c r="CZ49" s="573">
        <v>100</v>
      </c>
      <c r="DA49" s="574"/>
      <c r="DB49" s="574"/>
      <c r="DC49" s="575"/>
      <c r="DD49" s="576">
        <v>92971877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158919</v>
      </c>
      <c r="R7" s="1099"/>
      <c r="S7" s="1099"/>
      <c r="T7" s="1099"/>
      <c r="U7" s="1099"/>
      <c r="V7" s="1099">
        <v>147384</v>
      </c>
      <c r="W7" s="1099"/>
      <c r="X7" s="1099"/>
      <c r="Y7" s="1099"/>
      <c r="Z7" s="1099"/>
      <c r="AA7" s="1099">
        <v>11535</v>
      </c>
      <c r="AB7" s="1099"/>
      <c r="AC7" s="1099"/>
      <c r="AD7" s="1099"/>
      <c r="AE7" s="1100"/>
      <c r="AF7" s="1101">
        <v>9129</v>
      </c>
      <c r="AG7" s="1102"/>
      <c r="AH7" s="1102"/>
      <c r="AI7" s="1102"/>
      <c r="AJ7" s="1103"/>
      <c r="AK7" s="1085">
        <v>4588</v>
      </c>
      <c r="AL7" s="1086"/>
      <c r="AM7" s="1086"/>
      <c r="AN7" s="1086"/>
      <c r="AO7" s="1086"/>
      <c r="AP7" s="1086">
        <v>132938</v>
      </c>
      <c r="AQ7" s="1086"/>
      <c r="AR7" s="1086"/>
      <c r="AS7" s="1086"/>
      <c r="AT7" s="1086"/>
      <c r="AU7" s="1087" t="s">
        <v>543</v>
      </c>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552</v>
      </c>
      <c r="BT7" s="1090"/>
      <c r="BU7" s="1090"/>
      <c r="BV7" s="1090"/>
      <c r="BW7" s="1090"/>
      <c r="BX7" s="1090"/>
      <c r="BY7" s="1090"/>
      <c r="BZ7" s="1090"/>
      <c r="CA7" s="1090"/>
      <c r="CB7" s="1090"/>
      <c r="CC7" s="1090"/>
      <c r="CD7" s="1090"/>
      <c r="CE7" s="1090"/>
      <c r="CF7" s="1090"/>
      <c r="CG7" s="1091"/>
      <c r="CH7" s="1082">
        <v>2</v>
      </c>
      <c r="CI7" s="1083"/>
      <c r="CJ7" s="1083"/>
      <c r="CK7" s="1083"/>
      <c r="CL7" s="1084"/>
      <c r="CM7" s="1082">
        <v>118</v>
      </c>
      <c r="CN7" s="1083"/>
      <c r="CO7" s="1083"/>
      <c r="CP7" s="1083"/>
      <c r="CQ7" s="1084"/>
      <c r="CR7" s="1082">
        <v>2</v>
      </c>
      <c r="CS7" s="1083"/>
      <c r="CT7" s="1083"/>
      <c r="CU7" s="1083"/>
      <c r="CV7" s="1084"/>
      <c r="CW7" s="1082">
        <v>13</v>
      </c>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116</v>
      </c>
      <c r="R8" s="1038"/>
      <c r="S8" s="1038"/>
      <c r="T8" s="1038"/>
      <c r="U8" s="1038"/>
      <c r="V8" s="1038">
        <v>88</v>
      </c>
      <c r="W8" s="1038"/>
      <c r="X8" s="1038"/>
      <c r="Y8" s="1038"/>
      <c r="Z8" s="1038"/>
      <c r="AA8" s="1038">
        <v>28</v>
      </c>
      <c r="AB8" s="1038"/>
      <c r="AC8" s="1038"/>
      <c r="AD8" s="1038"/>
      <c r="AE8" s="1039"/>
      <c r="AF8" s="1013">
        <v>28</v>
      </c>
      <c r="AG8" s="1014"/>
      <c r="AH8" s="1014"/>
      <c r="AI8" s="1014"/>
      <c r="AJ8" s="1015"/>
      <c r="AK8" s="1080">
        <v>3</v>
      </c>
      <c r="AL8" s="1081"/>
      <c r="AM8" s="1081"/>
      <c r="AN8" s="1081"/>
      <c r="AO8" s="1081"/>
      <c r="AP8" s="1081">
        <v>513</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553</v>
      </c>
      <c r="BT8" s="1009"/>
      <c r="BU8" s="1009"/>
      <c r="BV8" s="1009"/>
      <c r="BW8" s="1009"/>
      <c r="BX8" s="1009"/>
      <c r="BY8" s="1009"/>
      <c r="BZ8" s="1009"/>
      <c r="CA8" s="1009"/>
      <c r="CB8" s="1009"/>
      <c r="CC8" s="1009"/>
      <c r="CD8" s="1009"/>
      <c r="CE8" s="1009"/>
      <c r="CF8" s="1009"/>
      <c r="CG8" s="1010"/>
      <c r="CH8" s="983" t="s">
        <v>542</v>
      </c>
      <c r="CI8" s="984"/>
      <c r="CJ8" s="984"/>
      <c r="CK8" s="984"/>
      <c r="CL8" s="985"/>
      <c r="CM8" s="983">
        <v>3</v>
      </c>
      <c r="CN8" s="984"/>
      <c r="CO8" s="984"/>
      <c r="CP8" s="984"/>
      <c r="CQ8" s="985"/>
      <c r="CR8" s="983">
        <v>1</v>
      </c>
      <c r="CS8" s="984"/>
      <c r="CT8" s="984"/>
      <c r="CU8" s="984"/>
      <c r="CV8" s="985"/>
      <c r="CW8" s="983" t="s">
        <v>542</v>
      </c>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t="s">
        <v>366</v>
      </c>
      <c r="C9" s="1032"/>
      <c r="D9" s="1032"/>
      <c r="E9" s="1032"/>
      <c r="F9" s="1032"/>
      <c r="G9" s="1032"/>
      <c r="H9" s="1032"/>
      <c r="I9" s="1032"/>
      <c r="J9" s="1032"/>
      <c r="K9" s="1032"/>
      <c r="L9" s="1032"/>
      <c r="M9" s="1032"/>
      <c r="N9" s="1032"/>
      <c r="O9" s="1032"/>
      <c r="P9" s="1033"/>
      <c r="Q9" s="1037">
        <v>218</v>
      </c>
      <c r="R9" s="1038"/>
      <c r="S9" s="1038"/>
      <c r="T9" s="1038"/>
      <c r="U9" s="1038"/>
      <c r="V9" s="1038">
        <v>218</v>
      </c>
      <c r="W9" s="1038"/>
      <c r="X9" s="1038"/>
      <c r="Y9" s="1038"/>
      <c r="Z9" s="1038"/>
      <c r="AA9" s="1038" t="s">
        <v>542</v>
      </c>
      <c r="AB9" s="1038"/>
      <c r="AC9" s="1038"/>
      <c r="AD9" s="1038"/>
      <c r="AE9" s="1039"/>
      <c r="AF9" s="1013" t="s">
        <v>112</v>
      </c>
      <c r="AG9" s="1014"/>
      <c r="AH9" s="1014"/>
      <c r="AI9" s="1014"/>
      <c r="AJ9" s="1015"/>
      <c r="AK9" s="1080">
        <v>95</v>
      </c>
      <c r="AL9" s="1081"/>
      <c r="AM9" s="1081"/>
      <c r="AN9" s="1081"/>
      <c r="AO9" s="1081"/>
      <c r="AP9" s="1081">
        <v>959</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554</v>
      </c>
      <c r="BT9" s="1009"/>
      <c r="BU9" s="1009"/>
      <c r="BV9" s="1009"/>
      <c r="BW9" s="1009"/>
      <c r="BX9" s="1009"/>
      <c r="BY9" s="1009"/>
      <c r="BZ9" s="1009"/>
      <c r="CA9" s="1009"/>
      <c r="CB9" s="1009"/>
      <c r="CC9" s="1009"/>
      <c r="CD9" s="1009"/>
      <c r="CE9" s="1009"/>
      <c r="CF9" s="1009"/>
      <c r="CG9" s="1010"/>
      <c r="CH9" s="983">
        <v>1</v>
      </c>
      <c r="CI9" s="984"/>
      <c r="CJ9" s="984"/>
      <c r="CK9" s="984"/>
      <c r="CL9" s="985"/>
      <c r="CM9" s="983">
        <v>4</v>
      </c>
      <c r="CN9" s="984"/>
      <c r="CO9" s="984"/>
      <c r="CP9" s="984"/>
      <c r="CQ9" s="985"/>
      <c r="CR9" s="983">
        <v>1</v>
      </c>
      <c r="CS9" s="984"/>
      <c r="CT9" s="984"/>
      <c r="CU9" s="984"/>
      <c r="CV9" s="985"/>
      <c r="CW9" s="983">
        <v>7</v>
      </c>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t="s">
        <v>367</v>
      </c>
      <c r="C10" s="1032"/>
      <c r="D10" s="1032"/>
      <c r="E10" s="1032"/>
      <c r="F10" s="1032"/>
      <c r="G10" s="1032"/>
      <c r="H10" s="1032"/>
      <c r="I10" s="1032"/>
      <c r="J10" s="1032"/>
      <c r="K10" s="1032"/>
      <c r="L10" s="1032"/>
      <c r="M10" s="1032"/>
      <c r="N10" s="1032"/>
      <c r="O10" s="1032"/>
      <c r="P10" s="1033"/>
      <c r="Q10" s="1037">
        <v>103</v>
      </c>
      <c r="R10" s="1038"/>
      <c r="S10" s="1038"/>
      <c r="T10" s="1038"/>
      <c r="U10" s="1038"/>
      <c r="V10" s="1038">
        <v>103</v>
      </c>
      <c r="W10" s="1038"/>
      <c r="X10" s="1038"/>
      <c r="Y10" s="1038"/>
      <c r="Z10" s="1038"/>
      <c r="AA10" s="1038" t="s">
        <v>542</v>
      </c>
      <c r="AB10" s="1038"/>
      <c r="AC10" s="1038"/>
      <c r="AD10" s="1038"/>
      <c r="AE10" s="1039"/>
      <c r="AF10" s="1013" t="s">
        <v>112</v>
      </c>
      <c r="AG10" s="1014"/>
      <c r="AH10" s="1014"/>
      <c r="AI10" s="1014"/>
      <c r="AJ10" s="1015"/>
      <c r="AK10" s="1080">
        <v>25</v>
      </c>
      <c r="AL10" s="1081"/>
      <c r="AM10" s="1081"/>
      <c r="AN10" s="1081"/>
      <c r="AO10" s="1081"/>
      <c r="AP10" s="1081" t="s">
        <v>542</v>
      </c>
      <c r="AQ10" s="1081"/>
      <c r="AR10" s="1081"/>
      <c r="AS10" s="1081"/>
      <c r="AT10" s="1081"/>
      <c r="AU10" s="1078" t="s">
        <v>544</v>
      </c>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555</v>
      </c>
      <c r="BT10" s="1009"/>
      <c r="BU10" s="1009"/>
      <c r="BV10" s="1009"/>
      <c r="BW10" s="1009"/>
      <c r="BX10" s="1009"/>
      <c r="BY10" s="1009"/>
      <c r="BZ10" s="1009"/>
      <c r="CA10" s="1009"/>
      <c r="CB10" s="1009"/>
      <c r="CC10" s="1009"/>
      <c r="CD10" s="1009"/>
      <c r="CE10" s="1009"/>
      <c r="CF10" s="1009"/>
      <c r="CG10" s="1010"/>
      <c r="CH10" s="983">
        <v>4</v>
      </c>
      <c r="CI10" s="984"/>
      <c r="CJ10" s="984"/>
      <c r="CK10" s="984"/>
      <c r="CL10" s="985"/>
      <c r="CM10" s="983">
        <v>351</v>
      </c>
      <c r="CN10" s="984"/>
      <c r="CO10" s="984"/>
      <c r="CP10" s="984"/>
      <c r="CQ10" s="985"/>
      <c r="CR10" s="983">
        <v>20</v>
      </c>
      <c r="CS10" s="984"/>
      <c r="CT10" s="984"/>
      <c r="CU10" s="984"/>
      <c r="CV10" s="985"/>
      <c r="CW10" s="983">
        <v>2</v>
      </c>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t="s">
        <v>368</v>
      </c>
      <c r="C11" s="1032"/>
      <c r="D11" s="1032"/>
      <c r="E11" s="1032"/>
      <c r="F11" s="1032"/>
      <c r="G11" s="1032"/>
      <c r="H11" s="1032"/>
      <c r="I11" s="1032"/>
      <c r="J11" s="1032"/>
      <c r="K11" s="1032"/>
      <c r="L11" s="1032"/>
      <c r="M11" s="1032"/>
      <c r="N11" s="1032"/>
      <c r="O11" s="1032"/>
      <c r="P11" s="1033"/>
      <c r="Q11" s="1037">
        <v>686</v>
      </c>
      <c r="R11" s="1038"/>
      <c r="S11" s="1038"/>
      <c r="T11" s="1038"/>
      <c r="U11" s="1038"/>
      <c r="V11" s="1038">
        <v>570</v>
      </c>
      <c r="W11" s="1038"/>
      <c r="X11" s="1038"/>
      <c r="Y11" s="1038"/>
      <c r="Z11" s="1038"/>
      <c r="AA11" s="1038">
        <v>116</v>
      </c>
      <c r="AB11" s="1038"/>
      <c r="AC11" s="1038"/>
      <c r="AD11" s="1038"/>
      <c r="AE11" s="1039"/>
      <c r="AF11" s="1013">
        <v>116</v>
      </c>
      <c r="AG11" s="1014"/>
      <c r="AH11" s="1014"/>
      <c r="AI11" s="1014"/>
      <c r="AJ11" s="1015"/>
      <c r="AK11" s="1080" t="s">
        <v>542</v>
      </c>
      <c r="AL11" s="1081"/>
      <c r="AM11" s="1081"/>
      <c r="AN11" s="1081"/>
      <c r="AO11" s="1081"/>
      <c r="AP11" s="1081">
        <v>55</v>
      </c>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556</v>
      </c>
      <c r="BT11" s="1009"/>
      <c r="BU11" s="1009"/>
      <c r="BV11" s="1009"/>
      <c r="BW11" s="1009"/>
      <c r="BX11" s="1009"/>
      <c r="BY11" s="1009"/>
      <c r="BZ11" s="1009"/>
      <c r="CA11" s="1009"/>
      <c r="CB11" s="1009"/>
      <c r="CC11" s="1009"/>
      <c r="CD11" s="1009"/>
      <c r="CE11" s="1009"/>
      <c r="CF11" s="1009"/>
      <c r="CG11" s="1010"/>
      <c r="CH11" s="983">
        <v>17</v>
      </c>
      <c r="CI11" s="984"/>
      <c r="CJ11" s="984"/>
      <c r="CK11" s="984"/>
      <c r="CL11" s="985"/>
      <c r="CM11" s="983">
        <v>281</v>
      </c>
      <c r="CN11" s="984"/>
      <c r="CO11" s="984"/>
      <c r="CP11" s="984"/>
      <c r="CQ11" s="985"/>
      <c r="CR11" s="983">
        <v>10</v>
      </c>
      <c r="CS11" s="984"/>
      <c r="CT11" s="984"/>
      <c r="CU11" s="984"/>
      <c r="CV11" s="985"/>
      <c r="CW11" s="983">
        <v>16</v>
      </c>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557</v>
      </c>
      <c r="BT12" s="1009"/>
      <c r="BU12" s="1009"/>
      <c r="BV12" s="1009"/>
      <c r="BW12" s="1009"/>
      <c r="BX12" s="1009"/>
      <c r="BY12" s="1009"/>
      <c r="BZ12" s="1009"/>
      <c r="CA12" s="1009"/>
      <c r="CB12" s="1009"/>
      <c r="CC12" s="1009"/>
      <c r="CD12" s="1009"/>
      <c r="CE12" s="1009"/>
      <c r="CF12" s="1009"/>
      <c r="CG12" s="1010"/>
      <c r="CH12" s="983">
        <v>0</v>
      </c>
      <c r="CI12" s="984"/>
      <c r="CJ12" s="984"/>
      <c r="CK12" s="984"/>
      <c r="CL12" s="985"/>
      <c r="CM12" s="983">
        <v>315</v>
      </c>
      <c r="CN12" s="984"/>
      <c r="CO12" s="984"/>
      <c r="CP12" s="984"/>
      <c r="CQ12" s="985"/>
      <c r="CR12" s="983">
        <v>50</v>
      </c>
      <c r="CS12" s="984"/>
      <c r="CT12" s="984"/>
      <c r="CU12" s="984"/>
      <c r="CV12" s="985"/>
      <c r="CW12" s="983">
        <v>54</v>
      </c>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558</v>
      </c>
      <c r="BT13" s="1009"/>
      <c r="BU13" s="1009"/>
      <c r="BV13" s="1009"/>
      <c r="BW13" s="1009"/>
      <c r="BX13" s="1009"/>
      <c r="BY13" s="1009"/>
      <c r="BZ13" s="1009"/>
      <c r="CA13" s="1009"/>
      <c r="CB13" s="1009"/>
      <c r="CC13" s="1009"/>
      <c r="CD13" s="1009"/>
      <c r="CE13" s="1009"/>
      <c r="CF13" s="1009"/>
      <c r="CG13" s="1010"/>
      <c r="CH13" s="983">
        <v>-1</v>
      </c>
      <c r="CI13" s="984"/>
      <c r="CJ13" s="984"/>
      <c r="CK13" s="984"/>
      <c r="CL13" s="985"/>
      <c r="CM13" s="983">
        <v>238</v>
      </c>
      <c r="CN13" s="984"/>
      <c r="CO13" s="984"/>
      <c r="CP13" s="984"/>
      <c r="CQ13" s="985"/>
      <c r="CR13" s="983">
        <v>251</v>
      </c>
      <c r="CS13" s="984"/>
      <c r="CT13" s="984"/>
      <c r="CU13" s="984"/>
      <c r="CV13" s="985"/>
      <c r="CW13" s="983">
        <v>0</v>
      </c>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t="s">
        <v>562</v>
      </c>
      <c r="BS14" s="1008" t="s">
        <v>559</v>
      </c>
      <c r="BT14" s="1009"/>
      <c r="BU14" s="1009"/>
      <c r="BV14" s="1009"/>
      <c r="BW14" s="1009"/>
      <c r="BX14" s="1009"/>
      <c r="BY14" s="1009"/>
      <c r="BZ14" s="1009"/>
      <c r="CA14" s="1009"/>
      <c r="CB14" s="1009"/>
      <c r="CC14" s="1009"/>
      <c r="CD14" s="1009"/>
      <c r="CE14" s="1009"/>
      <c r="CF14" s="1009"/>
      <c r="CG14" s="1010"/>
      <c r="CH14" s="983">
        <v>7</v>
      </c>
      <c r="CI14" s="984"/>
      <c r="CJ14" s="984"/>
      <c r="CK14" s="984"/>
      <c r="CL14" s="985"/>
      <c r="CM14" s="983">
        <v>46</v>
      </c>
      <c r="CN14" s="984"/>
      <c r="CO14" s="984"/>
      <c r="CP14" s="984"/>
      <c r="CQ14" s="985"/>
      <c r="CR14" s="983">
        <v>10</v>
      </c>
      <c r="CS14" s="984"/>
      <c r="CT14" s="984"/>
      <c r="CU14" s="984"/>
      <c r="CV14" s="985"/>
      <c r="CW14" s="983" t="s">
        <v>542</v>
      </c>
      <c r="CX14" s="984"/>
      <c r="CY14" s="984"/>
      <c r="CZ14" s="984"/>
      <c r="DA14" s="985"/>
      <c r="DB14" s="983">
        <v>2039</v>
      </c>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t="s">
        <v>560</v>
      </c>
      <c r="BT15" s="1009"/>
      <c r="BU15" s="1009"/>
      <c r="BV15" s="1009"/>
      <c r="BW15" s="1009"/>
      <c r="BX15" s="1009"/>
      <c r="BY15" s="1009"/>
      <c r="BZ15" s="1009"/>
      <c r="CA15" s="1009"/>
      <c r="CB15" s="1009"/>
      <c r="CC15" s="1009"/>
      <c r="CD15" s="1009"/>
      <c r="CE15" s="1009"/>
      <c r="CF15" s="1009"/>
      <c r="CG15" s="1010"/>
      <c r="CH15" s="983">
        <v>17</v>
      </c>
      <c r="CI15" s="984"/>
      <c r="CJ15" s="984"/>
      <c r="CK15" s="984"/>
      <c r="CL15" s="985"/>
      <c r="CM15" s="983">
        <v>156</v>
      </c>
      <c r="CN15" s="984"/>
      <c r="CO15" s="984"/>
      <c r="CP15" s="984"/>
      <c r="CQ15" s="985"/>
      <c r="CR15" s="983">
        <v>30</v>
      </c>
      <c r="CS15" s="984"/>
      <c r="CT15" s="984"/>
      <c r="CU15" s="984"/>
      <c r="CV15" s="985"/>
      <c r="CW15" s="983" t="s">
        <v>542</v>
      </c>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t="s">
        <v>561</v>
      </c>
      <c r="BT16" s="1009"/>
      <c r="BU16" s="1009"/>
      <c r="BV16" s="1009"/>
      <c r="BW16" s="1009"/>
      <c r="BX16" s="1009"/>
      <c r="BY16" s="1009"/>
      <c r="BZ16" s="1009"/>
      <c r="CA16" s="1009"/>
      <c r="CB16" s="1009"/>
      <c r="CC16" s="1009"/>
      <c r="CD16" s="1009"/>
      <c r="CE16" s="1009"/>
      <c r="CF16" s="1009"/>
      <c r="CG16" s="1010"/>
      <c r="CH16" s="983">
        <v>355</v>
      </c>
      <c r="CI16" s="984"/>
      <c r="CJ16" s="984"/>
      <c r="CK16" s="984"/>
      <c r="CL16" s="985"/>
      <c r="CM16" s="983">
        <v>3064</v>
      </c>
      <c r="CN16" s="984"/>
      <c r="CO16" s="984"/>
      <c r="CP16" s="984"/>
      <c r="CQ16" s="985"/>
      <c r="CR16" s="983">
        <v>9</v>
      </c>
      <c r="CS16" s="984"/>
      <c r="CT16" s="984"/>
      <c r="CU16" s="984"/>
      <c r="CV16" s="985"/>
      <c r="CW16" s="983">
        <v>127</v>
      </c>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2">
        <v>159927</v>
      </c>
      <c r="R23" s="1063"/>
      <c r="S23" s="1063"/>
      <c r="T23" s="1063"/>
      <c r="U23" s="1063"/>
      <c r="V23" s="1063">
        <v>148248</v>
      </c>
      <c r="W23" s="1063"/>
      <c r="X23" s="1063"/>
      <c r="Y23" s="1063"/>
      <c r="Z23" s="1063"/>
      <c r="AA23" s="1063">
        <v>11679</v>
      </c>
      <c r="AB23" s="1063"/>
      <c r="AC23" s="1063"/>
      <c r="AD23" s="1063"/>
      <c r="AE23" s="1064"/>
      <c r="AF23" s="1065">
        <v>9272</v>
      </c>
      <c r="AG23" s="1063"/>
      <c r="AH23" s="1063"/>
      <c r="AI23" s="1063"/>
      <c r="AJ23" s="1066"/>
      <c r="AK23" s="1067"/>
      <c r="AL23" s="1068"/>
      <c r="AM23" s="1068"/>
      <c r="AN23" s="1068"/>
      <c r="AO23" s="1068"/>
      <c r="AP23" s="1063">
        <v>134465</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382</v>
      </c>
      <c r="C28" s="1045"/>
      <c r="D28" s="1045"/>
      <c r="E28" s="1045"/>
      <c r="F28" s="1045"/>
      <c r="G28" s="1045"/>
      <c r="H28" s="1045"/>
      <c r="I28" s="1045"/>
      <c r="J28" s="1045"/>
      <c r="K28" s="1045"/>
      <c r="L28" s="1045"/>
      <c r="M28" s="1045"/>
      <c r="N28" s="1045"/>
      <c r="O28" s="1045"/>
      <c r="P28" s="1046"/>
      <c r="Q28" s="1047">
        <v>12978</v>
      </c>
      <c r="R28" s="1048"/>
      <c r="S28" s="1048"/>
      <c r="T28" s="1048"/>
      <c r="U28" s="1048"/>
      <c r="V28" s="1048">
        <v>11343</v>
      </c>
      <c r="W28" s="1048"/>
      <c r="X28" s="1048"/>
      <c r="Y28" s="1048"/>
      <c r="Z28" s="1048"/>
      <c r="AA28" s="1048">
        <v>1635</v>
      </c>
      <c r="AB28" s="1048"/>
      <c r="AC28" s="1048"/>
      <c r="AD28" s="1048"/>
      <c r="AE28" s="1049"/>
      <c r="AF28" s="1050">
        <v>1635</v>
      </c>
      <c r="AG28" s="1048"/>
      <c r="AH28" s="1048"/>
      <c r="AI28" s="1048"/>
      <c r="AJ28" s="1051"/>
      <c r="AK28" s="1052">
        <v>18</v>
      </c>
      <c r="AL28" s="1040"/>
      <c r="AM28" s="1040"/>
      <c r="AN28" s="1040"/>
      <c r="AO28" s="1040"/>
      <c r="AP28" s="1040" t="s">
        <v>486</v>
      </c>
      <c r="AQ28" s="1040"/>
      <c r="AR28" s="1040"/>
      <c r="AS28" s="1040"/>
      <c r="AT28" s="1040"/>
      <c r="AU28" s="1040" t="s">
        <v>486</v>
      </c>
      <c r="AV28" s="1040"/>
      <c r="AW28" s="1040"/>
      <c r="AX28" s="1040"/>
      <c r="AY28" s="1040"/>
      <c r="AZ28" s="1041" t="s">
        <v>486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383</v>
      </c>
      <c r="C29" s="1032"/>
      <c r="D29" s="1032"/>
      <c r="E29" s="1032"/>
      <c r="F29" s="1032"/>
      <c r="G29" s="1032"/>
      <c r="H29" s="1032"/>
      <c r="I29" s="1032"/>
      <c r="J29" s="1032"/>
      <c r="K29" s="1032"/>
      <c r="L29" s="1032"/>
      <c r="M29" s="1032"/>
      <c r="N29" s="1032"/>
      <c r="O29" s="1032"/>
      <c r="P29" s="1033"/>
      <c r="Q29" s="1037">
        <v>49180</v>
      </c>
      <c r="R29" s="1038"/>
      <c r="S29" s="1038"/>
      <c r="T29" s="1038"/>
      <c r="U29" s="1038"/>
      <c r="V29" s="1038">
        <v>48033</v>
      </c>
      <c r="W29" s="1038"/>
      <c r="X29" s="1038"/>
      <c r="Y29" s="1038"/>
      <c r="Z29" s="1038"/>
      <c r="AA29" s="1038">
        <v>1147</v>
      </c>
      <c r="AB29" s="1038"/>
      <c r="AC29" s="1038"/>
      <c r="AD29" s="1038"/>
      <c r="AE29" s="1039"/>
      <c r="AF29" s="1013">
        <v>1147</v>
      </c>
      <c r="AG29" s="1014"/>
      <c r="AH29" s="1014"/>
      <c r="AI29" s="1014"/>
      <c r="AJ29" s="1015"/>
      <c r="AK29" s="974">
        <v>4242</v>
      </c>
      <c r="AL29" s="965"/>
      <c r="AM29" s="965"/>
      <c r="AN29" s="965"/>
      <c r="AO29" s="965"/>
      <c r="AP29" s="965" t="s">
        <v>486</v>
      </c>
      <c r="AQ29" s="965"/>
      <c r="AR29" s="965"/>
      <c r="AS29" s="965"/>
      <c r="AT29" s="965"/>
      <c r="AU29" s="965" t="s">
        <v>486</v>
      </c>
      <c r="AV29" s="965"/>
      <c r="AW29" s="965"/>
      <c r="AX29" s="965"/>
      <c r="AY29" s="965"/>
      <c r="AZ29" s="1036" t="s">
        <v>486</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384</v>
      </c>
      <c r="C30" s="1032"/>
      <c r="D30" s="1032"/>
      <c r="E30" s="1032"/>
      <c r="F30" s="1032"/>
      <c r="G30" s="1032"/>
      <c r="H30" s="1032"/>
      <c r="I30" s="1032"/>
      <c r="J30" s="1032"/>
      <c r="K30" s="1032"/>
      <c r="L30" s="1032"/>
      <c r="M30" s="1032"/>
      <c r="N30" s="1032"/>
      <c r="O30" s="1032"/>
      <c r="P30" s="1033"/>
      <c r="Q30" s="1037">
        <v>28563</v>
      </c>
      <c r="R30" s="1038"/>
      <c r="S30" s="1038"/>
      <c r="T30" s="1038"/>
      <c r="U30" s="1038"/>
      <c r="V30" s="1038">
        <v>28224</v>
      </c>
      <c r="W30" s="1038"/>
      <c r="X30" s="1038"/>
      <c r="Y30" s="1038"/>
      <c r="Z30" s="1038"/>
      <c r="AA30" s="1038">
        <v>339</v>
      </c>
      <c r="AB30" s="1038"/>
      <c r="AC30" s="1038"/>
      <c r="AD30" s="1038"/>
      <c r="AE30" s="1039"/>
      <c r="AF30" s="1013">
        <v>339</v>
      </c>
      <c r="AG30" s="1014"/>
      <c r="AH30" s="1014"/>
      <c r="AI30" s="1014"/>
      <c r="AJ30" s="1015"/>
      <c r="AK30" s="974">
        <v>4250</v>
      </c>
      <c r="AL30" s="965"/>
      <c r="AM30" s="965"/>
      <c r="AN30" s="965"/>
      <c r="AO30" s="965"/>
      <c r="AP30" s="965" t="s">
        <v>486</v>
      </c>
      <c r="AQ30" s="965"/>
      <c r="AR30" s="965"/>
      <c r="AS30" s="965"/>
      <c r="AT30" s="965"/>
      <c r="AU30" s="965" t="s">
        <v>486</v>
      </c>
      <c r="AV30" s="965"/>
      <c r="AW30" s="965"/>
      <c r="AX30" s="965"/>
      <c r="AY30" s="965"/>
      <c r="AZ30" s="1036" t="s">
        <v>486</v>
      </c>
      <c r="BA30" s="1036"/>
      <c r="BB30" s="1036"/>
      <c r="BC30" s="1036"/>
      <c r="BD30" s="1036"/>
      <c r="BE30" s="1026" t="s">
        <v>563</v>
      </c>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385</v>
      </c>
      <c r="C31" s="1032"/>
      <c r="D31" s="1032"/>
      <c r="E31" s="1032"/>
      <c r="F31" s="1032"/>
      <c r="G31" s="1032"/>
      <c r="H31" s="1032"/>
      <c r="I31" s="1032"/>
      <c r="J31" s="1032"/>
      <c r="K31" s="1032"/>
      <c r="L31" s="1032"/>
      <c r="M31" s="1032"/>
      <c r="N31" s="1032"/>
      <c r="O31" s="1032"/>
      <c r="P31" s="1033"/>
      <c r="Q31" s="1037">
        <v>4542</v>
      </c>
      <c r="R31" s="1038"/>
      <c r="S31" s="1038"/>
      <c r="T31" s="1038"/>
      <c r="U31" s="1038"/>
      <c r="V31" s="1038">
        <v>4420</v>
      </c>
      <c r="W31" s="1038"/>
      <c r="X31" s="1038"/>
      <c r="Y31" s="1038"/>
      <c r="Z31" s="1038"/>
      <c r="AA31" s="1038">
        <v>123</v>
      </c>
      <c r="AB31" s="1038"/>
      <c r="AC31" s="1038"/>
      <c r="AD31" s="1038"/>
      <c r="AE31" s="1039"/>
      <c r="AF31" s="1013">
        <v>123</v>
      </c>
      <c r="AG31" s="1014"/>
      <c r="AH31" s="1014"/>
      <c r="AI31" s="1014"/>
      <c r="AJ31" s="1015"/>
      <c r="AK31" s="974">
        <v>804</v>
      </c>
      <c r="AL31" s="965"/>
      <c r="AM31" s="965"/>
      <c r="AN31" s="965"/>
      <c r="AO31" s="965"/>
      <c r="AP31" s="965" t="s">
        <v>486</v>
      </c>
      <c r="AQ31" s="965"/>
      <c r="AR31" s="965"/>
      <c r="AS31" s="965"/>
      <c r="AT31" s="965"/>
      <c r="AU31" s="965" t="s">
        <v>486</v>
      </c>
      <c r="AV31" s="965"/>
      <c r="AW31" s="965"/>
      <c r="AX31" s="965"/>
      <c r="AY31" s="965"/>
      <c r="AZ31" s="1036" t="s">
        <v>486</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386</v>
      </c>
      <c r="C32" s="1032"/>
      <c r="D32" s="1032"/>
      <c r="E32" s="1032"/>
      <c r="F32" s="1032"/>
      <c r="G32" s="1032"/>
      <c r="H32" s="1032"/>
      <c r="I32" s="1032"/>
      <c r="J32" s="1032"/>
      <c r="K32" s="1032"/>
      <c r="L32" s="1032"/>
      <c r="M32" s="1032"/>
      <c r="N32" s="1032"/>
      <c r="O32" s="1032"/>
      <c r="P32" s="1033"/>
      <c r="Q32" s="1037">
        <v>533</v>
      </c>
      <c r="R32" s="1038"/>
      <c r="S32" s="1038"/>
      <c r="T32" s="1038"/>
      <c r="U32" s="1038"/>
      <c r="V32" s="1038">
        <v>533</v>
      </c>
      <c r="W32" s="1038"/>
      <c r="X32" s="1038"/>
      <c r="Y32" s="1038"/>
      <c r="Z32" s="1038"/>
      <c r="AA32" s="1038" t="s">
        <v>542</v>
      </c>
      <c r="AB32" s="1038"/>
      <c r="AC32" s="1038"/>
      <c r="AD32" s="1038"/>
      <c r="AE32" s="1039"/>
      <c r="AF32" s="1013" t="s">
        <v>112</v>
      </c>
      <c r="AG32" s="1014"/>
      <c r="AH32" s="1014"/>
      <c r="AI32" s="1014"/>
      <c r="AJ32" s="1015"/>
      <c r="AK32" s="974">
        <v>359</v>
      </c>
      <c r="AL32" s="965"/>
      <c r="AM32" s="965"/>
      <c r="AN32" s="965"/>
      <c r="AO32" s="965"/>
      <c r="AP32" s="965">
        <v>2138</v>
      </c>
      <c r="AQ32" s="965"/>
      <c r="AR32" s="965"/>
      <c r="AS32" s="965"/>
      <c r="AT32" s="965"/>
      <c r="AU32" s="965">
        <v>1422</v>
      </c>
      <c r="AV32" s="965"/>
      <c r="AW32" s="965"/>
      <c r="AX32" s="965"/>
      <c r="AY32" s="965"/>
      <c r="AZ32" s="1036" t="s">
        <v>486</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387</v>
      </c>
      <c r="C33" s="1032"/>
      <c r="D33" s="1032"/>
      <c r="E33" s="1032"/>
      <c r="F33" s="1032"/>
      <c r="G33" s="1032"/>
      <c r="H33" s="1032"/>
      <c r="I33" s="1032"/>
      <c r="J33" s="1032"/>
      <c r="K33" s="1032"/>
      <c r="L33" s="1032"/>
      <c r="M33" s="1032"/>
      <c r="N33" s="1032"/>
      <c r="O33" s="1032"/>
      <c r="P33" s="1033"/>
      <c r="Q33" s="1037">
        <v>16434</v>
      </c>
      <c r="R33" s="1038"/>
      <c r="S33" s="1038"/>
      <c r="T33" s="1038"/>
      <c r="U33" s="1038"/>
      <c r="V33" s="1038">
        <v>15738</v>
      </c>
      <c r="W33" s="1038"/>
      <c r="X33" s="1038"/>
      <c r="Y33" s="1038"/>
      <c r="Z33" s="1038"/>
      <c r="AA33" s="1038">
        <v>696</v>
      </c>
      <c r="AB33" s="1038"/>
      <c r="AC33" s="1038"/>
      <c r="AD33" s="1038"/>
      <c r="AE33" s="1039"/>
      <c r="AF33" s="1013">
        <v>6668</v>
      </c>
      <c r="AG33" s="1014"/>
      <c r="AH33" s="1014"/>
      <c r="AI33" s="1014"/>
      <c r="AJ33" s="1015"/>
      <c r="AK33" s="974">
        <v>1592</v>
      </c>
      <c r="AL33" s="965"/>
      <c r="AM33" s="965"/>
      <c r="AN33" s="965"/>
      <c r="AO33" s="965"/>
      <c r="AP33" s="965">
        <v>17188</v>
      </c>
      <c r="AQ33" s="965"/>
      <c r="AR33" s="965"/>
      <c r="AS33" s="965"/>
      <c r="AT33" s="965"/>
      <c r="AU33" s="965">
        <v>10279</v>
      </c>
      <c r="AV33" s="965"/>
      <c r="AW33" s="965"/>
      <c r="AX33" s="965"/>
      <c r="AY33" s="965"/>
      <c r="AZ33" s="1036" t="s">
        <v>486</v>
      </c>
      <c r="BA33" s="1036"/>
      <c r="BB33" s="1036"/>
      <c r="BC33" s="1036"/>
      <c r="BD33" s="1036"/>
      <c r="BE33" s="1026" t="s">
        <v>388</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389</v>
      </c>
      <c r="C34" s="1032"/>
      <c r="D34" s="1032"/>
      <c r="E34" s="1032"/>
      <c r="F34" s="1032"/>
      <c r="G34" s="1032"/>
      <c r="H34" s="1032"/>
      <c r="I34" s="1032"/>
      <c r="J34" s="1032"/>
      <c r="K34" s="1032"/>
      <c r="L34" s="1032"/>
      <c r="M34" s="1032"/>
      <c r="N34" s="1032"/>
      <c r="O34" s="1032"/>
      <c r="P34" s="1033"/>
      <c r="Q34" s="1037">
        <v>697</v>
      </c>
      <c r="R34" s="1038"/>
      <c r="S34" s="1038"/>
      <c r="T34" s="1038"/>
      <c r="U34" s="1038"/>
      <c r="V34" s="1038">
        <v>599</v>
      </c>
      <c r="W34" s="1038"/>
      <c r="X34" s="1038"/>
      <c r="Y34" s="1038"/>
      <c r="Z34" s="1038"/>
      <c r="AA34" s="1038">
        <v>98</v>
      </c>
      <c r="AB34" s="1038"/>
      <c r="AC34" s="1038"/>
      <c r="AD34" s="1038"/>
      <c r="AE34" s="1039"/>
      <c r="AF34" s="1013">
        <v>455</v>
      </c>
      <c r="AG34" s="1014"/>
      <c r="AH34" s="1014"/>
      <c r="AI34" s="1014"/>
      <c r="AJ34" s="1015"/>
      <c r="AK34" s="974">
        <v>305</v>
      </c>
      <c r="AL34" s="965"/>
      <c r="AM34" s="965"/>
      <c r="AN34" s="965"/>
      <c r="AO34" s="965"/>
      <c r="AP34" s="965">
        <v>584</v>
      </c>
      <c r="AQ34" s="965"/>
      <c r="AR34" s="965"/>
      <c r="AS34" s="965"/>
      <c r="AT34" s="965"/>
      <c r="AU34" s="965">
        <v>248</v>
      </c>
      <c r="AV34" s="965"/>
      <c r="AW34" s="965"/>
      <c r="AX34" s="965"/>
      <c r="AY34" s="965"/>
      <c r="AZ34" s="1036" t="s">
        <v>486</v>
      </c>
      <c r="BA34" s="1036"/>
      <c r="BB34" s="1036"/>
      <c r="BC34" s="1036"/>
      <c r="BD34" s="1036"/>
      <c r="BE34" s="1026" t="s">
        <v>388</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390</v>
      </c>
      <c r="C35" s="1032"/>
      <c r="D35" s="1032"/>
      <c r="E35" s="1032"/>
      <c r="F35" s="1032"/>
      <c r="G35" s="1032"/>
      <c r="H35" s="1032"/>
      <c r="I35" s="1032"/>
      <c r="J35" s="1032"/>
      <c r="K35" s="1032"/>
      <c r="L35" s="1032"/>
      <c r="M35" s="1032"/>
      <c r="N35" s="1032"/>
      <c r="O35" s="1032"/>
      <c r="P35" s="1033"/>
      <c r="Q35" s="1037">
        <v>4993</v>
      </c>
      <c r="R35" s="1038"/>
      <c r="S35" s="1038"/>
      <c r="T35" s="1038"/>
      <c r="U35" s="1038"/>
      <c r="V35" s="1038">
        <v>4355</v>
      </c>
      <c r="W35" s="1038"/>
      <c r="X35" s="1038"/>
      <c r="Y35" s="1038"/>
      <c r="Z35" s="1038"/>
      <c r="AA35" s="1038">
        <v>638</v>
      </c>
      <c r="AB35" s="1038"/>
      <c r="AC35" s="1038"/>
      <c r="AD35" s="1038"/>
      <c r="AE35" s="1039"/>
      <c r="AF35" s="1013">
        <v>2614</v>
      </c>
      <c r="AG35" s="1014"/>
      <c r="AH35" s="1014"/>
      <c r="AI35" s="1014"/>
      <c r="AJ35" s="1015"/>
      <c r="AK35" s="974">
        <v>284</v>
      </c>
      <c r="AL35" s="965"/>
      <c r="AM35" s="965"/>
      <c r="AN35" s="965"/>
      <c r="AO35" s="965"/>
      <c r="AP35" s="965">
        <v>36275</v>
      </c>
      <c r="AQ35" s="965"/>
      <c r="AR35" s="965"/>
      <c r="AS35" s="965"/>
      <c r="AT35" s="965"/>
      <c r="AU35" s="965">
        <v>1233</v>
      </c>
      <c r="AV35" s="965"/>
      <c r="AW35" s="965"/>
      <c r="AX35" s="965"/>
      <c r="AY35" s="965"/>
      <c r="AZ35" s="1036" t="s">
        <v>486</v>
      </c>
      <c r="BA35" s="1036"/>
      <c r="BB35" s="1036"/>
      <c r="BC35" s="1036"/>
      <c r="BD35" s="1036"/>
      <c r="BE35" s="1026" t="s">
        <v>388</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391</v>
      </c>
      <c r="C36" s="1032"/>
      <c r="D36" s="1032"/>
      <c r="E36" s="1032"/>
      <c r="F36" s="1032"/>
      <c r="G36" s="1032"/>
      <c r="H36" s="1032"/>
      <c r="I36" s="1032"/>
      <c r="J36" s="1032"/>
      <c r="K36" s="1032"/>
      <c r="L36" s="1032"/>
      <c r="M36" s="1032"/>
      <c r="N36" s="1032"/>
      <c r="O36" s="1032"/>
      <c r="P36" s="1033"/>
      <c r="Q36" s="1037">
        <v>6749</v>
      </c>
      <c r="R36" s="1038"/>
      <c r="S36" s="1038"/>
      <c r="T36" s="1038"/>
      <c r="U36" s="1038"/>
      <c r="V36" s="1038">
        <v>6670</v>
      </c>
      <c r="W36" s="1038"/>
      <c r="X36" s="1038"/>
      <c r="Y36" s="1038"/>
      <c r="Z36" s="1038"/>
      <c r="AA36" s="1038">
        <v>80</v>
      </c>
      <c r="AB36" s="1038"/>
      <c r="AC36" s="1038"/>
      <c r="AD36" s="1038"/>
      <c r="AE36" s="1039"/>
      <c r="AF36" s="1013">
        <v>2186</v>
      </c>
      <c r="AG36" s="1014"/>
      <c r="AH36" s="1014"/>
      <c r="AI36" s="1014"/>
      <c r="AJ36" s="1015"/>
      <c r="AK36" s="974">
        <v>2032</v>
      </c>
      <c r="AL36" s="965"/>
      <c r="AM36" s="965"/>
      <c r="AN36" s="965"/>
      <c r="AO36" s="965"/>
      <c r="AP36" s="965">
        <v>64815</v>
      </c>
      <c r="AQ36" s="965"/>
      <c r="AR36" s="965"/>
      <c r="AS36" s="965"/>
      <c r="AT36" s="965"/>
      <c r="AU36" s="965">
        <v>24241</v>
      </c>
      <c r="AV36" s="965"/>
      <c r="AW36" s="965"/>
      <c r="AX36" s="965"/>
      <c r="AY36" s="965"/>
      <c r="AZ36" s="1036" t="s">
        <v>486</v>
      </c>
      <c r="BA36" s="1036"/>
      <c r="BB36" s="1036"/>
      <c r="BC36" s="1036"/>
      <c r="BD36" s="1036"/>
      <c r="BE36" s="1026" t="s">
        <v>388</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392</v>
      </c>
      <c r="C37" s="1032"/>
      <c r="D37" s="1032"/>
      <c r="E37" s="1032"/>
      <c r="F37" s="1032"/>
      <c r="G37" s="1032"/>
      <c r="H37" s="1032"/>
      <c r="I37" s="1032"/>
      <c r="J37" s="1032"/>
      <c r="K37" s="1032"/>
      <c r="L37" s="1032"/>
      <c r="M37" s="1032"/>
      <c r="N37" s="1032"/>
      <c r="O37" s="1032"/>
      <c r="P37" s="1033"/>
      <c r="Q37" s="1037">
        <v>410</v>
      </c>
      <c r="R37" s="1038"/>
      <c r="S37" s="1038"/>
      <c r="T37" s="1038"/>
      <c r="U37" s="1038"/>
      <c r="V37" s="1038">
        <v>354</v>
      </c>
      <c r="W37" s="1038"/>
      <c r="X37" s="1038"/>
      <c r="Y37" s="1038"/>
      <c r="Z37" s="1038"/>
      <c r="AA37" s="1038">
        <v>56</v>
      </c>
      <c r="AB37" s="1038"/>
      <c r="AC37" s="1038"/>
      <c r="AD37" s="1038"/>
      <c r="AE37" s="1039"/>
      <c r="AF37" s="1013">
        <v>56</v>
      </c>
      <c r="AG37" s="1014"/>
      <c r="AH37" s="1014"/>
      <c r="AI37" s="1014"/>
      <c r="AJ37" s="1015"/>
      <c r="AK37" s="974" t="s">
        <v>486</v>
      </c>
      <c r="AL37" s="965"/>
      <c r="AM37" s="965"/>
      <c r="AN37" s="965"/>
      <c r="AO37" s="965"/>
      <c r="AP37" s="965" t="s">
        <v>486</v>
      </c>
      <c r="AQ37" s="965"/>
      <c r="AR37" s="965"/>
      <c r="AS37" s="965"/>
      <c r="AT37" s="965"/>
      <c r="AU37" s="965" t="s">
        <v>542</v>
      </c>
      <c r="AV37" s="965"/>
      <c r="AW37" s="965"/>
      <c r="AX37" s="965"/>
      <c r="AY37" s="965"/>
      <c r="AZ37" s="1036" t="s">
        <v>486</v>
      </c>
      <c r="BA37" s="1036"/>
      <c r="BB37" s="1036"/>
      <c r="BC37" s="1036"/>
      <c r="BD37" s="1036"/>
      <c r="BE37" s="1026" t="s">
        <v>393</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t="s">
        <v>394</v>
      </c>
      <c r="C38" s="1032"/>
      <c r="D38" s="1032"/>
      <c r="E38" s="1032"/>
      <c r="F38" s="1032"/>
      <c r="G38" s="1032"/>
      <c r="H38" s="1032"/>
      <c r="I38" s="1032"/>
      <c r="J38" s="1032"/>
      <c r="K38" s="1032"/>
      <c r="L38" s="1032"/>
      <c r="M38" s="1032"/>
      <c r="N38" s="1032"/>
      <c r="O38" s="1032"/>
      <c r="P38" s="1033"/>
      <c r="Q38" s="1037">
        <v>244</v>
      </c>
      <c r="R38" s="1038"/>
      <c r="S38" s="1038"/>
      <c r="T38" s="1038"/>
      <c r="U38" s="1038"/>
      <c r="V38" s="1038">
        <v>244</v>
      </c>
      <c r="W38" s="1038"/>
      <c r="X38" s="1038"/>
      <c r="Y38" s="1038"/>
      <c r="Z38" s="1038"/>
      <c r="AA38" s="1038" t="s">
        <v>542</v>
      </c>
      <c r="AB38" s="1038"/>
      <c r="AC38" s="1038"/>
      <c r="AD38" s="1038"/>
      <c r="AE38" s="1039"/>
      <c r="AF38" s="1013" t="s">
        <v>112</v>
      </c>
      <c r="AG38" s="1014"/>
      <c r="AH38" s="1014"/>
      <c r="AI38" s="1014"/>
      <c r="AJ38" s="1015"/>
      <c r="AK38" s="974">
        <v>112</v>
      </c>
      <c r="AL38" s="965"/>
      <c r="AM38" s="965"/>
      <c r="AN38" s="965"/>
      <c r="AO38" s="965"/>
      <c r="AP38" s="965">
        <v>263</v>
      </c>
      <c r="AQ38" s="965"/>
      <c r="AR38" s="965"/>
      <c r="AS38" s="965"/>
      <c r="AT38" s="965"/>
      <c r="AU38" s="965">
        <v>125</v>
      </c>
      <c r="AV38" s="965"/>
      <c r="AW38" s="965"/>
      <c r="AX38" s="965"/>
      <c r="AY38" s="965"/>
      <c r="AZ38" s="1036" t="s">
        <v>486</v>
      </c>
      <c r="BA38" s="1036"/>
      <c r="BB38" s="1036"/>
      <c r="BC38" s="1036"/>
      <c r="BD38" s="1036"/>
      <c r="BE38" s="1026" t="s">
        <v>393</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t="s">
        <v>395</v>
      </c>
      <c r="C39" s="1032"/>
      <c r="D39" s="1032"/>
      <c r="E39" s="1032"/>
      <c r="F39" s="1032"/>
      <c r="G39" s="1032"/>
      <c r="H39" s="1032"/>
      <c r="I39" s="1032"/>
      <c r="J39" s="1032"/>
      <c r="K39" s="1032"/>
      <c r="L39" s="1032"/>
      <c r="M39" s="1032"/>
      <c r="N39" s="1032"/>
      <c r="O39" s="1032"/>
      <c r="P39" s="1033"/>
      <c r="Q39" s="1037">
        <v>542</v>
      </c>
      <c r="R39" s="1038"/>
      <c r="S39" s="1038"/>
      <c r="T39" s="1038"/>
      <c r="U39" s="1038"/>
      <c r="V39" s="1038">
        <v>542</v>
      </c>
      <c r="W39" s="1038"/>
      <c r="X39" s="1038"/>
      <c r="Y39" s="1038"/>
      <c r="Z39" s="1038"/>
      <c r="AA39" s="1038" t="s">
        <v>542</v>
      </c>
      <c r="AB39" s="1038"/>
      <c r="AC39" s="1038"/>
      <c r="AD39" s="1038"/>
      <c r="AE39" s="1039"/>
      <c r="AF39" s="1013" t="s">
        <v>112</v>
      </c>
      <c r="AG39" s="1014"/>
      <c r="AH39" s="1014"/>
      <c r="AI39" s="1014"/>
      <c r="AJ39" s="1015"/>
      <c r="AK39" s="974">
        <v>212</v>
      </c>
      <c r="AL39" s="965"/>
      <c r="AM39" s="965"/>
      <c r="AN39" s="965"/>
      <c r="AO39" s="965"/>
      <c r="AP39" s="965">
        <v>35</v>
      </c>
      <c r="AQ39" s="965"/>
      <c r="AR39" s="965"/>
      <c r="AS39" s="965"/>
      <c r="AT39" s="965"/>
      <c r="AU39" s="965">
        <v>14</v>
      </c>
      <c r="AV39" s="965"/>
      <c r="AW39" s="965"/>
      <c r="AX39" s="965"/>
      <c r="AY39" s="965"/>
      <c r="AZ39" s="1036" t="s">
        <v>486</v>
      </c>
      <c r="BA39" s="1036"/>
      <c r="BB39" s="1036"/>
      <c r="BC39" s="1036"/>
      <c r="BD39" s="1036"/>
      <c r="BE39" s="1026" t="s">
        <v>393</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t="s">
        <v>396</v>
      </c>
      <c r="C40" s="1032"/>
      <c r="D40" s="1032"/>
      <c r="E40" s="1032"/>
      <c r="F40" s="1032"/>
      <c r="G40" s="1032"/>
      <c r="H40" s="1032"/>
      <c r="I40" s="1032"/>
      <c r="J40" s="1032"/>
      <c r="K40" s="1032"/>
      <c r="L40" s="1032"/>
      <c r="M40" s="1032"/>
      <c r="N40" s="1032"/>
      <c r="O40" s="1032"/>
      <c r="P40" s="1033"/>
      <c r="Q40" s="1037">
        <v>128</v>
      </c>
      <c r="R40" s="1038"/>
      <c r="S40" s="1038"/>
      <c r="T40" s="1038"/>
      <c r="U40" s="1038"/>
      <c r="V40" s="1038">
        <v>128</v>
      </c>
      <c r="W40" s="1038"/>
      <c r="X40" s="1038"/>
      <c r="Y40" s="1038"/>
      <c r="Z40" s="1038"/>
      <c r="AA40" s="1038" t="s">
        <v>542</v>
      </c>
      <c r="AB40" s="1038"/>
      <c r="AC40" s="1038"/>
      <c r="AD40" s="1038"/>
      <c r="AE40" s="1039"/>
      <c r="AF40" s="1013">
        <v>225</v>
      </c>
      <c r="AG40" s="1014"/>
      <c r="AH40" s="1014"/>
      <c r="AI40" s="1014"/>
      <c r="AJ40" s="1015"/>
      <c r="AK40" s="974">
        <v>128</v>
      </c>
      <c r="AL40" s="965"/>
      <c r="AM40" s="965"/>
      <c r="AN40" s="965"/>
      <c r="AO40" s="965"/>
      <c r="AP40" s="965">
        <v>990</v>
      </c>
      <c r="AQ40" s="965"/>
      <c r="AR40" s="965"/>
      <c r="AS40" s="965"/>
      <c r="AT40" s="965"/>
      <c r="AU40" s="965" t="s">
        <v>542</v>
      </c>
      <c r="AV40" s="965"/>
      <c r="AW40" s="965"/>
      <c r="AX40" s="965"/>
      <c r="AY40" s="965"/>
      <c r="AZ40" s="1036" t="s">
        <v>486</v>
      </c>
      <c r="BA40" s="1036"/>
      <c r="BB40" s="1036"/>
      <c r="BC40" s="1036"/>
      <c r="BD40" s="1036"/>
      <c r="BE40" s="1026" t="s">
        <v>393</v>
      </c>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370</v>
      </c>
      <c r="B63" s="938" t="s">
        <v>398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15449</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400</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401</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545</v>
      </c>
      <c r="C68" s="980"/>
      <c r="D68" s="980"/>
      <c r="E68" s="980"/>
      <c r="F68" s="980"/>
      <c r="G68" s="980"/>
      <c r="H68" s="980"/>
      <c r="I68" s="980"/>
      <c r="J68" s="980"/>
      <c r="K68" s="980"/>
      <c r="L68" s="980"/>
      <c r="M68" s="980"/>
      <c r="N68" s="980"/>
      <c r="O68" s="980"/>
      <c r="P68" s="981"/>
      <c r="Q68" s="982">
        <v>250</v>
      </c>
      <c r="R68" s="976"/>
      <c r="S68" s="976"/>
      <c r="T68" s="976"/>
      <c r="U68" s="976"/>
      <c r="V68" s="976">
        <v>213</v>
      </c>
      <c r="W68" s="976"/>
      <c r="X68" s="976"/>
      <c r="Y68" s="976"/>
      <c r="Z68" s="976"/>
      <c r="AA68" s="976">
        <v>37</v>
      </c>
      <c r="AB68" s="976"/>
      <c r="AC68" s="976"/>
      <c r="AD68" s="976"/>
      <c r="AE68" s="976"/>
      <c r="AF68" s="976">
        <v>37</v>
      </c>
      <c r="AG68" s="976"/>
      <c r="AH68" s="976"/>
      <c r="AI68" s="976"/>
      <c r="AJ68" s="976"/>
      <c r="AK68" s="976" t="s">
        <v>486</v>
      </c>
      <c r="AL68" s="976"/>
      <c r="AM68" s="976"/>
      <c r="AN68" s="976"/>
      <c r="AO68" s="976"/>
      <c r="AP68" s="976" t="s">
        <v>486</v>
      </c>
      <c r="AQ68" s="976"/>
      <c r="AR68" s="976"/>
      <c r="AS68" s="976"/>
      <c r="AT68" s="976"/>
      <c r="AU68" s="976" t="s">
        <v>486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546</v>
      </c>
      <c r="C69" s="969"/>
      <c r="D69" s="969"/>
      <c r="E69" s="969"/>
      <c r="F69" s="969"/>
      <c r="G69" s="969"/>
      <c r="H69" s="969"/>
      <c r="I69" s="969"/>
      <c r="J69" s="969"/>
      <c r="K69" s="969"/>
      <c r="L69" s="969"/>
      <c r="M69" s="969"/>
      <c r="N69" s="969"/>
      <c r="O69" s="969"/>
      <c r="P69" s="970"/>
      <c r="Q69" s="971">
        <v>224498</v>
      </c>
      <c r="R69" s="965"/>
      <c r="S69" s="965"/>
      <c r="T69" s="965"/>
      <c r="U69" s="965"/>
      <c r="V69" s="965">
        <v>216268</v>
      </c>
      <c r="W69" s="965"/>
      <c r="X69" s="965"/>
      <c r="Y69" s="965"/>
      <c r="Z69" s="965"/>
      <c r="AA69" s="965">
        <v>8230</v>
      </c>
      <c r="AB69" s="965"/>
      <c r="AC69" s="965"/>
      <c r="AD69" s="965"/>
      <c r="AE69" s="965"/>
      <c r="AF69" s="965">
        <v>8230</v>
      </c>
      <c r="AG69" s="965"/>
      <c r="AH69" s="965"/>
      <c r="AI69" s="965"/>
      <c r="AJ69" s="965"/>
      <c r="AK69" s="965" t="s">
        <v>486</v>
      </c>
      <c r="AL69" s="965"/>
      <c r="AM69" s="965"/>
      <c r="AN69" s="965"/>
      <c r="AO69" s="965"/>
      <c r="AP69" s="965" t="s">
        <v>486</v>
      </c>
      <c r="AQ69" s="965"/>
      <c r="AR69" s="965"/>
      <c r="AS69" s="965"/>
      <c r="AT69" s="965"/>
      <c r="AU69" s="965" t="s">
        <v>486</v>
      </c>
      <c r="AV69" s="965"/>
      <c r="AW69" s="965"/>
      <c r="AX69" s="965"/>
      <c r="AY69" s="965"/>
      <c r="AZ69" s="966" t="s">
        <v>564</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547</v>
      </c>
      <c r="C70" s="969"/>
      <c r="D70" s="969"/>
      <c r="E70" s="969"/>
      <c r="F70" s="969"/>
      <c r="G70" s="969"/>
      <c r="H70" s="969"/>
      <c r="I70" s="969"/>
      <c r="J70" s="969"/>
      <c r="K70" s="969"/>
      <c r="L70" s="969"/>
      <c r="M70" s="969"/>
      <c r="N70" s="969"/>
      <c r="O70" s="969"/>
      <c r="P70" s="970"/>
      <c r="Q70" s="971">
        <v>69</v>
      </c>
      <c r="R70" s="965"/>
      <c r="S70" s="965"/>
      <c r="T70" s="965"/>
      <c r="U70" s="965"/>
      <c r="V70" s="965">
        <v>64</v>
      </c>
      <c r="W70" s="965"/>
      <c r="X70" s="965"/>
      <c r="Y70" s="965"/>
      <c r="Z70" s="965"/>
      <c r="AA70" s="965">
        <v>4</v>
      </c>
      <c r="AB70" s="965"/>
      <c r="AC70" s="965"/>
      <c r="AD70" s="965"/>
      <c r="AE70" s="965"/>
      <c r="AF70" s="965">
        <v>4</v>
      </c>
      <c r="AG70" s="965"/>
      <c r="AH70" s="965"/>
      <c r="AI70" s="965"/>
      <c r="AJ70" s="965"/>
      <c r="AK70" s="965" t="s">
        <v>486</v>
      </c>
      <c r="AL70" s="965"/>
      <c r="AM70" s="965"/>
      <c r="AN70" s="965"/>
      <c r="AO70" s="965"/>
      <c r="AP70" s="965" t="s">
        <v>486</v>
      </c>
      <c r="AQ70" s="965"/>
      <c r="AR70" s="965"/>
      <c r="AS70" s="965"/>
      <c r="AT70" s="965"/>
      <c r="AU70" s="965" t="s">
        <v>486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548</v>
      </c>
      <c r="C71" s="969"/>
      <c r="D71" s="969"/>
      <c r="E71" s="969"/>
      <c r="F71" s="969"/>
      <c r="G71" s="969"/>
      <c r="H71" s="969"/>
      <c r="I71" s="969"/>
      <c r="J71" s="969"/>
      <c r="K71" s="969"/>
      <c r="L71" s="969"/>
      <c r="M71" s="969"/>
      <c r="N71" s="969"/>
      <c r="O71" s="969"/>
      <c r="P71" s="970"/>
      <c r="Q71" s="971">
        <v>113</v>
      </c>
      <c r="R71" s="965"/>
      <c r="S71" s="965"/>
      <c r="T71" s="965"/>
      <c r="U71" s="965"/>
      <c r="V71" s="965">
        <v>105</v>
      </c>
      <c r="W71" s="965"/>
      <c r="X71" s="965"/>
      <c r="Y71" s="965"/>
      <c r="Z71" s="965"/>
      <c r="AA71" s="965">
        <v>8</v>
      </c>
      <c r="AB71" s="965"/>
      <c r="AC71" s="965"/>
      <c r="AD71" s="965"/>
      <c r="AE71" s="965"/>
      <c r="AF71" s="965">
        <v>8</v>
      </c>
      <c r="AG71" s="965"/>
      <c r="AH71" s="965"/>
      <c r="AI71" s="965"/>
      <c r="AJ71" s="965"/>
      <c r="AK71" s="965" t="s">
        <v>486</v>
      </c>
      <c r="AL71" s="965"/>
      <c r="AM71" s="965"/>
      <c r="AN71" s="965"/>
      <c r="AO71" s="965"/>
      <c r="AP71" s="965" t="s">
        <v>486</v>
      </c>
      <c r="AQ71" s="965"/>
      <c r="AR71" s="965"/>
      <c r="AS71" s="965"/>
      <c r="AT71" s="965"/>
      <c r="AU71" s="965" t="s">
        <v>486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549</v>
      </c>
      <c r="C72" s="969"/>
      <c r="D72" s="969"/>
      <c r="E72" s="969"/>
      <c r="F72" s="969"/>
      <c r="G72" s="969"/>
      <c r="H72" s="969"/>
      <c r="I72" s="969"/>
      <c r="J72" s="969"/>
      <c r="K72" s="969"/>
      <c r="L72" s="969"/>
      <c r="M72" s="969"/>
      <c r="N72" s="969"/>
      <c r="O72" s="969"/>
      <c r="P72" s="970"/>
      <c r="Q72" s="971">
        <v>1506</v>
      </c>
      <c r="R72" s="965"/>
      <c r="S72" s="965"/>
      <c r="T72" s="965"/>
      <c r="U72" s="965"/>
      <c r="V72" s="965">
        <v>1100</v>
      </c>
      <c r="W72" s="965"/>
      <c r="X72" s="965"/>
      <c r="Y72" s="965"/>
      <c r="Z72" s="965"/>
      <c r="AA72" s="965">
        <v>406</v>
      </c>
      <c r="AB72" s="965"/>
      <c r="AC72" s="965"/>
      <c r="AD72" s="965"/>
      <c r="AE72" s="965"/>
      <c r="AF72" s="965">
        <v>406</v>
      </c>
      <c r="AG72" s="965"/>
      <c r="AH72" s="965"/>
      <c r="AI72" s="965"/>
      <c r="AJ72" s="965"/>
      <c r="AK72" s="965" t="s">
        <v>486</v>
      </c>
      <c r="AL72" s="965"/>
      <c r="AM72" s="965"/>
      <c r="AN72" s="965"/>
      <c r="AO72" s="965"/>
      <c r="AP72" s="965" t="s">
        <v>486</v>
      </c>
      <c r="AQ72" s="965"/>
      <c r="AR72" s="965"/>
      <c r="AS72" s="965"/>
      <c r="AT72" s="965"/>
      <c r="AU72" s="965" t="s">
        <v>486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550</v>
      </c>
      <c r="C73" s="969"/>
      <c r="D73" s="969"/>
      <c r="E73" s="969"/>
      <c r="F73" s="969"/>
      <c r="G73" s="969"/>
      <c r="H73" s="969"/>
      <c r="I73" s="969"/>
      <c r="J73" s="969"/>
      <c r="K73" s="969"/>
      <c r="L73" s="969"/>
      <c r="M73" s="969"/>
      <c r="N73" s="969"/>
      <c r="O73" s="969"/>
      <c r="P73" s="970"/>
      <c r="Q73" s="971" t="s">
        <v>542</v>
      </c>
      <c r="R73" s="965"/>
      <c r="S73" s="965"/>
      <c r="T73" s="965"/>
      <c r="U73" s="965"/>
      <c r="V73" s="965" t="s">
        <v>542</v>
      </c>
      <c r="W73" s="965"/>
      <c r="X73" s="965"/>
      <c r="Y73" s="965"/>
      <c r="Z73" s="965"/>
      <c r="AA73" s="965" t="s">
        <v>542</v>
      </c>
      <c r="AB73" s="965"/>
      <c r="AC73" s="965"/>
      <c r="AD73" s="965"/>
      <c r="AE73" s="965"/>
      <c r="AF73" s="965" t="s">
        <v>542</v>
      </c>
      <c r="AG73" s="965"/>
      <c r="AH73" s="965"/>
      <c r="AI73" s="965"/>
      <c r="AJ73" s="965"/>
      <c r="AK73" s="965" t="s">
        <v>486</v>
      </c>
      <c r="AL73" s="965"/>
      <c r="AM73" s="965"/>
      <c r="AN73" s="965"/>
      <c r="AO73" s="965"/>
      <c r="AP73" s="965" t="s">
        <v>486</v>
      </c>
      <c r="AQ73" s="965"/>
      <c r="AR73" s="965"/>
      <c r="AS73" s="965"/>
      <c r="AT73" s="965"/>
      <c r="AU73" s="965" t="s">
        <v>486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551</v>
      </c>
      <c r="C74" s="969"/>
      <c r="D74" s="969"/>
      <c r="E74" s="969"/>
      <c r="F74" s="969"/>
      <c r="G74" s="969"/>
      <c r="H74" s="969"/>
      <c r="I74" s="969"/>
      <c r="J74" s="969"/>
      <c r="K74" s="969"/>
      <c r="L74" s="969"/>
      <c r="M74" s="969"/>
      <c r="N74" s="969"/>
      <c r="O74" s="969"/>
      <c r="P74" s="970"/>
      <c r="Q74" s="971">
        <v>37</v>
      </c>
      <c r="R74" s="965"/>
      <c r="S74" s="965"/>
      <c r="T74" s="965"/>
      <c r="U74" s="965"/>
      <c r="V74" s="965">
        <v>35</v>
      </c>
      <c r="W74" s="965"/>
      <c r="X74" s="965"/>
      <c r="Y74" s="965"/>
      <c r="Z74" s="965"/>
      <c r="AA74" s="965">
        <v>3</v>
      </c>
      <c r="AB74" s="965"/>
      <c r="AC74" s="965"/>
      <c r="AD74" s="965"/>
      <c r="AE74" s="965"/>
      <c r="AF74" s="965">
        <v>3</v>
      </c>
      <c r="AG74" s="965"/>
      <c r="AH74" s="965"/>
      <c r="AI74" s="965"/>
      <c r="AJ74" s="965"/>
      <c r="AK74" s="965" t="s">
        <v>486</v>
      </c>
      <c r="AL74" s="965"/>
      <c r="AM74" s="965"/>
      <c r="AN74" s="965"/>
      <c r="AO74" s="965"/>
      <c r="AP74" s="965" t="s">
        <v>486</v>
      </c>
      <c r="AQ74" s="965"/>
      <c r="AR74" s="965"/>
      <c r="AS74" s="965"/>
      <c r="AT74" s="965"/>
      <c r="AU74" s="965" t="s">
        <v>486</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402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403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410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411</v>
      </c>
      <c r="AB109" s="886"/>
      <c r="AC109" s="886"/>
      <c r="AD109" s="886"/>
      <c r="AE109" s="887"/>
      <c r="AF109" s="888" t="s">
        <v>286</v>
      </c>
      <c r="AG109" s="886"/>
      <c r="AH109" s="886"/>
      <c r="AI109" s="886"/>
      <c r="AJ109" s="887"/>
      <c r="AK109" s="888" t="s">
        <v>285</v>
      </c>
      <c r="AL109" s="886"/>
      <c r="AM109" s="886"/>
      <c r="AN109" s="886"/>
      <c r="AO109" s="887"/>
      <c r="AP109" s="888" t="s">
        <v>412</v>
      </c>
      <c r="AQ109" s="886"/>
      <c r="AR109" s="886"/>
      <c r="AS109" s="886"/>
      <c r="AT109" s="917"/>
      <c r="AU109" s="885" t="s">
        <v>410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411</v>
      </c>
      <c r="BR109" s="886"/>
      <c r="BS109" s="886"/>
      <c r="BT109" s="886"/>
      <c r="BU109" s="887"/>
      <c r="BV109" s="888" t="s">
        <v>286</v>
      </c>
      <c r="BW109" s="886"/>
      <c r="BX109" s="886"/>
      <c r="BY109" s="886"/>
      <c r="BZ109" s="887"/>
      <c r="CA109" s="888" t="s">
        <v>285</v>
      </c>
      <c r="CB109" s="886"/>
      <c r="CC109" s="886"/>
      <c r="CD109" s="886"/>
      <c r="CE109" s="887"/>
      <c r="CF109" s="926" t="s">
        <v>412</v>
      </c>
      <c r="CG109" s="926"/>
      <c r="CH109" s="926"/>
      <c r="CI109" s="926"/>
      <c r="CJ109" s="926"/>
      <c r="CK109" s="888" t="s">
        <v>413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411</v>
      </c>
      <c r="DH109" s="886"/>
      <c r="DI109" s="886"/>
      <c r="DJ109" s="886"/>
      <c r="DK109" s="887"/>
      <c r="DL109" s="888" t="s">
        <v>286</v>
      </c>
      <c r="DM109" s="886"/>
      <c r="DN109" s="886"/>
      <c r="DO109" s="886"/>
      <c r="DP109" s="887"/>
      <c r="DQ109" s="888" t="s">
        <v>285</v>
      </c>
      <c r="DR109" s="886"/>
      <c r="DS109" s="886"/>
      <c r="DT109" s="886"/>
      <c r="DU109" s="887"/>
      <c r="DV109" s="888" t="s">
        <v>412</v>
      </c>
      <c r="DW109" s="886"/>
      <c r="DX109" s="886"/>
      <c r="DY109" s="886"/>
      <c r="DZ109" s="917"/>
    </row>
    <row r="110" spans="1:131" s="197" customFormat="1" ht="26.25" customHeight="1">
      <c r="A110" s="755" t="s">
        <v>414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14126833</v>
      </c>
      <c r="AB110" s="871"/>
      <c r="AC110" s="871"/>
      <c r="AD110" s="871"/>
      <c r="AE110" s="872"/>
      <c r="AF110" s="873">
        <v>13504036</v>
      </c>
      <c r="AG110" s="871"/>
      <c r="AH110" s="871"/>
      <c r="AI110" s="871"/>
      <c r="AJ110" s="872"/>
      <c r="AK110" s="873">
        <v>13036341</v>
      </c>
      <c r="AL110" s="871"/>
      <c r="AM110" s="871"/>
      <c r="AN110" s="871"/>
      <c r="AO110" s="872"/>
      <c r="AP110" s="874">
        <v>17</v>
      </c>
      <c r="AQ110" s="875"/>
      <c r="AR110" s="875"/>
      <c r="AS110" s="875"/>
      <c r="AT110" s="876"/>
      <c r="AU110" s="918" t="s">
        <v>61</v>
      </c>
      <c r="AV110" s="919"/>
      <c r="AW110" s="919"/>
      <c r="AX110" s="919"/>
      <c r="AY110" s="920"/>
      <c r="AZ110" s="814" t="s">
        <v>415</v>
      </c>
      <c r="BA110" s="756"/>
      <c r="BB110" s="756"/>
      <c r="BC110" s="756"/>
      <c r="BD110" s="756"/>
      <c r="BE110" s="756"/>
      <c r="BF110" s="756"/>
      <c r="BG110" s="756"/>
      <c r="BH110" s="756"/>
      <c r="BI110" s="756"/>
      <c r="BJ110" s="756"/>
      <c r="BK110" s="756"/>
      <c r="BL110" s="756"/>
      <c r="BM110" s="756"/>
      <c r="BN110" s="756"/>
      <c r="BO110" s="756"/>
      <c r="BP110" s="757"/>
      <c r="BQ110" s="797">
        <v>134480256</v>
      </c>
      <c r="BR110" s="798"/>
      <c r="BS110" s="798"/>
      <c r="BT110" s="798"/>
      <c r="BU110" s="798"/>
      <c r="BV110" s="798">
        <v>133697489</v>
      </c>
      <c r="BW110" s="798"/>
      <c r="BX110" s="798"/>
      <c r="BY110" s="798"/>
      <c r="BZ110" s="798"/>
      <c r="CA110" s="798">
        <v>134465042</v>
      </c>
      <c r="CB110" s="798"/>
      <c r="CC110" s="798"/>
      <c r="CD110" s="798"/>
      <c r="CE110" s="798"/>
      <c r="CF110" s="859">
        <v>175.2</v>
      </c>
      <c r="CG110" s="860"/>
      <c r="CH110" s="860"/>
      <c r="CI110" s="860"/>
      <c r="CJ110" s="860"/>
      <c r="CK110" s="914" t="s">
        <v>416</v>
      </c>
      <c r="CL110" s="862"/>
      <c r="CM110" s="867" t="s">
        <v>417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419</v>
      </c>
      <c r="BA111" s="766"/>
      <c r="BB111" s="766"/>
      <c r="BC111" s="766"/>
      <c r="BD111" s="766"/>
      <c r="BE111" s="766"/>
      <c r="BF111" s="766"/>
      <c r="BG111" s="766"/>
      <c r="BH111" s="766"/>
      <c r="BI111" s="766"/>
      <c r="BJ111" s="766"/>
      <c r="BK111" s="766"/>
      <c r="BL111" s="766"/>
      <c r="BM111" s="766"/>
      <c r="BN111" s="766"/>
      <c r="BO111" s="766"/>
      <c r="BP111" s="767"/>
      <c r="BQ111" s="768">
        <v>2366572</v>
      </c>
      <c r="BR111" s="769"/>
      <c r="BS111" s="769"/>
      <c r="BT111" s="769"/>
      <c r="BU111" s="769"/>
      <c r="BV111" s="769">
        <v>2367046</v>
      </c>
      <c r="BW111" s="769"/>
      <c r="BX111" s="769"/>
      <c r="BY111" s="769"/>
      <c r="BZ111" s="769"/>
      <c r="CA111" s="769">
        <v>2039119</v>
      </c>
      <c r="CB111" s="769"/>
      <c r="CC111" s="769"/>
      <c r="CD111" s="769"/>
      <c r="CE111" s="769"/>
      <c r="CF111" s="846">
        <v>2.7</v>
      </c>
      <c r="CG111" s="847"/>
      <c r="CH111" s="847"/>
      <c r="CI111" s="847"/>
      <c r="CJ111" s="847"/>
      <c r="CK111" s="915"/>
      <c r="CL111" s="864"/>
      <c r="CM111" s="801" t="s">
        <v>420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421</v>
      </c>
      <c r="B112" s="901"/>
      <c r="C112" s="766" t="s">
        <v>422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423</v>
      </c>
      <c r="BA112" s="766"/>
      <c r="BB112" s="766"/>
      <c r="BC112" s="766"/>
      <c r="BD112" s="766"/>
      <c r="BE112" s="766"/>
      <c r="BF112" s="766"/>
      <c r="BG112" s="766"/>
      <c r="BH112" s="766"/>
      <c r="BI112" s="766"/>
      <c r="BJ112" s="766"/>
      <c r="BK112" s="766"/>
      <c r="BL112" s="766"/>
      <c r="BM112" s="766"/>
      <c r="BN112" s="766"/>
      <c r="BO112" s="766"/>
      <c r="BP112" s="767"/>
      <c r="BQ112" s="768">
        <v>39713640</v>
      </c>
      <c r="BR112" s="769"/>
      <c r="BS112" s="769"/>
      <c r="BT112" s="769"/>
      <c r="BU112" s="769"/>
      <c r="BV112" s="769">
        <v>38961468</v>
      </c>
      <c r="BW112" s="769"/>
      <c r="BX112" s="769"/>
      <c r="BY112" s="769"/>
      <c r="BZ112" s="769"/>
      <c r="CA112" s="769">
        <v>37561581</v>
      </c>
      <c r="CB112" s="769"/>
      <c r="CC112" s="769"/>
      <c r="CD112" s="769"/>
      <c r="CE112" s="769"/>
      <c r="CF112" s="846">
        <v>48.9</v>
      </c>
      <c r="CG112" s="847"/>
      <c r="CH112" s="847"/>
      <c r="CI112" s="847"/>
      <c r="CJ112" s="847"/>
      <c r="CK112" s="915"/>
      <c r="CL112" s="864"/>
      <c r="CM112" s="801" t="s">
        <v>424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2685531</v>
      </c>
      <c r="AB113" s="907"/>
      <c r="AC113" s="907"/>
      <c r="AD113" s="907"/>
      <c r="AE113" s="908"/>
      <c r="AF113" s="909">
        <v>2709507</v>
      </c>
      <c r="AG113" s="907"/>
      <c r="AH113" s="907"/>
      <c r="AI113" s="907"/>
      <c r="AJ113" s="908"/>
      <c r="AK113" s="909">
        <v>2861303</v>
      </c>
      <c r="AL113" s="907"/>
      <c r="AM113" s="907"/>
      <c r="AN113" s="907"/>
      <c r="AO113" s="908"/>
      <c r="AP113" s="910">
        <v>3.7</v>
      </c>
      <c r="AQ113" s="911"/>
      <c r="AR113" s="911"/>
      <c r="AS113" s="911"/>
      <c r="AT113" s="912"/>
      <c r="AU113" s="921"/>
      <c r="AV113" s="922"/>
      <c r="AW113" s="922"/>
      <c r="AX113" s="922"/>
      <c r="AY113" s="923"/>
      <c r="AZ113" s="765" t="s">
        <v>426</v>
      </c>
      <c r="BA113" s="766"/>
      <c r="BB113" s="766"/>
      <c r="BC113" s="766"/>
      <c r="BD113" s="766"/>
      <c r="BE113" s="766"/>
      <c r="BF113" s="766"/>
      <c r="BG113" s="766"/>
      <c r="BH113" s="766"/>
      <c r="BI113" s="766"/>
      <c r="BJ113" s="766"/>
      <c r="BK113" s="766"/>
      <c r="BL113" s="766"/>
      <c r="BM113" s="766"/>
      <c r="BN113" s="766"/>
      <c r="BO113" s="766"/>
      <c r="BP113" s="767"/>
      <c r="BQ113" s="768" t="s">
        <v>112</v>
      </c>
      <c r="BR113" s="769"/>
      <c r="BS113" s="769"/>
      <c r="BT113" s="769"/>
      <c r="BU113" s="769"/>
      <c r="BV113" s="769" t="s">
        <v>112</v>
      </c>
      <c r="BW113" s="769"/>
      <c r="BX113" s="769"/>
      <c r="BY113" s="769"/>
      <c r="BZ113" s="769"/>
      <c r="CA113" s="769" t="s">
        <v>112</v>
      </c>
      <c r="CB113" s="769"/>
      <c r="CC113" s="769"/>
      <c r="CD113" s="769"/>
      <c r="CE113" s="769"/>
      <c r="CF113" s="846" t="s">
        <v>112</v>
      </c>
      <c r="CG113" s="847"/>
      <c r="CH113" s="847"/>
      <c r="CI113" s="847"/>
      <c r="CJ113" s="847"/>
      <c r="CK113" s="915"/>
      <c r="CL113" s="864"/>
      <c r="CM113" s="801" t="s">
        <v>427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112</v>
      </c>
      <c r="AB114" s="782"/>
      <c r="AC114" s="782"/>
      <c r="AD114" s="782"/>
      <c r="AE114" s="783"/>
      <c r="AF114" s="784" t="s">
        <v>112</v>
      </c>
      <c r="AG114" s="782"/>
      <c r="AH114" s="782"/>
      <c r="AI114" s="782"/>
      <c r="AJ114" s="783"/>
      <c r="AK114" s="784" t="s">
        <v>112</v>
      </c>
      <c r="AL114" s="782"/>
      <c r="AM114" s="782"/>
      <c r="AN114" s="782"/>
      <c r="AO114" s="783"/>
      <c r="AP114" s="752" t="s">
        <v>112</v>
      </c>
      <c r="AQ114" s="753"/>
      <c r="AR114" s="753"/>
      <c r="AS114" s="753"/>
      <c r="AT114" s="754"/>
      <c r="AU114" s="921"/>
      <c r="AV114" s="922"/>
      <c r="AW114" s="922"/>
      <c r="AX114" s="922"/>
      <c r="AY114" s="923"/>
      <c r="AZ114" s="765" t="s">
        <v>429</v>
      </c>
      <c r="BA114" s="766"/>
      <c r="BB114" s="766"/>
      <c r="BC114" s="766"/>
      <c r="BD114" s="766"/>
      <c r="BE114" s="766"/>
      <c r="BF114" s="766"/>
      <c r="BG114" s="766"/>
      <c r="BH114" s="766"/>
      <c r="BI114" s="766"/>
      <c r="BJ114" s="766"/>
      <c r="BK114" s="766"/>
      <c r="BL114" s="766"/>
      <c r="BM114" s="766"/>
      <c r="BN114" s="766"/>
      <c r="BO114" s="766"/>
      <c r="BP114" s="767"/>
      <c r="BQ114" s="768">
        <v>22066522</v>
      </c>
      <c r="BR114" s="769"/>
      <c r="BS114" s="769"/>
      <c r="BT114" s="769"/>
      <c r="BU114" s="769"/>
      <c r="BV114" s="769">
        <v>21169247</v>
      </c>
      <c r="BW114" s="769"/>
      <c r="BX114" s="769"/>
      <c r="BY114" s="769"/>
      <c r="BZ114" s="769"/>
      <c r="CA114" s="769">
        <v>20120940</v>
      </c>
      <c r="CB114" s="769"/>
      <c r="CC114" s="769"/>
      <c r="CD114" s="769"/>
      <c r="CE114" s="769"/>
      <c r="CF114" s="846">
        <v>26.2</v>
      </c>
      <c r="CG114" s="847"/>
      <c r="CH114" s="847"/>
      <c r="CI114" s="847"/>
      <c r="CJ114" s="847"/>
      <c r="CK114" s="915"/>
      <c r="CL114" s="864"/>
      <c r="CM114" s="801" t="s">
        <v>430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431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31</v>
      </c>
      <c r="AB115" s="907"/>
      <c r="AC115" s="907"/>
      <c r="AD115" s="907"/>
      <c r="AE115" s="908"/>
      <c r="AF115" s="909">
        <v>19</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432</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433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2366572</v>
      </c>
      <c r="DH115" s="782"/>
      <c r="DI115" s="782"/>
      <c r="DJ115" s="782"/>
      <c r="DK115" s="783"/>
      <c r="DL115" s="784">
        <v>2367046</v>
      </c>
      <c r="DM115" s="782"/>
      <c r="DN115" s="782"/>
      <c r="DO115" s="782"/>
      <c r="DP115" s="783"/>
      <c r="DQ115" s="784">
        <v>2039119</v>
      </c>
      <c r="DR115" s="782"/>
      <c r="DS115" s="782"/>
      <c r="DT115" s="782"/>
      <c r="DU115" s="783"/>
      <c r="DV115" s="752">
        <v>2.7</v>
      </c>
      <c r="DW115" s="753"/>
      <c r="DX115" s="753"/>
      <c r="DY115" s="753"/>
      <c r="DZ115" s="754"/>
    </row>
    <row r="116" spans="1:130" s="197" customFormat="1" ht="26.25" customHeight="1">
      <c r="A116" s="904"/>
      <c r="B116" s="905"/>
      <c r="C116" s="844" t="s">
        <v>434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661</v>
      </c>
      <c r="AB116" s="782"/>
      <c r="AC116" s="782"/>
      <c r="AD116" s="782"/>
      <c r="AE116" s="783"/>
      <c r="AF116" s="784">
        <v>585</v>
      </c>
      <c r="AG116" s="782"/>
      <c r="AH116" s="782"/>
      <c r="AI116" s="782"/>
      <c r="AJ116" s="783"/>
      <c r="AK116" s="784">
        <v>548</v>
      </c>
      <c r="AL116" s="782"/>
      <c r="AM116" s="782"/>
      <c r="AN116" s="782"/>
      <c r="AO116" s="783"/>
      <c r="AP116" s="752">
        <v>0</v>
      </c>
      <c r="AQ116" s="753"/>
      <c r="AR116" s="753"/>
      <c r="AS116" s="753"/>
      <c r="AT116" s="754"/>
      <c r="AU116" s="921"/>
      <c r="AV116" s="922"/>
      <c r="AW116" s="922"/>
      <c r="AX116" s="922"/>
      <c r="AY116" s="923"/>
      <c r="AZ116" s="765" t="s">
        <v>435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437</v>
      </c>
      <c r="Z117" s="887"/>
      <c r="AA117" s="892">
        <v>16813056</v>
      </c>
      <c r="AB117" s="893"/>
      <c r="AC117" s="893"/>
      <c r="AD117" s="893"/>
      <c r="AE117" s="894"/>
      <c r="AF117" s="896">
        <v>16214147</v>
      </c>
      <c r="AG117" s="893"/>
      <c r="AH117" s="893"/>
      <c r="AI117" s="893"/>
      <c r="AJ117" s="894"/>
      <c r="AK117" s="896">
        <v>15898192</v>
      </c>
      <c r="AL117" s="893"/>
      <c r="AM117" s="893"/>
      <c r="AN117" s="893"/>
      <c r="AO117" s="894"/>
      <c r="AP117" s="897"/>
      <c r="AQ117" s="898"/>
      <c r="AR117" s="898"/>
      <c r="AS117" s="898"/>
      <c r="AT117" s="899"/>
      <c r="AU117" s="921"/>
      <c r="AV117" s="922"/>
      <c r="AW117" s="922"/>
      <c r="AX117" s="922"/>
      <c r="AY117" s="923"/>
      <c r="AZ117" s="843" t="s">
        <v>438</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413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411</v>
      </c>
      <c r="AB118" s="886"/>
      <c r="AC118" s="886"/>
      <c r="AD118" s="886"/>
      <c r="AE118" s="887"/>
      <c r="AF118" s="888" t="s">
        <v>286</v>
      </c>
      <c r="AG118" s="886"/>
      <c r="AH118" s="886"/>
      <c r="AI118" s="886"/>
      <c r="AJ118" s="887"/>
      <c r="AK118" s="888" t="s">
        <v>285</v>
      </c>
      <c r="AL118" s="886"/>
      <c r="AM118" s="886"/>
      <c r="AN118" s="886"/>
      <c r="AO118" s="887"/>
      <c r="AP118" s="889" t="s">
        <v>412</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440</v>
      </c>
      <c r="BP118" s="836"/>
      <c r="BQ118" s="855">
        <v>198626990</v>
      </c>
      <c r="BR118" s="856"/>
      <c r="BS118" s="856"/>
      <c r="BT118" s="856"/>
      <c r="BU118" s="856"/>
      <c r="BV118" s="856">
        <v>196195250</v>
      </c>
      <c r="BW118" s="856"/>
      <c r="BX118" s="856"/>
      <c r="BY118" s="856"/>
      <c r="BZ118" s="856"/>
      <c r="CA118" s="856">
        <v>194186682</v>
      </c>
      <c r="CB118" s="856"/>
      <c r="CC118" s="856"/>
      <c r="CD118" s="856"/>
      <c r="CE118" s="856"/>
      <c r="CF118" s="741"/>
      <c r="CG118" s="742"/>
      <c r="CH118" s="742"/>
      <c r="CI118" s="742"/>
      <c r="CJ118" s="839"/>
      <c r="CK118" s="915"/>
      <c r="CL118" s="864"/>
      <c r="CM118" s="801" t="s">
        <v>441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416</v>
      </c>
      <c r="B119" s="862"/>
      <c r="C119" s="867" t="s">
        <v>417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442</v>
      </c>
      <c r="AV119" s="878"/>
      <c r="AW119" s="878"/>
      <c r="AX119" s="878"/>
      <c r="AY119" s="879"/>
      <c r="AZ119" s="814" t="s">
        <v>443</v>
      </c>
      <c r="BA119" s="756"/>
      <c r="BB119" s="756"/>
      <c r="BC119" s="756"/>
      <c r="BD119" s="756"/>
      <c r="BE119" s="756"/>
      <c r="BF119" s="756"/>
      <c r="BG119" s="756"/>
      <c r="BH119" s="756"/>
      <c r="BI119" s="756"/>
      <c r="BJ119" s="756"/>
      <c r="BK119" s="756"/>
      <c r="BL119" s="756"/>
      <c r="BM119" s="756"/>
      <c r="BN119" s="756"/>
      <c r="BO119" s="756"/>
      <c r="BP119" s="757"/>
      <c r="BQ119" s="797">
        <v>35095712</v>
      </c>
      <c r="BR119" s="798"/>
      <c r="BS119" s="798"/>
      <c r="BT119" s="798"/>
      <c r="BU119" s="798"/>
      <c r="BV119" s="798">
        <v>38241571</v>
      </c>
      <c r="BW119" s="798"/>
      <c r="BX119" s="798"/>
      <c r="BY119" s="798"/>
      <c r="BZ119" s="798"/>
      <c r="CA119" s="798">
        <v>38795617</v>
      </c>
      <c r="CB119" s="798"/>
      <c r="CC119" s="798"/>
      <c r="CD119" s="798"/>
      <c r="CE119" s="798"/>
      <c r="CF119" s="859">
        <v>50.5</v>
      </c>
      <c r="CG119" s="860"/>
      <c r="CH119" s="860"/>
      <c r="CI119" s="860"/>
      <c r="CJ119" s="860"/>
      <c r="CK119" s="916"/>
      <c r="CL119" s="866"/>
      <c r="CM119" s="823" t="s">
        <v>444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420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445</v>
      </c>
      <c r="BA120" s="766"/>
      <c r="BB120" s="766"/>
      <c r="BC120" s="766"/>
      <c r="BD120" s="766"/>
      <c r="BE120" s="766"/>
      <c r="BF120" s="766"/>
      <c r="BG120" s="766"/>
      <c r="BH120" s="766"/>
      <c r="BI120" s="766"/>
      <c r="BJ120" s="766"/>
      <c r="BK120" s="766"/>
      <c r="BL120" s="766"/>
      <c r="BM120" s="766"/>
      <c r="BN120" s="766"/>
      <c r="BO120" s="766"/>
      <c r="BP120" s="767"/>
      <c r="BQ120" s="768">
        <v>35163410</v>
      </c>
      <c r="BR120" s="769"/>
      <c r="BS120" s="769"/>
      <c r="BT120" s="769"/>
      <c r="BU120" s="769"/>
      <c r="BV120" s="769">
        <v>34712329</v>
      </c>
      <c r="BW120" s="769"/>
      <c r="BX120" s="769"/>
      <c r="BY120" s="769"/>
      <c r="BZ120" s="769"/>
      <c r="CA120" s="769">
        <v>32196122</v>
      </c>
      <c r="CB120" s="769"/>
      <c r="CC120" s="769"/>
      <c r="CD120" s="769"/>
      <c r="CE120" s="769"/>
      <c r="CF120" s="846">
        <v>41.9</v>
      </c>
      <c r="CG120" s="847"/>
      <c r="CH120" s="847"/>
      <c r="CI120" s="847"/>
      <c r="CJ120" s="847"/>
      <c r="CK120" s="848" t="s">
        <v>446</v>
      </c>
      <c r="CL120" s="808"/>
      <c r="CM120" s="808"/>
      <c r="CN120" s="808"/>
      <c r="CO120" s="809"/>
      <c r="CP120" s="852" t="s">
        <v>391</v>
      </c>
      <c r="CQ120" s="853"/>
      <c r="CR120" s="853"/>
      <c r="CS120" s="853"/>
      <c r="CT120" s="853"/>
      <c r="CU120" s="853"/>
      <c r="CV120" s="853"/>
      <c r="CW120" s="853"/>
      <c r="CX120" s="853"/>
      <c r="CY120" s="853"/>
      <c r="CZ120" s="853"/>
      <c r="DA120" s="853"/>
      <c r="DB120" s="853"/>
      <c r="DC120" s="853"/>
      <c r="DD120" s="853"/>
      <c r="DE120" s="853"/>
      <c r="DF120" s="854"/>
      <c r="DG120" s="797">
        <v>26110490</v>
      </c>
      <c r="DH120" s="798"/>
      <c r="DI120" s="798"/>
      <c r="DJ120" s="798"/>
      <c r="DK120" s="798"/>
      <c r="DL120" s="798">
        <v>25312664</v>
      </c>
      <c r="DM120" s="798"/>
      <c r="DN120" s="798"/>
      <c r="DO120" s="798"/>
      <c r="DP120" s="798"/>
      <c r="DQ120" s="798">
        <v>24240628</v>
      </c>
      <c r="DR120" s="798"/>
      <c r="DS120" s="798"/>
      <c r="DT120" s="798"/>
      <c r="DU120" s="798"/>
      <c r="DV120" s="799">
        <v>31.6</v>
      </c>
      <c r="DW120" s="799"/>
      <c r="DX120" s="799"/>
      <c r="DY120" s="799"/>
      <c r="DZ120" s="800"/>
    </row>
    <row r="121" spans="1:130" s="197" customFormat="1" ht="26.25" customHeight="1">
      <c r="A121" s="863"/>
      <c r="B121" s="864"/>
      <c r="C121" s="840" t="s">
        <v>447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448</v>
      </c>
      <c r="BA121" s="844"/>
      <c r="BB121" s="844"/>
      <c r="BC121" s="844"/>
      <c r="BD121" s="844"/>
      <c r="BE121" s="844"/>
      <c r="BF121" s="844"/>
      <c r="BG121" s="844"/>
      <c r="BH121" s="844"/>
      <c r="BI121" s="844"/>
      <c r="BJ121" s="844"/>
      <c r="BK121" s="844"/>
      <c r="BL121" s="844"/>
      <c r="BM121" s="844"/>
      <c r="BN121" s="844"/>
      <c r="BO121" s="844"/>
      <c r="BP121" s="845"/>
      <c r="BQ121" s="855">
        <v>116256205</v>
      </c>
      <c r="BR121" s="856"/>
      <c r="BS121" s="856"/>
      <c r="BT121" s="856"/>
      <c r="BU121" s="856"/>
      <c r="BV121" s="856">
        <v>118792990</v>
      </c>
      <c r="BW121" s="856"/>
      <c r="BX121" s="856"/>
      <c r="BY121" s="856"/>
      <c r="BZ121" s="856"/>
      <c r="CA121" s="856">
        <v>122403537</v>
      </c>
      <c r="CB121" s="856"/>
      <c r="CC121" s="856"/>
      <c r="CD121" s="856"/>
      <c r="CE121" s="856"/>
      <c r="CF121" s="857">
        <v>159.5</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9291109</v>
      </c>
      <c r="DH121" s="769"/>
      <c r="DI121" s="769"/>
      <c r="DJ121" s="769"/>
      <c r="DK121" s="769"/>
      <c r="DL121" s="769">
        <v>10147031</v>
      </c>
      <c r="DM121" s="769"/>
      <c r="DN121" s="769"/>
      <c r="DO121" s="769"/>
      <c r="DP121" s="769"/>
      <c r="DQ121" s="769">
        <v>10278515</v>
      </c>
      <c r="DR121" s="769"/>
      <c r="DS121" s="769"/>
      <c r="DT121" s="769"/>
      <c r="DU121" s="769"/>
      <c r="DV121" s="821">
        <v>13.4</v>
      </c>
      <c r="DW121" s="821"/>
      <c r="DX121" s="821"/>
      <c r="DY121" s="821"/>
      <c r="DZ121" s="822"/>
    </row>
    <row r="122" spans="1:130" s="197" customFormat="1" ht="26.25" customHeight="1">
      <c r="A122" s="863"/>
      <c r="B122" s="864"/>
      <c r="C122" s="801" t="s">
        <v>430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449</v>
      </c>
      <c r="BP122" s="836"/>
      <c r="BQ122" s="837">
        <v>186515327</v>
      </c>
      <c r="BR122" s="838"/>
      <c r="BS122" s="838"/>
      <c r="BT122" s="838"/>
      <c r="BU122" s="838"/>
      <c r="BV122" s="838">
        <v>191746890</v>
      </c>
      <c r="BW122" s="838"/>
      <c r="BX122" s="838"/>
      <c r="BY122" s="838"/>
      <c r="BZ122" s="838"/>
      <c r="CA122" s="838">
        <v>193395276</v>
      </c>
      <c r="CB122" s="838"/>
      <c r="CC122" s="838"/>
      <c r="CD122" s="838"/>
      <c r="CE122" s="838"/>
      <c r="CF122" s="741"/>
      <c r="CG122" s="742"/>
      <c r="CH122" s="742"/>
      <c r="CI122" s="742"/>
      <c r="CJ122" s="839"/>
      <c r="CK122" s="849"/>
      <c r="CL122" s="810"/>
      <c r="CM122" s="810"/>
      <c r="CN122" s="810"/>
      <c r="CO122" s="811"/>
      <c r="CP122" s="826" t="s">
        <v>390</v>
      </c>
      <c r="CQ122" s="827"/>
      <c r="CR122" s="827"/>
      <c r="CS122" s="827"/>
      <c r="CT122" s="827"/>
      <c r="CU122" s="827"/>
      <c r="CV122" s="827"/>
      <c r="CW122" s="827"/>
      <c r="CX122" s="827"/>
      <c r="CY122" s="827"/>
      <c r="CZ122" s="827"/>
      <c r="DA122" s="827"/>
      <c r="DB122" s="827"/>
      <c r="DC122" s="827"/>
      <c r="DD122" s="827"/>
      <c r="DE122" s="827"/>
      <c r="DF122" s="828"/>
      <c r="DG122" s="768">
        <v>1451206</v>
      </c>
      <c r="DH122" s="769"/>
      <c r="DI122" s="769"/>
      <c r="DJ122" s="769"/>
      <c r="DK122" s="769"/>
      <c r="DL122" s="769">
        <v>1332777</v>
      </c>
      <c r="DM122" s="769"/>
      <c r="DN122" s="769"/>
      <c r="DO122" s="769"/>
      <c r="DP122" s="769"/>
      <c r="DQ122" s="769">
        <v>1233345</v>
      </c>
      <c r="DR122" s="769"/>
      <c r="DS122" s="769"/>
      <c r="DT122" s="769"/>
      <c r="DU122" s="769"/>
      <c r="DV122" s="821">
        <v>1.6</v>
      </c>
      <c r="DW122" s="821"/>
      <c r="DX122" s="821"/>
      <c r="DY122" s="821"/>
      <c r="DZ122" s="822"/>
    </row>
    <row r="123" spans="1:130" s="197" customFormat="1" ht="26.25" customHeight="1" thickBot="1">
      <c r="A123" s="863"/>
      <c r="B123" s="864"/>
      <c r="C123" s="801" t="s">
        <v>436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450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16.2</v>
      </c>
      <c r="BR123" s="830"/>
      <c r="BS123" s="830"/>
      <c r="BT123" s="830"/>
      <c r="BU123" s="830"/>
      <c r="BV123" s="830">
        <v>5.8</v>
      </c>
      <c r="BW123" s="830"/>
      <c r="BX123" s="830"/>
      <c r="BY123" s="830"/>
      <c r="BZ123" s="830"/>
      <c r="CA123" s="830">
        <v>1</v>
      </c>
      <c r="CB123" s="830"/>
      <c r="CC123" s="830"/>
      <c r="CD123" s="830"/>
      <c r="CE123" s="830"/>
      <c r="CF123" s="728"/>
      <c r="CG123" s="729"/>
      <c r="CH123" s="729"/>
      <c r="CI123" s="729"/>
      <c r="CJ123" s="831"/>
      <c r="CK123" s="849"/>
      <c r="CL123" s="810"/>
      <c r="CM123" s="810"/>
      <c r="CN123" s="810"/>
      <c r="CO123" s="811"/>
      <c r="CP123" s="826" t="s">
        <v>389</v>
      </c>
      <c r="CQ123" s="827"/>
      <c r="CR123" s="827"/>
      <c r="CS123" s="827"/>
      <c r="CT123" s="827"/>
      <c r="CU123" s="827"/>
      <c r="CV123" s="827"/>
      <c r="CW123" s="827"/>
      <c r="CX123" s="827"/>
      <c r="CY123" s="827"/>
      <c r="CZ123" s="827"/>
      <c r="DA123" s="827"/>
      <c r="DB123" s="827"/>
      <c r="DC123" s="827"/>
      <c r="DD123" s="827"/>
      <c r="DE123" s="827"/>
      <c r="DF123" s="828"/>
      <c r="DG123" s="781">
        <v>432640</v>
      </c>
      <c r="DH123" s="782"/>
      <c r="DI123" s="782"/>
      <c r="DJ123" s="782"/>
      <c r="DK123" s="783"/>
      <c r="DL123" s="784">
        <v>344990</v>
      </c>
      <c r="DM123" s="782"/>
      <c r="DN123" s="782"/>
      <c r="DO123" s="782"/>
      <c r="DP123" s="783"/>
      <c r="DQ123" s="784">
        <v>248366</v>
      </c>
      <c r="DR123" s="782"/>
      <c r="DS123" s="782"/>
      <c r="DT123" s="782"/>
      <c r="DU123" s="783"/>
      <c r="DV123" s="752">
        <v>0.3</v>
      </c>
      <c r="DW123" s="753"/>
      <c r="DX123" s="753"/>
      <c r="DY123" s="753"/>
      <c r="DZ123" s="754"/>
    </row>
    <row r="124" spans="1:130" s="197" customFormat="1" ht="26.25" customHeight="1">
      <c r="A124" s="863"/>
      <c r="B124" s="864"/>
      <c r="C124" s="801" t="s">
        <v>439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451</v>
      </c>
      <c r="CQ124" s="827"/>
      <c r="CR124" s="827"/>
      <c r="CS124" s="827"/>
      <c r="CT124" s="827"/>
      <c r="CU124" s="827"/>
      <c r="CV124" s="827"/>
      <c r="CW124" s="827"/>
      <c r="CX124" s="827"/>
      <c r="CY124" s="827"/>
      <c r="CZ124" s="827"/>
      <c r="DA124" s="827"/>
      <c r="DB124" s="827"/>
      <c r="DC124" s="827"/>
      <c r="DD124" s="827"/>
      <c r="DE124" s="827"/>
      <c r="DF124" s="828"/>
      <c r="DG124" s="714">
        <v>497498</v>
      </c>
      <c r="DH124" s="715"/>
      <c r="DI124" s="715"/>
      <c r="DJ124" s="715"/>
      <c r="DK124" s="716"/>
      <c r="DL124" s="717">
        <v>155997</v>
      </c>
      <c r="DM124" s="715"/>
      <c r="DN124" s="715"/>
      <c r="DO124" s="715"/>
      <c r="DP124" s="716"/>
      <c r="DQ124" s="717">
        <v>138697</v>
      </c>
      <c r="DR124" s="715"/>
      <c r="DS124" s="715"/>
      <c r="DT124" s="715"/>
      <c r="DU124" s="716"/>
      <c r="DV124" s="805">
        <v>0.2</v>
      </c>
      <c r="DW124" s="806"/>
      <c r="DX124" s="806"/>
      <c r="DY124" s="806"/>
      <c r="DZ124" s="807"/>
    </row>
    <row r="125" spans="1:130" s="197" customFormat="1" ht="26.25" customHeight="1" thickBot="1">
      <c r="A125" s="863"/>
      <c r="B125" s="864"/>
      <c r="C125" s="801" t="s">
        <v>441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452</v>
      </c>
      <c r="CL125" s="808"/>
      <c r="CM125" s="808"/>
      <c r="CN125" s="808"/>
      <c r="CO125" s="809"/>
      <c r="CP125" s="814" t="s">
        <v>453</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454</v>
      </c>
      <c r="AY126" s="762"/>
      <c r="AZ126" s="762"/>
      <c r="BA126" s="762"/>
      <c r="BB126" s="762"/>
      <c r="BC126" s="762"/>
      <c r="BD126" s="762"/>
      <c r="BE126" s="763"/>
      <c r="BF126" s="761" t="s">
        <v>455</v>
      </c>
      <c r="BG126" s="762"/>
      <c r="BH126" s="762"/>
      <c r="BI126" s="762"/>
      <c r="BJ126" s="762"/>
      <c r="BK126" s="762"/>
      <c r="BL126" s="763"/>
      <c r="BM126" s="761" t="s">
        <v>456</v>
      </c>
      <c r="BN126" s="762"/>
      <c r="BO126" s="762"/>
      <c r="BP126" s="762"/>
      <c r="BQ126" s="762"/>
      <c r="BR126" s="762"/>
      <c r="BS126" s="763"/>
      <c r="BT126" s="761" t="s">
        <v>457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458</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31</v>
      </c>
      <c r="AB127" s="782"/>
      <c r="AC127" s="782"/>
      <c r="AD127" s="782"/>
      <c r="AE127" s="783"/>
      <c r="AF127" s="784">
        <v>19</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460</v>
      </c>
      <c r="AY127" s="756"/>
      <c r="AZ127" s="756"/>
      <c r="BA127" s="756"/>
      <c r="BB127" s="756"/>
      <c r="BC127" s="756"/>
      <c r="BD127" s="756"/>
      <c r="BE127" s="757"/>
      <c r="BF127" s="758" t="s">
        <v>112</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461</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462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463</v>
      </c>
      <c r="X128" s="795"/>
      <c r="Y128" s="795"/>
      <c r="Z128" s="796"/>
      <c r="AA128" s="721">
        <v>3617857</v>
      </c>
      <c r="AB128" s="722"/>
      <c r="AC128" s="722"/>
      <c r="AD128" s="722"/>
      <c r="AE128" s="723"/>
      <c r="AF128" s="724">
        <v>3191582</v>
      </c>
      <c r="AG128" s="722"/>
      <c r="AH128" s="722"/>
      <c r="AI128" s="722"/>
      <c r="AJ128" s="723"/>
      <c r="AK128" s="724">
        <v>2869275</v>
      </c>
      <c r="AL128" s="722"/>
      <c r="AM128" s="722"/>
      <c r="AN128" s="722"/>
      <c r="AO128" s="723"/>
      <c r="AP128" s="725"/>
      <c r="AQ128" s="726"/>
      <c r="AR128" s="726"/>
      <c r="AS128" s="726"/>
      <c r="AT128" s="727"/>
      <c r="AU128" s="235"/>
      <c r="AV128" s="235"/>
      <c r="AW128" s="235"/>
      <c r="AX128" s="770" t="s">
        <v>464</v>
      </c>
      <c r="AY128" s="766"/>
      <c r="AZ128" s="766"/>
      <c r="BA128" s="766"/>
      <c r="BB128" s="766"/>
      <c r="BC128" s="766"/>
      <c r="BD128" s="766"/>
      <c r="BE128" s="767"/>
      <c r="BF128" s="788" t="s">
        <v>112</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465</v>
      </c>
      <c r="X129" s="779"/>
      <c r="Y129" s="779"/>
      <c r="Z129" s="780"/>
      <c r="AA129" s="781">
        <v>84677869</v>
      </c>
      <c r="AB129" s="782"/>
      <c r="AC129" s="782"/>
      <c r="AD129" s="782"/>
      <c r="AE129" s="783"/>
      <c r="AF129" s="784">
        <v>85608784</v>
      </c>
      <c r="AG129" s="782"/>
      <c r="AH129" s="782"/>
      <c r="AI129" s="782"/>
      <c r="AJ129" s="783"/>
      <c r="AK129" s="784">
        <v>86621687</v>
      </c>
      <c r="AL129" s="782"/>
      <c r="AM129" s="782"/>
      <c r="AN129" s="782"/>
      <c r="AO129" s="783"/>
      <c r="AP129" s="785"/>
      <c r="AQ129" s="786"/>
      <c r="AR129" s="786"/>
      <c r="AS129" s="786"/>
      <c r="AT129" s="787"/>
      <c r="AU129" s="235"/>
      <c r="AV129" s="235"/>
      <c r="AW129" s="235"/>
      <c r="AX129" s="770" t="s">
        <v>466</v>
      </c>
      <c r="AY129" s="766"/>
      <c r="AZ129" s="766"/>
      <c r="BA129" s="766"/>
      <c r="BB129" s="766"/>
      <c r="BC129" s="766"/>
      <c r="BD129" s="766"/>
      <c r="BE129" s="767"/>
      <c r="BF129" s="771">
        <v>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468</v>
      </c>
      <c r="X130" s="779"/>
      <c r="Y130" s="779"/>
      <c r="Z130" s="780"/>
      <c r="AA130" s="781">
        <v>10130218</v>
      </c>
      <c r="AB130" s="782"/>
      <c r="AC130" s="782"/>
      <c r="AD130" s="782"/>
      <c r="AE130" s="783"/>
      <c r="AF130" s="784">
        <v>9965897</v>
      </c>
      <c r="AG130" s="782"/>
      <c r="AH130" s="782"/>
      <c r="AI130" s="782"/>
      <c r="AJ130" s="783"/>
      <c r="AK130" s="784">
        <v>9856394</v>
      </c>
      <c r="AL130" s="782"/>
      <c r="AM130" s="782"/>
      <c r="AN130" s="782"/>
      <c r="AO130" s="783"/>
      <c r="AP130" s="785"/>
      <c r="AQ130" s="786"/>
      <c r="AR130" s="786"/>
      <c r="AS130" s="786"/>
      <c r="AT130" s="787"/>
      <c r="AU130" s="235"/>
      <c r="AV130" s="235"/>
      <c r="AW130" s="235"/>
      <c r="AX130" s="749" t="s">
        <v>469</v>
      </c>
      <c r="AY130" s="750"/>
      <c r="AZ130" s="750"/>
      <c r="BA130" s="750"/>
      <c r="BB130" s="750"/>
      <c r="BC130" s="750"/>
      <c r="BD130" s="750"/>
      <c r="BE130" s="751"/>
      <c r="BF130" s="703">
        <v>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470</v>
      </c>
      <c r="X131" s="712"/>
      <c r="Y131" s="712"/>
      <c r="Z131" s="713"/>
      <c r="AA131" s="714">
        <v>74547651</v>
      </c>
      <c r="AB131" s="715"/>
      <c r="AC131" s="715"/>
      <c r="AD131" s="715"/>
      <c r="AE131" s="716"/>
      <c r="AF131" s="717">
        <v>75642887</v>
      </c>
      <c r="AG131" s="715"/>
      <c r="AH131" s="715"/>
      <c r="AI131" s="715"/>
      <c r="AJ131" s="716"/>
      <c r="AK131" s="717">
        <v>76765293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472</v>
      </c>
      <c r="W132" s="735"/>
      <c r="X132" s="735"/>
      <c r="Y132" s="735"/>
      <c r="Z132" s="736"/>
      <c r="AA132" s="737">
        <v>4.1114387360000002</v>
      </c>
      <c r="AB132" s="738"/>
      <c r="AC132" s="738"/>
      <c r="AD132" s="738"/>
      <c r="AE132" s="739"/>
      <c r="AF132" s="740">
        <v>4.0409192740000002</v>
      </c>
      <c r="AG132" s="738"/>
      <c r="AH132" s="738"/>
      <c r="AI132" s="738"/>
      <c r="AJ132" s="739"/>
      <c r="AK132" s="740">
        <v>4.1327569740000003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473</v>
      </c>
      <c r="W133" s="744"/>
      <c r="X133" s="744"/>
      <c r="Y133" s="744"/>
      <c r="Z133" s="745"/>
      <c r="AA133" s="746">
        <v>5.2</v>
      </c>
      <c r="AB133" s="747"/>
      <c r="AC133" s="747"/>
      <c r="AD133" s="747"/>
      <c r="AE133" s="748"/>
      <c r="AF133" s="746">
        <v>4.5</v>
      </c>
      <c r="AG133" s="747"/>
      <c r="AH133" s="747"/>
      <c r="AI133" s="747"/>
      <c r="AJ133" s="748"/>
      <c r="AK133" s="746">
        <v>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7" t="s">
        <v>476</v>
      </c>
      <c r="L7" s="254"/>
      <c r="M7" s="255" t="s">
        <v>477</v>
      </c>
      <c r="N7" s="256"/>
    </row>
    <row r="8" spans="1:16">
      <c r="A8" s="248"/>
      <c r="B8" s="244"/>
      <c r="C8" s="244"/>
      <c r="D8" s="244"/>
      <c r="E8" s="244"/>
      <c r="F8" s="244"/>
      <c r="G8" s="257"/>
      <c r="H8" s="258"/>
      <c r="I8" s="258"/>
      <c r="J8" s="259"/>
      <c r="K8" s="1118"/>
      <c r="L8" s="260" t="s">
        <v>478</v>
      </c>
      <c r="M8" s="261" t="s">
        <v>479</v>
      </c>
      <c r="N8" s="262" t="s">
        <v>480</v>
      </c>
    </row>
    <row r="9" spans="1:16">
      <c r="A9" s="248"/>
      <c r="B9" s="244"/>
      <c r="C9" s="244"/>
      <c r="D9" s="244"/>
      <c r="E9" s="244"/>
      <c r="F9" s="244"/>
      <c r="G9" s="1131" t="s">
        <v>481</v>
      </c>
      <c r="H9" s="1132"/>
      <c r="I9" s="1132"/>
      <c r="J9" s="1133"/>
      <c r="K9" s="263">
        <v>25130894</v>
      </c>
      <c r="L9" s="264">
        <v>60320</v>
      </c>
      <c r="M9" s="265">
        <v>57075</v>
      </c>
      <c r="N9" s="266">
        <v>5.7</v>
      </c>
    </row>
    <row r="10" spans="1:16">
      <c r="A10" s="248"/>
      <c r="B10" s="244"/>
      <c r="C10" s="244"/>
      <c r="D10" s="244"/>
      <c r="E10" s="244"/>
      <c r="F10" s="244"/>
      <c r="G10" s="1131" t="s">
        <v>482</v>
      </c>
      <c r="H10" s="1132"/>
      <c r="I10" s="1132"/>
      <c r="J10" s="1133"/>
      <c r="K10" s="267">
        <v>884790</v>
      </c>
      <c r="L10" s="268">
        <v>2124</v>
      </c>
      <c r="M10" s="269">
        <v>2378</v>
      </c>
      <c r="N10" s="270">
        <v>-10.7</v>
      </c>
    </row>
    <row r="11" spans="1:16" ht="13.5" customHeight="1">
      <c r="A11" s="248"/>
      <c r="B11" s="244"/>
      <c r="C11" s="244"/>
      <c r="D11" s="244"/>
      <c r="E11" s="244"/>
      <c r="F11" s="244"/>
      <c r="G11" s="1131" t="s">
        <v>483</v>
      </c>
      <c r="H11" s="1132"/>
      <c r="I11" s="1132"/>
      <c r="J11" s="1133"/>
      <c r="K11" s="267">
        <v>63714</v>
      </c>
      <c r="L11" s="268">
        <v>153</v>
      </c>
      <c r="M11" s="269">
        <v>1348</v>
      </c>
      <c r="N11" s="270">
        <v>-88.6</v>
      </c>
    </row>
    <row r="12" spans="1:16" ht="13.5" customHeight="1">
      <c r="A12" s="248"/>
      <c r="B12" s="244"/>
      <c r="C12" s="244"/>
      <c r="D12" s="244"/>
      <c r="E12" s="244"/>
      <c r="F12" s="244"/>
      <c r="G12" s="1131" t="s">
        <v>484</v>
      </c>
      <c r="H12" s="1132"/>
      <c r="I12" s="1132"/>
      <c r="J12" s="1133"/>
      <c r="K12" s="267">
        <v>563175</v>
      </c>
      <c r="L12" s="268">
        <v>1352</v>
      </c>
      <c r="M12" s="269">
        <v>648</v>
      </c>
      <c r="N12" s="270">
        <v>108.6</v>
      </c>
    </row>
    <row r="13" spans="1:16" ht="13.5" customHeight="1">
      <c r="A13" s="248"/>
      <c r="B13" s="244"/>
      <c r="C13" s="244"/>
      <c r="D13" s="244"/>
      <c r="E13" s="244"/>
      <c r="F13" s="244"/>
      <c r="G13" s="1131" t="s">
        <v>485</v>
      </c>
      <c r="H13" s="1132"/>
      <c r="I13" s="1132"/>
      <c r="J13" s="1133"/>
      <c r="K13" s="267" t="s">
        <v>486</v>
      </c>
      <c r="L13" s="268" t="s">
        <v>486</v>
      </c>
      <c r="M13" s="269">
        <v>21</v>
      </c>
      <c r="N13" s="270" t="s">
        <v>486</v>
      </c>
    </row>
    <row r="14" spans="1:16" ht="13.5" customHeight="1">
      <c r="A14" s="248"/>
      <c r="B14" s="244"/>
      <c r="C14" s="244"/>
      <c r="D14" s="244"/>
      <c r="E14" s="244"/>
      <c r="F14" s="244"/>
      <c r="G14" s="1131" t="s">
        <v>487</v>
      </c>
      <c r="H14" s="1132"/>
      <c r="I14" s="1132"/>
      <c r="J14" s="1133"/>
      <c r="K14" s="267">
        <v>804125</v>
      </c>
      <c r="L14" s="268">
        <v>1930</v>
      </c>
      <c r="M14" s="269">
        <v>1701</v>
      </c>
      <c r="N14" s="270">
        <v>13.5</v>
      </c>
    </row>
    <row r="15" spans="1:16" ht="13.5" customHeight="1">
      <c r="A15" s="248"/>
      <c r="B15" s="244"/>
      <c r="C15" s="244"/>
      <c r="D15" s="244"/>
      <c r="E15" s="244"/>
      <c r="F15" s="244"/>
      <c r="G15" s="1131" t="s">
        <v>488</v>
      </c>
      <c r="H15" s="1132"/>
      <c r="I15" s="1132"/>
      <c r="J15" s="1133"/>
      <c r="K15" s="267">
        <v>988003</v>
      </c>
      <c r="L15" s="268">
        <v>2371</v>
      </c>
      <c r="M15" s="269">
        <v>1326</v>
      </c>
      <c r="N15" s="270">
        <v>78.8</v>
      </c>
    </row>
    <row r="16" spans="1:16">
      <c r="A16" s="248"/>
      <c r="B16" s="244"/>
      <c r="C16" s="244"/>
      <c r="D16" s="244"/>
      <c r="E16" s="244"/>
      <c r="F16" s="244"/>
      <c r="G16" s="1134" t="s">
        <v>489</v>
      </c>
      <c r="H16" s="1135"/>
      <c r="I16" s="1135"/>
      <c r="J16" s="1136"/>
      <c r="K16" s="268">
        <v>-2880217</v>
      </c>
      <c r="L16" s="268">
        <v>-6913</v>
      </c>
      <c r="M16" s="269">
        <v>-5838</v>
      </c>
      <c r="N16" s="270">
        <v>18.399999999999999</v>
      </c>
    </row>
    <row r="17" spans="1:16">
      <c r="A17" s="248"/>
      <c r="B17" s="244"/>
      <c r="C17" s="244"/>
      <c r="D17" s="244"/>
      <c r="E17" s="244"/>
      <c r="F17" s="244"/>
      <c r="G17" s="1134" t="s">
        <v>170</v>
      </c>
      <c r="H17" s="1135"/>
      <c r="I17" s="1135"/>
      <c r="J17" s="1136"/>
      <c r="K17" s="268">
        <v>25554484</v>
      </c>
      <c r="L17" s="268">
        <v>61337</v>
      </c>
      <c r="M17" s="269">
        <v>58658</v>
      </c>
      <c r="N17" s="270">
        <v>4.5999999999999996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28" t="s">
        <v>494</v>
      </c>
      <c r="H21" s="1129"/>
      <c r="I21" s="1129"/>
      <c r="J21" s="1130"/>
      <c r="K21" s="280">
        <v>6.38</v>
      </c>
      <c r="L21" s="281">
        <v>6.17</v>
      </c>
      <c r="M21" s="282">
        <v>0.21</v>
      </c>
      <c r="N21" s="249"/>
      <c r="O21" s="283"/>
      <c r="P21" s="279"/>
    </row>
    <row r="22" spans="1:16" s="284" customFormat="1">
      <c r="A22" s="279"/>
      <c r="B22" s="249"/>
      <c r="C22" s="249"/>
      <c r="D22" s="249"/>
      <c r="E22" s="249"/>
      <c r="F22" s="249"/>
      <c r="G22" s="1128" t="s">
        <v>495</v>
      </c>
      <c r="H22" s="1129"/>
      <c r="I22" s="1129"/>
      <c r="J22" s="1130"/>
      <c r="K22" s="285">
        <v>101.9</v>
      </c>
      <c r="L22" s="286">
        <v>99.9</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7" t="s">
        <v>476</v>
      </c>
      <c r="L30" s="254"/>
      <c r="M30" s="255" t="s">
        <v>477</v>
      </c>
      <c r="N30" s="256"/>
    </row>
    <row r="31" spans="1:16">
      <c r="A31" s="248"/>
      <c r="B31" s="244"/>
      <c r="C31" s="244"/>
      <c r="D31" s="244"/>
      <c r="E31" s="244"/>
      <c r="F31" s="244"/>
      <c r="G31" s="257"/>
      <c r="H31" s="258"/>
      <c r="I31" s="258"/>
      <c r="J31" s="259"/>
      <c r="K31" s="1118"/>
      <c r="L31" s="260" t="s">
        <v>478</v>
      </c>
      <c r="M31" s="261" t="s">
        <v>479</v>
      </c>
      <c r="N31" s="262" t="s">
        <v>480</v>
      </c>
    </row>
    <row r="32" spans="1:16" ht="27" customHeight="1">
      <c r="A32" s="248"/>
      <c r="B32" s="244"/>
      <c r="C32" s="244"/>
      <c r="D32" s="244"/>
      <c r="E32" s="244"/>
      <c r="F32" s="244"/>
      <c r="G32" s="1119" t="s">
        <v>499</v>
      </c>
      <c r="H32" s="1120"/>
      <c r="I32" s="1120"/>
      <c r="J32" s="1121"/>
      <c r="K32" s="294">
        <v>13036341</v>
      </c>
      <c r="L32" s="294">
        <v>31290</v>
      </c>
      <c r="M32" s="295">
        <v>40803</v>
      </c>
      <c r="N32" s="296">
        <v>-23.3</v>
      </c>
    </row>
    <row r="33" spans="1:16" ht="13.5" customHeight="1">
      <c r="A33" s="248"/>
      <c r="B33" s="244"/>
      <c r="C33" s="244"/>
      <c r="D33" s="244"/>
      <c r="E33" s="244"/>
      <c r="F33" s="244"/>
      <c r="G33" s="1119" t="s">
        <v>500</v>
      </c>
      <c r="H33" s="1120"/>
      <c r="I33" s="1120"/>
      <c r="J33" s="1121"/>
      <c r="K33" s="294" t="s">
        <v>486</v>
      </c>
      <c r="L33" s="294" t="s">
        <v>486</v>
      </c>
      <c r="M33" s="295" t="s">
        <v>486</v>
      </c>
      <c r="N33" s="296" t="s">
        <v>486</v>
      </c>
    </row>
    <row r="34" spans="1:16" ht="27" customHeight="1">
      <c r="A34" s="248"/>
      <c r="B34" s="244"/>
      <c r="C34" s="244"/>
      <c r="D34" s="244"/>
      <c r="E34" s="244"/>
      <c r="F34" s="244"/>
      <c r="G34" s="1119" t="s">
        <v>501</v>
      </c>
      <c r="H34" s="1120"/>
      <c r="I34" s="1120"/>
      <c r="J34" s="1121"/>
      <c r="K34" s="294" t="s">
        <v>486</v>
      </c>
      <c r="L34" s="294" t="s">
        <v>486</v>
      </c>
      <c r="M34" s="295">
        <v>114</v>
      </c>
      <c r="N34" s="296" t="s">
        <v>486</v>
      </c>
    </row>
    <row r="35" spans="1:16" ht="27" customHeight="1">
      <c r="A35" s="248"/>
      <c r="B35" s="244"/>
      <c r="C35" s="244"/>
      <c r="D35" s="244"/>
      <c r="E35" s="244"/>
      <c r="F35" s="244"/>
      <c r="G35" s="1119" t="s">
        <v>502</v>
      </c>
      <c r="H35" s="1120"/>
      <c r="I35" s="1120"/>
      <c r="J35" s="1121"/>
      <c r="K35" s="294">
        <v>2861303</v>
      </c>
      <c r="L35" s="294">
        <v>6868</v>
      </c>
      <c r="M35" s="295">
        <v>10245</v>
      </c>
      <c r="N35" s="296">
        <v>-33</v>
      </c>
    </row>
    <row r="36" spans="1:16" ht="27" customHeight="1">
      <c r="A36" s="248"/>
      <c r="B36" s="244"/>
      <c r="C36" s="244"/>
      <c r="D36" s="244"/>
      <c r="E36" s="244"/>
      <c r="F36" s="244"/>
      <c r="G36" s="1119" t="s">
        <v>503</v>
      </c>
      <c r="H36" s="1120"/>
      <c r="I36" s="1120"/>
      <c r="J36" s="1121"/>
      <c r="K36" s="294" t="s">
        <v>486</v>
      </c>
      <c r="L36" s="294" t="s">
        <v>486</v>
      </c>
      <c r="M36" s="295">
        <v>436</v>
      </c>
      <c r="N36" s="296" t="s">
        <v>486</v>
      </c>
    </row>
    <row r="37" spans="1:16" ht="13.5" customHeight="1">
      <c r="A37" s="248"/>
      <c r="B37" s="244"/>
      <c r="C37" s="244"/>
      <c r="D37" s="244"/>
      <c r="E37" s="244"/>
      <c r="F37" s="244"/>
      <c r="G37" s="1119" t="s">
        <v>504</v>
      </c>
      <c r="H37" s="1120"/>
      <c r="I37" s="1120"/>
      <c r="J37" s="1121"/>
      <c r="K37" s="294" t="s">
        <v>486</v>
      </c>
      <c r="L37" s="294" t="s">
        <v>486</v>
      </c>
      <c r="M37" s="295">
        <v>818</v>
      </c>
      <c r="N37" s="296" t="s">
        <v>486</v>
      </c>
    </row>
    <row r="38" spans="1:16" ht="27" customHeight="1">
      <c r="A38" s="248"/>
      <c r="B38" s="244"/>
      <c r="C38" s="244"/>
      <c r="D38" s="244"/>
      <c r="E38" s="244"/>
      <c r="F38" s="244"/>
      <c r="G38" s="1122" t="s">
        <v>505</v>
      </c>
      <c r="H38" s="1123"/>
      <c r="I38" s="1123"/>
      <c r="J38" s="1124"/>
      <c r="K38" s="297">
        <v>548</v>
      </c>
      <c r="L38" s="297">
        <v>1</v>
      </c>
      <c r="M38" s="298">
        <v>5</v>
      </c>
      <c r="N38" s="299">
        <v>-80</v>
      </c>
      <c r="O38" s="293"/>
    </row>
    <row r="39" spans="1:16">
      <c r="A39" s="248"/>
      <c r="B39" s="244"/>
      <c r="C39" s="244"/>
      <c r="D39" s="244"/>
      <c r="E39" s="244"/>
      <c r="F39" s="244"/>
      <c r="G39" s="1122" t="s">
        <v>506</v>
      </c>
      <c r="H39" s="1123"/>
      <c r="I39" s="1123"/>
      <c r="J39" s="1124"/>
      <c r="K39" s="300">
        <v>-2869275</v>
      </c>
      <c r="L39" s="300">
        <v>-6887</v>
      </c>
      <c r="M39" s="301">
        <v>-8579</v>
      </c>
      <c r="N39" s="302">
        <v>-19.7</v>
      </c>
      <c r="O39" s="293"/>
    </row>
    <row r="40" spans="1:16" ht="27" customHeight="1">
      <c r="A40" s="248"/>
      <c r="B40" s="244"/>
      <c r="C40" s="244"/>
      <c r="D40" s="244"/>
      <c r="E40" s="244"/>
      <c r="F40" s="244"/>
      <c r="G40" s="1119" t="s">
        <v>507</v>
      </c>
      <c r="H40" s="1120"/>
      <c r="I40" s="1120"/>
      <c r="J40" s="1121"/>
      <c r="K40" s="300">
        <v>-9856394</v>
      </c>
      <c r="L40" s="300">
        <v>-23658</v>
      </c>
      <c r="M40" s="301">
        <v>-30169</v>
      </c>
      <c r="N40" s="302">
        <v>-21.6</v>
      </c>
      <c r="O40" s="293"/>
    </row>
    <row r="41" spans="1:16">
      <c r="A41" s="248"/>
      <c r="B41" s="244"/>
      <c r="C41" s="244"/>
      <c r="D41" s="244"/>
      <c r="E41" s="244"/>
      <c r="F41" s="244"/>
      <c r="G41" s="1125" t="s">
        <v>280</v>
      </c>
      <c r="H41" s="1126"/>
      <c r="I41" s="1126"/>
      <c r="J41" s="1127"/>
      <c r="K41" s="294">
        <v>3172523</v>
      </c>
      <c r="L41" s="300">
        <v>7615</v>
      </c>
      <c r="M41" s="301">
        <v>13672</v>
      </c>
      <c r="N41" s="302">
        <v>-44.3</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12" t="s">
        <v>476</v>
      </c>
      <c r="J49" s="1114" t="s">
        <v>511</v>
      </c>
      <c r="K49" s="1115"/>
      <c r="L49" s="1115"/>
      <c r="M49" s="1115"/>
      <c r="N49" s="1116"/>
    </row>
    <row r="50" spans="1:14">
      <c r="A50" s="248"/>
      <c r="B50" s="244"/>
      <c r="C50" s="244"/>
      <c r="D50" s="244"/>
      <c r="E50" s="244"/>
      <c r="F50" s="244"/>
      <c r="G50" s="312"/>
      <c r="H50" s="313"/>
      <c r="I50" s="1113"/>
      <c r="J50" s="314" t="s">
        <v>512</v>
      </c>
      <c r="K50" s="315" t="s">
        <v>513</v>
      </c>
      <c r="L50" s="316" t="s">
        <v>514</v>
      </c>
      <c r="M50" s="317" t="s">
        <v>515</v>
      </c>
      <c r="N50" s="318" t="s">
        <v>516</v>
      </c>
    </row>
    <row r="51" spans="1:14">
      <c r="A51" s="248"/>
      <c r="B51" s="244"/>
      <c r="C51" s="244"/>
      <c r="D51" s="244"/>
      <c r="E51" s="244"/>
      <c r="F51" s="244"/>
      <c r="G51" s="310" t="s">
        <v>517</v>
      </c>
      <c r="H51" s="311"/>
      <c r="I51" s="319">
        <v>20790478</v>
      </c>
      <c r="J51" s="320">
        <v>50589</v>
      </c>
      <c r="K51" s="321">
        <v>16.600000000000001</v>
      </c>
      <c r="L51" s="322">
        <v>47646</v>
      </c>
      <c r="M51" s="323">
        <v>8.9</v>
      </c>
      <c r="N51" s="324">
        <v>7.7</v>
      </c>
    </row>
    <row r="52" spans="1:14">
      <c r="A52" s="248"/>
      <c r="B52" s="244"/>
      <c r="C52" s="244"/>
      <c r="D52" s="244"/>
      <c r="E52" s="244"/>
      <c r="F52" s="244"/>
      <c r="G52" s="325"/>
      <c r="H52" s="326" t="s">
        <v>518</v>
      </c>
      <c r="I52" s="327">
        <v>13510703</v>
      </c>
      <c r="J52" s="328">
        <v>32875</v>
      </c>
      <c r="K52" s="329">
        <v>12.1</v>
      </c>
      <c r="L52" s="330">
        <v>27308</v>
      </c>
      <c r="M52" s="331">
        <v>0.2</v>
      </c>
      <c r="N52" s="332">
        <v>11.9</v>
      </c>
    </row>
    <row r="53" spans="1:14">
      <c r="A53" s="248"/>
      <c r="B53" s="244"/>
      <c r="C53" s="244"/>
      <c r="D53" s="244"/>
      <c r="E53" s="244"/>
      <c r="F53" s="244"/>
      <c r="G53" s="310" t="s">
        <v>519</v>
      </c>
      <c r="H53" s="311"/>
      <c r="I53" s="319">
        <v>19042343</v>
      </c>
      <c r="J53" s="320">
        <v>46397</v>
      </c>
      <c r="K53" s="321">
        <v>-8.3000000000000007</v>
      </c>
      <c r="L53" s="322">
        <v>47155</v>
      </c>
      <c r="M53" s="323">
        <v>-1</v>
      </c>
      <c r="N53" s="324">
        <v>-7.3</v>
      </c>
    </row>
    <row r="54" spans="1:14">
      <c r="A54" s="248"/>
      <c r="B54" s="244"/>
      <c r="C54" s="244"/>
      <c r="D54" s="244"/>
      <c r="E54" s="244"/>
      <c r="F54" s="244"/>
      <c r="G54" s="325"/>
      <c r="H54" s="326" t="s">
        <v>518</v>
      </c>
      <c r="I54" s="327">
        <v>9572563</v>
      </c>
      <c r="J54" s="328">
        <v>23323</v>
      </c>
      <c r="K54" s="329">
        <v>-29.1</v>
      </c>
      <c r="L54" s="330">
        <v>26802</v>
      </c>
      <c r="M54" s="331">
        <v>-1.9</v>
      </c>
      <c r="N54" s="332">
        <v>-27.2</v>
      </c>
    </row>
    <row r="55" spans="1:14">
      <c r="A55" s="248"/>
      <c r="B55" s="244"/>
      <c r="C55" s="244"/>
      <c r="D55" s="244"/>
      <c r="E55" s="244"/>
      <c r="F55" s="244"/>
      <c r="G55" s="310" t="s">
        <v>520</v>
      </c>
      <c r="H55" s="311"/>
      <c r="I55" s="319">
        <v>18105831</v>
      </c>
      <c r="J55" s="320">
        <v>44198</v>
      </c>
      <c r="K55" s="321">
        <v>-4.7</v>
      </c>
      <c r="L55" s="322">
        <v>43858</v>
      </c>
      <c r="M55" s="323">
        <v>-7</v>
      </c>
      <c r="N55" s="324">
        <v>2.2999999999999998</v>
      </c>
    </row>
    <row r="56" spans="1:14">
      <c r="A56" s="248"/>
      <c r="B56" s="244"/>
      <c r="C56" s="244"/>
      <c r="D56" s="244"/>
      <c r="E56" s="244"/>
      <c r="F56" s="244"/>
      <c r="G56" s="325"/>
      <c r="H56" s="326" t="s">
        <v>518</v>
      </c>
      <c r="I56" s="327">
        <v>7256855</v>
      </c>
      <c r="J56" s="328">
        <v>17715</v>
      </c>
      <c r="K56" s="329">
        <v>-24</v>
      </c>
      <c r="L56" s="330">
        <v>23714</v>
      </c>
      <c r="M56" s="331">
        <v>-11.5</v>
      </c>
      <c r="N56" s="332">
        <v>-12.5</v>
      </c>
    </row>
    <row r="57" spans="1:14">
      <c r="A57" s="248"/>
      <c r="B57" s="244"/>
      <c r="C57" s="244"/>
      <c r="D57" s="244"/>
      <c r="E57" s="244"/>
      <c r="F57" s="244"/>
      <c r="G57" s="310" t="s">
        <v>521</v>
      </c>
      <c r="H57" s="311"/>
      <c r="I57" s="319">
        <v>14719721</v>
      </c>
      <c r="J57" s="320">
        <v>35320</v>
      </c>
      <c r="K57" s="321">
        <v>-20.100000000000001</v>
      </c>
      <c r="L57" s="322">
        <v>41705</v>
      </c>
      <c r="M57" s="323">
        <v>-4.9000000000000004</v>
      </c>
      <c r="N57" s="324">
        <v>-15.2</v>
      </c>
    </row>
    <row r="58" spans="1:14">
      <c r="A58" s="248"/>
      <c r="B58" s="244"/>
      <c r="C58" s="244"/>
      <c r="D58" s="244"/>
      <c r="E58" s="244"/>
      <c r="F58" s="244"/>
      <c r="G58" s="325"/>
      <c r="H58" s="326" t="s">
        <v>518</v>
      </c>
      <c r="I58" s="327">
        <v>7036861</v>
      </c>
      <c r="J58" s="328">
        <v>16885</v>
      </c>
      <c r="K58" s="329">
        <v>-4.7</v>
      </c>
      <c r="L58" s="330">
        <v>22742</v>
      </c>
      <c r="M58" s="331">
        <v>-4.0999999999999996</v>
      </c>
      <c r="N58" s="332">
        <v>-0.6</v>
      </c>
    </row>
    <row r="59" spans="1:14">
      <c r="A59" s="248"/>
      <c r="B59" s="244"/>
      <c r="C59" s="244"/>
      <c r="D59" s="244"/>
      <c r="E59" s="244"/>
      <c r="F59" s="244"/>
      <c r="G59" s="310" t="s">
        <v>522</v>
      </c>
      <c r="H59" s="311"/>
      <c r="I59" s="319">
        <v>19573196</v>
      </c>
      <c r="J59" s="320">
        <v>46980</v>
      </c>
      <c r="K59" s="321">
        <v>33</v>
      </c>
      <c r="L59" s="322">
        <v>47677</v>
      </c>
      <c r="M59" s="323">
        <v>14.3</v>
      </c>
      <c r="N59" s="324">
        <v>18.7</v>
      </c>
    </row>
    <row r="60" spans="1:14">
      <c r="A60" s="248"/>
      <c r="B60" s="244"/>
      <c r="C60" s="244"/>
      <c r="D60" s="244"/>
      <c r="E60" s="244"/>
      <c r="F60" s="244"/>
      <c r="G60" s="325"/>
      <c r="H60" s="326" t="s">
        <v>518</v>
      </c>
      <c r="I60" s="333">
        <v>8313928</v>
      </c>
      <c r="J60" s="328">
        <v>19955</v>
      </c>
      <c r="K60" s="329">
        <v>18.2</v>
      </c>
      <c r="L60" s="330">
        <v>23360</v>
      </c>
      <c r="M60" s="331">
        <v>2.7</v>
      </c>
      <c r="N60" s="332">
        <v>15.5</v>
      </c>
    </row>
    <row r="61" spans="1:14">
      <c r="A61" s="248"/>
      <c r="B61" s="244"/>
      <c r="C61" s="244"/>
      <c r="D61" s="244"/>
      <c r="E61" s="244"/>
      <c r="F61" s="244"/>
      <c r="G61" s="310" t="s">
        <v>523</v>
      </c>
      <c r="H61" s="334"/>
      <c r="I61" s="335">
        <v>18446314</v>
      </c>
      <c r="J61" s="336">
        <v>44697</v>
      </c>
      <c r="K61" s="337">
        <v>3.3</v>
      </c>
      <c r="L61" s="338">
        <v>45608</v>
      </c>
      <c r="M61" s="339">
        <v>2.1</v>
      </c>
      <c r="N61" s="324">
        <v>1.2</v>
      </c>
    </row>
    <row r="62" spans="1:14">
      <c r="A62" s="248"/>
      <c r="B62" s="244"/>
      <c r="C62" s="244"/>
      <c r="D62" s="244"/>
      <c r="E62" s="244"/>
      <c r="F62" s="244"/>
      <c r="G62" s="325"/>
      <c r="H62" s="326" t="s">
        <v>518</v>
      </c>
      <c r="I62" s="327">
        <v>9138182</v>
      </c>
      <c r="J62" s="328">
        <v>22151</v>
      </c>
      <c r="K62" s="329">
        <v>-5.5</v>
      </c>
      <c r="L62" s="330">
        <v>24785</v>
      </c>
      <c r="M62" s="331">
        <v>-2.9</v>
      </c>
      <c r="N62" s="332">
        <v>-2.6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7" t="s">
        <v>3</v>
      </c>
      <c r="D47" s="1137"/>
      <c r="E47" s="1138"/>
      <c r="F47" s="11">
        <v>9.7799999999999994</v>
      </c>
      <c r="G47" s="12">
        <v>14.44</v>
      </c>
      <c r="H47" s="12">
        <v>16.11</v>
      </c>
      <c r="I47" s="12">
        <v>18.86</v>
      </c>
      <c r="J47" s="13">
        <v>17.5</v>
      </c>
    </row>
    <row r="48" spans="2:10" ht="57.75" customHeight="1">
      <c r="B48" s="14"/>
      <c r="C48" s="1139" t="s">
        <v>4</v>
      </c>
      <c r="D48" s="1139"/>
      <c r="E48" s="1140"/>
      <c r="F48" s="15">
        <v>9.26</v>
      </c>
      <c r="G48" s="16">
        <v>9.89</v>
      </c>
      <c r="H48" s="16">
        <v>10.4</v>
      </c>
      <c r="I48" s="16">
        <v>10.57</v>
      </c>
      <c r="J48" s="17">
        <v>10.7</v>
      </c>
    </row>
    <row r="49" spans="2:10" ht="57.75" customHeight="1" thickBot="1">
      <c r="B49" s="18"/>
      <c r="C49" s="1141" t="s">
        <v>5</v>
      </c>
      <c r="D49" s="1141"/>
      <c r="E49" s="1142"/>
      <c r="F49" s="19" t="s">
        <v>530</v>
      </c>
      <c r="G49" s="20">
        <v>5.5</v>
      </c>
      <c r="H49" s="20">
        <v>2.37</v>
      </c>
      <c r="I49" s="20">
        <v>3.2</v>
      </c>
      <c r="J49" s="21" t="s">
        <v>531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49" t="s">
        <v>532</v>
      </c>
      <c r="D34" s="1149"/>
      <c r="E34" s="1150"/>
      <c r="F34" s="32">
        <v>9.08</v>
      </c>
      <c r="G34" s="33">
        <v>9.81</v>
      </c>
      <c r="H34" s="33">
        <v>10.28</v>
      </c>
      <c r="I34" s="33">
        <v>10.43</v>
      </c>
      <c r="J34" s="34">
        <v>10.54</v>
      </c>
      <c r="K34" s="22"/>
      <c r="L34" s="22"/>
      <c r="M34" s="22"/>
      <c r="N34" s="22"/>
      <c r="O34" s="22"/>
      <c r="P34" s="22"/>
    </row>
    <row r="35" spans="1:16" ht="39" customHeight="1">
      <c r="A35" s="22"/>
      <c r="B35" s="35"/>
      <c r="C35" s="1143" t="s">
        <v>533</v>
      </c>
      <c r="D35" s="1144"/>
      <c r="E35" s="1145"/>
      <c r="F35" s="36">
        <v>4.7300000000000004</v>
      </c>
      <c r="G35" s="37">
        <v>5.28</v>
      </c>
      <c r="H35" s="37">
        <v>5.95</v>
      </c>
      <c r="I35" s="37">
        <v>6.94</v>
      </c>
      <c r="J35" s="38">
        <v>7.7</v>
      </c>
      <c r="K35" s="22"/>
      <c r="L35" s="22"/>
      <c r="M35" s="22"/>
      <c r="N35" s="22"/>
      <c r="O35" s="22"/>
      <c r="P35" s="22"/>
    </row>
    <row r="36" spans="1:16" ht="39" customHeight="1">
      <c r="A36" s="22"/>
      <c r="B36" s="35"/>
      <c r="C36" s="1143" t="s">
        <v>534</v>
      </c>
      <c r="D36" s="1144"/>
      <c r="E36" s="1145"/>
      <c r="F36" s="36">
        <v>2.82</v>
      </c>
      <c r="G36" s="37">
        <v>2.73</v>
      </c>
      <c r="H36" s="37">
        <v>2.85</v>
      </c>
      <c r="I36" s="37">
        <v>3.02</v>
      </c>
      <c r="J36" s="38">
        <v>3.02</v>
      </c>
      <c r="K36" s="22"/>
      <c r="L36" s="22"/>
      <c r="M36" s="22"/>
      <c r="N36" s="22"/>
      <c r="O36" s="22"/>
      <c r="P36" s="22"/>
    </row>
    <row r="37" spans="1:16" ht="39" customHeight="1">
      <c r="A37" s="22"/>
      <c r="B37" s="35"/>
      <c r="C37" s="1143" t="s">
        <v>535</v>
      </c>
      <c r="D37" s="1144"/>
      <c r="E37" s="1145"/>
      <c r="F37" s="36">
        <v>2.19</v>
      </c>
      <c r="G37" s="37">
        <v>2.4700000000000002</v>
      </c>
      <c r="H37" s="37">
        <v>2.69</v>
      </c>
      <c r="I37" s="37">
        <v>2.67</v>
      </c>
      <c r="J37" s="38">
        <v>2.52</v>
      </c>
      <c r="K37" s="22"/>
      <c r="L37" s="22"/>
      <c r="M37" s="22"/>
      <c r="N37" s="22"/>
      <c r="O37" s="22"/>
      <c r="P37" s="22"/>
    </row>
    <row r="38" spans="1:16" ht="39" customHeight="1">
      <c r="A38" s="22"/>
      <c r="B38" s="35"/>
      <c r="C38" s="1143" t="s">
        <v>536</v>
      </c>
      <c r="D38" s="1144"/>
      <c r="E38" s="1145"/>
      <c r="F38" s="36">
        <v>2.52</v>
      </c>
      <c r="G38" s="37">
        <v>2.25</v>
      </c>
      <c r="H38" s="37">
        <v>1.97</v>
      </c>
      <c r="I38" s="37">
        <v>1.93</v>
      </c>
      <c r="J38" s="38">
        <v>1.89</v>
      </c>
      <c r="K38" s="22"/>
      <c r="L38" s="22"/>
      <c r="M38" s="22"/>
      <c r="N38" s="22"/>
      <c r="O38" s="22"/>
      <c r="P38" s="22"/>
    </row>
    <row r="39" spans="1:16" ht="39" customHeight="1">
      <c r="A39" s="22"/>
      <c r="B39" s="35"/>
      <c r="C39" s="1143" t="s">
        <v>537</v>
      </c>
      <c r="D39" s="1144"/>
      <c r="E39" s="1145"/>
      <c r="F39" s="36">
        <v>2.12</v>
      </c>
      <c r="G39" s="37">
        <v>2.7</v>
      </c>
      <c r="H39" s="37">
        <v>3.05</v>
      </c>
      <c r="I39" s="37">
        <v>2.79</v>
      </c>
      <c r="J39" s="38">
        <v>1.32</v>
      </c>
      <c r="K39" s="22"/>
      <c r="L39" s="22"/>
      <c r="M39" s="22"/>
      <c r="N39" s="22"/>
      <c r="O39" s="22"/>
      <c r="P39" s="22"/>
    </row>
    <row r="40" spans="1:16" ht="39" customHeight="1">
      <c r="A40" s="22"/>
      <c r="B40" s="35"/>
      <c r="C40" s="1143" t="s">
        <v>538</v>
      </c>
      <c r="D40" s="1144"/>
      <c r="E40" s="1145"/>
      <c r="F40" s="36">
        <v>0.4</v>
      </c>
      <c r="G40" s="37">
        <v>0.27</v>
      </c>
      <c r="H40" s="37">
        <v>0.35</v>
      </c>
      <c r="I40" s="37">
        <v>0.46</v>
      </c>
      <c r="J40" s="38">
        <v>0.53</v>
      </c>
      <c r="K40" s="22"/>
      <c r="L40" s="22"/>
      <c r="M40" s="22"/>
      <c r="N40" s="22"/>
      <c r="O40" s="22"/>
      <c r="P40" s="22"/>
    </row>
    <row r="41" spans="1:16" ht="39" customHeight="1">
      <c r="A41" s="22"/>
      <c r="B41" s="35"/>
      <c r="C41" s="1143" t="s">
        <v>539</v>
      </c>
      <c r="D41" s="1144"/>
      <c r="E41" s="1145"/>
      <c r="F41" s="36">
        <v>0.32</v>
      </c>
      <c r="G41" s="37">
        <v>7.0000000000000007E-2</v>
      </c>
      <c r="H41" s="37">
        <v>0.01</v>
      </c>
      <c r="I41" s="37">
        <v>0.19</v>
      </c>
      <c r="J41" s="38">
        <v>0.39</v>
      </c>
      <c r="K41" s="22"/>
      <c r="L41" s="22"/>
      <c r="M41" s="22"/>
      <c r="N41" s="22"/>
      <c r="O41" s="22"/>
      <c r="P41" s="22"/>
    </row>
    <row r="42" spans="1:16" ht="39" customHeight="1">
      <c r="A42" s="22"/>
      <c r="B42" s="39"/>
      <c r="C42" s="1143" t="s">
        <v>540</v>
      </c>
      <c r="D42" s="1144"/>
      <c r="E42" s="1145"/>
      <c r="F42" s="36" t="s">
        <v>486</v>
      </c>
      <c r="G42" s="37" t="s">
        <v>486</v>
      </c>
      <c r="H42" s="37" t="s">
        <v>486</v>
      </c>
      <c r="I42" s="37" t="s">
        <v>486</v>
      </c>
      <c r="J42" s="38" t="s">
        <v>486</v>
      </c>
      <c r="K42" s="22"/>
      <c r="L42" s="22"/>
      <c r="M42" s="22"/>
      <c r="N42" s="22"/>
      <c r="O42" s="22"/>
      <c r="P42" s="22"/>
    </row>
    <row r="43" spans="1:16" ht="39" customHeight="1" thickBot="1">
      <c r="A43" s="22"/>
      <c r="B43" s="40"/>
      <c r="C43" s="1146" t="s">
        <v>541</v>
      </c>
      <c r="D43" s="1147"/>
      <c r="E43" s="1148"/>
      <c r="F43" s="41">
        <v>0.34</v>
      </c>
      <c r="G43" s="42">
        <v>0.27</v>
      </c>
      <c r="H43" s="42">
        <v>0.28000000000000003</v>
      </c>
      <c r="I43" s="42">
        <v>0.46</v>
      </c>
      <c r="J43" s="43">
        <v>0.63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59" t="s">
        <v>11</v>
      </c>
      <c r="C45" s="1160"/>
      <c r="D45" s="58"/>
      <c r="E45" s="1165" t="s">
        <v>12</v>
      </c>
      <c r="F45" s="1165"/>
      <c r="G45" s="1165"/>
      <c r="H45" s="1165"/>
      <c r="I45" s="1165"/>
      <c r="J45" s="1166"/>
      <c r="K45" s="59">
        <v>14851</v>
      </c>
      <c r="L45" s="60">
        <v>14471</v>
      </c>
      <c r="M45" s="60">
        <v>14127</v>
      </c>
      <c r="N45" s="60">
        <v>13504</v>
      </c>
      <c r="O45" s="61">
        <v>13036</v>
      </c>
      <c r="P45" s="48"/>
      <c r="Q45" s="48"/>
      <c r="R45" s="48"/>
      <c r="S45" s="48"/>
      <c r="T45" s="48"/>
      <c r="U45" s="48"/>
    </row>
    <row r="46" spans="1:21" ht="30.75" customHeight="1">
      <c r="A46" s="48"/>
      <c r="B46" s="1161"/>
      <c r="C46" s="1162"/>
      <c r="D46" s="62"/>
      <c r="E46" s="1153" t="s">
        <v>13</v>
      </c>
      <c r="F46" s="1153"/>
      <c r="G46" s="1153"/>
      <c r="H46" s="1153"/>
      <c r="I46" s="1153"/>
      <c r="J46" s="1154"/>
      <c r="K46" s="63" t="s">
        <v>486</v>
      </c>
      <c r="L46" s="64" t="s">
        <v>486</v>
      </c>
      <c r="M46" s="64" t="s">
        <v>486</v>
      </c>
      <c r="N46" s="64" t="s">
        <v>486</v>
      </c>
      <c r="O46" s="65" t="s">
        <v>486</v>
      </c>
      <c r="P46" s="48"/>
      <c r="Q46" s="48"/>
      <c r="R46" s="48"/>
      <c r="S46" s="48"/>
      <c r="T46" s="48"/>
      <c r="U46" s="48"/>
    </row>
    <row r="47" spans="1:21" ht="30.75" customHeight="1">
      <c r="A47" s="48"/>
      <c r="B47" s="1161"/>
      <c r="C47" s="1162"/>
      <c r="D47" s="62"/>
      <c r="E47" s="1153" t="s">
        <v>14</v>
      </c>
      <c r="F47" s="1153"/>
      <c r="G47" s="1153"/>
      <c r="H47" s="1153"/>
      <c r="I47" s="1153"/>
      <c r="J47" s="1154"/>
      <c r="K47" s="63" t="s">
        <v>486</v>
      </c>
      <c r="L47" s="64" t="s">
        <v>486</v>
      </c>
      <c r="M47" s="64" t="s">
        <v>486</v>
      </c>
      <c r="N47" s="64" t="s">
        <v>486</v>
      </c>
      <c r="O47" s="65" t="s">
        <v>486</v>
      </c>
      <c r="P47" s="48"/>
      <c r="Q47" s="48"/>
      <c r="R47" s="48"/>
      <c r="S47" s="48"/>
      <c r="T47" s="48"/>
      <c r="U47" s="48"/>
    </row>
    <row r="48" spans="1:21" ht="30.75" customHeight="1">
      <c r="A48" s="48"/>
      <c r="B48" s="1161"/>
      <c r="C48" s="1162"/>
      <c r="D48" s="62"/>
      <c r="E48" s="1153" t="s">
        <v>15</v>
      </c>
      <c r="F48" s="1153"/>
      <c r="G48" s="1153"/>
      <c r="H48" s="1153"/>
      <c r="I48" s="1153"/>
      <c r="J48" s="1154"/>
      <c r="K48" s="63">
        <v>2846</v>
      </c>
      <c r="L48" s="64">
        <v>2709</v>
      </c>
      <c r="M48" s="64">
        <v>2686</v>
      </c>
      <c r="N48" s="64">
        <v>2710</v>
      </c>
      <c r="O48" s="65">
        <v>2861</v>
      </c>
      <c r="P48" s="48"/>
      <c r="Q48" s="48"/>
      <c r="R48" s="48"/>
      <c r="S48" s="48"/>
      <c r="T48" s="48"/>
      <c r="U48" s="48"/>
    </row>
    <row r="49" spans="1:21" ht="30.75" customHeight="1">
      <c r="A49" s="48"/>
      <c r="B49" s="1161"/>
      <c r="C49" s="1162"/>
      <c r="D49" s="62"/>
      <c r="E49" s="1153" t="s">
        <v>16</v>
      </c>
      <c r="F49" s="1153"/>
      <c r="G49" s="1153"/>
      <c r="H49" s="1153"/>
      <c r="I49" s="1153"/>
      <c r="J49" s="1154"/>
      <c r="K49" s="63">
        <v>34</v>
      </c>
      <c r="L49" s="64" t="s">
        <v>486</v>
      </c>
      <c r="M49" s="64" t="s">
        <v>486</v>
      </c>
      <c r="N49" s="64" t="s">
        <v>486</v>
      </c>
      <c r="O49" s="65" t="s">
        <v>486</v>
      </c>
      <c r="P49" s="48"/>
      <c r="Q49" s="48"/>
      <c r="R49" s="48"/>
      <c r="S49" s="48"/>
      <c r="T49" s="48"/>
      <c r="U49" s="48"/>
    </row>
    <row r="50" spans="1:21" ht="30.75" customHeight="1">
      <c r="A50" s="48"/>
      <c r="B50" s="1161"/>
      <c r="C50" s="1162"/>
      <c r="D50" s="62"/>
      <c r="E50" s="1153" t="s">
        <v>17</v>
      </c>
      <c r="F50" s="1153"/>
      <c r="G50" s="1153"/>
      <c r="H50" s="1153"/>
      <c r="I50" s="1153"/>
      <c r="J50" s="1154"/>
      <c r="K50" s="63">
        <v>461</v>
      </c>
      <c r="L50" s="64">
        <v>270</v>
      </c>
      <c r="M50" s="64">
        <v>0</v>
      </c>
      <c r="N50" s="64">
        <v>0</v>
      </c>
      <c r="O50" s="65" t="s">
        <v>486</v>
      </c>
      <c r="P50" s="48"/>
      <c r="Q50" s="48"/>
      <c r="R50" s="48"/>
      <c r="S50" s="48"/>
      <c r="T50" s="48"/>
      <c r="U50" s="48"/>
    </row>
    <row r="51" spans="1:21" ht="30.75" customHeight="1">
      <c r="A51" s="48"/>
      <c r="B51" s="1163"/>
      <c r="C51" s="1164"/>
      <c r="D51" s="66"/>
      <c r="E51" s="1153" t="s">
        <v>18</v>
      </c>
      <c r="F51" s="1153"/>
      <c r="G51" s="1153"/>
      <c r="H51" s="1153"/>
      <c r="I51" s="1153"/>
      <c r="J51" s="1154"/>
      <c r="K51" s="63">
        <v>5</v>
      </c>
      <c r="L51" s="64">
        <v>1</v>
      </c>
      <c r="M51" s="64">
        <v>1</v>
      </c>
      <c r="N51" s="64">
        <v>1</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13888</v>
      </c>
      <c r="L52" s="64">
        <v>13320</v>
      </c>
      <c r="M52" s="64">
        <v>13747</v>
      </c>
      <c r="N52" s="64">
        <v>13158</v>
      </c>
      <c r="O52" s="65">
        <v>12726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4309</v>
      </c>
      <c r="L53" s="69">
        <v>4131</v>
      </c>
      <c r="M53" s="69">
        <v>3067</v>
      </c>
      <c r="N53" s="69">
        <v>3057</v>
      </c>
      <c r="O53" s="70">
        <v>3172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2015-04-28T11:22:47Z</cp:lastPrinted>
  <dcterms:created xsi:type="dcterms:W3CDTF">2015-02-17T06:53:48Z</dcterms:created>
  <dcterms:modified xsi:type="dcterms:W3CDTF">2015-05-12T01:44:36Z</dcterms:modified>
  <cp:category/>
</cp:coreProperties>
</file>