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2040" windowWidth="15330" windowHeight="4215" tabRatio="60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'Sheet1'!$A$1:$BL$45</definedName>
    <definedName name="印刷範囲">'Sheet1'!$AR$2:$BJ$24</definedName>
  </definedNames>
  <calcPr fullCalcOnLoad="1"/>
</workbook>
</file>

<file path=xl/sharedStrings.xml><?xml version="1.0" encoding="utf-8"?>
<sst xmlns="http://schemas.openxmlformats.org/spreadsheetml/2006/main" count="290" uniqueCount="63">
  <si>
    <t>＜総数＞</t>
  </si>
  <si>
    <t>＜男＞</t>
  </si>
  <si>
    <t>＜女＞</t>
  </si>
  <si>
    <t xml:space="preserve"> くも膜下出血(再掲)</t>
  </si>
  <si>
    <t>　人　口</t>
  </si>
  <si>
    <t>実    数</t>
  </si>
  <si>
    <t>率 *</t>
  </si>
  <si>
    <t>実   数</t>
  </si>
  <si>
    <t>実　数</t>
  </si>
  <si>
    <t>（総数）</t>
  </si>
  <si>
    <t>（男）</t>
  </si>
  <si>
    <t>（女）</t>
  </si>
  <si>
    <t>全    国</t>
  </si>
  <si>
    <t>岐 阜 県</t>
  </si>
  <si>
    <t>管内総数</t>
  </si>
  <si>
    <t>中津川市</t>
  </si>
  <si>
    <t>恵 那 市</t>
  </si>
  <si>
    <t>→　各表右側(07～O11､AE7～AE11､AU7～AU11)に人口を入力すること</t>
  </si>
  <si>
    <t>総      数</t>
  </si>
  <si>
    <t>悪 性 新 生 物</t>
  </si>
  <si>
    <t>脳 　　　血　　　 管　　　 疾　　　 患　</t>
  </si>
  <si>
    <t>管内総数</t>
  </si>
  <si>
    <t>管内総数</t>
  </si>
  <si>
    <t>脳出血(再掲)</t>
  </si>
  <si>
    <t>脳梗塞(再掲)</t>
  </si>
  <si>
    <t>（２）主要死因別死亡数・率（Ｔ２－８）</t>
  </si>
  <si>
    <t>率 *</t>
  </si>
  <si>
    <t>実　　数</t>
  </si>
  <si>
    <t>率 *</t>
  </si>
  <si>
    <t>死因割合 *２</t>
  </si>
  <si>
    <t>*2 死因割合：総数に対する死因別の割合</t>
  </si>
  <si>
    <t>実   数</t>
  </si>
  <si>
    <t>実  数</t>
  </si>
  <si>
    <t>死因割合＊２</t>
  </si>
  <si>
    <t>心　　　　疾　　　　患</t>
  </si>
  <si>
    <t>急性心筋梗塞（再掲）</t>
  </si>
  <si>
    <t>その他の虚血性心疾患</t>
  </si>
  <si>
    <t>肺　　炎</t>
  </si>
  <si>
    <t>不慮の事故</t>
  </si>
  <si>
    <t>老　　衰</t>
  </si>
  <si>
    <t>自　　殺</t>
  </si>
  <si>
    <t>肝　疾　患</t>
  </si>
  <si>
    <t>腎　不　全</t>
  </si>
  <si>
    <t>糖　尿　病</t>
  </si>
  <si>
    <t>結　　核</t>
  </si>
  <si>
    <t>実  数</t>
  </si>
  <si>
    <t>実  数</t>
  </si>
  <si>
    <t>*  率は人口10万対  全国及び岐阜県（総数のみ）は、厚生労働省公表値。</t>
  </si>
  <si>
    <t>*  率は人口10万対  全国は厚生労働省公表値</t>
  </si>
  <si>
    <t>実  数</t>
  </si>
  <si>
    <t>率 *</t>
  </si>
  <si>
    <t>-</t>
  </si>
  <si>
    <t>H25年10月末現在</t>
  </si>
  <si>
    <t>H25年10月末現在</t>
  </si>
  <si>
    <t>H25年10月末現在</t>
  </si>
  <si>
    <t>-</t>
  </si>
  <si>
    <t>実   数</t>
  </si>
  <si>
    <t>　 岐阜県（男女別）は平成25年10月1日現在推計日本人人口（総務省統計局）、市は平成25年10月1日現在推計総人口（岐阜県統計課）を用いて算出した値</t>
  </si>
  <si>
    <t>岐阜県（男女別）は平成25年10月1日現在推計日本人人口（総務省統計局）、市は平成25年10月1日現在推計総人口（岐阜県統計課）を用いて算出した値</t>
  </si>
  <si>
    <t>　岐阜県（男女別）は平成25年10月1日現在推計日本人人口（総務省統計局）、市は平成25年10月1日現在推計総人口（岐阜県統計課）を用いて算出した値</t>
  </si>
  <si>
    <t>‐14‐</t>
  </si>
  <si>
    <t>‐15‐</t>
  </si>
  <si>
    <t>‐16‐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</si>
</sst>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#,##0;\-#,##0;\-#"/>
    <numFmt numFmtId="180" formatCode="#,##0.0;\-#,##0.0;\-#"/>
    <numFmt numFmtId="181" formatCode="0_ "/>
    <numFmt numFmtId="182" formatCode="_ * #,##0.0_ ;_ * \-#,##0.0_ ;_ * &quot;-&quot;?_ ;_ @_ "/>
    <numFmt numFmtId="183" formatCode="0.0_ "/>
    <numFmt numFmtId="184" formatCode="#,##0_ ;[Red]\-#,##0\ "/>
    <numFmt numFmtId="185" formatCode="#,##0_ "/>
    <numFmt numFmtId="186" formatCode="0.0_);[Red]\(0.0\)"/>
    <numFmt numFmtId="187" formatCode="#,##0.0_);[Red]\(#,##0.0\)"/>
    <numFmt numFmtId="188" formatCode="0_);[Red]\(0\)"/>
    <numFmt numFmtId="189" formatCode="#,##0_);[Red]\(#,##0\)"/>
    <numFmt numFmtId="190" formatCode="0.0"/>
    <numFmt numFmtId="191" formatCode="&quot;¥&quot;#,##0_);[Red]\(&quot;¥&quot;#,##0\)"/>
    <numFmt numFmtId="192" formatCode="&quot;¥&quot;#,##0.0_);[Red]\(&quot;¥&quot;#,##0.0\)"/>
    <numFmt numFmtId="193" formatCode="#,##0.0;[Red]\-#,##0.0"/>
    <numFmt numFmtId="194" formatCode="_ * #,##0.00_ ;_ * \-#,##0.00_ ;_ * &quot;-&quot;?_ ;_ @_ "/>
    <numFmt numFmtId="195" formatCode="_ * #,##0.000_ ;_ * \-#,##0.000_ ;_ * &quot;-&quot;?_ ;_ @_ "/>
    <numFmt numFmtId="196" formatCode="_ * #,##0.0000_ ;_ * \-#,##0.0000_ ;_ * &quot;-&quot;?_ ;_ @_ "/>
    <numFmt numFmtId="197" formatCode="_ * #,##0.00000_ ;_ * \-#,##0.00000_ ;_ * &quot;-&quot;?_ ;_ @_ "/>
    <numFmt numFmtId="198" formatCode="_ * #,##0.000000_ ;_ * \-#,##0.000000_ ;_ * &quot;-&quot;?_ ;_ @_ "/>
    <numFmt numFmtId="199" formatCode="_ * #,##0.0000000_ ;_ * \-#,##0.0000000_ ;_ * &quot;-&quot;?_ ;_ @_ "/>
    <numFmt numFmtId="200" formatCode="_ * #,##0.00000000_ ;_ * \-#,##0.00000000_ ;_ * &quot;-&quot;?_ ;_ @_ "/>
    <numFmt numFmtId="201" formatCode="_ * #,##0.000000000_ ;_ * \-#,##0.000000000_ ;_ * &quot;-&quot;?_ ;_ @_ "/>
    <numFmt numFmtId="202" formatCode="_ * #,##0.0000000000_ ;_ * \-#,##0.0000000000_ ;_ * &quot;-&quot;?_ ;_ @_ "/>
    <numFmt numFmtId="203" formatCode="_ * #,##0.00000000000_ ;_ * \-#,##0.00000000000_ ;_ * &quot;-&quot;?_ ;_ @_ "/>
    <numFmt numFmtId="204" formatCode="_ * #,##0_ ;_ * \-#,##0_ ;_ * &quot;-&quot;?_ ;_ @_ "/>
  </numFmts>
  <fonts count="46">
    <font>
      <sz val="7.2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6"/>
      <color indexed="10"/>
      <name val="ＭＳ 明朝"/>
      <family val="1"/>
    </font>
    <font>
      <b/>
      <sz val="14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5.4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5.4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17">
    <xf numFmtId="3" fontId="0" fillId="0" borderId="0" xfId="0" applyNumberFormat="1" applyAlignment="1">
      <alignment horizontal="center"/>
    </xf>
    <xf numFmtId="3" fontId="0" fillId="0" borderId="0" xfId="0" applyNumberFormat="1" applyFill="1" applyAlignment="1" applyProtection="1">
      <alignment/>
      <protection locked="0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center"/>
    </xf>
    <xf numFmtId="3" fontId="4" fillId="0" borderId="0" xfId="0" applyNumberFormat="1" applyFont="1" applyFill="1" applyAlignment="1" applyProtection="1">
      <alignment horizontal="center" vertical="center"/>
      <protection locked="0"/>
    </xf>
    <xf numFmtId="3" fontId="0" fillId="0" borderId="0" xfId="0" applyNumberFormat="1" applyFill="1" applyAlignment="1" applyProtection="1">
      <alignment vertical="center"/>
      <protection locked="0"/>
    </xf>
    <xf numFmtId="3" fontId="4" fillId="0" borderId="0" xfId="0" applyNumberFormat="1" applyFont="1" applyFill="1" applyAlignment="1" applyProtection="1">
      <alignment horizontal="center"/>
      <protection locked="0"/>
    </xf>
    <xf numFmtId="3" fontId="5" fillId="0" borderId="10" xfId="0" applyNumberFormat="1" applyFont="1" applyFill="1" applyBorder="1" applyAlignment="1" applyProtection="1">
      <alignment horizontal="left"/>
      <protection locked="0"/>
    </xf>
    <xf numFmtId="3" fontId="5" fillId="0" borderId="11" xfId="0" applyNumberFormat="1" applyFont="1" applyFill="1" applyBorder="1" applyAlignment="1" applyProtection="1">
      <alignment horizontal="left"/>
      <protection locked="0"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 applyProtection="1">
      <alignment horizontal="center" vertical="center"/>
      <protection locked="0"/>
    </xf>
    <xf numFmtId="3" fontId="5" fillId="0" borderId="14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 applyProtection="1">
      <alignment vertical="center"/>
      <protection locked="0"/>
    </xf>
    <xf numFmtId="3" fontId="5" fillId="0" borderId="15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Alignment="1" applyProtection="1">
      <alignment vertical="center"/>
      <protection locked="0"/>
    </xf>
    <xf numFmtId="3" fontId="5" fillId="0" borderId="14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Alignment="1">
      <alignment horizontal="center" vertical="center"/>
    </xf>
    <xf numFmtId="3" fontId="5" fillId="0" borderId="16" xfId="0" applyNumberFormat="1" applyFont="1" applyFill="1" applyBorder="1" applyAlignment="1" applyProtection="1">
      <alignment vertical="center"/>
      <protection locked="0"/>
    </xf>
    <xf numFmtId="3" fontId="5" fillId="0" borderId="17" xfId="0" applyNumberFormat="1" applyFont="1" applyFill="1" applyBorder="1" applyAlignment="1" applyProtection="1">
      <alignment horizontal="center" vertical="center"/>
      <protection locked="0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 applyProtection="1">
      <alignment vertical="center"/>
      <protection locked="0"/>
    </xf>
    <xf numFmtId="3" fontId="5" fillId="0" borderId="19" xfId="0" applyNumberFormat="1" applyFont="1" applyFill="1" applyBorder="1" applyAlignment="1" applyProtection="1">
      <alignment horizontal="center" vertical="center"/>
      <protection locked="0"/>
    </xf>
    <xf numFmtId="3" fontId="5" fillId="0" borderId="20" xfId="0" applyNumberFormat="1" applyFont="1" applyFill="1" applyBorder="1" applyAlignment="1" applyProtection="1">
      <alignment horizontal="center" vertical="center"/>
      <protection locked="0"/>
    </xf>
    <xf numFmtId="3" fontId="5" fillId="0" borderId="21" xfId="0" applyNumberFormat="1" applyFont="1" applyFill="1" applyBorder="1" applyAlignment="1" applyProtection="1">
      <alignment horizontal="center" vertical="center"/>
      <protection locked="0"/>
    </xf>
    <xf numFmtId="3" fontId="5" fillId="0" borderId="16" xfId="0" applyNumberFormat="1" applyFont="1" applyFill="1" applyBorder="1" applyAlignment="1" applyProtection="1">
      <alignment horizontal="distributed" vertical="center"/>
      <protection locked="0"/>
    </xf>
    <xf numFmtId="3" fontId="2" fillId="0" borderId="18" xfId="0" applyNumberFormat="1" applyFont="1" applyFill="1" applyBorder="1" applyAlignment="1" applyProtection="1">
      <alignment horizontal="distributed" vertical="center"/>
      <protection locked="0"/>
    </xf>
    <xf numFmtId="3" fontId="5" fillId="0" borderId="22" xfId="0" applyNumberFormat="1" applyFont="1" applyFill="1" applyBorder="1" applyAlignment="1" applyProtection="1">
      <alignment horizontal="distributed" vertical="center" wrapText="1"/>
      <protection locked="0"/>
    </xf>
    <xf numFmtId="3" fontId="2" fillId="0" borderId="14" xfId="0" applyNumberFormat="1" applyFont="1" applyFill="1" applyBorder="1" applyAlignment="1" applyProtection="1">
      <alignment horizontal="distributed" vertical="center"/>
      <protection locked="0"/>
    </xf>
    <xf numFmtId="3" fontId="5" fillId="0" borderId="23" xfId="0" applyNumberFormat="1" applyFont="1" applyFill="1" applyBorder="1" applyAlignment="1" applyProtection="1">
      <alignment horizontal="distributed" vertical="center" wrapText="1"/>
      <protection locked="0"/>
    </xf>
    <xf numFmtId="3" fontId="5" fillId="0" borderId="24" xfId="0" applyNumberFormat="1" applyFont="1" applyFill="1" applyBorder="1" applyAlignment="1">
      <alignment horizontal="distributed" vertical="center"/>
    </xf>
    <xf numFmtId="3" fontId="5" fillId="0" borderId="18" xfId="0" applyNumberFormat="1" applyFont="1" applyFill="1" applyBorder="1" applyAlignment="1">
      <alignment horizontal="distributed" vertical="center" wrapText="1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25" xfId="0" applyNumberFormat="1" applyFont="1" applyFill="1" applyBorder="1" applyAlignment="1">
      <alignment horizontal="distributed" vertical="center"/>
    </xf>
    <xf numFmtId="3" fontId="2" fillId="0" borderId="14" xfId="0" applyNumberFormat="1" applyFont="1" applyFill="1" applyBorder="1" applyAlignment="1">
      <alignment horizontal="distributed" vertical="center"/>
    </xf>
    <xf numFmtId="3" fontId="5" fillId="0" borderId="14" xfId="0" applyNumberFormat="1" applyFont="1" applyFill="1" applyBorder="1" applyAlignment="1">
      <alignment horizontal="distributed" vertical="center" wrapText="1"/>
    </xf>
    <xf numFmtId="3" fontId="5" fillId="0" borderId="26" xfId="0" applyNumberFormat="1" applyFont="1" applyFill="1" applyBorder="1" applyAlignment="1">
      <alignment horizontal="distributed" vertical="center"/>
    </xf>
    <xf numFmtId="3" fontId="2" fillId="0" borderId="27" xfId="0" applyNumberFormat="1" applyFont="1" applyFill="1" applyBorder="1" applyAlignment="1">
      <alignment horizontal="distributed" vertical="center"/>
    </xf>
    <xf numFmtId="3" fontId="5" fillId="0" borderId="27" xfId="0" applyNumberFormat="1" applyFont="1" applyFill="1" applyBorder="1" applyAlignment="1">
      <alignment horizontal="distributed" vertical="center" wrapText="1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 applyProtection="1">
      <alignment horizontal="distributed" vertical="center" wrapText="1"/>
      <protection locked="0"/>
    </xf>
    <xf numFmtId="3" fontId="5" fillId="0" borderId="10" xfId="0" applyNumberFormat="1" applyFont="1" applyFill="1" applyBorder="1" applyAlignment="1" applyProtection="1">
      <alignment horizontal="left" vertical="center"/>
      <protection locked="0"/>
    </xf>
    <xf numFmtId="3" fontId="5" fillId="0" borderId="0" xfId="0" applyNumberFormat="1" applyFont="1" applyFill="1" applyAlignment="1">
      <alignment horizontal="left" vertical="center"/>
    </xf>
    <xf numFmtId="3" fontId="5" fillId="0" borderId="11" xfId="0" applyNumberFormat="1" applyFont="1" applyFill="1" applyBorder="1" applyAlignment="1" applyProtection="1">
      <alignment horizontal="left" vertical="center"/>
      <protection locked="0"/>
    </xf>
    <xf numFmtId="3" fontId="5" fillId="0" borderId="11" xfId="0" applyNumberFormat="1" applyFont="1" applyFill="1" applyBorder="1" applyAlignment="1" applyProtection="1">
      <alignment horizontal="distributed" vertical="center" wrapText="1"/>
      <protection locked="0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 applyProtection="1">
      <alignment horizontal="distributed" vertical="center" wrapText="1"/>
      <protection locked="0"/>
    </xf>
    <xf numFmtId="3" fontId="5" fillId="0" borderId="28" xfId="0" applyNumberFormat="1" applyFont="1" applyFill="1" applyBorder="1" applyAlignment="1" applyProtection="1">
      <alignment vertical="center"/>
      <protection locked="0"/>
    </xf>
    <xf numFmtId="3" fontId="5" fillId="0" borderId="24" xfId="0" applyNumberFormat="1" applyFont="1" applyFill="1" applyBorder="1" applyAlignment="1" applyProtection="1">
      <alignment horizontal="distributed" vertical="center"/>
      <protection locked="0"/>
    </xf>
    <xf numFmtId="3" fontId="5" fillId="0" borderId="28" xfId="0" applyNumberFormat="1" applyFont="1" applyFill="1" applyBorder="1" applyAlignment="1" applyProtection="1">
      <alignment horizontal="distributed" vertical="center"/>
      <protection locked="0"/>
    </xf>
    <xf numFmtId="3" fontId="5" fillId="0" borderId="29" xfId="0" applyNumberFormat="1" applyFont="1" applyFill="1" applyBorder="1" applyAlignment="1" applyProtection="1">
      <alignment horizontal="distributed" vertical="center" wrapText="1"/>
      <protection locked="0"/>
    </xf>
    <xf numFmtId="3" fontId="5" fillId="0" borderId="18" xfId="0" applyNumberFormat="1" applyFont="1" applyFill="1" applyBorder="1" applyAlignment="1" applyProtection="1">
      <alignment horizontal="distributed" vertical="center"/>
      <protection locked="0"/>
    </xf>
    <xf numFmtId="3" fontId="5" fillId="0" borderId="18" xfId="0" applyNumberFormat="1" applyFont="1" applyFill="1" applyBorder="1" applyAlignment="1">
      <alignment horizontal="distributed" vertical="center"/>
    </xf>
    <xf numFmtId="3" fontId="5" fillId="0" borderId="30" xfId="0" applyNumberFormat="1" applyFont="1" applyFill="1" applyBorder="1" applyAlignment="1">
      <alignment horizontal="distributed" vertical="center" wrapText="1"/>
    </xf>
    <xf numFmtId="3" fontId="5" fillId="0" borderId="14" xfId="0" applyNumberFormat="1" applyFont="1" applyFill="1" applyBorder="1" applyAlignment="1">
      <alignment horizontal="distributed" vertical="center"/>
    </xf>
    <xf numFmtId="3" fontId="5" fillId="0" borderId="27" xfId="0" applyNumberFormat="1" applyFont="1" applyFill="1" applyBorder="1" applyAlignment="1">
      <alignment horizontal="distributed" vertical="center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 applyProtection="1">
      <alignment/>
      <protection locked="0"/>
    </xf>
    <xf numFmtId="178" fontId="6" fillId="0" borderId="0" xfId="0" applyNumberFormat="1" applyFont="1" applyFill="1" applyAlignment="1">
      <alignment horizontal="left"/>
    </xf>
    <xf numFmtId="3" fontId="5" fillId="0" borderId="0" xfId="0" applyNumberFormat="1" applyFont="1" applyFill="1" applyBorder="1" applyAlignment="1">
      <alignment horizontal="distributed" vertical="center"/>
    </xf>
    <xf numFmtId="38" fontId="2" fillId="0" borderId="0" xfId="49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>
      <alignment horizontal="distributed" vertical="center"/>
    </xf>
    <xf numFmtId="41" fontId="2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distributed" vertical="center" wrapText="1"/>
    </xf>
    <xf numFmtId="178" fontId="2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Fill="1" applyBorder="1" applyAlignment="1">
      <alignment horizontal="center"/>
    </xf>
    <xf numFmtId="3" fontId="5" fillId="0" borderId="31" xfId="0" applyNumberFormat="1" applyFont="1" applyFill="1" applyBorder="1" applyAlignment="1" applyProtection="1">
      <alignment horizontal="center" vertical="center"/>
      <protection locked="0"/>
    </xf>
    <xf numFmtId="3" fontId="2" fillId="0" borderId="23" xfId="0" applyNumberFormat="1" applyFont="1" applyFill="1" applyBorder="1" applyAlignment="1">
      <alignment horizontal="distributed" vertical="center"/>
    </xf>
    <xf numFmtId="3" fontId="5" fillId="0" borderId="32" xfId="0" applyNumberFormat="1" applyFont="1" applyFill="1" applyBorder="1" applyAlignment="1" applyProtection="1">
      <alignment vertical="center"/>
      <protection locked="0"/>
    </xf>
    <xf numFmtId="3" fontId="5" fillId="0" borderId="33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 wrapText="1"/>
      <protection locked="0"/>
    </xf>
    <xf numFmtId="3" fontId="2" fillId="0" borderId="34" xfId="0" applyNumberFormat="1" applyFont="1" applyFill="1" applyBorder="1" applyAlignment="1" applyProtection="1">
      <alignment vertical="center" wrapText="1"/>
      <protection locked="0"/>
    </xf>
    <xf numFmtId="3" fontId="2" fillId="0" borderId="35" xfId="0" applyNumberFormat="1" applyFont="1" applyFill="1" applyBorder="1" applyAlignment="1" applyProtection="1">
      <alignment vertical="center" wrapText="1"/>
      <protection locked="0"/>
    </xf>
    <xf numFmtId="3" fontId="2" fillId="0" borderId="0" xfId="0" applyNumberFormat="1" applyFont="1" applyFill="1" applyBorder="1" applyAlignment="1" applyProtection="1">
      <alignment vertical="center" wrapText="1"/>
      <protection locked="0"/>
    </xf>
    <xf numFmtId="3" fontId="5" fillId="0" borderId="36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 applyProtection="1">
      <alignment vertical="center" wrapText="1"/>
      <protection locked="0"/>
    </xf>
    <xf numFmtId="3" fontId="5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left"/>
    </xf>
    <xf numFmtId="3" fontId="5" fillId="0" borderId="15" xfId="0" applyNumberFormat="1" applyFont="1" applyFill="1" applyBorder="1" applyAlignment="1" applyProtection="1">
      <alignment horizontal="center" vertical="center"/>
      <protection locked="0"/>
    </xf>
    <xf numFmtId="3" fontId="5" fillId="0" borderId="32" xfId="0" applyNumberFormat="1" applyFont="1" applyFill="1" applyBorder="1" applyAlignment="1" applyProtection="1">
      <alignment horizontal="center" vertical="center"/>
      <protection locked="0"/>
    </xf>
    <xf numFmtId="3" fontId="5" fillId="0" borderId="37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36" xfId="0" applyNumberFormat="1" applyFont="1" applyFill="1" applyBorder="1" applyAlignment="1" applyProtection="1">
      <alignment horizontal="center" vertical="center"/>
      <protection locked="0"/>
    </xf>
    <xf numFmtId="3" fontId="5" fillId="0" borderId="17" xfId="0" applyNumberFormat="1" applyFont="1" applyFill="1" applyBorder="1" applyAlignment="1">
      <alignment horizontal="center" vertical="center"/>
    </xf>
    <xf numFmtId="3" fontId="5" fillId="0" borderId="38" xfId="0" applyNumberFormat="1" applyFont="1" applyFill="1" applyBorder="1" applyAlignment="1" applyProtection="1">
      <alignment horizontal="center" vertical="center"/>
      <protection locked="0"/>
    </xf>
    <xf numFmtId="41" fontId="2" fillId="0" borderId="38" xfId="0" applyNumberFormat="1" applyFont="1" applyFill="1" applyBorder="1" applyAlignment="1" applyProtection="1">
      <alignment vertical="center"/>
      <protection locked="0"/>
    </xf>
    <xf numFmtId="41" fontId="2" fillId="0" borderId="38" xfId="0" applyNumberFormat="1" applyFont="1" applyFill="1" applyBorder="1" applyAlignment="1">
      <alignment vertical="center"/>
    </xf>
    <xf numFmtId="41" fontId="2" fillId="0" borderId="38" xfId="0" applyNumberFormat="1" applyFont="1" applyFill="1" applyBorder="1" applyAlignment="1" applyProtection="1">
      <alignment horizontal="right" vertical="center"/>
      <protection locked="0"/>
    </xf>
    <xf numFmtId="3" fontId="2" fillId="0" borderId="39" xfId="0" applyNumberFormat="1" applyFont="1" applyFill="1" applyBorder="1" applyAlignment="1" applyProtection="1">
      <alignment vertical="center" wrapText="1"/>
      <protection locked="0"/>
    </xf>
    <xf numFmtId="3" fontId="2" fillId="0" borderId="37" xfId="0" applyNumberFormat="1" applyFont="1" applyFill="1" applyBorder="1" applyAlignment="1" applyProtection="1">
      <alignment horizontal="center" vertical="center" wrapText="1"/>
      <protection locked="0"/>
    </xf>
    <xf numFmtId="38" fontId="2" fillId="0" borderId="38" xfId="49" applyFont="1" applyFill="1" applyBorder="1" applyAlignment="1" applyProtection="1">
      <alignment vertical="center"/>
      <protection locked="0"/>
    </xf>
    <xf numFmtId="3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36" xfId="0" applyNumberFormat="1" applyFont="1" applyFill="1" applyBorder="1" applyAlignment="1" applyProtection="1">
      <alignment horizontal="center" vertical="center"/>
      <protection locked="0"/>
    </xf>
    <xf numFmtId="3" fontId="2" fillId="0" borderId="17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Fill="1" applyAlignment="1">
      <alignment horizontal="center" vertical="center"/>
    </xf>
    <xf numFmtId="49" fontId="9" fillId="0" borderId="0" xfId="0" applyNumberFormat="1" applyFont="1" applyFill="1" applyAlignment="1">
      <alignment vertical="center" textRotation="180"/>
    </xf>
    <xf numFmtId="3" fontId="2" fillId="0" borderId="31" xfId="0" applyNumberFormat="1" applyFont="1" applyFill="1" applyBorder="1" applyAlignment="1" applyProtection="1">
      <alignment vertical="center" wrapText="1"/>
      <protection locked="0"/>
    </xf>
    <xf numFmtId="38" fontId="5" fillId="0" borderId="0" xfId="49" applyFon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3" fontId="5" fillId="0" borderId="0" xfId="0" applyNumberFormat="1" applyFont="1" applyFill="1" applyBorder="1" applyAlignment="1" applyProtection="1">
      <alignment horizontal="left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8" fontId="5" fillId="0" borderId="0" xfId="52" applyFont="1" applyFill="1" applyBorder="1" applyAlignment="1">
      <alignment/>
    </xf>
    <xf numFmtId="3" fontId="2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182" fontId="2" fillId="0" borderId="0" xfId="0" applyNumberFormat="1" applyFont="1" applyFill="1" applyAlignment="1">
      <alignment horizontal="left"/>
    </xf>
    <xf numFmtId="182" fontId="0" fillId="0" borderId="0" xfId="0" applyNumberFormat="1" applyFill="1" applyAlignment="1">
      <alignment horizontal="center"/>
    </xf>
    <xf numFmtId="204" fontId="2" fillId="0" borderId="0" xfId="0" applyNumberFormat="1" applyFont="1" applyFill="1" applyBorder="1" applyAlignment="1" applyProtection="1">
      <alignment horizontal="right" vertical="center"/>
      <protection locked="0"/>
    </xf>
    <xf numFmtId="204" fontId="2" fillId="0" borderId="0" xfId="0" applyNumberFormat="1" applyFont="1" applyFill="1" applyAlignment="1">
      <alignment horizontal="left"/>
    </xf>
    <xf numFmtId="204" fontId="5" fillId="0" borderId="0" xfId="0" applyNumberFormat="1" applyFont="1" applyFill="1" applyAlignment="1" applyProtection="1">
      <alignment vertical="center"/>
      <protection locked="0"/>
    </xf>
    <xf numFmtId="3" fontId="5" fillId="0" borderId="40" xfId="0" applyNumberFormat="1" applyFont="1" applyFill="1" applyBorder="1" applyAlignment="1" applyProtection="1">
      <alignment horizontal="left"/>
      <protection locked="0"/>
    </xf>
    <xf numFmtId="3" fontId="5" fillId="0" borderId="41" xfId="0" applyNumberFormat="1" applyFont="1" applyFill="1" applyBorder="1" applyAlignment="1" applyProtection="1">
      <alignment horizontal="left"/>
      <protection locked="0"/>
    </xf>
    <xf numFmtId="3" fontId="5" fillId="0" borderId="42" xfId="0" applyNumberFormat="1" applyFont="1" applyFill="1" applyBorder="1" applyAlignment="1">
      <alignment horizontal="center"/>
    </xf>
    <xf numFmtId="3" fontId="5" fillId="0" borderId="42" xfId="0" applyNumberFormat="1" applyFont="1" applyFill="1" applyBorder="1" applyAlignment="1" applyProtection="1">
      <alignment horizontal="center" vertical="center"/>
      <protection locked="0"/>
    </xf>
    <xf numFmtId="38" fontId="5" fillId="0" borderId="0" xfId="51" applyNumberFormat="1" applyFont="1" applyFill="1" applyAlignment="1">
      <alignment/>
    </xf>
    <xf numFmtId="38" fontId="5" fillId="0" borderId="0" xfId="52" applyFont="1" applyFill="1" applyAlignment="1">
      <alignment/>
    </xf>
    <xf numFmtId="3" fontId="2" fillId="0" borderId="40" xfId="0" applyNumberFormat="1" applyFont="1" applyFill="1" applyBorder="1" applyAlignment="1" applyProtection="1">
      <alignment vertical="center"/>
      <protection locked="0"/>
    </xf>
    <xf numFmtId="3" fontId="5" fillId="0" borderId="40" xfId="0" applyNumberFormat="1" applyFont="1" applyFill="1" applyBorder="1" applyAlignment="1" applyProtection="1">
      <alignment vertical="center"/>
      <protection locked="0"/>
    </xf>
    <xf numFmtId="3" fontId="5" fillId="0" borderId="41" xfId="0" applyNumberFormat="1" applyFont="1" applyFill="1" applyBorder="1" applyAlignment="1">
      <alignment vertical="center"/>
    </xf>
    <xf numFmtId="3" fontId="2" fillId="0" borderId="40" xfId="0" applyNumberFormat="1" applyFont="1" applyFill="1" applyBorder="1" applyAlignment="1">
      <alignment vertical="center"/>
    </xf>
    <xf numFmtId="3" fontId="5" fillId="0" borderId="40" xfId="0" applyNumberFormat="1" applyFont="1" applyFill="1" applyBorder="1" applyAlignment="1">
      <alignment vertical="center"/>
    </xf>
    <xf numFmtId="3" fontId="2" fillId="0" borderId="43" xfId="0" applyNumberFormat="1" applyFont="1" applyFill="1" applyBorder="1" applyAlignment="1" applyProtection="1">
      <alignment horizontal="right" vertical="center"/>
      <protection locked="0"/>
    </xf>
    <xf numFmtId="3" fontId="5" fillId="0" borderId="44" xfId="0" applyNumberFormat="1" applyFont="1" applyFill="1" applyBorder="1" applyAlignment="1">
      <alignment vertical="center"/>
    </xf>
    <xf numFmtId="3" fontId="5" fillId="0" borderId="43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horizontal="center" vertical="center"/>
    </xf>
    <xf numFmtId="38" fontId="5" fillId="0" borderId="0" xfId="49" applyFont="1" applyFill="1" applyBorder="1" applyAlignment="1">
      <alignment horizontal="right"/>
    </xf>
    <xf numFmtId="3" fontId="0" fillId="0" borderId="32" xfId="0" applyNumberFormat="1" applyFill="1" applyBorder="1" applyAlignment="1">
      <alignment horizontal="center" vertical="center"/>
    </xf>
    <xf numFmtId="38" fontId="2" fillId="0" borderId="45" xfId="49" applyFont="1" applyFill="1" applyBorder="1" applyAlignment="1" applyProtection="1">
      <alignment horizontal="right" vertical="center"/>
      <protection locked="0"/>
    </xf>
    <xf numFmtId="38" fontId="2" fillId="0" borderId="46" xfId="49" applyFont="1" applyFill="1" applyBorder="1" applyAlignment="1" applyProtection="1">
      <alignment horizontal="right" vertical="center"/>
      <protection locked="0"/>
    </xf>
    <xf numFmtId="38" fontId="2" fillId="0" borderId="17" xfId="49" applyFont="1" applyFill="1" applyBorder="1" applyAlignment="1" applyProtection="1">
      <alignment horizontal="right" vertical="center"/>
      <protection locked="0"/>
    </xf>
    <xf numFmtId="0" fontId="2" fillId="0" borderId="17" xfId="49" applyNumberFormat="1" applyFont="1" applyFill="1" applyBorder="1" applyAlignment="1" applyProtection="1">
      <alignment vertical="center"/>
      <protection locked="0"/>
    </xf>
    <xf numFmtId="38" fontId="2" fillId="0" borderId="45" xfId="49" applyFont="1" applyFill="1" applyBorder="1" applyAlignment="1" applyProtection="1">
      <alignment vertical="center"/>
      <protection locked="0"/>
    </xf>
    <xf numFmtId="38" fontId="2" fillId="0" borderId="46" xfId="49" applyFont="1" applyFill="1" applyBorder="1" applyAlignment="1" applyProtection="1">
      <alignment vertical="center"/>
      <protection locked="0"/>
    </xf>
    <xf numFmtId="38" fontId="2" fillId="0" borderId="17" xfId="49" applyFont="1" applyFill="1" applyBorder="1" applyAlignment="1" applyProtection="1">
      <alignment vertical="center"/>
      <protection locked="0"/>
    </xf>
    <xf numFmtId="38" fontId="2" fillId="0" borderId="47" xfId="49" applyFont="1" applyFill="1" applyBorder="1" applyAlignment="1" applyProtection="1">
      <alignment vertical="center"/>
      <protection locked="0"/>
    </xf>
    <xf numFmtId="38" fontId="2" fillId="0" borderId="48" xfId="49" applyFont="1" applyFill="1" applyBorder="1" applyAlignment="1" applyProtection="1">
      <alignment vertical="center"/>
      <protection locked="0"/>
    </xf>
    <xf numFmtId="38" fontId="2" fillId="0" borderId="49" xfId="49" applyFont="1" applyFill="1" applyBorder="1" applyAlignment="1" applyProtection="1">
      <alignment vertical="center"/>
      <protection locked="0"/>
    </xf>
    <xf numFmtId="38" fontId="2" fillId="0" borderId="46" xfId="49" applyFont="1" applyFill="1" applyBorder="1" applyAlignment="1">
      <alignment vertical="center"/>
    </xf>
    <xf numFmtId="38" fontId="2" fillId="0" borderId="50" xfId="49" applyFont="1" applyFill="1" applyBorder="1" applyAlignment="1">
      <alignment vertical="center"/>
    </xf>
    <xf numFmtId="38" fontId="2" fillId="0" borderId="17" xfId="49" applyFont="1" applyFill="1" applyBorder="1" applyAlignment="1">
      <alignment vertical="center"/>
    </xf>
    <xf numFmtId="38" fontId="2" fillId="0" borderId="50" xfId="49" applyFont="1" applyFill="1" applyBorder="1" applyAlignment="1" applyProtection="1">
      <alignment vertical="center"/>
      <protection locked="0"/>
    </xf>
    <xf numFmtId="38" fontId="2" fillId="0" borderId="51" xfId="49" applyFont="1" applyFill="1" applyBorder="1" applyAlignment="1" applyProtection="1">
      <alignment horizontal="right" vertical="center"/>
      <protection locked="0"/>
    </xf>
    <xf numFmtId="38" fontId="2" fillId="0" borderId="52" xfId="49" applyFont="1" applyFill="1" applyBorder="1" applyAlignment="1" applyProtection="1">
      <alignment horizontal="right" vertical="center"/>
      <protection locked="0"/>
    </xf>
    <xf numFmtId="38" fontId="2" fillId="0" borderId="53" xfId="49" applyFont="1" applyFill="1" applyBorder="1" applyAlignment="1">
      <alignment horizontal="right" vertical="center"/>
    </xf>
    <xf numFmtId="38" fontId="2" fillId="0" borderId="50" xfId="49" applyFont="1" applyFill="1" applyBorder="1" applyAlignment="1" applyProtection="1">
      <alignment horizontal="right" vertical="center"/>
      <protection locked="0"/>
    </xf>
    <xf numFmtId="38" fontId="2" fillId="0" borderId="54" xfId="49" applyFont="1" applyFill="1" applyBorder="1" applyAlignment="1" applyProtection="1">
      <alignment vertical="center"/>
      <protection locked="0"/>
    </xf>
    <xf numFmtId="38" fontId="2" fillId="0" borderId="55" xfId="49" applyFont="1" applyFill="1" applyBorder="1" applyAlignment="1" applyProtection="1">
      <alignment vertical="center"/>
      <protection locked="0"/>
    </xf>
    <xf numFmtId="38" fontId="2" fillId="0" borderId="56" xfId="49" applyFont="1" applyFill="1" applyBorder="1" applyAlignment="1">
      <alignment vertical="center"/>
    </xf>
    <xf numFmtId="38" fontId="2" fillId="0" borderId="51" xfId="49" applyFont="1" applyFill="1" applyBorder="1" applyAlignment="1" applyProtection="1">
      <alignment vertical="center"/>
      <protection locked="0"/>
    </xf>
    <xf numFmtId="38" fontId="2" fillId="0" borderId="52" xfId="49" applyFont="1" applyFill="1" applyBorder="1" applyAlignment="1" applyProtection="1">
      <alignment vertical="center"/>
      <protection locked="0"/>
    </xf>
    <xf numFmtId="38" fontId="2" fillId="0" borderId="53" xfId="49" applyFont="1" applyFill="1" applyBorder="1" applyAlignment="1">
      <alignment vertical="center"/>
    </xf>
    <xf numFmtId="38" fontId="2" fillId="0" borderId="53" xfId="49" applyFont="1" applyFill="1" applyBorder="1" applyAlignment="1" applyProtection="1">
      <alignment vertical="center"/>
      <protection locked="0"/>
    </xf>
    <xf numFmtId="38" fontId="2" fillId="0" borderId="51" xfId="49" applyFont="1" applyFill="1" applyBorder="1" applyAlignment="1">
      <alignment vertical="center"/>
    </xf>
    <xf numFmtId="38" fontId="2" fillId="0" borderId="52" xfId="49" applyFont="1" applyFill="1" applyBorder="1" applyAlignment="1">
      <alignment vertical="center"/>
    </xf>
    <xf numFmtId="38" fontId="2" fillId="0" borderId="17" xfId="49" applyFont="1" applyFill="1" applyBorder="1" applyAlignment="1">
      <alignment horizontal="right" vertical="center"/>
    </xf>
    <xf numFmtId="38" fontId="2" fillId="0" borderId="51" xfId="49" applyFont="1" applyFill="1" applyBorder="1" applyAlignment="1">
      <alignment horizontal="right" vertical="center"/>
    </xf>
    <xf numFmtId="38" fontId="2" fillId="0" borderId="53" xfId="49" applyFont="1" applyFill="1" applyBorder="1" applyAlignment="1" applyProtection="1">
      <alignment horizontal="right" vertical="center"/>
      <protection locked="0"/>
    </xf>
    <xf numFmtId="38" fontId="2" fillId="0" borderId="57" xfId="49" applyFont="1" applyFill="1" applyBorder="1" applyAlignment="1" applyProtection="1">
      <alignment vertical="center"/>
      <protection locked="0"/>
    </xf>
    <xf numFmtId="38" fontId="2" fillId="0" borderId="54" xfId="49" applyFont="1" applyFill="1" applyBorder="1" applyAlignment="1">
      <alignment vertical="center"/>
    </xf>
    <xf numFmtId="193" fontId="2" fillId="0" borderId="58" xfId="49" applyNumberFormat="1" applyFont="1" applyFill="1" applyBorder="1" applyAlignment="1">
      <alignment vertical="center"/>
    </xf>
    <xf numFmtId="193" fontId="2" fillId="0" borderId="59" xfId="49" applyNumberFormat="1" applyFont="1" applyFill="1" applyBorder="1" applyAlignment="1">
      <alignment vertical="center"/>
    </xf>
    <xf numFmtId="193" fontId="2" fillId="0" borderId="46" xfId="49" applyNumberFormat="1" applyFont="1" applyFill="1" applyBorder="1" applyAlignment="1">
      <alignment vertical="center"/>
    </xf>
    <xf numFmtId="193" fontId="2" fillId="0" borderId="50" xfId="49" applyNumberFormat="1" applyFont="1" applyFill="1" applyBorder="1" applyAlignment="1">
      <alignment vertical="center"/>
    </xf>
    <xf numFmtId="193" fontId="2" fillId="0" borderId="17" xfId="49" applyNumberFormat="1" applyFont="1" applyFill="1" applyBorder="1" applyAlignment="1">
      <alignment vertical="center"/>
    </xf>
    <xf numFmtId="193" fontId="2" fillId="0" borderId="60" xfId="49" applyNumberFormat="1" applyFont="1" applyFill="1" applyBorder="1" applyAlignment="1">
      <alignment vertical="center"/>
    </xf>
    <xf numFmtId="193" fontId="2" fillId="0" borderId="17" xfId="49" applyNumberFormat="1" applyFont="1" applyFill="1" applyBorder="1" applyAlignment="1">
      <alignment horizontal="right" vertical="center"/>
    </xf>
    <xf numFmtId="193" fontId="2" fillId="0" borderId="53" xfId="49" applyNumberFormat="1" applyFont="1" applyFill="1" applyBorder="1" applyAlignment="1">
      <alignment vertical="center"/>
    </xf>
    <xf numFmtId="193" fontId="2" fillId="0" borderId="54" xfId="49" applyNumberFormat="1" applyFont="1" applyFill="1" applyBorder="1" applyAlignment="1">
      <alignment vertical="center"/>
    </xf>
    <xf numFmtId="193" fontId="2" fillId="0" borderId="52" xfId="49" applyNumberFormat="1" applyFont="1" applyFill="1" applyBorder="1" applyAlignment="1">
      <alignment vertical="center"/>
    </xf>
    <xf numFmtId="193" fontId="2" fillId="0" borderId="19" xfId="49" applyNumberFormat="1" applyFont="1" applyFill="1" applyBorder="1" applyAlignment="1">
      <alignment vertical="center"/>
    </xf>
    <xf numFmtId="193" fontId="2" fillId="0" borderId="51" xfId="49" applyNumberFormat="1" applyFont="1" applyFill="1" applyBorder="1" applyAlignment="1">
      <alignment vertical="center"/>
    </xf>
    <xf numFmtId="193" fontId="2" fillId="0" borderId="61" xfId="49" applyNumberFormat="1" applyFont="1" applyFill="1" applyBorder="1" applyAlignment="1">
      <alignment vertical="center"/>
    </xf>
    <xf numFmtId="193" fontId="2" fillId="0" borderId="20" xfId="49" applyNumberFormat="1" applyFont="1" applyFill="1" applyBorder="1" applyAlignment="1">
      <alignment vertical="center"/>
    </xf>
    <xf numFmtId="193" fontId="2" fillId="0" borderId="0" xfId="49" applyNumberFormat="1" applyFont="1" applyFill="1" applyBorder="1" applyAlignment="1">
      <alignment vertical="center"/>
    </xf>
    <xf numFmtId="193" fontId="2" fillId="0" borderId="62" xfId="49" applyNumberFormat="1" applyFont="1" applyFill="1" applyBorder="1" applyAlignment="1">
      <alignment vertical="center"/>
    </xf>
    <xf numFmtId="193" fontId="2" fillId="0" borderId="46" xfId="49" applyNumberFormat="1" applyFont="1" applyFill="1" applyBorder="1" applyAlignment="1">
      <alignment horizontal="right" vertical="center"/>
    </xf>
    <xf numFmtId="193" fontId="2" fillId="0" borderId="60" xfId="49" applyNumberFormat="1" applyFont="1" applyFill="1" applyBorder="1" applyAlignment="1">
      <alignment horizontal="right" vertical="center"/>
    </xf>
    <xf numFmtId="193" fontId="2" fillId="0" borderId="63" xfId="49" applyNumberFormat="1" applyFont="1" applyFill="1" applyBorder="1" applyAlignment="1">
      <alignment horizontal="right" vertical="center"/>
    </xf>
    <xf numFmtId="193" fontId="2" fillId="0" borderId="64" xfId="49" applyNumberFormat="1" applyFont="1" applyFill="1" applyBorder="1" applyAlignment="1">
      <alignment vertical="center"/>
    </xf>
    <xf numFmtId="193" fontId="2" fillId="0" borderId="65" xfId="49" applyNumberFormat="1" applyFont="1" applyFill="1" applyBorder="1" applyAlignment="1">
      <alignment vertical="center"/>
    </xf>
    <xf numFmtId="193" fontId="2" fillId="0" borderId="66" xfId="49" applyNumberFormat="1" applyFont="1" applyFill="1" applyBorder="1" applyAlignment="1">
      <alignment horizontal="right" vertical="center"/>
    </xf>
    <xf numFmtId="193" fontId="2" fillId="0" borderId="32" xfId="49" applyNumberFormat="1" applyFont="1" applyFill="1" applyBorder="1" applyAlignment="1">
      <alignment vertical="center"/>
    </xf>
    <xf numFmtId="193" fontId="2" fillId="0" borderId="15" xfId="49" applyNumberFormat="1" applyFont="1" applyFill="1" applyBorder="1" applyAlignment="1">
      <alignment vertical="center"/>
    </xf>
    <xf numFmtId="193" fontId="2" fillId="0" borderId="50" xfId="49" applyNumberFormat="1" applyFont="1" applyFill="1" applyBorder="1" applyAlignment="1">
      <alignment horizontal="right" vertical="center"/>
    </xf>
    <xf numFmtId="193" fontId="2" fillId="0" borderId="67" xfId="49" applyNumberFormat="1" applyFont="1" applyFill="1" applyBorder="1" applyAlignment="1">
      <alignment horizontal="right" vertical="center"/>
    </xf>
    <xf numFmtId="193" fontId="2" fillId="0" borderId="68" xfId="49" applyNumberFormat="1" applyFont="1" applyFill="1" applyBorder="1" applyAlignment="1">
      <alignment vertical="center"/>
    </xf>
    <xf numFmtId="193" fontId="2" fillId="0" borderId="17" xfId="49" applyNumberFormat="1" applyFont="1" applyFill="1" applyBorder="1" applyAlignment="1" applyProtection="1">
      <alignment horizontal="right" vertical="center"/>
      <protection locked="0"/>
    </xf>
    <xf numFmtId="193" fontId="2" fillId="0" borderId="69" xfId="49" applyNumberFormat="1" applyFont="1" applyFill="1" applyBorder="1" applyAlignment="1">
      <alignment vertical="center"/>
    </xf>
    <xf numFmtId="193" fontId="2" fillId="0" borderId="37" xfId="49" applyNumberFormat="1" applyFont="1" applyFill="1" applyBorder="1" applyAlignment="1">
      <alignment horizontal="right" vertical="center"/>
    </xf>
    <xf numFmtId="38" fontId="2" fillId="0" borderId="45" xfId="49" applyNumberFormat="1" applyFont="1" applyFill="1" applyBorder="1" applyAlignment="1" applyProtection="1">
      <alignment vertical="center"/>
      <protection locked="0"/>
    </xf>
    <xf numFmtId="38" fontId="2" fillId="0" borderId="46" xfId="49" applyNumberFormat="1" applyFont="1" applyFill="1" applyBorder="1" applyAlignment="1">
      <alignment vertical="center"/>
    </xf>
    <xf numFmtId="38" fontId="2" fillId="0" borderId="47" xfId="49" applyNumberFormat="1" applyFont="1" applyFill="1" applyBorder="1" applyAlignment="1" applyProtection="1">
      <alignment vertical="center"/>
      <protection locked="0"/>
    </xf>
    <xf numFmtId="38" fontId="2" fillId="0" borderId="46" xfId="49" applyNumberFormat="1" applyFont="1" applyFill="1" applyBorder="1" applyAlignment="1" applyProtection="1">
      <alignment vertical="center"/>
      <protection locked="0"/>
    </xf>
    <xf numFmtId="38" fontId="2" fillId="0" borderId="48" xfId="49" applyNumberFormat="1" applyFont="1" applyFill="1" applyBorder="1" applyAlignment="1" applyProtection="1">
      <alignment vertical="center"/>
      <protection locked="0"/>
    </xf>
    <xf numFmtId="38" fontId="2" fillId="0" borderId="50" xfId="49" applyNumberFormat="1" applyFont="1" applyFill="1" applyBorder="1" applyAlignment="1">
      <alignment vertical="center"/>
    </xf>
    <xf numFmtId="38" fontId="2" fillId="0" borderId="17" xfId="49" applyNumberFormat="1" applyFont="1" applyFill="1" applyBorder="1" applyAlignment="1" applyProtection="1">
      <alignment vertical="center"/>
      <protection locked="0"/>
    </xf>
    <xf numFmtId="38" fontId="2" fillId="0" borderId="17" xfId="49" applyNumberFormat="1" applyFont="1" applyFill="1" applyBorder="1" applyAlignment="1">
      <alignment vertical="center"/>
    </xf>
    <xf numFmtId="38" fontId="2" fillId="0" borderId="17" xfId="49" applyNumberFormat="1" applyFont="1" applyFill="1" applyBorder="1" applyAlignment="1" applyProtection="1">
      <alignment horizontal="right" vertical="center"/>
      <protection locked="0"/>
    </xf>
    <xf numFmtId="38" fontId="2" fillId="0" borderId="49" xfId="49" applyNumberFormat="1" applyFont="1" applyFill="1" applyBorder="1" applyAlignment="1" applyProtection="1">
      <alignment vertical="center"/>
      <protection locked="0"/>
    </xf>
    <xf numFmtId="193" fontId="2" fillId="0" borderId="70" xfId="49" applyNumberFormat="1" applyFont="1" applyFill="1" applyBorder="1" applyAlignment="1">
      <alignment vertical="center"/>
    </xf>
    <xf numFmtId="193" fontId="2" fillId="0" borderId="66" xfId="49" applyNumberFormat="1" applyFont="1" applyFill="1" applyBorder="1" applyAlignment="1">
      <alignment vertical="center"/>
    </xf>
    <xf numFmtId="193" fontId="2" fillId="0" borderId="45" xfId="49" applyNumberFormat="1" applyFont="1" applyFill="1" applyBorder="1" applyAlignment="1" applyProtection="1">
      <alignment horizontal="right" vertical="center"/>
      <protection locked="0"/>
    </xf>
    <xf numFmtId="193" fontId="2" fillId="0" borderId="71" xfId="49" applyNumberFormat="1" applyFont="1" applyFill="1" applyBorder="1" applyAlignment="1" applyProtection="1">
      <alignment horizontal="right" vertical="center"/>
      <protection locked="0"/>
    </xf>
    <xf numFmtId="193" fontId="2" fillId="0" borderId="67" xfId="49" applyNumberFormat="1" applyFont="1" applyFill="1" applyBorder="1" applyAlignment="1">
      <alignment vertical="center"/>
    </xf>
    <xf numFmtId="38" fontId="2" fillId="0" borderId="45" xfId="49" applyNumberFormat="1" applyFont="1" applyFill="1" applyBorder="1" applyAlignment="1" applyProtection="1">
      <alignment horizontal="right" vertical="center"/>
      <protection locked="0"/>
    </xf>
    <xf numFmtId="38" fontId="2" fillId="0" borderId="58" xfId="49" applyNumberFormat="1" applyFont="1" applyFill="1" applyBorder="1" applyAlignment="1" applyProtection="1">
      <alignment horizontal="right" vertical="center"/>
      <protection locked="0"/>
    </xf>
    <xf numFmtId="193" fontId="2" fillId="0" borderId="51" xfId="49" applyNumberFormat="1" applyFont="1" applyFill="1" applyBorder="1" applyAlignment="1">
      <alignment horizontal="right" vertical="center"/>
    </xf>
    <xf numFmtId="193" fontId="2" fillId="0" borderId="64" xfId="49" applyNumberFormat="1" applyFont="1" applyFill="1" applyBorder="1" applyAlignment="1">
      <alignment horizontal="right" vertical="center"/>
    </xf>
    <xf numFmtId="193" fontId="2" fillId="0" borderId="72" xfId="49" applyNumberFormat="1" applyFont="1" applyFill="1" applyBorder="1" applyAlignment="1">
      <alignment vertical="center"/>
    </xf>
    <xf numFmtId="193" fontId="2" fillId="0" borderId="45" xfId="49" applyNumberFormat="1" applyFont="1" applyFill="1" applyBorder="1" applyAlignment="1">
      <alignment vertical="center"/>
    </xf>
    <xf numFmtId="193" fontId="2" fillId="0" borderId="73" xfId="49" applyNumberFormat="1" applyFont="1" applyFill="1" applyBorder="1" applyAlignment="1">
      <alignment vertical="center"/>
    </xf>
    <xf numFmtId="193" fontId="2" fillId="0" borderId="74" xfId="49" applyNumberFormat="1" applyFont="1" applyFill="1" applyBorder="1" applyAlignment="1">
      <alignment vertical="center"/>
    </xf>
    <xf numFmtId="193" fontId="2" fillId="0" borderId="75" xfId="49" applyNumberFormat="1" applyFont="1" applyFill="1" applyBorder="1" applyAlignment="1">
      <alignment vertical="center"/>
    </xf>
    <xf numFmtId="193" fontId="2" fillId="0" borderId="76" xfId="49" applyNumberFormat="1" applyFont="1" applyFill="1" applyBorder="1" applyAlignment="1">
      <alignment vertical="center"/>
    </xf>
    <xf numFmtId="193" fontId="2" fillId="0" borderId="71" xfId="49" applyNumberFormat="1" applyFont="1" applyFill="1" applyBorder="1" applyAlignment="1">
      <alignment vertical="center"/>
    </xf>
    <xf numFmtId="193" fontId="2" fillId="0" borderId="37" xfId="49" applyNumberFormat="1" applyFont="1" applyFill="1" applyBorder="1" applyAlignment="1">
      <alignment vertical="center"/>
    </xf>
    <xf numFmtId="193" fontId="2" fillId="0" borderId="13" xfId="49" applyNumberFormat="1" applyFont="1" applyFill="1" applyBorder="1" applyAlignment="1" applyProtection="1">
      <alignment vertical="center" wrapText="1"/>
      <protection locked="0"/>
    </xf>
    <xf numFmtId="193" fontId="2" fillId="0" borderId="77" xfId="49" applyNumberFormat="1" applyFont="1" applyFill="1" applyBorder="1" applyAlignment="1">
      <alignment vertical="center"/>
    </xf>
    <xf numFmtId="193" fontId="2" fillId="0" borderId="78" xfId="49" applyNumberFormat="1" applyFont="1" applyFill="1" applyBorder="1" applyAlignment="1">
      <alignment vertical="center"/>
    </xf>
    <xf numFmtId="193" fontId="2" fillId="0" borderId="70" xfId="49" applyNumberFormat="1" applyFont="1" applyFill="1" applyBorder="1" applyAlignment="1">
      <alignment horizontal="right" vertical="center"/>
    </xf>
    <xf numFmtId="193" fontId="2" fillId="0" borderId="62" xfId="49" applyNumberFormat="1" applyFont="1" applyFill="1" applyBorder="1" applyAlignment="1">
      <alignment horizontal="right" vertical="center"/>
    </xf>
    <xf numFmtId="193" fontId="2" fillId="0" borderId="15" xfId="49" applyNumberFormat="1" applyFont="1" applyFill="1" applyBorder="1" applyAlignment="1">
      <alignment horizontal="right" vertical="center"/>
    </xf>
    <xf numFmtId="193" fontId="2" fillId="0" borderId="69" xfId="49" applyNumberFormat="1" applyFont="1" applyFill="1" applyBorder="1" applyAlignment="1">
      <alignment horizontal="right" vertical="center"/>
    </xf>
    <xf numFmtId="38" fontId="2" fillId="0" borderId="59" xfId="49" applyFont="1" applyFill="1" applyBorder="1" applyAlignment="1" applyProtection="1">
      <alignment horizontal="right" vertical="center"/>
      <protection locked="0"/>
    </xf>
    <xf numFmtId="38" fontId="2" fillId="0" borderId="79" xfId="49" applyNumberFormat="1" applyFont="1" applyFill="1" applyBorder="1" applyAlignment="1" applyProtection="1">
      <alignment horizontal="right" vertical="center"/>
      <protection locked="0"/>
    </xf>
    <xf numFmtId="193" fontId="2" fillId="0" borderId="20" xfId="49" applyNumberFormat="1" applyFont="1" applyFill="1" applyBorder="1" applyAlignment="1">
      <alignment horizontal="right" vertical="center"/>
    </xf>
    <xf numFmtId="193" fontId="2" fillId="0" borderId="74" xfId="49" applyNumberFormat="1" applyFont="1" applyFill="1" applyBorder="1" applyAlignment="1">
      <alignment horizontal="right" vertical="center"/>
    </xf>
    <xf numFmtId="3" fontId="2" fillId="0" borderId="80" xfId="0" applyNumberFormat="1" applyFont="1" applyFill="1" applyBorder="1" applyAlignment="1" applyProtection="1">
      <alignment horizontal="left" shrinkToFit="1"/>
      <protection locked="0"/>
    </xf>
    <xf numFmtId="3" fontId="0" fillId="0" borderId="8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2" fillId="0" borderId="0" xfId="0" applyNumberFormat="1" applyFont="1" applyFill="1" applyBorder="1" applyAlignment="1" applyProtection="1">
      <alignment horizontal="left" shrinkToFit="1"/>
      <protection locked="0"/>
    </xf>
    <xf numFmtId="3" fontId="2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 horizontal="center"/>
    </xf>
    <xf numFmtId="3" fontId="5" fillId="0" borderId="15" xfId="0" applyNumberFormat="1" applyFont="1" applyFill="1" applyBorder="1" applyAlignment="1" applyProtection="1">
      <alignment vertical="center"/>
      <protection locked="0"/>
    </xf>
    <xf numFmtId="3" fontId="0" fillId="0" borderId="32" xfId="0" applyNumberFormat="1" applyFill="1" applyBorder="1" applyAlignment="1">
      <alignment vertical="center"/>
    </xf>
    <xf numFmtId="3" fontId="0" fillId="0" borderId="81" xfId="0" applyNumberFormat="1" applyFill="1" applyBorder="1" applyAlignment="1">
      <alignment vertical="center"/>
    </xf>
    <xf numFmtId="3" fontId="5" fillId="0" borderId="70" xfId="0" applyNumberFormat="1" applyFont="1" applyFill="1" applyBorder="1" applyAlignment="1" applyProtection="1">
      <alignment horizontal="center" vertical="center"/>
      <protection locked="0"/>
    </xf>
    <xf numFmtId="3" fontId="0" fillId="0" borderId="80" xfId="0" applyNumberFormat="1" applyFill="1" applyBorder="1" applyAlignment="1">
      <alignment horizontal="center" vertical="center"/>
    </xf>
    <xf numFmtId="3" fontId="0" fillId="0" borderId="82" xfId="0" applyNumberFormat="1" applyFill="1" applyBorder="1" applyAlignment="1">
      <alignment horizontal="center" vertical="center"/>
    </xf>
    <xf numFmtId="3" fontId="0" fillId="0" borderId="83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84" xfId="0" applyNumberFormat="1" applyFill="1" applyBorder="1" applyAlignment="1">
      <alignment horizontal="center" vertical="center"/>
    </xf>
    <xf numFmtId="3" fontId="5" fillId="0" borderId="80" xfId="0" applyNumberFormat="1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Fill="1" applyBorder="1" applyAlignment="1" applyProtection="1">
      <alignment horizontal="center" vertical="center"/>
      <protection locked="0"/>
    </xf>
    <xf numFmtId="3" fontId="5" fillId="0" borderId="32" xfId="0" applyNumberFormat="1" applyFont="1" applyFill="1" applyBorder="1" applyAlignment="1" applyProtection="1">
      <alignment horizontal="center" vertical="center"/>
      <protection locked="0"/>
    </xf>
    <xf numFmtId="3" fontId="0" fillId="0" borderId="81" xfId="0" applyNumberFormat="1" applyFill="1" applyBorder="1" applyAlignment="1">
      <alignment horizontal="center" vertical="center"/>
    </xf>
    <xf numFmtId="3" fontId="5" fillId="0" borderId="85" xfId="0" applyNumberFormat="1" applyFont="1" applyFill="1" applyBorder="1" applyAlignment="1">
      <alignment horizontal="center" vertical="center"/>
    </xf>
    <xf numFmtId="3" fontId="5" fillId="0" borderId="86" xfId="0" applyNumberFormat="1" applyFont="1" applyFill="1" applyBorder="1" applyAlignment="1">
      <alignment horizontal="center" vertical="center"/>
    </xf>
    <xf numFmtId="3" fontId="0" fillId="0" borderId="87" xfId="0" applyNumberFormat="1" applyFill="1" applyBorder="1" applyAlignment="1">
      <alignment horizontal="center" vertical="center"/>
    </xf>
    <xf numFmtId="3" fontId="0" fillId="0" borderId="88" xfId="0" applyNumberFormat="1" applyFill="1" applyBorder="1" applyAlignment="1">
      <alignment horizontal="center" vertical="center"/>
    </xf>
    <xf numFmtId="3" fontId="5" fillId="0" borderId="83" xfId="0" applyNumberFormat="1" applyFont="1" applyFill="1" applyBorder="1" applyAlignment="1" applyProtection="1">
      <alignment horizontal="center" vertical="center"/>
      <protection locked="0"/>
    </xf>
    <xf numFmtId="3" fontId="5" fillId="0" borderId="15" xfId="0" applyNumberFormat="1" applyFont="1" applyFill="1" applyBorder="1" applyAlignment="1" applyProtection="1">
      <alignment horizontal="center" vertical="center"/>
      <protection locked="0"/>
    </xf>
    <xf numFmtId="3" fontId="0" fillId="0" borderId="32" xfId="0" applyNumberFormat="1" applyFill="1" applyBorder="1" applyAlignment="1">
      <alignment horizontal="center" vertical="center"/>
    </xf>
    <xf numFmtId="3" fontId="5" fillId="0" borderId="89" xfId="0" applyNumberFormat="1" applyFont="1" applyFill="1" applyBorder="1" applyAlignment="1" applyProtection="1">
      <alignment horizontal="center" vertical="center"/>
      <protection locked="0"/>
    </xf>
    <xf numFmtId="3" fontId="5" fillId="0" borderId="90" xfId="0" applyNumberFormat="1" applyFont="1" applyFill="1" applyBorder="1" applyAlignment="1" applyProtection="1">
      <alignment horizontal="center" vertical="center"/>
      <protection locked="0"/>
    </xf>
    <xf numFmtId="3" fontId="0" fillId="0" borderId="33" xfId="0" applyNumberFormat="1" applyFill="1" applyBorder="1" applyAlignment="1">
      <alignment horizontal="center" vertical="center"/>
    </xf>
    <xf numFmtId="3" fontId="0" fillId="0" borderId="91" xfId="0" applyNumberFormat="1" applyFill="1" applyBorder="1" applyAlignment="1">
      <alignment horizontal="center" vertical="center"/>
    </xf>
    <xf numFmtId="3" fontId="0" fillId="0" borderId="92" xfId="0" applyNumberFormat="1" applyFill="1" applyBorder="1" applyAlignment="1">
      <alignment horizontal="center" vertical="center"/>
    </xf>
    <xf numFmtId="3" fontId="5" fillId="0" borderId="93" xfId="0" applyNumberFormat="1" applyFont="1" applyFill="1" applyBorder="1" applyAlignment="1">
      <alignment horizontal="center" vertical="center"/>
    </xf>
    <xf numFmtId="3" fontId="5" fillId="0" borderId="94" xfId="0" applyNumberFormat="1" applyFont="1" applyFill="1" applyBorder="1" applyAlignment="1">
      <alignment horizontal="center" vertical="center"/>
    </xf>
    <xf numFmtId="3" fontId="5" fillId="0" borderId="95" xfId="0" applyNumberFormat="1" applyFont="1" applyFill="1" applyBorder="1" applyAlignment="1">
      <alignment horizontal="center" vertical="center"/>
    </xf>
    <xf numFmtId="3" fontId="5" fillId="0" borderId="91" xfId="0" applyNumberFormat="1" applyFont="1" applyFill="1" applyBorder="1" applyAlignment="1" applyProtection="1">
      <alignment horizontal="center" vertical="center"/>
      <protection locked="0"/>
    </xf>
    <xf numFmtId="3" fontId="0" fillId="0" borderId="96" xfId="0" applyNumberFormat="1" applyFill="1" applyBorder="1" applyAlignment="1">
      <alignment horizontal="center" vertical="center"/>
    </xf>
    <xf numFmtId="49" fontId="9" fillId="0" borderId="0" xfId="0" applyNumberFormat="1" applyFont="1" applyFill="1" applyAlignment="1" applyProtection="1">
      <alignment horizontal="center" vertical="center"/>
      <protection locked="0"/>
    </xf>
    <xf numFmtId="3" fontId="5" fillId="0" borderId="82" xfId="0" applyNumberFormat="1" applyFont="1" applyFill="1" applyBorder="1" applyAlignment="1" applyProtection="1">
      <alignment horizontal="center" vertical="center"/>
      <protection locked="0"/>
    </xf>
    <xf numFmtId="3" fontId="5" fillId="0" borderId="84" xfId="0" applyNumberFormat="1" applyFont="1" applyFill="1" applyBorder="1" applyAlignment="1" applyProtection="1">
      <alignment horizontal="center" vertical="center"/>
      <protection locked="0"/>
    </xf>
    <xf numFmtId="3" fontId="5" fillId="0" borderId="33" xfId="0" applyNumberFormat="1" applyFont="1" applyFill="1" applyBorder="1" applyAlignment="1" applyProtection="1">
      <alignment horizontal="center" vertical="center"/>
      <protection locked="0"/>
    </xf>
    <xf numFmtId="3" fontId="5" fillId="0" borderId="81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Alignment="1">
      <alignment horizontal="center"/>
    </xf>
    <xf numFmtId="3" fontId="5" fillId="0" borderId="85" xfId="0" applyNumberFormat="1" applyFont="1" applyFill="1" applyBorder="1" applyAlignment="1">
      <alignment horizontal="center" vertical="center" shrinkToFit="1"/>
    </xf>
    <xf numFmtId="3" fontId="5" fillId="0" borderId="86" xfId="0" applyNumberFormat="1" applyFont="1" applyFill="1" applyBorder="1" applyAlignment="1">
      <alignment horizontal="center" vertical="center" shrinkToFit="1"/>
    </xf>
    <xf numFmtId="3" fontId="0" fillId="0" borderId="87" xfId="0" applyNumberFormat="1" applyFill="1" applyBorder="1" applyAlignment="1">
      <alignment horizontal="center" vertical="center" shrinkToFit="1"/>
    </xf>
    <xf numFmtId="3" fontId="5" fillId="0" borderId="93" xfId="0" applyNumberFormat="1" applyFont="1" applyFill="1" applyBorder="1" applyAlignment="1">
      <alignment horizontal="center" vertical="center" shrinkToFit="1"/>
    </xf>
    <xf numFmtId="3" fontId="5" fillId="0" borderId="94" xfId="0" applyNumberFormat="1" applyFont="1" applyFill="1" applyBorder="1" applyAlignment="1">
      <alignment horizontal="center" vertical="center" shrinkToFit="1"/>
    </xf>
    <xf numFmtId="3" fontId="0" fillId="0" borderId="97" xfId="0" applyNumberFormat="1" applyFill="1" applyBorder="1" applyAlignment="1">
      <alignment horizontal="center" vertical="center" shrinkToFit="1"/>
    </xf>
    <xf numFmtId="3" fontId="5" fillId="0" borderId="92" xfId="0" applyNumberFormat="1" applyFont="1" applyFill="1" applyBorder="1" applyAlignment="1" applyProtection="1">
      <alignment horizontal="center" vertical="center"/>
      <protection locked="0"/>
    </xf>
    <xf numFmtId="3" fontId="5" fillId="0" borderId="96" xfId="0" applyNumberFormat="1" applyFont="1" applyFill="1" applyBorder="1" applyAlignment="1" applyProtection="1">
      <alignment horizontal="center" vertical="center"/>
      <protection locked="0"/>
    </xf>
    <xf numFmtId="3" fontId="7" fillId="0" borderId="0" xfId="0" applyNumberFormat="1" applyFont="1" applyFill="1" applyAlignment="1" applyProtection="1">
      <alignment horizontal="left" wrapText="1" shrinkToFit="1"/>
      <protection locked="0"/>
    </xf>
    <xf numFmtId="3" fontId="5" fillId="0" borderId="45" xfId="0" applyNumberFormat="1" applyFont="1" applyFill="1" applyBorder="1" applyAlignment="1" applyProtection="1">
      <alignment horizontal="center" vertical="center"/>
      <protection locked="0"/>
    </xf>
    <xf numFmtId="3" fontId="5" fillId="0" borderId="98" xfId="0" applyNumberFormat="1" applyFont="1" applyFill="1" applyBorder="1" applyAlignment="1" applyProtection="1">
      <alignment horizontal="center" vertical="center"/>
      <protection locked="0"/>
    </xf>
    <xf numFmtId="3" fontId="5" fillId="0" borderId="13" xfId="0" applyNumberFormat="1" applyFont="1" applyFill="1" applyBorder="1" applyAlignment="1" applyProtection="1">
      <alignment horizontal="center" vertical="center"/>
      <protection locked="0"/>
    </xf>
    <xf numFmtId="3" fontId="5" fillId="0" borderId="99" xfId="0" applyNumberFormat="1" applyFont="1" applyFill="1" applyBorder="1" applyAlignment="1" applyProtection="1">
      <alignment horizontal="center" vertical="center"/>
      <protection locked="0"/>
    </xf>
    <xf numFmtId="3" fontId="5" fillId="0" borderId="31" xfId="0" applyNumberFormat="1" applyFont="1" applyFill="1" applyBorder="1" applyAlignment="1" applyProtection="1">
      <alignment horizontal="center" vertical="center"/>
      <protection locked="0"/>
    </xf>
    <xf numFmtId="3" fontId="5" fillId="0" borderId="97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3" fontId="0" fillId="0" borderId="95" xfId="0" applyNumberFormat="1" applyFill="1" applyBorder="1" applyAlignment="1">
      <alignment horizontal="center" vertical="center"/>
    </xf>
    <xf numFmtId="3" fontId="0" fillId="0" borderId="97" xfId="0" applyNumberFormat="1" applyFill="1" applyBorder="1" applyAlignment="1">
      <alignment horizontal="center" vertical="center"/>
    </xf>
    <xf numFmtId="3" fontId="5" fillId="0" borderId="97" xfId="0" applyNumberFormat="1" applyFont="1" applyFill="1" applyBorder="1" applyAlignment="1">
      <alignment horizontal="center" vertical="center" shrinkToFit="1"/>
    </xf>
    <xf numFmtId="3" fontId="5" fillId="0" borderId="70" xfId="0" applyNumberFormat="1" applyFon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3" fontId="5" fillId="0" borderId="85" xfId="0" applyNumberFormat="1" applyFont="1" applyFill="1" applyBorder="1" applyAlignment="1" applyProtection="1">
      <alignment vertical="center"/>
      <protection locked="0"/>
    </xf>
    <xf numFmtId="3" fontId="0" fillId="0" borderId="86" xfId="0" applyNumberFormat="1" applyFill="1" applyBorder="1" applyAlignment="1">
      <alignment vertical="center"/>
    </xf>
    <xf numFmtId="3" fontId="0" fillId="0" borderId="87" xfId="0" applyNumberFormat="1" applyFill="1" applyBorder="1" applyAlignment="1">
      <alignment vertical="center"/>
    </xf>
    <xf numFmtId="3" fontId="5" fillId="0" borderId="38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80" xfId="0" applyNumberFormat="1" applyFont="1" applyFill="1" applyBorder="1" applyAlignment="1">
      <alignment horizontal="center" vertical="center"/>
    </xf>
    <xf numFmtId="3" fontId="5" fillId="0" borderId="91" xfId="0" applyNumberFormat="1" applyFont="1" applyFill="1" applyBorder="1" applyAlignment="1">
      <alignment horizontal="center" vertical="center"/>
    </xf>
    <xf numFmtId="3" fontId="5" fillId="0" borderId="83" xfId="0" applyNumberFormat="1" applyFont="1" applyFill="1" applyBorder="1" applyAlignment="1">
      <alignment horizontal="center" vertical="center"/>
    </xf>
    <xf numFmtId="3" fontId="5" fillId="0" borderId="92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0" borderId="32" xfId="0" applyNumberFormat="1" applyFont="1" applyFill="1" applyBorder="1" applyAlignment="1">
      <alignment horizontal="center" vertical="center"/>
    </xf>
    <xf numFmtId="3" fontId="5" fillId="0" borderId="96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vertical="center" textRotation="180"/>
    </xf>
    <xf numFmtId="49" fontId="9" fillId="0" borderId="0" xfId="0" applyNumberFormat="1" applyFont="1" applyFill="1" applyAlignment="1" applyProtection="1">
      <alignment vertical="center" textRotation="180"/>
      <protection locked="0"/>
    </xf>
    <xf numFmtId="49" fontId="9" fillId="0" borderId="0" xfId="0" applyNumberFormat="1" applyFont="1" applyFill="1" applyAlignment="1">
      <alignment horizontal="center" vertical="center" textRotation="180"/>
    </xf>
    <xf numFmtId="3" fontId="5" fillId="0" borderId="85" xfId="0" applyNumberFormat="1" applyFont="1" applyFill="1" applyBorder="1" applyAlignment="1" applyProtection="1">
      <alignment horizontal="center" vertical="center"/>
      <protection locked="0"/>
    </xf>
    <xf numFmtId="3" fontId="0" fillId="0" borderId="86" xfId="0" applyNumberFormat="1" applyFill="1" applyBorder="1" applyAlignment="1">
      <alignment horizontal="center" vertical="center"/>
    </xf>
    <xf numFmtId="3" fontId="5" fillId="0" borderId="86" xfId="0" applyNumberFormat="1" applyFont="1" applyFill="1" applyBorder="1" applyAlignment="1" applyProtection="1">
      <alignment horizontal="center" vertical="center"/>
      <protection locked="0"/>
    </xf>
    <xf numFmtId="3" fontId="5" fillId="0" borderId="87" xfId="0" applyNumberFormat="1" applyFont="1" applyFill="1" applyBorder="1" applyAlignment="1" applyProtection="1">
      <alignment horizontal="center" vertical="center"/>
      <protection locked="0"/>
    </xf>
    <xf numFmtId="3" fontId="5" fillId="0" borderId="86" xfId="0" applyNumberFormat="1" applyFont="1" applyFill="1" applyBorder="1" applyAlignment="1" applyProtection="1">
      <alignment vertical="center"/>
      <protection locked="0"/>
    </xf>
    <xf numFmtId="3" fontId="5" fillId="0" borderId="87" xfId="0" applyNumberFormat="1" applyFont="1" applyFill="1" applyBorder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89"/>
  <sheetViews>
    <sheetView tabSelected="1" view="pageBreakPreview" zoomScale="75" zoomScaleSheetLayoutView="75" zoomScalePageLayoutView="90" workbookViewId="0" topLeftCell="AQ1">
      <selection activeCell="AQ1" sqref="AQ1:AQ45"/>
    </sheetView>
  </sheetViews>
  <sheetFormatPr defaultColWidth="10.66015625" defaultRowHeight="9" customHeight="1"/>
  <cols>
    <col min="1" max="1" width="12.66015625" style="3" customWidth="1"/>
    <col min="2" max="2" width="15.66015625" style="3" customWidth="1"/>
    <col min="3" max="3" width="19.83203125" style="3" customWidth="1"/>
    <col min="4" max="4" width="13.83203125" style="3" customWidth="1"/>
    <col min="5" max="5" width="11.16015625" style="3" customWidth="1"/>
    <col min="6" max="6" width="13.83203125" style="3" customWidth="1"/>
    <col min="7" max="7" width="11.16015625" style="3" customWidth="1"/>
    <col min="8" max="8" width="10.66015625" style="3" customWidth="1"/>
    <col min="9" max="9" width="13.83203125" style="3" customWidth="1"/>
    <col min="10" max="10" width="11.83203125" style="3" customWidth="1"/>
    <col min="11" max="11" width="11" style="3" customWidth="1"/>
    <col min="12" max="12" width="13.83203125" style="3" customWidth="1"/>
    <col min="13" max="14" width="11.16015625" style="3" customWidth="1"/>
    <col min="15" max="15" width="13.66015625" style="3" customWidth="1"/>
    <col min="16" max="17" width="11.83203125" style="3" customWidth="1"/>
    <col min="18" max="18" width="13.83203125" style="3" customWidth="1"/>
    <col min="19" max="19" width="11.16015625" style="3" customWidth="1"/>
    <col min="20" max="20" width="10.66015625" style="3" customWidth="1"/>
    <col min="21" max="21" width="24.16015625" style="3" hidden="1" customWidth="1"/>
    <col min="22" max="22" width="12.66015625" style="3" customWidth="1"/>
    <col min="23" max="24" width="15.66015625" style="3" customWidth="1"/>
    <col min="25" max="25" width="13.66015625" style="3" customWidth="1"/>
    <col min="26" max="26" width="11.66015625" style="3" customWidth="1"/>
    <col min="27" max="27" width="13.83203125" style="3" customWidth="1"/>
    <col min="28" max="29" width="11.66015625" style="3" customWidth="1"/>
    <col min="30" max="30" width="13.16015625" style="3" customWidth="1"/>
    <col min="31" max="32" width="11.83203125" style="3" customWidth="1"/>
    <col min="33" max="33" width="12.16015625" style="3" customWidth="1"/>
    <col min="34" max="35" width="11.33203125" style="3" customWidth="1"/>
    <col min="36" max="36" width="13.66015625" style="3" customWidth="1"/>
    <col min="37" max="38" width="11.83203125" style="3" customWidth="1"/>
    <col min="39" max="39" width="13.33203125" style="3" customWidth="1"/>
    <col min="40" max="40" width="11.66015625" style="3" customWidth="1"/>
    <col min="41" max="41" width="11.16015625" style="3" customWidth="1"/>
    <col min="42" max="42" width="30.33203125" style="3" hidden="1" customWidth="1"/>
    <col min="43" max="43" width="12.66015625" style="3" customWidth="1"/>
    <col min="44" max="44" width="15.66015625" style="3" customWidth="1"/>
    <col min="45" max="45" width="20.83203125" style="3" bestFit="1" customWidth="1"/>
    <col min="46" max="46" width="13.66015625" style="3" customWidth="1"/>
    <col min="47" max="47" width="11.33203125" style="3" customWidth="1"/>
    <col min="48" max="48" width="20" style="3" bestFit="1" customWidth="1"/>
    <col min="49" max="50" width="11.66015625" style="3" customWidth="1"/>
    <col min="51" max="51" width="13.16015625" style="3" customWidth="1"/>
    <col min="52" max="52" width="10.83203125" style="3" customWidth="1"/>
    <col min="53" max="53" width="11.66015625" style="3" customWidth="1"/>
    <col min="54" max="54" width="12.66015625" style="3" customWidth="1"/>
    <col min="55" max="55" width="11.16015625" style="3" customWidth="1"/>
    <col min="56" max="56" width="10.83203125" style="3" customWidth="1"/>
    <col min="57" max="57" width="13.33203125" style="3" customWidth="1"/>
    <col min="58" max="58" width="11.16015625" style="3" customWidth="1"/>
    <col min="59" max="59" width="10.16015625" style="3" customWidth="1"/>
    <col min="60" max="60" width="13.16015625" style="3" customWidth="1"/>
    <col min="61" max="61" width="11.66015625" style="3" customWidth="1"/>
    <col min="62" max="62" width="10.16015625" style="3" customWidth="1"/>
    <col min="63" max="63" width="35.16015625" style="3" hidden="1" customWidth="1"/>
    <col min="64" max="64" width="23.16015625" style="3" customWidth="1"/>
    <col min="65" max="16384" width="10.66015625" style="3" customWidth="1"/>
  </cols>
  <sheetData>
    <row r="1" spans="1:63" ht="10.5" customHeight="1">
      <c r="A1" s="308"/>
      <c r="B1" s="1"/>
      <c r="C1" s="1"/>
      <c r="D1" s="1"/>
      <c r="E1" s="1"/>
      <c r="F1" s="1"/>
      <c r="G1" s="1"/>
      <c r="H1" s="1"/>
      <c r="I1" s="1"/>
      <c r="P1" s="2"/>
      <c r="R1" s="2"/>
      <c r="U1" s="1"/>
      <c r="V1" s="309"/>
      <c r="W1" s="1"/>
      <c r="X1" s="1"/>
      <c r="Y1" s="1"/>
      <c r="AA1" s="1"/>
      <c r="AB1" s="1"/>
      <c r="AC1" s="1"/>
      <c r="AD1" s="1"/>
      <c r="AL1" s="1"/>
      <c r="AM1" s="1"/>
      <c r="AN1" s="1"/>
      <c r="AO1" s="1"/>
      <c r="AP1" s="1"/>
      <c r="AQ1" s="309"/>
      <c r="AR1" s="1"/>
      <c r="AS1" s="1"/>
      <c r="AU1" s="1"/>
      <c r="AV1" s="1"/>
      <c r="AW1" s="1"/>
      <c r="AX1" s="1"/>
      <c r="AY1" s="1"/>
      <c r="AZ1" s="1"/>
      <c r="BA1" s="1"/>
      <c r="BH1" s="1"/>
      <c r="BI1" s="1"/>
      <c r="BJ1" s="1"/>
      <c r="BK1" s="1"/>
    </row>
    <row r="2" spans="1:63" ht="31.5" customHeight="1">
      <c r="A2" s="308"/>
      <c r="B2" s="282" t="s">
        <v>25</v>
      </c>
      <c r="C2" s="282"/>
      <c r="D2" s="282"/>
      <c r="E2" s="282"/>
      <c r="F2" s="282"/>
      <c r="G2" s="282"/>
      <c r="H2" s="282"/>
      <c r="I2" s="282"/>
      <c r="P2" s="2"/>
      <c r="R2" s="2"/>
      <c r="U2" s="1"/>
      <c r="V2" s="309"/>
      <c r="W2" s="1"/>
      <c r="X2" s="1"/>
      <c r="Y2" s="1"/>
      <c r="AA2" s="1"/>
      <c r="AB2" s="1"/>
      <c r="AC2" s="1"/>
      <c r="AD2" s="1"/>
      <c r="AL2" s="1"/>
      <c r="AM2" s="1"/>
      <c r="AN2" s="1"/>
      <c r="AO2" s="1"/>
      <c r="AP2" s="1"/>
      <c r="AQ2" s="310"/>
      <c r="AR2" s="1"/>
      <c r="AS2" s="1"/>
      <c r="AU2" s="1"/>
      <c r="AV2" s="1"/>
      <c r="AW2" s="1"/>
      <c r="AX2" s="1"/>
      <c r="AY2" s="1"/>
      <c r="AZ2" s="1"/>
      <c r="BA2" s="1"/>
      <c r="BH2" s="1"/>
      <c r="BI2" s="1"/>
      <c r="BJ2" s="1"/>
      <c r="BK2" s="1"/>
    </row>
    <row r="3" spans="1:63" ht="18.75" customHeight="1" thickBot="1">
      <c r="A3" s="308"/>
      <c r="B3" s="4" t="s">
        <v>0</v>
      </c>
      <c r="C3" s="5"/>
      <c r="D3" s="5"/>
      <c r="E3" s="5"/>
      <c r="F3" s="5"/>
      <c r="G3" s="5"/>
      <c r="H3" s="5"/>
      <c r="I3" s="1"/>
      <c r="J3" s="1"/>
      <c r="K3" s="1"/>
      <c r="L3" s="2"/>
      <c r="O3" s="2"/>
      <c r="R3" s="2"/>
      <c r="U3" s="1"/>
      <c r="V3" s="309"/>
      <c r="W3" s="6" t="s">
        <v>1</v>
      </c>
      <c r="X3" s="1"/>
      <c r="Y3" s="1"/>
      <c r="Z3" s="1"/>
      <c r="AA3" s="1"/>
      <c r="AB3" s="1"/>
      <c r="AC3" s="1"/>
      <c r="AD3" s="1"/>
      <c r="AL3" s="1"/>
      <c r="AM3" s="1"/>
      <c r="AN3" s="1"/>
      <c r="AO3" s="1"/>
      <c r="AP3" s="1"/>
      <c r="AQ3" s="310"/>
      <c r="AR3" s="6" t="s">
        <v>2</v>
      </c>
      <c r="AS3" s="1"/>
      <c r="AT3" s="1"/>
      <c r="AU3" s="1"/>
      <c r="AV3" s="1"/>
      <c r="AW3" s="1"/>
      <c r="AX3" s="1"/>
      <c r="AY3" s="1"/>
      <c r="AZ3" s="1"/>
      <c r="BA3" s="1"/>
      <c r="BH3" s="1"/>
      <c r="BI3" s="1"/>
      <c r="BJ3" s="1"/>
      <c r="BK3" s="1"/>
    </row>
    <row r="4" spans="1:230" s="10" customFormat="1" ht="13.5">
      <c r="A4" s="308"/>
      <c r="B4" s="7"/>
      <c r="C4" s="241" t="s">
        <v>18</v>
      </c>
      <c r="D4" s="247"/>
      <c r="E4" s="243"/>
      <c r="F4" s="241" t="s">
        <v>19</v>
      </c>
      <c r="G4" s="247"/>
      <c r="H4" s="243"/>
      <c r="I4" s="283" t="s">
        <v>20</v>
      </c>
      <c r="J4" s="283"/>
      <c r="K4" s="283"/>
      <c r="L4" s="283"/>
      <c r="M4" s="283"/>
      <c r="N4" s="283"/>
      <c r="O4" s="283"/>
      <c r="P4" s="283"/>
      <c r="Q4" s="283"/>
      <c r="R4" s="283"/>
      <c r="S4" s="284"/>
      <c r="T4" s="266"/>
      <c r="U4" s="115" t="s">
        <v>52</v>
      </c>
      <c r="V4" s="309"/>
      <c r="W4" s="8"/>
      <c r="X4" s="241" t="s">
        <v>18</v>
      </c>
      <c r="Y4" s="247"/>
      <c r="Z4" s="269"/>
      <c r="AA4" s="241" t="s">
        <v>19</v>
      </c>
      <c r="AB4" s="247"/>
      <c r="AC4" s="269"/>
      <c r="AD4" s="241" t="s">
        <v>20</v>
      </c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66"/>
      <c r="AP4" s="115" t="s">
        <v>53</v>
      </c>
      <c r="AQ4" s="310"/>
      <c r="AR4" s="8"/>
      <c r="AS4" s="241" t="s">
        <v>18</v>
      </c>
      <c r="AT4" s="247"/>
      <c r="AU4" s="243"/>
      <c r="AV4" s="241" t="s">
        <v>19</v>
      </c>
      <c r="AW4" s="247"/>
      <c r="AX4" s="243"/>
      <c r="AY4" s="241" t="s">
        <v>20</v>
      </c>
      <c r="AZ4" s="247"/>
      <c r="BA4" s="247"/>
      <c r="BB4" s="247"/>
      <c r="BC4" s="247"/>
      <c r="BD4" s="247"/>
      <c r="BE4" s="247"/>
      <c r="BF4" s="247"/>
      <c r="BG4" s="247"/>
      <c r="BH4" s="247"/>
      <c r="BI4" s="247"/>
      <c r="BJ4" s="261"/>
      <c r="BK4" s="116" t="s">
        <v>54</v>
      </c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</row>
    <row r="5" spans="1:63" s="10" customFormat="1" ht="13.5">
      <c r="A5" s="308"/>
      <c r="B5" s="11"/>
      <c r="C5" s="255"/>
      <c r="D5" s="248"/>
      <c r="E5" s="246"/>
      <c r="F5" s="255"/>
      <c r="G5" s="248"/>
      <c r="H5" s="246"/>
      <c r="I5" s="285"/>
      <c r="J5" s="285"/>
      <c r="K5" s="285"/>
      <c r="L5" s="286"/>
      <c r="M5" s="286"/>
      <c r="N5" s="286"/>
      <c r="O5" s="286"/>
      <c r="P5" s="286"/>
      <c r="Q5" s="286"/>
      <c r="R5" s="285"/>
      <c r="S5" s="287"/>
      <c r="T5" s="267"/>
      <c r="U5" s="72"/>
      <c r="V5" s="309"/>
      <c r="W5" s="13"/>
      <c r="X5" s="255"/>
      <c r="Y5" s="248"/>
      <c r="Z5" s="270"/>
      <c r="AA5" s="255"/>
      <c r="AB5" s="248"/>
      <c r="AC5" s="270"/>
      <c r="AD5" s="255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80"/>
      <c r="AP5" s="72"/>
      <c r="AQ5" s="310"/>
      <c r="AR5" s="13"/>
      <c r="AS5" s="255"/>
      <c r="AT5" s="248"/>
      <c r="AU5" s="246"/>
      <c r="AV5" s="255"/>
      <c r="AW5" s="248"/>
      <c r="AX5" s="246"/>
      <c r="AY5" s="255"/>
      <c r="AZ5" s="248"/>
      <c r="BA5" s="248"/>
      <c r="BB5" s="248"/>
      <c r="BC5" s="248"/>
      <c r="BD5" s="248"/>
      <c r="BE5" s="248"/>
      <c r="BF5" s="248"/>
      <c r="BG5" s="248"/>
      <c r="BH5" s="248"/>
      <c r="BI5" s="248"/>
      <c r="BJ5" s="262"/>
      <c r="BK5" s="117"/>
    </row>
    <row r="6" spans="1:63" s="18" customFormat="1" ht="19.5" customHeight="1">
      <c r="A6" s="308"/>
      <c r="B6" s="14"/>
      <c r="C6" s="256"/>
      <c r="D6" s="249"/>
      <c r="E6" s="250"/>
      <c r="F6" s="256"/>
      <c r="G6" s="249"/>
      <c r="H6" s="250"/>
      <c r="I6" s="238"/>
      <c r="J6" s="239"/>
      <c r="K6" s="240"/>
      <c r="L6" s="274" t="s">
        <v>3</v>
      </c>
      <c r="M6" s="275"/>
      <c r="N6" s="276"/>
      <c r="O6" s="251" t="s">
        <v>23</v>
      </c>
      <c r="P6" s="252"/>
      <c r="Q6" s="253"/>
      <c r="R6" s="251" t="s">
        <v>24</v>
      </c>
      <c r="S6" s="252"/>
      <c r="T6" s="254"/>
      <c r="U6" s="71" t="s">
        <v>4</v>
      </c>
      <c r="V6" s="309"/>
      <c r="W6" s="17"/>
      <c r="X6" s="258"/>
      <c r="Y6" s="259"/>
      <c r="Z6" s="271"/>
      <c r="AA6" s="258"/>
      <c r="AB6" s="259"/>
      <c r="AC6" s="271"/>
      <c r="AD6" s="15"/>
      <c r="AE6" s="75"/>
      <c r="AF6" s="76"/>
      <c r="AG6" s="277" t="s">
        <v>3</v>
      </c>
      <c r="AH6" s="278"/>
      <c r="AI6" s="293"/>
      <c r="AJ6" s="263" t="s">
        <v>23</v>
      </c>
      <c r="AK6" s="264"/>
      <c r="AL6" s="288"/>
      <c r="AM6" s="263" t="s">
        <v>24</v>
      </c>
      <c r="AN6" s="264"/>
      <c r="AO6" s="265"/>
      <c r="AP6" s="71" t="s">
        <v>4</v>
      </c>
      <c r="AQ6" s="310"/>
      <c r="AR6" s="17"/>
      <c r="AS6" s="258"/>
      <c r="AT6" s="259"/>
      <c r="AU6" s="260"/>
      <c r="AV6" s="258"/>
      <c r="AW6" s="259"/>
      <c r="AX6" s="260"/>
      <c r="AY6" s="15"/>
      <c r="AZ6" s="75"/>
      <c r="BA6" s="76"/>
      <c r="BB6" s="277" t="s">
        <v>3</v>
      </c>
      <c r="BC6" s="278"/>
      <c r="BD6" s="279"/>
      <c r="BE6" s="263" t="s">
        <v>23</v>
      </c>
      <c r="BF6" s="264"/>
      <c r="BG6" s="292"/>
      <c r="BH6" s="263" t="s">
        <v>24</v>
      </c>
      <c r="BI6" s="264"/>
      <c r="BJ6" s="291"/>
      <c r="BK6" s="118" t="s">
        <v>4</v>
      </c>
    </row>
    <row r="7" spans="1:63" s="18" customFormat="1" ht="33" customHeight="1" thickBot="1">
      <c r="A7" s="308"/>
      <c r="B7" s="19"/>
      <c r="C7" s="20" t="s">
        <v>31</v>
      </c>
      <c r="D7" s="20" t="s">
        <v>26</v>
      </c>
      <c r="E7" s="77" t="s">
        <v>29</v>
      </c>
      <c r="F7" s="20" t="s">
        <v>31</v>
      </c>
      <c r="G7" s="20" t="s">
        <v>26</v>
      </c>
      <c r="H7" s="77" t="s">
        <v>29</v>
      </c>
      <c r="I7" s="12" t="s">
        <v>7</v>
      </c>
      <c r="J7" s="20" t="s">
        <v>26</v>
      </c>
      <c r="K7" s="77" t="s">
        <v>29</v>
      </c>
      <c r="L7" s="12" t="s">
        <v>45</v>
      </c>
      <c r="M7" s="20" t="s">
        <v>26</v>
      </c>
      <c r="N7" s="77" t="s">
        <v>29</v>
      </c>
      <c r="O7" s="12" t="s">
        <v>45</v>
      </c>
      <c r="P7" s="20" t="s">
        <v>26</v>
      </c>
      <c r="Q7" s="77" t="s">
        <v>29</v>
      </c>
      <c r="R7" s="12" t="s">
        <v>46</v>
      </c>
      <c r="S7" s="20" t="s">
        <v>26</v>
      </c>
      <c r="T7" s="94" t="s">
        <v>29</v>
      </c>
      <c r="U7" s="71" t="s">
        <v>9</v>
      </c>
      <c r="V7" s="309"/>
      <c r="W7" s="22"/>
      <c r="X7" s="23" t="s">
        <v>5</v>
      </c>
      <c r="Y7" s="23" t="s">
        <v>6</v>
      </c>
      <c r="Z7" s="78" t="s">
        <v>29</v>
      </c>
      <c r="AA7" s="23" t="s">
        <v>56</v>
      </c>
      <c r="AB7" s="24" t="s">
        <v>6</v>
      </c>
      <c r="AC7" s="78" t="s">
        <v>29</v>
      </c>
      <c r="AD7" s="23" t="s">
        <v>7</v>
      </c>
      <c r="AE7" s="23" t="s">
        <v>6</v>
      </c>
      <c r="AF7" s="78" t="s">
        <v>29</v>
      </c>
      <c r="AG7" s="23" t="s">
        <v>7</v>
      </c>
      <c r="AH7" s="23" t="s">
        <v>6</v>
      </c>
      <c r="AI7" s="78" t="s">
        <v>29</v>
      </c>
      <c r="AJ7" s="23" t="s">
        <v>7</v>
      </c>
      <c r="AK7" s="23" t="s">
        <v>6</v>
      </c>
      <c r="AL7" s="78" t="s">
        <v>29</v>
      </c>
      <c r="AM7" s="23" t="s">
        <v>7</v>
      </c>
      <c r="AN7" s="23" t="s">
        <v>6</v>
      </c>
      <c r="AO7" s="79" t="s">
        <v>29</v>
      </c>
      <c r="AP7" s="71" t="s">
        <v>10</v>
      </c>
      <c r="AQ7" s="310"/>
      <c r="AR7" s="17"/>
      <c r="AS7" s="25" t="s">
        <v>5</v>
      </c>
      <c r="AT7" s="25" t="s">
        <v>28</v>
      </c>
      <c r="AU7" s="78" t="s">
        <v>29</v>
      </c>
      <c r="AV7" s="25" t="s">
        <v>27</v>
      </c>
      <c r="AW7" s="25" t="s">
        <v>6</v>
      </c>
      <c r="AX7" s="78" t="s">
        <v>29</v>
      </c>
      <c r="AY7" s="25" t="s">
        <v>7</v>
      </c>
      <c r="AZ7" s="25" t="s">
        <v>6</v>
      </c>
      <c r="BA7" s="78" t="s">
        <v>29</v>
      </c>
      <c r="BB7" s="25" t="s">
        <v>7</v>
      </c>
      <c r="BC7" s="25" t="s">
        <v>6</v>
      </c>
      <c r="BD7" s="78" t="s">
        <v>29</v>
      </c>
      <c r="BE7" s="25" t="s">
        <v>7</v>
      </c>
      <c r="BF7" s="25" t="s">
        <v>6</v>
      </c>
      <c r="BG7" s="78" t="s">
        <v>29</v>
      </c>
      <c r="BH7" s="25" t="s">
        <v>7</v>
      </c>
      <c r="BI7" s="25" t="s">
        <v>6</v>
      </c>
      <c r="BJ7" s="79" t="s">
        <v>29</v>
      </c>
      <c r="BK7" s="118" t="s">
        <v>11</v>
      </c>
    </row>
    <row r="8" spans="1:63" s="18" customFormat="1" ht="21" customHeight="1" thickBot="1">
      <c r="A8" s="308"/>
      <c r="B8" s="26" t="s">
        <v>12</v>
      </c>
      <c r="C8" s="132">
        <v>1268436</v>
      </c>
      <c r="D8" s="164">
        <v>1009.1</v>
      </c>
      <c r="E8" s="166">
        <v>100</v>
      </c>
      <c r="F8" s="136">
        <v>364872</v>
      </c>
      <c r="G8" s="169">
        <v>290.3</v>
      </c>
      <c r="H8" s="169">
        <f>F8/C8*100</f>
        <v>28.765503344275945</v>
      </c>
      <c r="I8" s="136">
        <v>118347</v>
      </c>
      <c r="J8" s="166">
        <v>94.1</v>
      </c>
      <c r="K8" s="169">
        <f>I8/C8*100</f>
        <v>9.33015146211555</v>
      </c>
      <c r="L8" s="136">
        <v>12479</v>
      </c>
      <c r="M8" s="166">
        <v>9.9</v>
      </c>
      <c r="N8" s="169">
        <f>L8/C8*100</f>
        <v>0.9838099833180389</v>
      </c>
      <c r="O8" s="136">
        <v>32962</v>
      </c>
      <c r="P8" s="166">
        <v>26.2</v>
      </c>
      <c r="Q8" s="166">
        <f>O8/C8*100</f>
        <v>2.598633277516564</v>
      </c>
      <c r="R8" s="136">
        <v>69967</v>
      </c>
      <c r="S8" s="166">
        <v>55.7</v>
      </c>
      <c r="T8" s="205">
        <f>R8/C8*100</f>
        <v>5.516005537528105</v>
      </c>
      <c r="U8" s="119">
        <v>125704000</v>
      </c>
      <c r="V8" s="309"/>
      <c r="W8" s="27" t="s">
        <v>12</v>
      </c>
      <c r="X8" s="146">
        <v>658684</v>
      </c>
      <c r="Y8" s="211">
        <v>1076.5</v>
      </c>
      <c r="Z8" s="175">
        <v>100</v>
      </c>
      <c r="AA8" s="150">
        <v>216975</v>
      </c>
      <c r="AB8" s="175">
        <v>354.6</v>
      </c>
      <c r="AC8" s="175">
        <f>AA8/X8*100</f>
        <v>32.94068172295061</v>
      </c>
      <c r="AD8" s="153">
        <v>56718</v>
      </c>
      <c r="AE8" s="175">
        <v>92.7</v>
      </c>
      <c r="AF8" s="175">
        <f>AD8/X8*100</f>
        <v>8.61080578851164</v>
      </c>
      <c r="AG8" s="153">
        <v>4723</v>
      </c>
      <c r="AH8" s="175">
        <v>7.7</v>
      </c>
      <c r="AI8" s="175">
        <f>AG8/X8*100</f>
        <v>0.7170357865076425</v>
      </c>
      <c r="AJ8" s="157">
        <v>17963</v>
      </c>
      <c r="AK8" s="213">
        <v>29.4</v>
      </c>
      <c r="AL8" s="175">
        <f>AJ8/X8*100</f>
        <v>2.7271043474564434</v>
      </c>
      <c r="AM8" s="153">
        <v>32638</v>
      </c>
      <c r="AN8" s="175">
        <v>53.3</v>
      </c>
      <c r="AO8" s="218">
        <f>AM8/X8*100</f>
        <v>4.9550315477527915</v>
      </c>
      <c r="AP8" s="120">
        <v>61186000</v>
      </c>
      <c r="AQ8" s="310"/>
      <c r="AR8" s="28" t="s">
        <v>12</v>
      </c>
      <c r="AS8" s="161">
        <v>609752</v>
      </c>
      <c r="AT8" s="171">
        <v>945.1</v>
      </c>
      <c r="AU8" s="171">
        <v>100</v>
      </c>
      <c r="AV8" s="156">
        <v>147897</v>
      </c>
      <c r="AW8" s="171">
        <v>229.2</v>
      </c>
      <c r="AX8" s="171">
        <f>AV8/AS8*100</f>
        <v>24.25527099542109</v>
      </c>
      <c r="AY8" s="156">
        <v>61629</v>
      </c>
      <c r="AZ8" s="171">
        <v>95.5</v>
      </c>
      <c r="BA8" s="171">
        <f>AY8/AS8*100</f>
        <v>10.107223920544746</v>
      </c>
      <c r="BB8" s="155">
        <v>7756</v>
      </c>
      <c r="BC8" s="171">
        <v>12</v>
      </c>
      <c r="BD8" s="171">
        <f>BB8/AS8*100</f>
        <v>1.2719925477899212</v>
      </c>
      <c r="BE8" s="155">
        <v>14999</v>
      </c>
      <c r="BF8" s="171">
        <v>23.2</v>
      </c>
      <c r="BG8" s="171">
        <f>BE8/AS8*100</f>
        <v>2.459852530209003</v>
      </c>
      <c r="BH8" s="156">
        <v>37329</v>
      </c>
      <c r="BI8" s="171">
        <v>57.9</v>
      </c>
      <c r="BJ8" s="217">
        <f>BH8/AS8*100</f>
        <v>6.12199713982078</v>
      </c>
      <c r="BK8" s="120">
        <v>64518000</v>
      </c>
    </row>
    <row r="9" spans="1:63" s="18" customFormat="1" ht="21" customHeight="1" thickBot="1">
      <c r="A9" s="308"/>
      <c r="B9" s="26" t="s">
        <v>13</v>
      </c>
      <c r="C9" s="132">
        <v>21518</v>
      </c>
      <c r="D9" s="165">
        <f>IF(U9=0,0,ROUND(C9/U9*100000,1))</f>
        <v>1066.3</v>
      </c>
      <c r="E9" s="165">
        <v>100</v>
      </c>
      <c r="F9" s="136">
        <v>6033</v>
      </c>
      <c r="G9" s="166">
        <f>IF(U9=0,0,ROUND(F9/U9*100000,1))</f>
        <v>299</v>
      </c>
      <c r="H9" s="169">
        <f>F9/C9*100</f>
        <v>28.036992285528395</v>
      </c>
      <c r="I9" s="136">
        <v>1936</v>
      </c>
      <c r="J9" s="166">
        <f>IF(U9=0,0,ROUND(I9/U9*100000,1))</f>
        <v>95.9</v>
      </c>
      <c r="K9" s="169">
        <f>I9/C9*100</f>
        <v>8.99711869132819</v>
      </c>
      <c r="L9" s="136">
        <v>225</v>
      </c>
      <c r="M9" s="166">
        <f>IF(U9=0,0,ROUND(L9/U9*100000,1))</f>
        <v>11.1</v>
      </c>
      <c r="N9" s="169">
        <f>L9/C9*100</f>
        <v>1.0456362115438238</v>
      </c>
      <c r="O9" s="136">
        <v>513</v>
      </c>
      <c r="P9" s="164">
        <f>IF(U9=0,0,ROUND(O9/U9*100000,1))</f>
        <v>25.4</v>
      </c>
      <c r="Q9" s="165">
        <f>O9/C9*100</f>
        <v>2.384050562319918</v>
      </c>
      <c r="R9" s="136">
        <v>1165</v>
      </c>
      <c r="S9" s="164">
        <f>IF(U9=0,0,ROUND(R9/U9*100000,1))</f>
        <v>57.7</v>
      </c>
      <c r="T9" s="223">
        <f>R9/C9*100</f>
        <v>5.414071939771354</v>
      </c>
      <c r="U9" s="121">
        <v>2018000</v>
      </c>
      <c r="V9" s="309"/>
      <c r="W9" s="29" t="s">
        <v>13</v>
      </c>
      <c r="X9" s="147">
        <v>11168</v>
      </c>
      <c r="Y9" s="171">
        <f>IF(AP9=0,0,ROUND(X9/AP9*100000,1))</f>
        <v>1141.9</v>
      </c>
      <c r="Z9" s="173">
        <v>100</v>
      </c>
      <c r="AA9" s="151">
        <v>3587</v>
      </c>
      <c r="AB9" s="173">
        <f>IF(AP9=0,0,ROUND(AA9/AP9*100000,1))</f>
        <v>366.8</v>
      </c>
      <c r="AC9" s="173">
        <f>AA9/X9*100</f>
        <v>32.11855300859599</v>
      </c>
      <c r="AD9" s="154">
        <v>909</v>
      </c>
      <c r="AE9" s="173">
        <f>IF(AP9=0,0,ROUND(AD9/AP9*100000,1))</f>
        <v>92.9</v>
      </c>
      <c r="AF9" s="173">
        <f>AD9/X9*100</f>
        <v>8.13932664756447</v>
      </c>
      <c r="AG9" s="154">
        <v>77</v>
      </c>
      <c r="AH9" s="173">
        <f>IF(AP9=0,0,ROUND(AG9/AP9*100000,1))</f>
        <v>7.9</v>
      </c>
      <c r="AI9" s="173">
        <f>AG9/X9*100</f>
        <v>0.6894699140401146</v>
      </c>
      <c r="AJ9" s="158">
        <v>276</v>
      </c>
      <c r="AK9" s="173">
        <f>IF(AP9=0,0,ROUND(AJ9/AP9*100000,1))</f>
        <v>28.2</v>
      </c>
      <c r="AL9" s="173">
        <f>AJ9/X9*100</f>
        <v>2.4713467048710602</v>
      </c>
      <c r="AM9" s="154">
        <v>538</v>
      </c>
      <c r="AN9" s="173">
        <f>IF(AP9=0,0,ROUND(AM9/AP9*100000,1))</f>
        <v>55</v>
      </c>
      <c r="AO9" s="222">
        <f>AM9/X9*100</f>
        <v>4.817335243553009</v>
      </c>
      <c r="AP9" s="122">
        <v>978000</v>
      </c>
      <c r="AQ9" s="310"/>
      <c r="AR9" s="30" t="s">
        <v>13</v>
      </c>
      <c r="AS9" s="161">
        <v>10350</v>
      </c>
      <c r="AT9" s="171">
        <f>IF(BK9=0,0,ROUND(AS9/BK9*100000,1))</f>
        <v>995.2</v>
      </c>
      <c r="AU9" s="171">
        <v>100</v>
      </c>
      <c r="AV9" s="156">
        <v>2446</v>
      </c>
      <c r="AW9" s="171">
        <f>IF(BK9=0,0,ROUND(AV9/BK9*100000,1))</f>
        <v>235.2</v>
      </c>
      <c r="AX9" s="171">
        <f>AV9/AS9*100</f>
        <v>23.632850241545896</v>
      </c>
      <c r="AY9" s="162">
        <v>1027</v>
      </c>
      <c r="AZ9" s="171">
        <f>IF(BK9=0,0,ROUND(AY9/BK9*100000,1))</f>
        <v>98.8</v>
      </c>
      <c r="BA9" s="171">
        <f>AY9/AS9*100</f>
        <v>9.922705314009663</v>
      </c>
      <c r="BB9" s="155">
        <v>148</v>
      </c>
      <c r="BC9" s="171">
        <f>IF(BK9=0,0,ROUND(BB9/BK9*100000,1))</f>
        <v>14.2</v>
      </c>
      <c r="BD9" s="171">
        <f>BB9/AS9*100</f>
        <v>1.4299516908212562</v>
      </c>
      <c r="BE9" s="155">
        <v>237</v>
      </c>
      <c r="BF9" s="171">
        <f>IF(BK9=0,0,ROUND(BE9/BK9*100000,1))</f>
        <v>22.8</v>
      </c>
      <c r="BG9" s="171">
        <f>BE9/AS9*100</f>
        <v>2.289855072463768</v>
      </c>
      <c r="BH9" s="162">
        <v>627</v>
      </c>
      <c r="BI9" s="171">
        <f>IF(BK9=0,0,ROUND(BH9/BK9*100000,1))</f>
        <v>60.3</v>
      </c>
      <c r="BJ9" s="217">
        <f>BH9/AS9*100</f>
        <v>6.057971014492754</v>
      </c>
      <c r="BK9" s="123">
        <v>1040000</v>
      </c>
    </row>
    <row r="10" spans="1:63" s="18" customFormat="1" ht="21" customHeight="1" thickBot="1">
      <c r="A10" s="308"/>
      <c r="B10" s="31" t="s">
        <v>21</v>
      </c>
      <c r="C10" s="133">
        <f>SUM(C11:C12)</f>
        <v>1668</v>
      </c>
      <c r="D10" s="166">
        <f>IF(U10=0,0,ROUND(C10/U10*100000,1))</f>
        <v>1266.6</v>
      </c>
      <c r="E10" s="180">
        <v>100</v>
      </c>
      <c r="F10" s="137">
        <f>SUM(F11:F12)</f>
        <v>423</v>
      </c>
      <c r="G10" s="166">
        <f>IF(U10=0,0,ROUND(F10/U10*100000,1))</f>
        <v>321.2</v>
      </c>
      <c r="H10" s="166">
        <f>F10/C10*100</f>
        <v>25.359712230215827</v>
      </c>
      <c r="I10" s="137">
        <f>SUM(I11:I12)</f>
        <v>147</v>
      </c>
      <c r="J10" s="166">
        <f>IF(U10=0,0,ROUND(I10/U10*100000,1))</f>
        <v>111.6</v>
      </c>
      <c r="K10" s="166">
        <f>I10/C10*100</f>
        <v>8.81294964028777</v>
      </c>
      <c r="L10" s="137">
        <f>SUM(L11:L12)</f>
        <v>15</v>
      </c>
      <c r="M10" s="166">
        <f>IF(U10=0,0,ROUND(L10/U10*100000,1))</f>
        <v>11.4</v>
      </c>
      <c r="N10" s="166">
        <f>L10/C10*100</f>
        <v>0.8992805755395683</v>
      </c>
      <c r="O10" s="137">
        <f>SUM(O11:O12)</f>
        <v>45</v>
      </c>
      <c r="P10" s="166">
        <f>IF(U10=0,0,ROUND(O10/U10*100000,1))</f>
        <v>34.2</v>
      </c>
      <c r="Q10" s="166">
        <f>O10/C10*100</f>
        <v>2.697841726618705</v>
      </c>
      <c r="R10" s="137">
        <f>SUM(R11:R12)</f>
        <v>84</v>
      </c>
      <c r="S10" s="166">
        <f>IF(U10=0,0,ROUND(R10/U10*100000,1))</f>
        <v>63.8</v>
      </c>
      <c r="T10" s="205">
        <f>R10/C10*100</f>
        <v>5.0359712230215825</v>
      </c>
      <c r="U10" s="124">
        <f>SUM(U11:U12)</f>
        <v>131694</v>
      </c>
      <c r="V10" s="309"/>
      <c r="W10" s="74" t="s">
        <v>14</v>
      </c>
      <c r="X10" s="148">
        <f>SUM(X11:X12)</f>
        <v>887</v>
      </c>
      <c r="Y10" s="171">
        <f>IF(AP10=0,0,ROUND(X10/AP10*100000,1))</f>
        <v>1393.9</v>
      </c>
      <c r="Z10" s="171">
        <v>100</v>
      </c>
      <c r="AA10" s="152">
        <f>SUM(AA11:AA12)</f>
        <v>260</v>
      </c>
      <c r="AB10" s="212">
        <f>IF(AP10=0,0,ROUND(AA10/AP10*100000,1))</f>
        <v>408.6</v>
      </c>
      <c r="AC10" s="179">
        <f>AA10/X10*100</f>
        <v>29.312288613303267</v>
      </c>
      <c r="AD10" s="155">
        <f>SUM(AD11:AD12)</f>
        <v>72</v>
      </c>
      <c r="AE10" s="171">
        <f>IF(AP10=0,0,ROUND(AD10/AP10*100000,1))</f>
        <v>113.1</v>
      </c>
      <c r="AF10" s="171">
        <f>AD10/X10*100</f>
        <v>8.117249154453212</v>
      </c>
      <c r="AG10" s="156">
        <f>SUM(AG11:AG12)</f>
        <v>5</v>
      </c>
      <c r="AH10" s="171">
        <f>IF(AP10=0,0,ROUND(AG10/AP10*100000,1))</f>
        <v>7.9</v>
      </c>
      <c r="AI10" s="171">
        <f>AG10/X10*100</f>
        <v>0.5636978579481398</v>
      </c>
      <c r="AJ10" s="155">
        <f>SUM(AJ11:AJ12)</f>
        <v>26</v>
      </c>
      <c r="AK10" s="171">
        <f>IF(AP10=0,0,ROUND(AJ10/AP10*100000,1))</f>
        <v>40.9</v>
      </c>
      <c r="AL10" s="171">
        <f>AJ10/X10*100</f>
        <v>2.931228861330327</v>
      </c>
      <c r="AM10" s="155">
        <f>SUM(AM11:AM12)</f>
        <v>39</v>
      </c>
      <c r="AN10" s="171">
        <f>IF(AP10=0,0,ROUND(AM10/AP10*100000,1))</f>
        <v>61.3</v>
      </c>
      <c r="AO10" s="217">
        <f>AM10/X10*100</f>
        <v>4.3968432919954905</v>
      </c>
      <c r="AP10" s="125">
        <f>AP11+AP12</f>
        <v>63635</v>
      </c>
      <c r="AQ10" s="310"/>
      <c r="AR10" s="32" t="s">
        <v>22</v>
      </c>
      <c r="AS10" s="160">
        <f>SUM(AS11:AS12)</f>
        <v>781</v>
      </c>
      <c r="AT10" s="172">
        <f>IF(BK10=0,0,ROUND(AS10/BK10*100000,1))</f>
        <v>1147.5</v>
      </c>
      <c r="AU10" s="175">
        <v>100</v>
      </c>
      <c r="AV10" s="157">
        <f>SUM(AV11:AV12)</f>
        <v>163</v>
      </c>
      <c r="AW10" s="172">
        <f>IF(BK10=0,0,ROUND(AV10/BK10*100000,1))</f>
        <v>239.5</v>
      </c>
      <c r="AX10" s="175">
        <f>AV10/AS10*100</f>
        <v>20.87067861715749</v>
      </c>
      <c r="AY10" s="157">
        <f>SUM(AY11:AY12)</f>
        <v>75</v>
      </c>
      <c r="AZ10" s="175">
        <f>IF(BK10=0,0,ROUND(AY10/BK10*100000,1))</f>
        <v>110.2</v>
      </c>
      <c r="BA10" s="175">
        <f>AY10/AS10*100</f>
        <v>9.603072983354673</v>
      </c>
      <c r="BB10" s="163">
        <f>SUM(BB11:BB12)</f>
        <v>5</v>
      </c>
      <c r="BC10" s="173">
        <f>IF(BK10=0,0,ROUND(BB10/BK10*100000,1))</f>
        <v>7.3</v>
      </c>
      <c r="BD10" s="213">
        <f>BB10/AS10*100</f>
        <v>0.6402048655569782</v>
      </c>
      <c r="BE10" s="157">
        <f>SUM(BE11:BE12)</f>
        <v>19</v>
      </c>
      <c r="BF10" s="175">
        <f>IF(BK10=0,0,ROUND(BE10/BK10*100000,1))</f>
        <v>27.9</v>
      </c>
      <c r="BG10" s="175">
        <f>BE10/AS10*100</f>
        <v>2.4327784891165174</v>
      </c>
      <c r="BH10" s="157">
        <f>SUM(BH11:BH12)</f>
        <v>45</v>
      </c>
      <c r="BI10" s="175">
        <f>IF(BK10=0,0,ROUND(BH10/BK10*100000,1))</f>
        <v>66.1</v>
      </c>
      <c r="BJ10" s="218">
        <f>BH10/AS10*100</f>
        <v>5.761843790012804</v>
      </c>
      <c r="BK10" s="123">
        <f>BK11+BK12</f>
        <v>68059</v>
      </c>
    </row>
    <row r="11" spans="1:63" s="18" customFormat="1" ht="21" customHeight="1">
      <c r="A11" s="308"/>
      <c r="B11" s="34" t="s">
        <v>15</v>
      </c>
      <c r="C11" s="132">
        <v>1016</v>
      </c>
      <c r="D11" s="167">
        <f>IF(U11=0,0,ROUND(C11/U11*100000,1))</f>
        <v>1279</v>
      </c>
      <c r="E11" s="167">
        <v>100</v>
      </c>
      <c r="F11" s="136">
        <v>258</v>
      </c>
      <c r="G11" s="167">
        <f>IF(U11=0,0,ROUND(F11/U11*100000,1))</f>
        <v>324.8</v>
      </c>
      <c r="H11" s="167">
        <f>F11/C11*100</f>
        <v>25.393700787401574</v>
      </c>
      <c r="I11" s="136">
        <v>87</v>
      </c>
      <c r="J11" s="167">
        <f>IF(U11=0,0,ROUND(I11/U11*100000,1))</f>
        <v>109.5</v>
      </c>
      <c r="K11" s="167">
        <f>I11/C11*100</f>
        <v>8.562992125984252</v>
      </c>
      <c r="L11" s="136">
        <v>12</v>
      </c>
      <c r="M11" s="167">
        <f>IF(U11=0,0,ROUND(L11/U11*100000,1))</f>
        <v>15.1</v>
      </c>
      <c r="N11" s="167">
        <f>L11/C11*100</f>
        <v>1.1811023622047243</v>
      </c>
      <c r="O11" s="136">
        <v>23</v>
      </c>
      <c r="P11" s="167">
        <f>IF(U11=0,0,ROUND(O11/U11*100000,1))</f>
        <v>29</v>
      </c>
      <c r="Q11" s="167">
        <f>O11/C11*100</f>
        <v>2.263779527559055</v>
      </c>
      <c r="R11" s="136">
        <v>50</v>
      </c>
      <c r="S11" s="167">
        <f>IF(U11=0,0,ROUND(R11/U11*100000,1))</f>
        <v>62.9</v>
      </c>
      <c r="T11" s="208">
        <f>R11/C11*100</f>
        <v>4.921259842519685</v>
      </c>
      <c r="U11" s="121">
        <v>79438</v>
      </c>
      <c r="V11" s="309"/>
      <c r="W11" s="35" t="s">
        <v>15</v>
      </c>
      <c r="X11" s="149">
        <v>547</v>
      </c>
      <c r="Y11" s="173">
        <f>IF(AP11=0,0,ROUND(X11/AP11*100000,1))</f>
        <v>1423.7</v>
      </c>
      <c r="Z11" s="214">
        <v>100</v>
      </c>
      <c r="AA11" s="149">
        <v>166</v>
      </c>
      <c r="AB11" s="173">
        <f>IF(AP11=0,0,ROUND(AA11/AP11*100000,1))</f>
        <v>432</v>
      </c>
      <c r="AC11" s="214">
        <f>AA11/X11*100</f>
        <v>30.347349177330894</v>
      </c>
      <c r="AD11" s="149">
        <v>38</v>
      </c>
      <c r="AE11" s="173">
        <f>IF(AP11=0,0,ROUND(AD11/AP11*100000,1))</f>
        <v>98.9</v>
      </c>
      <c r="AF11" s="214">
        <f>AD11/X11*100</f>
        <v>6.946983546617916</v>
      </c>
      <c r="AG11" s="149">
        <v>5</v>
      </c>
      <c r="AH11" s="173">
        <f>IF(AP11=0,0,ROUND(AG11/AP11*100000,1))</f>
        <v>13</v>
      </c>
      <c r="AI11" s="214">
        <f>AG11/X11*100</f>
        <v>0.9140767824497258</v>
      </c>
      <c r="AJ11" s="149">
        <v>11</v>
      </c>
      <c r="AK11" s="173">
        <f>IF(AP11=0,0,ROUND(AJ11/AP11*100000,1))</f>
        <v>28.6</v>
      </c>
      <c r="AL11" s="214">
        <f>AJ11/X11*100</f>
        <v>2.010968921389397</v>
      </c>
      <c r="AM11" s="149">
        <v>21</v>
      </c>
      <c r="AN11" s="173">
        <f>IF(AP11=0,0,ROUND(AM11/AP11*100000,1))</f>
        <v>54.7</v>
      </c>
      <c r="AO11" s="219">
        <f>AM11/X11*100</f>
        <v>3.8391224862888484</v>
      </c>
      <c r="AP11" s="125">
        <v>38422</v>
      </c>
      <c r="AQ11" s="310"/>
      <c r="AR11" s="36" t="s">
        <v>15</v>
      </c>
      <c r="AS11" s="149">
        <v>469</v>
      </c>
      <c r="AT11" s="173">
        <f>IF(BK11=0,0,ROUND(AS11/BK11*100000,1))</f>
        <v>1143.5</v>
      </c>
      <c r="AU11" s="214">
        <v>100</v>
      </c>
      <c r="AV11" s="149">
        <v>92</v>
      </c>
      <c r="AW11" s="173">
        <f>IF(BK11=0,0,ROUND(AV11/BK11*100000,1))</f>
        <v>224.3</v>
      </c>
      <c r="AX11" s="214">
        <f>AV11/AS11*100</f>
        <v>19.616204690831555</v>
      </c>
      <c r="AY11" s="149">
        <v>49</v>
      </c>
      <c r="AZ11" s="173">
        <f>IF(BK11=0,0,ROUND(AY11/BK11*100000,1))</f>
        <v>119.5</v>
      </c>
      <c r="BA11" s="214">
        <f>AY11/AS11*100</f>
        <v>10.44776119402985</v>
      </c>
      <c r="BB11" s="228">
        <v>5</v>
      </c>
      <c r="BC11" s="176">
        <f>IF(BK11=0,0,ROUND(BB11/BK11*100000,1))</f>
        <v>12.2</v>
      </c>
      <c r="BD11" s="215">
        <f>BB11/AS11*100</f>
        <v>1.0660980810234542</v>
      </c>
      <c r="BE11" s="149">
        <v>12</v>
      </c>
      <c r="BF11" s="173">
        <f>IF(BK11=0,0,ROUND(BE11/BK11*100000,1))</f>
        <v>29.3</v>
      </c>
      <c r="BG11" s="214">
        <f>BE11/AS11*100</f>
        <v>2.55863539445629</v>
      </c>
      <c r="BH11" s="149">
        <v>29</v>
      </c>
      <c r="BI11" s="173">
        <f>IF(BK11=0,0,ROUND(BH11/BK11*100000,1))</f>
        <v>70.7</v>
      </c>
      <c r="BJ11" s="219">
        <f>BH11/AS11*100</f>
        <v>6.183368869936034</v>
      </c>
      <c r="BK11" s="123">
        <v>41016</v>
      </c>
    </row>
    <row r="12" spans="1:63" s="18" customFormat="1" ht="23.25" customHeight="1" thickBot="1">
      <c r="A12" s="308"/>
      <c r="B12" s="37" t="s">
        <v>16</v>
      </c>
      <c r="C12" s="134">
        <v>652</v>
      </c>
      <c r="D12" s="168">
        <f>IF(U12=0,0,ROUND(C12/U12*100000,1))</f>
        <v>1247.7</v>
      </c>
      <c r="E12" s="168">
        <v>100</v>
      </c>
      <c r="F12" s="138">
        <v>165</v>
      </c>
      <c r="G12" s="170">
        <f>IF(U12=0,0,ROUND(F12/U12*100000,1))</f>
        <v>315.8</v>
      </c>
      <c r="H12" s="168">
        <f>F12/C12*100</f>
        <v>25.306748466257666</v>
      </c>
      <c r="I12" s="138">
        <v>60</v>
      </c>
      <c r="J12" s="168">
        <f>IF(U12=0,0,ROUND(I12/U12*100000,1))</f>
        <v>114.8</v>
      </c>
      <c r="K12" s="168">
        <f>I12/C12*100</f>
        <v>9.202453987730062</v>
      </c>
      <c r="L12" s="138">
        <v>3</v>
      </c>
      <c r="M12" s="168">
        <f>IF(U12=0,0,ROUND(L12/U12*100000,1))</f>
        <v>5.7</v>
      </c>
      <c r="N12" s="168">
        <f>L12/C12*100</f>
        <v>0.4601226993865031</v>
      </c>
      <c r="O12" s="138">
        <v>22</v>
      </c>
      <c r="P12" s="168">
        <f>IF(U12=0,0,ROUND(O12/U12*100000,1))</f>
        <v>42.1</v>
      </c>
      <c r="Q12" s="168">
        <f>O12/C12*100</f>
        <v>3.374233128834356</v>
      </c>
      <c r="R12" s="138">
        <v>34</v>
      </c>
      <c r="S12" s="168">
        <f>IF(U12=0,0,ROUND(R12/U12*100000,1))</f>
        <v>65.1</v>
      </c>
      <c r="T12" s="220">
        <f>R12/C12*100</f>
        <v>5.214723926380368</v>
      </c>
      <c r="U12" s="126">
        <v>52256</v>
      </c>
      <c r="V12" s="309"/>
      <c r="W12" s="38" t="s">
        <v>16</v>
      </c>
      <c r="X12" s="134">
        <v>340</v>
      </c>
      <c r="Y12" s="174">
        <f>IF(AP12=0,0,ROUND(X12/AP12*100000,1))</f>
        <v>1348.5</v>
      </c>
      <c r="Z12" s="168">
        <v>100</v>
      </c>
      <c r="AA12" s="134">
        <v>94</v>
      </c>
      <c r="AB12" s="177">
        <f>IF(AP12=0,0,ROUND(AA12/AP12*100000,1))</f>
        <v>372.8</v>
      </c>
      <c r="AC12" s="216">
        <f>AA12/X12*100</f>
        <v>27.647058823529413</v>
      </c>
      <c r="AD12" s="134">
        <v>34</v>
      </c>
      <c r="AE12" s="174">
        <f>IF(AP12=0,0,ROUND(AD12/AP12*100000,1))</f>
        <v>134.9</v>
      </c>
      <c r="AF12" s="164">
        <f>AD12/X12*100</f>
        <v>10</v>
      </c>
      <c r="AG12" s="134" t="s">
        <v>55</v>
      </c>
      <c r="AH12" s="159" t="s">
        <v>55</v>
      </c>
      <c r="AI12" s="170" t="s">
        <v>55</v>
      </c>
      <c r="AJ12" s="134">
        <v>15</v>
      </c>
      <c r="AK12" s="174">
        <f>IF(AP12=0,0,ROUND(AJ12/AP12*100000,1))</f>
        <v>59.5</v>
      </c>
      <c r="AL12" s="168">
        <f>AJ12/X12*100</f>
        <v>4.411764705882353</v>
      </c>
      <c r="AM12" s="134">
        <v>18</v>
      </c>
      <c r="AN12" s="174">
        <f>IF(AP12=0,0,ROUND(AM12/AP12*100000,1))</f>
        <v>71.4</v>
      </c>
      <c r="AO12" s="220">
        <f>AM12/X12*100</f>
        <v>5.294117647058823</v>
      </c>
      <c r="AP12" s="127">
        <v>25213</v>
      </c>
      <c r="AQ12" s="310"/>
      <c r="AR12" s="39" t="s">
        <v>16</v>
      </c>
      <c r="AS12" s="134">
        <v>312</v>
      </c>
      <c r="AT12" s="174">
        <f>IF(BK12=0,0,ROUND(AS12/BK12*100000,1))</f>
        <v>1153.7</v>
      </c>
      <c r="AU12" s="168">
        <v>100</v>
      </c>
      <c r="AV12" s="134">
        <v>71</v>
      </c>
      <c r="AW12" s="174">
        <f>IF(BK12=0,0,ROUND(AV12/BK12*100000,1))</f>
        <v>262.5</v>
      </c>
      <c r="AX12" s="168">
        <f>AV12/AS12*100</f>
        <v>22.756410256410255</v>
      </c>
      <c r="AY12" s="134">
        <v>26</v>
      </c>
      <c r="AZ12" s="174">
        <f>IF(BK12=0,0,ROUND(AY12/BK12*100000,1))</f>
        <v>96.1</v>
      </c>
      <c r="BA12" s="168">
        <f>AY12/AS12*100</f>
        <v>8.333333333333332</v>
      </c>
      <c r="BB12" s="229" t="s">
        <v>51</v>
      </c>
      <c r="BC12" s="230" t="s">
        <v>51</v>
      </c>
      <c r="BD12" s="231" t="s">
        <v>51</v>
      </c>
      <c r="BE12" s="134">
        <v>7</v>
      </c>
      <c r="BF12" s="174">
        <f>IF(BK12=0,0,ROUND(BE12/BK12*100000,1))</f>
        <v>25.9</v>
      </c>
      <c r="BG12" s="164">
        <f>BE12/AS12*100</f>
        <v>2.2435897435897436</v>
      </c>
      <c r="BH12" s="134">
        <v>16</v>
      </c>
      <c r="BI12" s="174">
        <f>IF(BK12=0,0,ROUND(BH12/BK12*100000,1))</f>
        <v>59.2</v>
      </c>
      <c r="BJ12" s="220">
        <f>BH12/AS12*100</f>
        <v>5.128205128205128</v>
      </c>
      <c r="BK12" s="128">
        <v>27043</v>
      </c>
    </row>
    <row r="13" spans="1:63" s="18" customFormat="1" ht="25.5" customHeight="1">
      <c r="A13" s="308"/>
      <c r="B13" s="60"/>
      <c r="C13" s="61"/>
      <c r="D13" s="62"/>
      <c r="E13" s="62"/>
      <c r="F13" s="61"/>
      <c r="G13" s="62"/>
      <c r="H13" s="62"/>
      <c r="I13" s="61"/>
      <c r="J13" s="62"/>
      <c r="K13" s="62"/>
      <c r="L13" s="61"/>
      <c r="M13" s="63"/>
      <c r="N13" s="63"/>
      <c r="O13" s="61"/>
      <c r="P13" s="63"/>
      <c r="Q13" s="63"/>
      <c r="R13" s="61"/>
      <c r="S13" s="63"/>
      <c r="T13" s="63"/>
      <c r="U13" s="64"/>
      <c r="V13" s="309"/>
      <c r="W13" s="65"/>
      <c r="X13" s="66"/>
      <c r="Y13" s="62"/>
      <c r="Z13" s="62"/>
      <c r="AA13" s="66"/>
      <c r="AB13" s="62"/>
      <c r="AC13" s="62"/>
      <c r="AD13" s="66"/>
      <c r="AE13" s="63"/>
      <c r="AF13" s="63"/>
      <c r="AG13" s="66"/>
      <c r="AH13" s="63"/>
      <c r="AI13" s="63"/>
      <c r="AJ13" s="66"/>
      <c r="AK13" s="63"/>
      <c r="AL13" s="63"/>
      <c r="AM13" s="112"/>
      <c r="AN13" s="63"/>
      <c r="AO13" s="63"/>
      <c r="AP13" s="67"/>
      <c r="AQ13" s="310"/>
      <c r="AR13" s="68"/>
      <c r="AS13" s="66"/>
      <c r="AT13" s="69"/>
      <c r="AU13" s="69"/>
      <c r="AV13" s="112"/>
      <c r="AW13" s="69"/>
      <c r="AX13" s="69"/>
      <c r="AY13" s="66"/>
      <c r="AZ13" s="70"/>
      <c r="BA13" s="70"/>
      <c r="BB13" s="66"/>
      <c r="BC13" s="70"/>
      <c r="BD13" s="70"/>
      <c r="BE13" s="66"/>
      <c r="BF13" s="70"/>
      <c r="BG13" s="70"/>
      <c r="BH13" s="66"/>
      <c r="BI13" s="70"/>
      <c r="BJ13" s="70"/>
      <c r="BK13" s="67"/>
    </row>
    <row r="14" spans="1:63" s="18" customFormat="1" ht="25.5" customHeight="1">
      <c r="A14" s="308"/>
      <c r="B14" s="60"/>
      <c r="C14" s="61"/>
      <c r="D14" s="62"/>
      <c r="E14" s="62"/>
      <c r="F14" s="61"/>
      <c r="G14" s="62"/>
      <c r="H14" s="62"/>
      <c r="I14" s="61"/>
      <c r="J14" s="62"/>
      <c r="K14" s="62"/>
      <c r="L14" s="61"/>
      <c r="M14" s="63"/>
      <c r="N14" s="63"/>
      <c r="O14" s="61"/>
      <c r="P14" s="63"/>
      <c r="Q14" s="63"/>
      <c r="R14" s="61"/>
      <c r="S14" s="63"/>
      <c r="T14" s="63"/>
      <c r="U14" s="64"/>
      <c r="V14" s="309"/>
      <c r="W14" s="65"/>
      <c r="X14" s="66"/>
      <c r="Y14" s="62"/>
      <c r="Z14" s="62"/>
      <c r="AA14" s="66"/>
      <c r="AB14" s="62"/>
      <c r="AC14" s="62"/>
      <c r="AD14" s="66"/>
      <c r="AE14" s="63"/>
      <c r="AF14" s="63"/>
      <c r="AG14" s="66"/>
      <c r="AH14" s="63"/>
      <c r="AI14" s="63"/>
      <c r="AJ14" s="66"/>
      <c r="AK14" s="63"/>
      <c r="AL14" s="63"/>
      <c r="AM14" s="66"/>
      <c r="AN14" s="63"/>
      <c r="AO14" s="63"/>
      <c r="AP14" s="67"/>
      <c r="AQ14" s="310"/>
      <c r="AR14" s="68"/>
      <c r="AS14" s="66"/>
      <c r="AT14" s="69"/>
      <c r="AU14" s="69"/>
      <c r="AV14" s="112"/>
      <c r="AW14" s="69"/>
      <c r="AX14" s="69"/>
      <c r="AY14" s="66"/>
      <c r="AZ14" s="70"/>
      <c r="BA14" s="70"/>
      <c r="BB14" s="66"/>
      <c r="BC14" s="70"/>
      <c r="BD14" s="70"/>
      <c r="BE14" s="66"/>
      <c r="BF14" s="70"/>
      <c r="BG14" s="70"/>
      <c r="BH14" s="66"/>
      <c r="BI14" s="70"/>
      <c r="BJ14" s="70"/>
      <c r="BK14" s="67"/>
    </row>
    <row r="15" spans="1:62" s="18" customFormat="1" ht="25.5" customHeight="1" thickBot="1">
      <c r="A15" s="308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40"/>
      <c r="O15" s="40"/>
      <c r="R15" s="40"/>
      <c r="V15" s="309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40"/>
      <c r="AJ15" s="40"/>
      <c r="AK15" s="16"/>
      <c r="AL15" s="16"/>
      <c r="AM15" s="16"/>
      <c r="AN15" s="16"/>
      <c r="AO15" s="16"/>
      <c r="AQ15" s="310"/>
      <c r="AR15" s="41"/>
      <c r="AS15" s="16"/>
      <c r="AT15" s="16"/>
      <c r="AU15" s="16"/>
      <c r="AV15" s="114"/>
      <c r="AW15" s="16"/>
      <c r="AX15" s="16"/>
      <c r="AY15" s="16"/>
      <c r="AZ15" s="16"/>
      <c r="BA15" s="16"/>
      <c r="BB15" s="40"/>
      <c r="BE15" s="40"/>
      <c r="BF15" s="16"/>
      <c r="BG15" s="16"/>
      <c r="BH15" s="16"/>
      <c r="BI15" s="16"/>
      <c r="BJ15" s="16"/>
    </row>
    <row r="16" spans="1:230" s="18" customFormat="1" ht="13.5">
      <c r="A16" s="308"/>
      <c r="B16" s="42"/>
      <c r="C16" s="241" t="s">
        <v>34</v>
      </c>
      <c r="D16" s="242"/>
      <c r="E16" s="242"/>
      <c r="F16" s="242"/>
      <c r="G16" s="242"/>
      <c r="H16" s="242"/>
      <c r="I16" s="242"/>
      <c r="J16" s="242"/>
      <c r="K16" s="243"/>
      <c r="L16" s="247" t="s">
        <v>37</v>
      </c>
      <c r="M16" s="247"/>
      <c r="N16" s="243"/>
      <c r="O16" s="241" t="s">
        <v>38</v>
      </c>
      <c r="P16" s="247"/>
      <c r="Q16" s="243"/>
      <c r="R16" s="241" t="s">
        <v>39</v>
      </c>
      <c r="S16" s="247"/>
      <c r="T16" s="242"/>
      <c r="U16" s="103"/>
      <c r="V16" s="309"/>
      <c r="W16" s="44"/>
      <c r="X16" s="241" t="s">
        <v>34</v>
      </c>
      <c r="Y16" s="247"/>
      <c r="Z16" s="247"/>
      <c r="AA16" s="247"/>
      <c r="AB16" s="247"/>
      <c r="AC16" s="247"/>
      <c r="AD16" s="247"/>
      <c r="AE16" s="247"/>
      <c r="AF16" s="269"/>
      <c r="AG16" s="241" t="s">
        <v>37</v>
      </c>
      <c r="AH16" s="247"/>
      <c r="AI16" s="269"/>
      <c r="AJ16" s="241" t="s">
        <v>38</v>
      </c>
      <c r="AK16" s="247"/>
      <c r="AL16" s="269"/>
      <c r="AM16" s="241" t="s">
        <v>39</v>
      </c>
      <c r="AN16" s="247"/>
      <c r="AO16" s="266"/>
      <c r="AP16" s="43"/>
      <c r="AQ16" s="310"/>
      <c r="AR16" s="45"/>
      <c r="AS16" s="241" t="s">
        <v>34</v>
      </c>
      <c r="AT16" s="242"/>
      <c r="AU16" s="242"/>
      <c r="AV16" s="242"/>
      <c r="AW16" s="242"/>
      <c r="AX16" s="242"/>
      <c r="AY16" s="242"/>
      <c r="AZ16" s="242"/>
      <c r="BA16" s="243"/>
      <c r="BB16" s="247" t="s">
        <v>37</v>
      </c>
      <c r="BC16" s="247"/>
      <c r="BD16" s="243"/>
      <c r="BE16" s="241" t="s">
        <v>38</v>
      </c>
      <c r="BF16" s="247"/>
      <c r="BG16" s="243"/>
      <c r="BH16" s="241" t="s">
        <v>39</v>
      </c>
      <c r="BI16" s="247"/>
      <c r="BJ16" s="261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</row>
    <row r="17" spans="1:62" s="18" customFormat="1" ht="13.5">
      <c r="A17" s="308"/>
      <c r="B17" s="46"/>
      <c r="C17" s="244"/>
      <c r="D17" s="245"/>
      <c r="E17" s="245"/>
      <c r="F17" s="245"/>
      <c r="G17" s="245"/>
      <c r="H17" s="245"/>
      <c r="I17" s="245"/>
      <c r="J17" s="245"/>
      <c r="K17" s="246"/>
      <c r="L17" s="248"/>
      <c r="M17" s="248"/>
      <c r="N17" s="246"/>
      <c r="O17" s="255"/>
      <c r="P17" s="248"/>
      <c r="Q17" s="246"/>
      <c r="R17" s="255"/>
      <c r="S17" s="248"/>
      <c r="T17" s="245"/>
      <c r="U17" s="130"/>
      <c r="V17" s="309"/>
      <c r="W17" s="33"/>
      <c r="X17" s="255"/>
      <c r="Y17" s="248"/>
      <c r="Z17" s="248"/>
      <c r="AA17" s="248"/>
      <c r="AB17" s="248"/>
      <c r="AC17" s="248"/>
      <c r="AD17" s="248"/>
      <c r="AE17" s="248"/>
      <c r="AF17" s="270"/>
      <c r="AG17" s="255"/>
      <c r="AH17" s="248"/>
      <c r="AI17" s="270"/>
      <c r="AJ17" s="255"/>
      <c r="AK17" s="248"/>
      <c r="AL17" s="270"/>
      <c r="AM17" s="255"/>
      <c r="AN17" s="248"/>
      <c r="AO17" s="280"/>
      <c r="AQ17" s="310"/>
      <c r="AR17" s="36"/>
      <c r="AS17" s="244"/>
      <c r="AT17" s="245"/>
      <c r="AU17" s="245"/>
      <c r="AV17" s="245"/>
      <c r="AW17" s="245"/>
      <c r="AX17" s="245"/>
      <c r="AY17" s="245"/>
      <c r="AZ17" s="245"/>
      <c r="BA17" s="246"/>
      <c r="BB17" s="248"/>
      <c r="BC17" s="248"/>
      <c r="BD17" s="246"/>
      <c r="BE17" s="255"/>
      <c r="BF17" s="248"/>
      <c r="BG17" s="246"/>
      <c r="BH17" s="255"/>
      <c r="BI17" s="248"/>
      <c r="BJ17" s="262"/>
    </row>
    <row r="18" spans="1:62" s="18" customFormat="1" ht="19.5" customHeight="1">
      <c r="A18" s="308"/>
      <c r="B18" s="14"/>
      <c r="C18" s="85"/>
      <c r="D18" s="86"/>
      <c r="E18" s="131"/>
      <c r="F18" s="311" t="s">
        <v>35</v>
      </c>
      <c r="G18" s="312"/>
      <c r="H18" s="253"/>
      <c r="I18" s="296" t="s">
        <v>36</v>
      </c>
      <c r="J18" s="297"/>
      <c r="K18" s="298"/>
      <c r="L18" s="249"/>
      <c r="M18" s="249"/>
      <c r="N18" s="250"/>
      <c r="O18" s="256"/>
      <c r="P18" s="249"/>
      <c r="Q18" s="250"/>
      <c r="R18" s="256"/>
      <c r="S18" s="249"/>
      <c r="T18" s="257"/>
      <c r="U18" s="103"/>
      <c r="V18" s="309"/>
      <c r="W18" s="17"/>
      <c r="X18" s="85"/>
      <c r="Y18" s="86"/>
      <c r="Z18" s="131"/>
      <c r="AA18" s="311" t="s">
        <v>35</v>
      </c>
      <c r="AB18" s="313"/>
      <c r="AC18" s="314"/>
      <c r="AD18" s="296" t="s">
        <v>36</v>
      </c>
      <c r="AE18" s="315"/>
      <c r="AF18" s="316"/>
      <c r="AG18" s="256"/>
      <c r="AH18" s="249"/>
      <c r="AI18" s="272"/>
      <c r="AJ18" s="256"/>
      <c r="AK18" s="249"/>
      <c r="AL18" s="272"/>
      <c r="AM18" s="256"/>
      <c r="AN18" s="249"/>
      <c r="AO18" s="281"/>
      <c r="AQ18" s="310"/>
      <c r="AR18" s="47"/>
      <c r="AS18" s="85"/>
      <c r="AT18" s="86"/>
      <c r="AU18" s="131"/>
      <c r="AV18" s="311" t="s">
        <v>35</v>
      </c>
      <c r="AW18" s="312"/>
      <c r="AX18" s="253"/>
      <c r="AY18" s="296" t="s">
        <v>36</v>
      </c>
      <c r="AZ18" s="297"/>
      <c r="BA18" s="298"/>
      <c r="BB18" s="249"/>
      <c r="BC18" s="249"/>
      <c r="BD18" s="250"/>
      <c r="BE18" s="256"/>
      <c r="BF18" s="249"/>
      <c r="BG18" s="250"/>
      <c r="BH18" s="256"/>
      <c r="BI18" s="249"/>
      <c r="BJ18" s="267"/>
    </row>
    <row r="19" spans="1:62" s="18" customFormat="1" ht="32.25" customHeight="1" thickBot="1">
      <c r="A19" s="308"/>
      <c r="B19" s="14"/>
      <c r="C19" s="12" t="s">
        <v>7</v>
      </c>
      <c r="D19" s="20" t="s">
        <v>26</v>
      </c>
      <c r="E19" s="77" t="s">
        <v>29</v>
      </c>
      <c r="F19" s="21" t="s">
        <v>8</v>
      </c>
      <c r="G19" s="20" t="s">
        <v>6</v>
      </c>
      <c r="H19" s="82" t="s">
        <v>29</v>
      </c>
      <c r="I19" s="81" t="s">
        <v>8</v>
      </c>
      <c r="J19" s="73" t="s">
        <v>6</v>
      </c>
      <c r="K19" s="97" t="s">
        <v>33</v>
      </c>
      <c r="L19" s="98" t="s">
        <v>49</v>
      </c>
      <c r="M19" s="99" t="s">
        <v>50</v>
      </c>
      <c r="N19" s="77" t="s">
        <v>29</v>
      </c>
      <c r="O19" s="12" t="s">
        <v>32</v>
      </c>
      <c r="P19" s="20" t="s">
        <v>26</v>
      </c>
      <c r="Q19" s="77" t="s">
        <v>29</v>
      </c>
      <c r="R19" s="12" t="s">
        <v>32</v>
      </c>
      <c r="S19" s="20" t="s">
        <v>26</v>
      </c>
      <c r="T19" s="102" t="s">
        <v>29</v>
      </c>
      <c r="U19" s="103"/>
      <c r="V19" s="309"/>
      <c r="W19" s="48"/>
      <c r="X19" s="12" t="s">
        <v>7</v>
      </c>
      <c r="Y19" s="20" t="s">
        <v>26</v>
      </c>
      <c r="Z19" s="77" t="s">
        <v>29</v>
      </c>
      <c r="AA19" s="21" t="s">
        <v>8</v>
      </c>
      <c r="AB19" s="20" t="s">
        <v>6</v>
      </c>
      <c r="AC19" s="82" t="s">
        <v>29</v>
      </c>
      <c r="AD19" s="81" t="s">
        <v>8</v>
      </c>
      <c r="AE19" s="73" t="s">
        <v>6</v>
      </c>
      <c r="AF19" s="97" t="s">
        <v>33</v>
      </c>
      <c r="AG19" s="88" t="s">
        <v>7</v>
      </c>
      <c r="AH19" s="20" t="s">
        <v>26</v>
      </c>
      <c r="AI19" s="77" t="s">
        <v>29</v>
      </c>
      <c r="AJ19" s="12" t="s">
        <v>32</v>
      </c>
      <c r="AK19" s="20" t="s">
        <v>26</v>
      </c>
      <c r="AL19" s="77" t="s">
        <v>29</v>
      </c>
      <c r="AM19" s="12" t="s">
        <v>32</v>
      </c>
      <c r="AN19" s="20" t="s">
        <v>26</v>
      </c>
      <c r="AO19" s="94" t="s">
        <v>29</v>
      </c>
      <c r="AQ19" s="310"/>
      <c r="AR19" s="47"/>
      <c r="AS19" s="12" t="s">
        <v>7</v>
      </c>
      <c r="AT19" s="20" t="s">
        <v>26</v>
      </c>
      <c r="AU19" s="77" t="s">
        <v>29</v>
      </c>
      <c r="AV19" s="21" t="s">
        <v>8</v>
      </c>
      <c r="AW19" s="20" t="s">
        <v>6</v>
      </c>
      <c r="AX19" s="82" t="s">
        <v>29</v>
      </c>
      <c r="AY19" s="81" t="s">
        <v>8</v>
      </c>
      <c r="AZ19" s="73" t="s">
        <v>6</v>
      </c>
      <c r="BA19" s="97" t="s">
        <v>33</v>
      </c>
      <c r="BB19" s="88" t="s">
        <v>7</v>
      </c>
      <c r="BC19" s="20" t="s">
        <v>26</v>
      </c>
      <c r="BD19" s="77" t="s">
        <v>29</v>
      </c>
      <c r="BE19" s="12" t="s">
        <v>32</v>
      </c>
      <c r="BF19" s="20" t="s">
        <v>26</v>
      </c>
      <c r="BG19" s="77" t="s">
        <v>29</v>
      </c>
      <c r="BH19" s="12" t="s">
        <v>32</v>
      </c>
      <c r="BI19" s="20" t="s">
        <v>26</v>
      </c>
      <c r="BJ19" s="94" t="s">
        <v>29</v>
      </c>
    </row>
    <row r="20" spans="1:62" s="18" customFormat="1" ht="21" customHeight="1" thickBot="1">
      <c r="A20" s="308"/>
      <c r="B20" s="49" t="s">
        <v>12</v>
      </c>
      <c r="C20" s="136">
        <v>196723</v>
      </c>
      <c r="D20" s="166">
        <v>156.5</v>
      </c>
      <c r="E20" s="166">
        <f>C20/C8*100</f>
        <v>15.509099394845304</v>
      </c>
      <c r="F20" s="136">
        <v>39956</v>
      </c>
      <c r="G20" s="178">
        <v>31.8</v>
      </c>
      <c r="H20" s="166">
        <f>F20/C8*100</f>
        <v>3.1500209707072333</v>
      </c>
      <c r="I20" s="136">
        <v>34853</v>
      </c>
      <c r="J20" s="179">
        <v>27.7</v>
      </c>
      <c r="K20" s="169">
        <f>I20/C8*100</f>
        <v>2.7477145082605667</v>
      </c>
      <c r="L20" s="139">
        <v>122969</v>
      </c>
      <c r="M20" s="180">
        <v>97.8</v>
      </c>
      <c r="N20" s="181">
        <f>L20/C8*100</f>
        <v>9.694537209603007</v>
      </c>
      <c r="O20" s="136">
        <v>39574</v>
      </c>
      <c r="P20" s="180">
        <f>O20/U8*100000</f>
        <v>31.481893973143254</v>
      </c>
      <c r="Q20" s="181">
        <f>O20/C8*100</f>
        <v>3.1199051430265303</v>
      </c>
      <c r="R20" s="136">
        <v>69720</v>
      </c>
      <c r="S20" s="180">
        <v>55.5</v>
      </c>
      <c r="T20" s="224">
        <f>R20/C8*100</f>
        <v>5.496532737954457</v>
      </c>
      <c r="U20" s="103"/>
      <c r="V20" s="309"/>
      <c r="W20" s="50" t="s">
        <v>12</v>
      </c>
      <c r="X20" s="136">
        <v>91445</v>
      </c>
      <c r="Y20" s="166">
        <v>149.5</v>
      </c>
      <c r="Z20" s="166">
        <f>X20/X8*100</f>
        <v>13.882984860722289</v>
      </c>
      <c r="AA20" s="136">
        <v>22212</v>
      </c>
      <c r="AB20" s="178">
        <v>36.3</v>
      </c>
      <c r="AC20" s="166">
        <f>AA20/X8*100</f>
        <v>3.3721784649391817</v>
      </c>
      <c r="AD20" s="136">
        <v>19872</v>
      </c>
      <c r="AE20" s="179">
        <v>32.5</v>
      </c>
      <c r="AF20" s="169">
        <f>AD20/X8*100</f>
        <v>3.0169246558288956</v>
      </c>
      <c r="AG20" s="139">
        <v>66362</v>
      </c>
      <c r="AH20" s="180">
        <v>108.5</v>
      </c>
      <c r="AI20" s="181">
        <f>AG20/X8*100</f>
        <v>10.07493729922087</v>
      </c>
      <c r="AJ20" s="136">
        <v>23043</v>
      </c>
      <c r="AK20" s="180">
        <v>37.7</v>
      </c>
      <c r="AL20" s="181">
        <f>AJ20/X8*100</f>
        <v>3.498339112533476</v>
      </c>
      <c r="AM20" s="136">
        <v>16821</v>
      </c>
      <c r="AN20" s="180">
        <v>27.5</v>
      </c>
      <c r="AO20" s="182">
        <f>AM20/X8*100</f>
        <v>2.5537283431812523</v>
      </c>
      <c r="AQ20" s="310"/>
      <c r="AR20" s="51" t="s">
        <v>12</v>
      </c>
      <c r="AS20" s="194">
        <v>105278</v>
      </c>
      <c r="AT20" s="166">
        <v>163.2</v>
      </c>
      <c r="AU20" s="166">
        <f>AS20/AS8*100</f>
        <v>17.26570802555793</v>
      </c>
      <c r="AV20" s="194">
        <v>17744</v>
      </c>
      <c r="AW20" s="178">
        <v>27.5</v>
      </c>
      <c r="AX20" s="166">
        <f>AV20/AS8*100</f>
        <v>2.9100355554389323</v>
      </c>
      <c r="AY20" s="194">
        <v>14981</v>
      </c>
      <c r="AZ20" s="179">
        <v>23.2</v>
      </c>
      <c r="BA20" s="169">
        <f>AY20/AS8*100</f>
        <v>2.4569005103714296</v>
      </c>
      <c r="BB20" s="196">
        <v>56607</v>
      </c>
      <c r="BC20" s="180">
        <v>87.7</v>
      </c>
      <c r="BD20" s="181">
        <f>BB20/AS8*100</f>
        <v>9.283610385861794</v>
      </c>
      <c r="BE20" s="194">
        <v>16531</v>
      </c>
      <c r="BF20" s="180">
        <v>25.6</v>
      </c>
      <c r="BG20" s="181">
        <f>BE20/AS8*100</f>
        <v>2.711102218606909</v>
      </c>
      <c r="BH20" s="194">
        <v>52899</v>
      </c>
      <c r="BI20" s="180">
        <v>82</v>
      </c>
      <c r="BJ20" s="182">
        <f>BH20/AS8*100</f>
        <v>8.675494299321691</v>
      </c>
    </row>
    <row r="21" spans="1:62" s="18" customFormat="1" ht="21" customHeight="1" thickBot="1">
      <c r="A21" s="308"/>
      <c r="B21" s="49" t="s">
        <v>13</v>
      </c>
      <c r="C21" s="136">
        <v>3507</v>
      </c>
      <c r="D21" s="164">
        <f>C21/U9*100000</f>
        <v>173.78592666005946</v>
      </c>
      <c r="E21" s="165">
        <f>C21/C9*100</f>
        <v>16.297983083929736</v>
      </c>
      <c r="F21" s="136">
        <v>753</v>
      </c>
      <c r="G21" s="183">
        <f>F21/U9*100000</f>
        <v>37.31417244796828</v>
      </c>
      <c r="H21" s="166">
        <f>F21/C9*100</f>
        <v>3.49939585463333</v>
      </c>
      <c r="I21" s="136">
        <v>368</v>
      </c>
      <c r="J21" s="184">
        <f>I21/U9*100000</f>
        <v>18.23587710604559</v>
      </c>
      <c r="K21" s="166">
        <f>I21/C9*100</f>
        <v>1.710196114880565</v>
      </c>
      <c r="L21" s="139">
        <v>1852</v>
      </c>
      <c r="M21" s="180">
        <f>L21/U9*100000</f>
        <v>91.77403369672943</v>
      </c>
      <c r="N21" s="181">
        <f>L21/C9*100</f>
        <v>8.606747839018496</v>
      </c>
      <c r="O21" s="136">
        <v>764</v>
      </c>
      <c r="P21" s="180">
        <f>O21/U9*100000</f>
        <v>37.85926660059465</v>
      </c>
      <c r="Q21" s="181">
        <f>O21/C9*100</f>
        <v>3.5505158471976954</v>
      </c>
      <c r="R21" s="136">
        <v>1592</v>
      </c>
      <c r="S21" s="180">
        <f>R21/U9*100000</f>
        <v>78.88999008919723</v>
      </c>
      <c r="T21" s="224">
        <f>R21/C9*100</f>
        <v>7.3984571056789665</v>
      </c>
      <c r="U21" s="83"/>
      <c r="V21" s="309"/>
      <c r="W21" s="52" t="s">
        <v>13</v>
      </c>
      <c r="X21" s="136">
        <v>1640</v>
      </c>
      <c r="Y21" s="164">
        <f>X21/AP9*100000</f>
        <v>167.68916155419222</v>
      </c>
      <c r="Z21" s="165">
        <f>X21/X9*100</f>
        <v>14.684813753581663</v>
      </c>
      <c r="AA21" s="136">
        <v>425</v>
      </c>
      <c r="AB21" s="183">
        <f>AA21/AP9*100000</f>
        <v>43.4560327198364</v>
      </c>
      <c r="AC21" s="166">
        <f>AA21/X9*100</f>
        <v>3.805515759312321</v>
      </c>
      <c r="AD21" s="136">
        <v>215</v>
      </c>
      <c r="AE21" s="184">
        <f>AD21/AP9*100000</f>
        <v>21.98364008179959</v>
      </c>
      <c r="AF21" s="166">
        <f>AD21/X9*100</f>
        <v>1.9251432664756447</v>
      </c>
      <c r="AG21" s="139">
        <v>1105</v>
      </c>
      <c r="AH21" s="180">
        <f>AG21/AP9*100000</f>
        <v>112.98568507157464</v>
      </c>
      <c r="AI21" s="181">
        <f>AG21/X9*100</f>
        <v>9.894340974212035</v>
      </c>
      <c r="AJ21" s="136">
        <v>432</v>
      </c>
      <c r="AK21" s="180">
        <f>AJ21/AP9*100000</f>
        <v>44.171779141104295</v>
      </c>
      <c r="AL21" s="181">
        <f>AJ21/X9*100</f>
        <v>3.8681948424068766</v>
      </c>
      <c r="AM21" s="136">
        <v>433</v>
      </c>
      <c r="AN21" s="180">
        <f>AM21/AP9*100000</f>
        <v>44.27402862985685</v>
      </c>
      <c r="AO21" s="182">
        <f>AM21/X9*100</f>
        <v>3.8771489971346704</v>
      </c>
      <c r="AQ21" s="310"/>
      <c r="AR21" s="28" t="s">
        <v>13</v>
      </c>
      <c r="AS21" s="194">
        <v>1867</v>
      </c>
      <c r="AT21" s="164">
        <f>AS21/BK9*100000</f>
        <v>179.51923076923077</v>
      </c>
      <c r="AU21" s="165">
        <f>AS21/AS9*100</f>
        <v>18.03864734299517</v>
      </c>
      <c r="AV21" s="194">
        <v>328</v>
      </c>
      <c r="AW21" s="183">
        <f>AV21/BK9*100000</f>
        <v>31.538461538461537</v>
      </c>
      <c r="AX21" s="166">
        <f>AV21/AS9*100</f>
        <v>3.169082125603865</v>
      </c>
      <c r="AY21" s="194">
        <v>153</v>
      </c>
      <c r="AZ21" s="184">
        <f>AY21/BK9*100000</f>
        <v>14.711538461538462</v>
      </c>
      <c r="BA21" s="166">
        <f>AY21/AS9*100</f>
        <v>1.4782608695652173</v>
      </c>
      <c r="BB21" s="196">
        <v>747</v>
      </c>
      <c r="BC21" s="180">
        <f>BB21/BK9*100000</f>
        <v>71.82692307692308</v>
      </c>
      <c r="BD21" s="181">
        <f>BB21/AS9*100</f>
        <v>7.217391304347825</v>
      </c>
      <c r="BE21" s="194">
        <v>332</v>
      </c>
      <c r="BF21" s="180">
        <f>BE21/BK9*100000</f>
        <v>31.923076923076923</v>
      </c>
      <c r="BG21" s="181">
        <f>BE21/AS9*100</f>
        <v>3.207729468599034</v>
      </c>
      <c r="BH21" s="194">
        <v>1159</v>
      </c>
      <c r="BI21" s="180">
        <f>BH21/BK9*100000</f>
        <v>111.4423076923077</v>
      </c>
      <c r="BJ21" s="182">
        <f>BH21/AS9*100</f>
        <v>11.198067632850242</v>
      </c>
    </row>
    <row r="22" spans="1:62" s="18" customFormat="1" ht="21" customHeight="1" thickBot="1">
      <c r="A22" s="308"/>
      <c r="B22" s="31" t="s">
        <v>21</v>
      </c>
      <c r="C22" s="137">
        <f>SUM(C23:C24)</f>
        <v>288</v>
      </c>
      <c r="D22" s="166">
        <f>C22/U10*100000</f>
        <v>218.68877853205157</v>
      </c>
      <c r="E22" s="166">
        <f>C22/C10*100</f>
        <v>17.26618705035971</v>
      </c>
      <c r="F22" s="137">
        <f>SUM(F23:F24)</f>
        <v>85</v>
      </c>
      <c r="G22" s="183">
        <f>F22/U10*100000</f>
        <v>64.543563108418</v>
      </c>
      <c r="H22" s="166">
        <f>F22/C10*100</f>
        <v>5.095923261390888</v>
      </c>
      <c r="I22" s="137">
        <f>SUM(I23:I24)</f>
        <v>22</v>
      </c>
      <c r="J22" s="179">
        <f>I22/U10*100000</f>
        <v>16.70539280453172</v>
      </c>
      <c r="K22" s="166">
        <f>I22/C10*100</f>
        <v>1.3189448441247003</v>
      </c>
      <c r="L22" s="140">
        <f>SUM(L23:L24)</f>
        <v>114</v>
      </c>
      <c r="M22" s="180">
        <f>L22/U10*100000</f>
        <v>86.56430816893707</v>
      </c>
      <c r="N22" s="180">
        <f>L22/C10*100</f>
        <v>6.83453237410072</v>
      </c>
      <c r="O22" s="140">
        <f>SUM(O23:O24)</f>
        <v>57</v>
      </c>
      <c r="P22" s="180">
        <f>O22/U10*100000</f>
        <v>43.28215408446854</v>
      </c>
      <c r="Q22" s="180">
        <f>O22/C10*100</f>
        <v>3.41726618705036</v>
      </c>
      <c r="R22" s="137">
        <f>R23+R24</f>
        <v>224</v>
      </c>
      <c r="S22" s="180">
        <f>R22/U10*100000</f>
        <v>170.09127219159566</v>
      </c>
      <c r="T22" s="225">
        <f>R22/C10*100</f>
        <v>13.42925659472422</v>
      </c>
      <c r="U22" s="83"/>
      <c r="V22" s="309"/>
      <c r="W22" s="53" t="s">
        <v>22</v>
      </c>
      <c r="X22" s="137">
        <f>SUM(X23:X24)</f>
        <v>149</v>
      </c>
      <c r="Y22" s="166">
        <f>X22/AP10*100000</f>
        <v>234.1478745973128</v>
      </c>
      <c r="Z22" s="166">
        <f>X22/X10*100</f>
        <v>16.798196166854567</v>
      </c>
      <c r="AA22" s="137">
        <f>SUM(AA23:AA24)</f>
        <v>49</v>
      </c>
      <c r="AB22" s="183">
        <f>AA22/AP10*100000</f>
        <v>77.0016500353579</v>
      </c>
      <c r="AC22" s="166">
        <f>AA22/X10*100</f>
        <v>5.5242390078917705</v>
      </c>
      <c r="AD22" s="137">
        <f>SUM(AD23:AD24)</f>
        <v>17</v>
      </c>
      <c r="AE22" s="179">
        <f>AD22/AP10*100000</f>
        <v>26.71485817553233</v>
      </c>
      <c r="AF22" s="166">
        <f>AD22/X10*100</f>
        <v>1.9165727170236753</v>
      </c>
      <c r="AG22" s="140">
        <f>SUM(AG23:AG24)</f>
        <v>76</v>
      </c>
      <c r="AH22" s="180">
        <f>AG22/AP10*100000</f>
        <v>119.43113066708572</v>
      </c>
      <c r="AI22" s="180">
        <f>AG22/X10*100</f>
        <v>8.568207440811724</v>
      </c>
      <c r="AJ22" s="137">
        <f>SUM(AJ23:AJ24)</f>
        <v>40</v>
      </c>
      <c r="AK22" s="180">
        <f>AJ22/AP10*100000</f>
        <v>62.85848982478196</v>
      </c>
      <c r="AL22" s="180">
        <f>AJ22/X10*100</f>
        <v>4.509582863585118</v>
      </c>
      <c r="AM22" s="137">
        <f>SUM(AM23:AM24)</f>
        <v>65</v>
      </c>
      <c r="AN22" s="180">
        <f>AM22/AP10*100000</f>
        <v>102.14504596527068</v>
      </c>
      <c r="AO22" s="185">
        <f>AM22/X10*100</f>
        <v>7.328072153325817</v>
      </c>
      <c r="AQ22" s="310"/>
      <c r="AR22" s="54" t="s">
        <v>22</v>
      </c>
      <c r="AS22" s="197">
        <f>SUM(AS23:AS24)</f>
        <v>139</v>
      </c>
      <c r="AT22" s="166">
        <f>AS22/BK10*100000</f>
        <v>204.23456118955613</v>
      </c>
      <c r="AU22" s="166">
        <f>AS22/AS10*100</f>
        <v>17.797695262483995</v>
      </c>
      <c r="AV22" s="197">
        <f>SUM(AV23:AV24)</f>
        <v>36</v>
      </c>
      <c r="AW22" s="183">
        <f>AV22/BK10*100000</f>
        <v>52.89528203470518</v>
      </c>
      <c r="AX22" s="166">
        <f>AV22/AS10*100</f>
        <v>4.609475032010243</v>
      </c>
      <c r="AY22" s="197">
        <f>SUM(AY23:AY24)</f>
        <v>5</v>
      </c>
      <c r="AZ22" s="179">
        <f>AY22/BK10*100000</f>
        <v>7.346566949264608</v>
      </c>
      <c r="BA22" s="166">
        <f>AY22/AS10*100</f>
        <v>0.6402048655569782</v>
      </c>
      <c r="BB22" s="198">
        <f>SUM(BB23:BB24)</f>
        <v>38</v>
      </c>
      <c r="BC22" s="180">
        <f>BB22/BK10*100000</f>
        <v>55.83390881441102</v>
      </c>
      <c r="BD22" s="180">
        <f>BB22/AS10*100</f>
        <v>4.865556978233035</v>
      </c>
      <c r="BE22" s="197">
        <f>SUM(BE23:BE24)</f>
        <v>17</v>
      </c>
      <c r="BF22" s="180">
        <f>BE22/BK10*100000</f>
        <v>24.97832762749967</v>
      </c>
      <c r="BG22" s="180">
        <f>BE22/AS10*100</f>
        <v>2.176696542893726</v>
      </c>
      <c r="BH22" s="197">
        <f>SUM(BH23:BH24)</f>
        <v>159</v>
      </c>
      <c r="BI22" s="180">
        <f>BH22/BK10*100000</f>
        <v>233.62082898661455</v>
      </c>
      <c r="BJ22" s="185">
        <f>BH22/AS10*100</f>
        <v>20.358514724711906</v>
      </c>
    </row>
    <row r="23" spans="1:62" s="18" customFormat="1" ht="21" customHeight="1">
      <c r="A23" s="308"/>
      <c r="B23" s="34" t="s">
        <v>15</v>
      </c>
      <c r="C23" s="136">
        <v>172</v>
      </c>
      <c r="D23" s="167">
        <f>C23/U11*100000</f>
        <v>216.52106044965885</v>
      </c>
      <c r="E23" s="167">
        <f>C23/C11*100</f>
        <v>16.92913385826772</v>
      </c>
      <c r="F23" s="136">
        <v>46</v>
      </c>
      <c r="G23" s="186">
        <f>F23/U11*100000</f>
        <v>57.906795236536674</v>
      </c>
      <c r="H23" s="167">
        <f>F23/C11*100</f>
        <v>4.52755905511811</v>
      </c>
      <c r="I23" s="136">
        <v>18</v>
      </c>
      <c r="J23" s="187">
        <f>I23/U11*100000</f>
        <v>22.65918074473174</v>
      </c>
      <c r="K23" s="167">
        <f>I23/C11*100</f>
        <v>1.7716535433070866</v>
      </c>
      <c r="L23" s="139">
        <v>69</v>
      </c>
      <c r="M23" s="188">
        <f>L23/U11*100000</f>
        <v>86.860192854805</v>
      </c>
      <c r="N23" s="188">
        <f>L23/C11*100</f>
        <v>6.791338582677166</v>
      </c>
      <c r="O23" s="136">
        <v>38</v>
      </c>
      <c r="P23" s="188">
        <f>O23/U11*100000</f>
        <v>47.83604823887812</v>
      </c>
      <c r="Q23" s="188">
        <f>O23/C11*100</f>
        <v>3.740157480314961</v>
      </c>
      <c r="R23" s="136">
        <v>138</v>
      </c>
      <c r="S23" s="188">
        <f>R23/U11*100000</f>
        <v>173.72038570961</v>
      </c>
      <c r="T23" s="226">
        <f>R23/C11*100</f>
        <v>13.582677165354331</v>
      </c>
      <c r="U23" s="83"/>
      <c r="V23" s="309"/>
      <c r="W23" s="55" t="s">
        <v>15</v>
      </c>
      <c r="X23" s="136">
        <v>99</v>
      </c>
      <c r="Y23" s="167">
        <f>X23/AP11*100000</f>
        <v>257.664879496122</v>
      </c>
      <c r="Z23" s="167">
        <f>X23/X11*100</f>
        <v>18.09872029250457</v>
      </c>
      <c r="AA23" s="136">
        <v>32</v>
      </c>
      <c r="AB23" s="186">
        <f>AA23/AP11*100000</f>
        <v>83.28561761490813</v>
      </c>
      <c r="AC23" s="167">
        <f>AA23/X11*100</f>
        <v>5.850091407678245</v>
      </c>
      <c r="AD23" s="136">
        <v>14</v>
      </c>
      <c r="AE23" s="187">
        <f>AD23/AP11*100000</f>
        <v>36.43745770652231</v>
      </c>
      <c r="AF23" s="167">
        <f>AD23/X11*100</f>
        <v>2.5594149908592323</v>
      </c>
      <c r="AG23" s="139">
        <v>43</v>
      </c>
      <c r="AH23" s="188">
        <f>AG23/AP11*100000</f>
        <v>111.9150486700328</v>
      </c>
      <c r="AI23" s="188">
        <f>AG23/X11*100</f>
        <v>7.861060329067642</v>
      </c>
      <c r="AJ23" s="136">
        <v>25</v>
      </c>
      <c r="AK23" s="188">
        <f>AJ23/AP11*100000</f>
        <v>65.06688876164698</v>
      </c>
      <c r="AL23" s="188">
        <f>AJ23/X11*100</f>
        <v>4.570383912248629</v>
      </c>
      <c r="AM23" s="136">
        <v>33</v>
      </c>
      <c r="AN23" s="188">
        <f>AM23/AP11*100000</f>
        <v>85.88829316537401</v>
      </c>
      <c r="AO23" s="189">
        <f>AM23/X11*100</f>
        <v>6.032906764168191</v>
      </c>
      <c r="AQ23" s="310"/>
      <c r="AR23" s="36" t="s">
        <v>15</v>
      </c>
      <c r="AS23" s="194">
        <v>73</v>
      </c>
      <c r="AT23" s="167">
        <f>AS23/BK11*100000</f>
        <v>177.97932514140822</v>
      </c>
      <c r="AU23" s="167">
        <f>AS23/AS11*100</f>
        <v>15.56503198294243</v>
      </c>
      <c r="AV23" s="194">
        <v>14</v>
      </c>
      <c r="AW23" s="186">
        <f>AV23/BK11*100000</f>
        <v>34.1330212599961</v>
      </c>
      <c r="AX23" s="167">
        <f>AV23/AS11*100</f>
        <v>2.9850746268656714</v>
      </c>
      <c r="AY23" s="194">
        <v>4</v>
      </c>
      <c r="AZ23" s="187">
        <f>AY23/BK11*100000</f>
        <v>9.752291788570314</v>
      </c>
      <c r="BA23" s="167">
        <f>AY23/AS11*100</f>
        <v>0.8528784648187633</v>
      </c>
      <c r="BB23" s="196">
        <v>26</v>
      </c>
      <c r="BC23" s="188">
        <f>BB23/BK11*100000</f>
        <v>63.38989662570704</v>
      </c>
      <c r="BD23" s="188">
        <f>BB23/AS11*100</f>
        <v>5.543710021321962</v>
      </c>
      <c r="BE23" s="194">
        <v>13</v>
      </c>
      <c r="BF23" s="188">
        <f>BE23/BK11*100000</f>
        <v>31.69494831285352</v>
      </c>
      <c r="BG23" s="188">
        <f>BE23/AS11*100</f>
        <v>2.771855010660981</v>
      </c>
      <c r="BH23" s="194">
        <v>105</v>
      </c>
      <c r="BI23" s="188">
        <f>BH23/BK11*100000</f>
        <v>255.99765944997074</v>
      </c>
      <c r="BJ23" s="189">
        <f>BH23/AS11*100</f>
        <v>22.388059701492537</v>
      </c>
    </row>
    <row r="24" spans="1:62" s="18" customFormat="1" ht="21" customHeight="1" thickBot="1">
      <c r="A24" s="308"/>
      <c r="B24" s="37" t="s">
        <v>16</v>
      </c>
      <c r="C24" s="138">
        <v>116</v>
      </c>
      <c r="D24" s="168">
        <f>C24/U12*100000</f>
        <v>221.98407838334356</v>
      </c>
      <c r="E24" s="168">
        <f>C24/C12*100</f>
        <v>17.791411042944784</v>
      </c>
      <c r="F24" s="138">
        <v>39</v>
      </c>
      <c r="G24" s="190">
        <f>F24/U12*100000</f>
        <v>74.6325780771586</v>
      </c>
      <c r="H24" s="168">
        <f>F24/C12*100</f>
        <v>5.98159509202454</v>
      </c>
      <c r="I24" s="135">
        <v>4</v>
      </c>
      <c r="J24" s="192">
        <f>I24/U12*100000</f>
        <v>7.654623392529087</v>
      </c>
      <c r="K24" s="168">
        <f>I24/C12*100</f>
        <v>0.6134969325153374</v>
      </c>
      <c r="L24" s="141">
        <v>45</v>
      </c>
      <c r="M24" s="170">
        <f>L24/U12*100000</f>
        <v>86.11451316595223</v>
      </c>
      <c r="N24" s="170">
        <f>L24/C12*100</f>
        <v>6.901840490797547</v>
      </c>
      <c r="O24" s="138">
        <v>19</v>
      </c>
      <c r="P24" s="170">
        <f>O24/U12*100000</f>
        <v>36.35946111451317</v>
      </c>
      <c r="Q24" s="170">
        <f>O24/C12*100</f>
        <v>2.9141104294478524</v>
      </c>
      <c r="R24" s="138">
        <v>86</v>
      </c>
      <c r="S24" s="170">
        <f>R24/U12*100000</f>
        <v>164.5744029393754</v>
      </c>
      <c r="T24" s="227">
        <f>R24/C12*100</f>
        <v>13.190184049079754</v>
      </c>
      <c r="U24" s="83"/>
      <c r="V24" s="309"/>
      <c r="W24" s="56" t="s">
        <v>16</v>
      </c>
      <c r="X24" s="138">
        <v>50</v>
      </c>
      <c r="Y24" s="168">
        <f>X24/AP12*100000</f>
        <v>198.31039543092848</v>
      </c>
      <c r="Z24" s="168">
        <f>X24/X12*100</f>
        <v>14.705882352941178</v>
      </c>
      <c r="AA24" s="138">
        <v>17</v>
      </c>
      <c r="AB24" s="190">
        <f>AA24/AP12*100000</f>
        <v>67.42553444651568</v>
      </c>
      <c r="AC24" s="168">
        <f>AA24/X12*100</f>
        <v>5</v>
      </c>
      <c r="AD24" s="138">
        <v>3</v>
      </c>
      <c r="AE24" s="192">
        <f>AD24/AP12*100000</f>
        <v>11.89862372585571</v>
      </c>
      <c r="AF24" s="168">
        <f>AD24/X12*100</f>
        <v>0.8823529411764706</v>
      </c>
      <c r="AG24" s="141">
        <v>33</v>
      </c>
      <c r="AH24" s="170">
        <f>AG24/AP12*100000</f>
        <v>130.8848609844128</v>
      </c>
      <c r="AI24" s="170">
        <f>AG24/X12*100</f>
        <v>9.705882352941178</v>
      </c>
      <c r="AJ24" s="138">
        <v>15</v>
      </c>
      <c r="AK24" s="170">
        <f>AJ24/AP12*100000</f>
        <v>59.49311862927855</v>
      </c>
      <c r="AL24" s="170">
        <f>AJ24/X12*100</f>
        <v>4.411764705882353</v>
      </c>
      <c r="AM24" s="138">
        <v>32</v>
      </c>
      <c r="AN24" s="170">
        <f>AM24/AP12*100000</f>
        <v>126.91865307579424</v>
      </c>
      <c r="AO24" s="193">
        <f>AM24/X12*100</f>
        <v>9.411764705882353</v>
      </c>
      <c r="AQ24" s="310"/>
      <c r="AR24" s="39" t="s">
        <v>16</v>
      </c>
      <c r="AS24" s="200">
        <v>66</v>
      </c>
      <c r="AT24" s="168">
        <f>AS24/BK12*100000</f>
        <v>244.055763044041</v>
      </c>
      <c r="AU24" s="168">
        <f>AS24/AS12*100</f>
        <v>21.153846153846153</v>
      </c>
      <c r="AV24" s="200">
        <v>22</v>
      </c>
      <c r="AW24" s="190">
        <f>AV24/BK12*100000</f>
        <v>81.35192101468033</v>
      </c>
      <c r="AX24" s="168">
        <f>AV24/AS12*100</f>
        <v>7.051282051282051</v>
      </c>
      <c r="AY24" s="202">
        <v>1</v>
      </c>
      <c r="AZ24" s="192">
        <f>AY24/BK12*100000</f>
        <v>3.6978145915763783</v>
      </c>
      <c r="BA24" s="168">
        <f>AY24/AS12*100</f>
        <v>0.3205128205128205</v>
      </c>
      <c r="BB24" s="203">
        <v>12</v>
      </c>
      <c r="BC24" s="170">
        <f>BB24/BK12*100000</f>
        <v>44.37377509891654</v>
      </c>
      <c r="BD24" s="170">
        <f>BB24/AS12*100</f>
        <v>3.8461538461538463</v>
      </c>
      <c r="BE24" s="200">
        <v>4</v>
      </c>
      <c r="BF24" s="170">
        <f>BE24/BK12*100000</f>
        <v>14.791258366305513</v>
      </c>
      <c r="BG24" s="170">
        <f>BE24/AS12*100</f>
        <v>1.282051282051282</v>
      </c>
      <c r="BH24" s="200">
        <v>54</v>
      </c>
      <c r="BI24" s="170">
        <f>BH24/BK12*100000</f>
        <v>199.68198794512443</v>
      </c>
      <c r="BJ24" s="193">
        <f>BH24/AS12*100</f>
        <v>17.307692307692307</v>
      </c>
    </row>
    <row r="25" spans="1:59" ht="2.25" customHeight="1">
      <c r="A25" s="308"/>
      <c r="B25" s="84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1"/>
      <c r="S25" s="111"/>
      <c r="T25" s="111"/>
      <c r="U25" s="104"/>
      <c r="V25" s="309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113"/>
      <c r="AH25" s="84"/>
      <c r="AI25" s="84"/>
      <c r="AJ25" s="84"/>
      <c r="AK25" s="84"/>
      <c r="AL25" s="84"/>
      <c r="AQ25" s="310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</row>
    <row r="26" spans="1:59" ht="24" customHeight="1">
      <c r="A26" s="308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U26" s="104"/>
      <c r="V26" s="309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Q26" s="310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</row>
    <row r="27" spans="1:43" ht="24" customHeight="1">
      <c r="A27" s="308"/>
      <c r="B27" s="273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104"/>
      <c r="V27" s="309"/>
      <c r="AQ27" s="310"/>
    </row>
    <row r="28" spans="1:63" ht="24" customHeight="1" thickBot="1">
      <c r="A28" s="308"/>
      <c r="B28" s="57"/>
      <c r="C28" s="58"/>
      <c r="D28" s="58"/>
      <c r="E28" s="58"/>
      <c r="F28" s="58"/>
      <c r="G28" s="58"/>
      <c r="H28" s="58"/>
      <c r="I28" s="58"/>
      <c r="J28" s="58"/>
      <c r="K28" s="58"/>
      <c r="L28" s="57"/>
      <c r="M28" s="57"/>
      <c r="N28" s="57"/>
      <c r="O28" s="57"/>
      <c r="P28" s="57"/>
      <c r="Q28" s="57"/>
      <c r="R28" s="57"/>
      <c r="S28" s="57"/>
      <c r="T28" s="57"/>
      <c r="U28" s="104"/>
      <c r="V28" s="309"/>
      <c r="AP28" s="104"/>
      <c r="AQ28" s="310"/>
      <c r="BK28" s="104"/>
    </row>
    <row r="29" spans="1:230" s="10" customFormat="1" ht="13.5">
      <c r="A29" s="308"/>
      <c r="B29" s="7"/>
      <c r="C29" s="241" t="s">
        <v>40</v>
      </c>
      <c r="D29" s="247"/>
      <c r="E29" s="243"/>
      <c r="F29" s="241" t="s">
        <v>41</v>
      </c>
      <c r="G29" s="242"/>
      <c r="H29" s="243"/>
      <c r="I29" s="241" t="s">
        <v>42</v>
      </c>
      <c r="J29" s="247"/>
      <c r="K29" s="243"/>
      <c r="L29" s="241" t="s">
        <v>43</v>
      </c>
      <c r="M29" s="242"/>
      <c r="N29" s="243"/>
      <c r="O29" s="294" t="s">
        <v>44</v>
      </c>
      <c r="P29" s="242"/>
      <c r="Q29" s="261"/>
      <c r="R29" s="71"/>
      <c r="S29" s="71"/>
      <c r="T29" s="71"/>
      <c r="U29" s="105"/>
      <c r="V29" s="309"/>
      <c r="W29" s="8"/>
      <c r="X29" s="241" t="s">
        <v>40</v>
      </c>
      <c r="Y29" s="247"/>
      <c r="Z29" s="269"/>
      <c r="AA29" s="241" t="s">
        <v>41</v>
      </c>
      <c r="AB29" s="247"/>
      <c r="AC29" s="269"/>
      <c r="AD29" s="241" t="s">
        <v>42</v>
      </c>
      <c r="AE29" s="247"/>
      <c r="AF29" s="269"/>
      <c r="AG29" s="241" t="s">
        <v>43</v>
      </c>
      <c r="AH29" s="247"/>
      <c r="AI29" s="269"/>
      <c r="AJ29" s="294" t="s">
        <v>44</v>
      </c>
      <c r="AK29" s="301"/>
      <c r="AL29" s="302"/>
      <c r="AM29" s="90"/>
      <c r="AN29" s="71"/>
      <c r="AO29" s="129"/>
      <c r="AP29" s="105"/>
      <c r="AQ29" s="310"/>
      <c r="AR29" s="8"/>
      <c r="AS29" s="241" t="s">
        <v>40</v>
      </c>
      <c r="AT29" s="247"/>
      <c r="AU29" s="243"/>
      <c r="AV29" s="241" t="s">
        <v>41</v>
      </c>
      <c r="AW29" s="242"/>
      <c r="AX29" s="243"/>
      <c r="AY29" s="241" t="s">
        <v>42</v>
      </c>
      <c r="AZ29" s="247"/>
      <c r="BA29" s="243"/>
      <c r="BB29" s="241" t="s">
        <v>43</v>
      </c>
      <c r="BC29" s="242"/>
      <c r="BD29" s="243"/>
      <c r="BE29" s="294" t="s">
        <v>44</v>
      </c>
      <c r="BF29" s="242"/>
      <c r="BG29" s="261"/>
      <c r="BH29" s="90"/>
      <c r="BI29" s="71"/>
      <c r="BJ29" s="129"/>
      <c r="BK29" s="105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</row>
    <row r="30" spans="1:63" s="10" customFormat="1" ht="13.5">
      <c r="A30" s="308"/>
      <c r="B30" s="11"/>
      <c r="C30" s="255"/>
      <c r="D30" s="248"/>
      <c r="E30" s="246"/>
      <c r="F30" s="244"/>
      <c r="G30" s="245"/>
      <c r="H30" s="246"/>
      <c r="I30" s="255"/>
      <c r="J30" s="248"/>
      <c r="K30" s="246"/>
      <c r="L30" s="244"/>
      <c r="M30" s="245"/>
      <c r="N30" s="246"/>
      <c r="O30" s="244"/>
      <c r="P30" s="245"/>
      <c r="Q30" s="262"/>
      <c r="R30" s="71"/>
      <c r="S30" s="71"/>
      <c r="T30" s="129"/>
      <c r="U30" s="72"/>
      <c r="V30" s="309"/>
      <c r="W30" s="13"/>
      <c r="X30" s="255"/>
      <c r="Y30" s="248"/>
      <c r="Z30" s="270"/>
      <c r="AA30" s="255"/>
      <c r="AB30" s="248"/>
      <c r="AC30" s="270"/>
      <c r="AD30" s="255"/>
      <c r="AE30" s="248"/>
      <c r="AF30" s="270"/>
      <c r="AG30" s="255"/>
      <c r="AH30" s="248"/>
      <c r="AI30" s="270"/>
      <c r="AJ30" s="303"/>
      <c r="AK30" s="300"/>
      <c r="AL30" s="304"/>
      <c r="AM30" s="90"/>
      <c r="AN30" s="71"/>
      <c r="AO30" s="129"/>
      <c r="AP30" s="72"/>
      <c r="AQ30" s="310"/>
      <c r="AR30" s="13"/>
      <c r="AS30" s="255"/>
      <c r="AT30" s="248"/>
      <c r="AU30" s="246"/>
      <c r="AV30" s="244"/>
      <c r="AW30" s="245"/>
      <c r="AX30" s="246"/>
      <c r="AY30" s="255"/>
      <c r="AZ30" s="248"/>
      <c r="BA30" s="246"/>
      <c r="BB30" s="244"/>
      <c r="BC30" s="245"/>
      <c r="BD30" s="246"/>
      <c r="BE30" s="244"/>
      <c r="BF30" s="245"/>
      <c r="BG30" s="262"/>
      <c r="BH30" s="90"/>
      <c r="BI30" s="71"/>
      <c r="BJ30" s="129"/>
      <c r="BK30" s="72"/>
    </row>
    <row r="31" spans="1:63" s="18" customFormat="1" ht="19.5" customHeight="1">
      <c r="A31" s="308"/>
      <c r="B31" s="14"/>
      <c r="C31" s="256"/>
      <c r="D31" s="249"/>
      <c r="E31" s="250"/>
      <c r="F31" s="295"/>
      <c r="G31" s="257"/>
      <c r="H31" s="250"/>
      <c r="I31" s="256"/>
      <c r="J31" s="249"/>
      <c r="K31" s="250"/>
      <c r="L31" s="295"/>
      <c r="M31" s="257"/>
      <c r="N31" s="250"/>
      <c r="O31" s="295"/>
      <c r="P31" s="257"/>
      <c r="Q31" s="267"/>
      <c r="R31" s="83"/>
      <c r="S31" s="83"/>
      <c r="T31" s="129"/>
      <c r="U31" s="71"/>
      <c r="V31" s="309"/>
      <c r="W31" s="17"/>
      <c r="X31" s="256"/>
      <c r="Y31" s="249"/>
      <c r="Z31" s="272"/>
      <c r="AA31" s="256"/>
      <c r="AB31" s="249"/>
      <c r="AC31" s="272"/>
      <c r="AD31" s="256"/>
      <c r="AE31" s="249"/>
      <c r="AF31" s="272"/>
      <c r="AG31" s="256"/>
      <c r="AH31" s="249"/>
      <c r="AI31" s="272"/>
      <c r="AJ31" s="305"/>
      <c r="AK31" s="306"/>
      <c r="AL31" s="307"/>
      <c r="AM31" s="299"/>
      <c r="AN31" s="300"/>
      <c r="AO31" s="300"/>
      <c r="AP31" s="71"/>
      <c r="AQ31" s="310"/>
      <c r="AR31" s="17"/>
      <c r="AS31" s="256"/>
      <c r="AT31" s="249"/>
      <c r="AU31" s="250"/>
      <c r="AV31" s="295"/>
      <c r="AW31" s="257"/>
      <c r="AX31" s="250"/>
      <c r="AY31" s="256"/>
      <c r="AZ31" s="249"/>
      <c r="BA31" s="250"/>
      <c r="BB31" s="295"/>
      <c r="BC31" s="257"/>
      <c r="BD31" s="250"/>
      <c r="BE31" s="295"/>
      <c r="BF31" s="257"/>
      <c r="BG31" s="267"/>
      <c r="BH31" s="299"/>
      <c r="BI31" s="300"/>
      <c r="BJ31" s="245"/>
      <c r="BK31" s="71"/>
    </row>
    <row r="32" spans="1:63" s="18" customFormat="1" ht="33" customHeight="1" thickBot="1">
      <c r="A32" s="308"/>
      <c r="B32" s="19"/>
      <c r="C32" s="12" t="s">
        <v>7</v>
      </c>
      <c r="D32" s="20" t="s">
        <v>26</v>
      </c>
      <c r="E32" s="77" t="s">
        <v>29</v>
      </c>
      <c r="F32" s="21" t="s">
        <v>8</v>
      </c>
      <c r="G32" s="20" t="s">
        <v>6</v>
      </c>
      <c r="H32" s="82" t="s">
        <v>29</v>
      </c>
      <c r="I32" s="12" t="s">
        <v>7</v>
      </c>
      <c r="J32" s="20" t="s">
        <v>26</v>
      </c>
      <c r="K32" s="77" t="s">
        <v>29</v>
      </c>
      <c r="L32" s="89" t="s">
        <v>8</v>
      </c>
      <c r="M32" s="20" t="s">
        <v>6</v>
      </c>
      <c r="N32" s="82" t="s">
        <v>29</v>
      </c>
      <c r="O32" s="89" t="s">
        <v>8</v>
      </c>
      <c r="P32" s="20" t="s">
        <v>6</v>
      </c>
      <c r="Q32" s="95" t="s">
        <v>29</v>
      </c>
      <c r="R32" s="71"/>
      <c r="S32" s="71"/>
      <c r="T32" s="80"/>
      <c r="U32" s="71"/>
      <c r="V32" s="309"/>
      <c r="W32" s="22"/>
      <c r="X32" s="12" t="s">
        <v>7</v>
      </c>
      <c r="Y32" s="20" t="s">
        <v>26</v>
      </c>
      <c r="Z32" s="77" t="s">
        <v>29</v>
      </c>
      <c r="AA32" s="21" t="s">
        <v>8</v>
      </c>
      <c r="AB32" s="20" t="s">
        <v>6</v>
      </c>
      <c r="AC32" s="82" t="s">
        <v>29</v>
      </c>
      <c r="AD32" s="12" t="s">
        <v>7</v>
      </c>
      <c r="AE32" s="20" t="s">
        <v>26</v>
      </c>
      <c r="AF32" s="221" t="s">
        <v>29</v>
      </c>
      <c r="AG32" s="89" t="s">
        <v>8</v>
      </c>
      <c r="AH32" s="20" t="s">
        <v>6</v>
      </c>
      <c r="AI32" s="82" t="s">
        <v>29</v>
      </c>
      <c r="AJ32" s="89" t="s">
        <v>8</v>
      </c>
      <c r="AK32" s="20" t="s">
        <v>6</v>
      </c>
      <c r="AL32" s="87" t="s">
        <v>33</v>
      </c>
      <c r="AM32" s="90"/>
      <c r="AN32" s="71"/>
      <c r="AO32" s="80"/>
      <c r="AP32" s="71"/>
      <c r="AQ32" s="310"/>
      <c r="AR32" s="17"/>
      <c r="AS32" s="12" t="s">
        <v>7</v>
      </c>
      <c r="AT32" s="20" t="s">
        <v>26</v>
      </c>
      <c r="AU32" s="77" t="s">
        <v>29</v>
      </c>
      <c r="AV32" s="21" t="s">
        <v>8</v>
      </c>
      <c r="AW32" s="20" t="s">
        <v>6</v>
      </c>
      <c r="AX32" s="82" t="s">
        <v>29</v>
      </c>
      <c r="AY32" s="12" t="s">
        <v>7</v>
      </c>
      <c r="AZ32" s="20" t="s">
        <v>26</v>
      </c>
      <c r="BA32" s="77" t="s">
        <v>29</v>
      </c>
      <c r="BB32" s="89" t="s">
        <v>8</v>
      </c>
      <c r="BC32" s="20" t="s">
        <v>6</v>
      </c>
      <c r="BD32" s="82" t="s">
        <v>29</v>
      </c>
      <c r="BE32" s="89" t="s">
        <v>8</v>
      </c>
      <c r="BF32" s="20" t="s">
        <v>6</v>
      </c>
      <c r="BG32" s="95" t="s">
        <v>33</v>
      </c>
      <c r="BH32" s="90"/>
      <c r="BI32" s="71"/>
      <c r="BJ32" s="80"/>
      <c r="BK32" s="71"/>
    </row>
    <row r="33" spans="1:63" s="18" customFormat="1" ht="21" customHeight="1" thickBot="1">
      <c r="A33" s="308"/>
      <c r="B33" s="26" t="s">
        <v>12</v>
      </c>
      <c r="C33" s="136">
        <v>26063</v>
      </c>
      <c r="D33" s="166">
        <v>20.7</v>
      </c>
      <c r="E33" s="166">
        <f>C33/C8*100</f>
        <v>2.0547351226234514</v>
      </c>
      <c r="F33" s="136">
        <v>15930</v>
      </c>
      <c r="G33" s="178">
        <v>12.7</v>
      </c>
      <c r="H33" s="166">
        <f>F33/C8*100</f>
        <v>1.2558773166324513</v>
      </c>
      <c r="I33" s="136">
        <v>25101</v>
      </c>
      <c r="J33" s="179">
        <v>20</v>
      </c>
      <c r="K33" s="204">
        <f>I33/C8*100</f>
        <v>1.9788936927050322</v>
      </c>
      <c r="L33" s="142">
        <v>13812</v>
      </c>
      <c r="M33" s="166">
        <v>11</v>
      </c>
      <c r="N33" s="166">
        <f>L33/C8*100</f>
        <v>1.0889000312195491</v>
      </c>
      <c r="O33" s="137">
        <v>2087</v>
      </c>
      <c r="P33" s="166">
        <v>1.7</v>
      </c>
      <c r="Q33" s="205">
        <f>O33/C8*100</f>
        <v>0.16453333081054147</v>
      </c>
      <c r="R33" s="61"/>
      <c r="S33" s="63"/>
      <c r="T33" s="63"/>
      <c r="U33" s="106"/>
      <c r="V33" s="309"/>
      <c r="W33" s="27" t="s">
        <v>12</v>
      </c>
      <c r="X33" s="136">
        <v>18158</v>
      </c>
      <c r="Y33" s="166">
        <v>29.7</v>
      </c>
      <c r="Z33" s="166">
        <f>X33/X8*100</f>
        <v>2.756708831548967</v>
      </c>
      <c r="AA33" s="136">
        <v>10360</v>
      </c>
      <c r="AB33" s="178">
        <v>16.9</v>
      </c>
      <c r="AC33" s="166">
        <f>AA33/X8*100</f>
        <v>1.5728331035822944</v>
      </c>
      <c r="AD33" s="136">
        <v>12003</v>
      </c>
      <c r="AE33" s="179">
        <v>19.6</v>
      </c>
      <c r="AF33" s="204">
        <f>AD33/X8*100</f>
        <v>1.8222698592952007</v>
      </c>
      <c r="AG33" s="142">
        <v>7294</v>
      </c>
      <c r="AH33" s="166">
        <v>11.9</v>
      </c>
      <c r="AI33" s="166">
        <f>AG33/X8*100</f>
        <v>1.1073595229275344</v>
      </c>
      <c r="AJ33" s="137">
        <v>1246</v>
      </c>
      <c r="AK33" s="166">
        <v>2</v>
      </c>
      <c r="AL33" s="205">
        <f>AJ33/X8*100</f>
        <v>0.18916506245787054</v>
      </c>
      <c r="AM33" s="91"/>
      <c r="AN33" s="63"/>
      <c r="AO33" s="63"/>
      <c r="AP33" s="109"/>
      <c r="AQ33" s="310"/>
      <c r="AR33" s="28" t="s">
        <v>12</v>
      </c>
      <c r="AS33" s="194">
        <v>7905</v>
      </c>
      <c r="AT33" s="166">
        <v>12.3</v>
      </c>
      <c r="AU33" s="166">
        <f>AS33/AS8*100</f>
        <v>1.2964287120009446</v>
      </c>
      <c r="AV33" s="194">
        <v>5570</v>
      </c>
      <c r="AW33" s="178">
        <v>8.6</v>
      </c>
      <c r="AX33" s="166">
        <f>AV33/AS8*100</f>
        <v>0.9134861386268517</v>
      </c>
      <c r="AY33" s="194">
        <v>13098</v>
      </c>
      <c r="AZ33" s="179">
        <v>20.3</v>
      </c>
      <c r="BA33" s="204">
        <f>AY33/AS8*100</f>
        <v>2.1480864351408444</v>
      </c>
      <c r="BB33" s="195">
        <v>6518</v>
      </c>
      <c r="BC33" s="166">
        <v>10.1</v>
      </c>
      <c r="BD33" s="166">
        <f>BB33/AS8*100</f>
        <v>1.0689591834057126</v>
      </c>
      <c r="BE33" s="197">
        <v>841</v>
      </c>
      <c r="BF33" s="166">
        <v>1.3</v>
      </c>
      <c r="BG33" s="205">
        <f>BE33/AS8*100</f>
        <v>0.13792492685550847</v>
      </c>
      <c r="BH33" s="91"/>
      <c r="BI33" s="70"/>
      <c r="BJ33" s="70"/>
      <c r="BK33" s="109"/>
    </row>
    <row r="34" spans="1:63" s="18" customFormat="1" ht="21" customHeight="1" thickBot="1">
      <c r="A34" s="308"/>
      <c r="B34" s="26" t="s">
        <v>13</v>
      </c>
      <c r="C34" s="136">
        <v>385</v>
      </c>
      <c r="D34" s="164">
        <f>C34/U9*100000</f>
        <v>19.078295341922697</v>
      </c>
      <c r="E34" s="165">
        <f>C34/C9*100</f>
        <v>1.7891997397527653</v>
      </c>
      <c r="F34" s="136">
        <v>212</v>
      </c>
      <c r="G34" s="183">
        <f>F34/U9*100000</f>
        <v>10.505450941526263</v>
      </c>
      <c r="H34" s="166">
        <f>F34/C9*100</f>
        <v>0.9852216748768473</v>
      </c>
      <c r="I34" s="136">
        <v>415</v>
      </c>
      <c r="J34" s="184">
        <f>I34/U9*100000</f>
        <v>20.56491575817641</v>
      </c>
      <c r="K34" s="179">
        <f>I34/C9*100</f>
        <v>1.9286179012919415</v>
      </c>
      <c r="L34" s="142">
        <v>176</v>
      </c>
      <c r="M34" s="166">
        <f>L34/U9*100000</f>
        <v>8.721506442021804</v>
      </c>
      <c r="N34" s="166">
        <f>L34/C9*100</f>
        <v>0.8179198810298355</v>
      </c>
      <c r="O34" s="137">
        <v>34</v>
      </c>
      <c r="P34" s="166">
        <f>O34/U9*100000</f>
        <v>1.6848364717542121</v>
      </c>
      <c r="Q34" s="205">
        <f>O34/C9*100</f>
        <v>0.15800724974440003</v>
      </c>
      <c r="R34" s="61"/>
      <c r="S34" s="63"/>
      <c r="T34" s="63"/>
      <c r="U34" s="107"/>
      <c r="V34" s="309"/>
      <c r="W34" s="29" t="s">
        <v>13</v>
      </c>
      <c r="X34" s="136">
        <v>262</v>
      </c>
      <c r="Y34" s="164">
        <f>X34/AP9*100000</f>
        <v>26.789366053169733</v>
      </c>
      <c r="Z34" s="165">
        <f>X34/X9*100</f>
        <v>2.3459885386819486</v>
      </c>
      <c r="AA34" s="136">
        <v>131</v>
      </c>
      <c r="AB34" s="183">
        <f>AA34/AP9*100000</f>
        <v>13.394683026584866</v>
      </c>
      <c r="AC34" s="166">
        <f>AA34/X9*100</f>
        <v>1.1729942693409743</v>
      </c>
      <c r="AD34" s="136">
        <v>210</v>
      </c>
      <c r="AE34" s="184">
        <f>AD34/AP9*100000</f>
        <v>21.472392638036812</v>
      </c>
      <c r="AF34" s="179">
        <f>AD34/X9*100</f>
        <v>1.8803724928366763</v>
      </c>
      <c r="AG34" s="142">
        <v>83</v>
      </c>
      <c r="AH34" s="142">
        <f>AG34/AP9*100000</f>
        <v>8.486707566462167</v>
      </c>
      <c r="AI34" s="166">
        <f>AG34/X9*100</f>
        <v>0.7431948424068768</v>
      </c>
      <c r="AJ34" s="137">
        <v>12</v>
      </c>
      <c r="AK34" s="166">
        <f>AJ34/AP9*100000</f>
        <v>1.2269938650306749</v>
      </c>
      <c r="AL34" s="205">
        <f>AJ34/X9*100</f>
        <v>0.10744985673352436</v>
      </c>
      <c r="AM34" s="91"/>
      <c r="AN34" s="63"/>
      <c r="AO34" s="63"/>
      <c r="AP34" s="109"/>
      <c r="AQ34" s="310"/>
      <c r="AR34" s="30" t="s">
        <v>13</v>
      </c>
      <c r="AS34" s="194">
        <v>123</v>
      </c>
      <c r="AT34" s="164">
        <f>AS34/BK9*100000</f>
        <v>11.826923076923077</v>
      </c>
      <c r="AU34" s="165">
        <f>AS34/AS9*100</f>
        <v>1.1884057971014492</v>
      </c>
      <c r="AV34" s="194">
        <v>81</v>
      </c>
      <c r="AW34" s="183">
        <f>AV34/BK9*100000</f>
        <v>7.788461538461537</v>
      </c>
      <c r="AX34" s="166">
        <f>AV34/AS9*100</f>
        <v>0.782608695652174</v>
      </c>
      <c r="AY34" s="194">
        <v>205</v>
      </c>
      <c r="AZ34" s="184">
        <f>AY34/BK9*100000</f>
        <v>19.71153846153846</v>
      </c>
      <c r="BA34" s="179">
        <f>AY34/AS9*100</f>
        <v>1.9806763285024156</v>
      </c>
      <c r="BB34" s="195">
        <v>93</v>
      </c>
      <c r="BC34" s="166">
        <f>BB34/BK9*100000</f>
        <v>8.942307692307692</v>
      </c>
      <c r="BD34" s="166">
        <f>BB34/AS9*100</f>
        <v>0.8985507246376812</v>
      </c>
      <c r="BE34" s="197">
        <v>22</v>
      </c>
      <c r="BF34" s="166">
        <f>BE34/BK9*100000</f>
        <v>2.1153846153846154</v>
      </c>
      <c r="BG34" s="205">
        <f>BE34/AS9*100</f>
        <v>0.21256038647342995</v>
      </c>
      <c r="BH34" s="91"/>
      <c r="BI34" s="70"/>
      <c r="BJ34" s="70"/>
      <c r="BK34" s="67"/>
    </row>
    <row r="35" spans="1:63" s="18" customFormat="1" ht="21" customHeight="1" thickBot="1">
      <c r="A35" s="308"/>
      <c r="B35" s="31" t="s">
        <v>21</v>
      </c>
      <c r="C35" s="137">
        <f>SUM(C36:C37)</f>
        <v>28</v>
      </c>
      <c r="D35" s="166">
        <f>C35/U10*100000</f>
        <v>21.261409023949458</v>
      </c>
      <c r="E35" s="166">
        <f>C35/C10*100</f>
        <v>1.6786570743405276</v>
      </c>
      <c r="F35" s="137">
        <f>SUM(F36:F37)</f>
        <v>15</v>
      </c>
      <c r="G35" s="183">
        <f>F35/U10*100000</f>
        <v>11.390040548544352</v>
      </c>
      <c r="H35" s="166">
        <f>F35/C10*100</f>
        <v>0.8992805755395683</v>
      </c>
      <c r="I35" s="137">
        <f>SUM(I36:I37)</f>
        <v>27</v>
      </c>
      <c r="J35" s="179">
        <f>I35/U10*100000</f>
        <v>20.502072987379833</v>
      </c>
      <c r="K35" s="179">
        <f>I35/C10*100</f>
        <v>1.618705035971223</v>
      </c>
      <c r="L35" s="142">
        <f>AG35+BB35</f>
        <v>16</v>
      </c>
      <c r="M35" s="166">
        <f>L35/U10*100000</f>
        <v>12.149376585113975</v>
      </c>
      <c r="N35" s="166">
        <f>L35/C10*100</f>
        <v>0.9592326139088728</v>
      </c>
      <c r="O35" s="137">
        <v>2</v>
      </c>
      <c r="P35" s="166">
        <f>O35/U10*100000</f>
        <v>1.518672073139247</v>
      </c>
      <c r="Q35" s="205">
        <f>O35/C10*100</f>
        <v>0.1199040767386091</v>
      </c>
      <c r="R35" s="61"/>
      <c r="S35" s="63"/>
      <c r="T35" s="63"/>
      <c r="U35" s="108"/>
      <c r="V35" s="309"/>
      <c r="W35" s="74" t="s">
        <v>14</v>
      </c>
      <c r="X35" s="137">
        <f>SUM(X36:X37)</f>
        <v>22</v>
      </c>
      <c r="Y35" s="166">
        <f>X35/AP10*100000</f>
        <v>34.57216940363008</v>
      </c>
      <c r="Z35" s="166">
        <f>X35/X10*100</f>
        <v>2.480270574971815</v>
      </c>
      <c r="AA35" s="137">
        <f>SUM(AA36:AA37)</f>
        <v>11</v>
      </c>
      <c r="AB35" s="183">
        <f>AA35/AP10*100000</f>
        <v>17.28608470181504</v>
      </c>
      <c r="AC35" s="166">
        <f>AA35/X10*100</f>
        <v>1.2401352874859075</v>
      </c>
      <c r="AD35" s="137">
        <f>SUM(AD36:AD37)</f>
        <v>19</v>
      </c>
      <c r="AE35" s="179">
        <f>AD35/AP10*100000</f>
        <v>29.85778266677143</v>
      </c>
      <c r="AF35" s="179">
        <f>AD35/X10*100</f>
        <v>2.142051860202931</v>
      </c>
      <c r="AG35" s="142">
        <f>SUM(AG36:AG37)</f>
        <v>8</v>
      </c>
      <c r="AH35" s="142">
        <f>AG35/AP10*100000</f>
        <v>12.571697964956392</v>
      </c>
      <c r="AI35" s="166">
        <f>AG35/X10*100</f>
        <v>0.9019165727170236</v>
      </c>
      <c r="AJ35" s="137">
        <f>SUM(AJ36:AJ37)</f>
        <v>1</v>
      </c>
      <c r="AK35" s="166">
        <f>AJ35/AP10*100000</f>
        <v>1.571462245619549</v>
      </c>
      <c r="AL35" s="205">
        <f>AJ35/X10*100</f>
        <v>0.11273957158962795</v>
      </c>
      <c r="AM35" s="92"/>
      <c r="AN35" s="63"/>
      <c r="AO35" s="63"/>
      <c r="AP35" s="67"/>
      <c r="AQ35" s="310"/>
      <c r="AR35" s="32" t="s">
        <v>22</v>
      </c>
      <c r="AS35" s="197">
        <f>SUM(AS36:AS37)</f>
        <v>6</v>
      </c>
      <c r="AT35" s="166">
        <f>AS35/BK10*100000</f>
        <v>8.81588033911753</v>
      </c>
      <c r="AU35" s="166">
        <f>AS35/AS10*100</f>
        <v>0.7682458386683738</v>
      </c>
      <c r="AV35" s="197">
        <f>SUM(AV36:AV37)</f>
        <v>4</v>
      </c>
      <c r="AW35" s="183">
        <f>AV35/BK10*100000</f>
        <v>5.877253559411686</v>
      </c>
      <c r="AX35" s="166">
        <f>AV35/AS10*100</f>
        <v>0.5121638924455826</v>
      </c>
      <c r="AY35" s="197">
        <f>SUM(AY36:AY37)</f>
        <v>8</v>
      </c>
      <c r="AZ35" s="179">
        <f>AY35/BK10*100000</f>
        <v>11.754507118823373</v>
      </c>
      <c r="BA35" s="179">
        <f>AY35/AS10*100</f>
        <v>1.0243277848911652</v>
      </c>
      <c r="BB35" s="195">
        <f>SUM(BB36:BB37)</f>
        <v>8</v>
      </c>
      <c r="BC35" s="166">
        <f>BB35/BK10*100000</f>
        <v>11.754507118823373</v>
      </c>
      <c r="BD35" s="166">
        <f>BB35/AS10*100</f>
        <v>1.0243277848911652</v>
      </c>
      <c r="BE35" s="197">
        <f>SUM(BE36:BE37)</f>
        <v>1</v>
      </c>
      <c r="BF35" s="166">
        <f>BE35/BK10*100000</f>
        <v>1.4693133898529216</v>
      </c>
      <c r="BG35" s="205">
        <f>BE35/AS10*100</f>
        <v>0.12804097311139565</v>
      </c>
      <c r="BH35" s="92"/>
      <c r="BI35" s="70"/>
      <c r="BJ35" s="70"/>
      <c r="BK35" s="67"/>
    </row>
    <row r="36" spans="1:63" s="18" customFormat="1" ht="21" customHeight="1">
      <c r="A36" s="308"/>
      <c r="B36" s="34" t="s">
        <v>15</v>
      </c>
      <c r="C36" s="136">
        <v>15</v>
      </c>
      <c r="D36" s="167">
        <f>C36/U11*100000</f>
        <v>18.882650620609784</v>
      </c>
      <c r="E36" s="167">
        <f>C36/C11*100</f>
        <v>1.4763779527559056</v>
      </c>
      <c r="F36" s="136">
        <v>12</v>
      </c>
      <c r="G36" s="186">
        <f>F36/U11*100000</f>
        <v>15.106120496487826</v>
      </c>
      <c r="H36" s="167">
        <f>F36/C11*100</f>
        <v>1.1811023622047243</v>
      </c>
      <c r="I36" s="136">
        <v>15</v>
      </c>
      <c r="J36" s="187">
        <f>I36/U11*100000</f>
        <v>18.882650620609784</v>
      </c>
      <c r="K36" s="187">
        <f>I36/C11*100</f>
        <v>1.4763779527559056</v>
      </c>
      <c r="L36" s="143">
        <v>12</v>
      </c>
      <c r="M36" s="167">
        <f>L36/U11*100000</f>
        <v>15.106120496487826</v>
      </c>
      <c r="N36" s="167">
        <f>L36/C11*100</f>
        <v>1.1811023622047243</v>
      </c>
      <c r="O36" s="145">
        <v>1</v>
      </c>
      <c r="P36" s="167">
        <f>O36/U11*100000</f>
        <v>1.2588433747073189</v>
      </c>
      <c r="Q36" s="208">
        <f>O36/C11*100</f>
        <v>0.09842519685039369</v>
      </c>
      <c r="R36" s="61"/>
      <c r="S36" s="63"/>
      <c r="T36" s="63"/>
      <c r="U36" s="106"/>
      <c r="V36" s="309"/>
      <c r="W36" s="35" t="s">
        <v>15</v>
      </c>
      <c r="X36" s="136">
        <v>12</v>
      </c>
      <c r="Y36" s="167">
        <f>X36/AP11*100000</f>
        <v>31.23210660559055</v>
      </c>
      <c r="Z36" s="167">
        <f>X36/X11*100</f>
        <v>2.1937842778793417</v>
      </c>
      <c r="AA36" s="136">
        <v>9</v>
      </c>
      <c r="AB36" s="186">
        <f>AA36/AP11*100000</f>
        <v>23.42407995419291</v>
      </c>
      <c r="AC36" s="167">
        <f>AA36/X11*100</f>
        <v>1.6453382084095063</v>
      </c>
      <c r="AD36" s="136">
        <v>11</v>
      </c>
      <c r="AE36" s="187">
        <f>AD36/AP11*100000</f>
        <v>28.62943105512467</v>
      </c>
      <c r="AF36" s="187">
        <f>AD36/X11*100</f>
        <v>2.010968921389397</v>
      </c>
      <c r="AG36" s="143">
        <v>8</v>
      </c>
      <c r="AH36" s="143">
        <f>AG36/AP11*100000</f>
        <v>20.821404403727033</v>
      </c>
      <c r="AI36" s="167">
        <f>AG36/X11*100</f>
        <v>1.4625228519195612</v>
      </c>
      <c r="AJ36" s="145">
        <v>1</v>
      </c>
      <c r="AK36" s="167">
        <f>AJ36/AP11*100000</f>
        <v>2.602675550465879</v>
      </c>
      <c r="AL36" s="208">
        <f>AJ36/X11*100</f>
        <v>0.18281535648994515</v>
      </c>
      <c r="AM36" s="93"/>
      <c r="AN36" s="63"/>
      <c r="AO36" s="63"/>
      <c r="AP36" s="67"/>
      <c r="AQ36" s="310"/>
      <c r="AR36" s="36" t="s">
        <v>15</v>
      </c>
      <c r="AS36" s="194">
        <v>3</v>
      </c>
      <c r="AT36" s="167">
        <f>AS36/BK11*100000</f>
        <v>7.314218841427736</v>
      </c>
      <c r="AU36" s="167">
        <f>AS36/AS11*100</f>
        <v>0.6396588486140725</v>
      </c>
      <c r="AV36" s="194">
        <v>3</v>
      </c>
      <c r="AW36" s="186">
        <f>AV36/BK11*100000</f>
        <v>7.314218841427736</v>
      </c>
      <c r="AX36" s="167">
        <f>AV36/AS11*100</f>
        <v>0.6396588486140725</v>
      </c>
      <c r="AY36" s="194">
        <v>4</v>
      </c>
      <c r="AZ36" s="187">
        <f>AY36/BK11*100000</f>
        <v>9.752291788570314</v>
      </c>
      <c r="BA36" s="187">
        <f>AY36/AS11*100</f>
        <v>0.8528784648187633</v>
      </c>
      <c r="BB36" s="199">
        <v>4</v>
      </c>
      <c r="BC36" s="167">
        <f>BB36/BK11*100000</f>
        <v>9.752291788570314</v>
      </c>
      <c r="BD36" s="167">
        <f>BB36/AS11*100</f>
        <v>0.8528784648187633</v>
      </c>
      <c r="BE36" s="209" t="s">
        <v>51</v>
      </c>
      <c r="BF36" s="206" t="s">
        <v>51</v>
      </c>
      <c r="BG36" s="207" t="s">
        <v>51</v>
      </c>
      <c r="BH36" s="93"/>
      <c r="BI36" s="70"/>
      <c r="BJ36" s="70"/>
      <c r="BK36" s="67"/>
    </row>
    <row r="37" spans="1:63" s="18" customFormat="1" ht="21" customHeight="1" thickBot="1">
      <c r="A37" s="308"/>
      <c r="B37" s="37" t="s">
        <v>16</v>
      </c>
      <c r="C37" s="138">
        <v>13</v>
      </c>
      <c r="D37" s="168">
        <f>C37/U12*100000</f>
        <v>24.877526025719536</v>
      </c>
      <c r="E37" s="168">
        <f>C37/C12*100</f>
        <v>1.9938650306748467</v>
      </c>
      <c r="F37" s="138">
        <v>3</v>
      </c>
      <c r="G37" s="190">
        <f>F37/U12*100000</f>
        <v>5.740967544396816</v>
      </c>
      <c r="H37" s="168">
        <f>F37/C12*100</f>
        <v>0.4601226993865031</v>
      </c>
      <c r="I37" s="138">
        <v>12</v>
      </c>
      <c r="J37" s="192">
        <f>I37/U12*100000</f>
        <v>22.963870177587264</v>
      </c>
      <c r="K37" s="192">
        <f>I37/C12*100</f>
        <v>1.8404907975460123</v>
      </c>
      <c r="L37" s="144">
        <v>4</v>
      </c>
      <c r="M37" s="168">
        <f>L37/U12*100000</f>
        <v>7.654623392529087</v>
      </c>
      <c r="N37" s="168">
        <f>L37/C12*100</f>
        <v>0.6134969325153374</v>
      </c>
      <c r="O37" s="134">
        <v>1</v>
      </c>
      <c r="P37" s="167">
        <f>O37/U12*100000</f>
        <v>1.9136558481322719</v>
      </c>
      <c r="Q37" s="208">
        <f>O37/C12*100</f>
        <v>0.15337423312883436</v>
      </c>
      <c r="R37" s="96"/>
      <c r="S37" s="63"/>
      <c r="T37" s="63"/>
      <c r="U37" s="64"/>
      <c r="V37" s="309"/>
      <c r="W37" s="38" t="s">
        <v>16</v>
      </c>
      <c r="X37" s="138">
        <v>10</v>
      </c>
      <c r="Y37" s="168">
        <f>X37/AP12*100000</f>
        <v>39.6620790861857</v>
      </c>
      <c r="Z37" s="168">
        <f>X37/X12*100</f>
        <v>2.941176470588235</v>
      </c>
      <c r="AA37" s="138">
        <v>2</v>
      </c>
      <c r="AB37" s="190">
        <f>AA37/AP12*100000</f>
        <v>7.93241581723714</v>
      </c>
      <c r="AC37" s="168">
        <f>AA37/X12*100</f>
        <v>0.5882352941176471</v>
      </c>
      <c r="AD37" s="138">
        <v>8</v>
      </c>
      <c r="AE37" s="192">
        <f>AD37/AP12*100000</f>
        <v>31.72966326894856</v>
      </c>
      <c r="AF37" s="192">
        <f>AD37/X12*100</f>
        <v>2.3529411764705883</v>
      </c>
      <c r="AG37" s="159" t="s">
        <v>55</v>
      </c>
      <c r="AH37" s="159" t="s">
        <v>55</v>
      </c>
      <c r="AI37" s="170" t="s">
        <v>55</v>
      </c>
      <c r="AJ37" s="134" t="s">
        <v>51</v>
      </c>
      <c r="AK37" s="191" t="s">
        <v>51</v>
      </c>
      <c r="AL37" s="191" t="s">
        <v>51</v>
      </c>
      <c r="AM37" s="93"/>
      <c r="AN37" s="63"/>
      <c r="AO37" s="63"/>
      <c r="AP37" s="67"/>
      <c r="AQ37" s="310"/>
      <c r="AR37" s="39" t="s">
        <v>16</v>
      </c>
      <c r="AS37" s="200">
        <v>3</v>
      </c>
      <c r="AT37" s="168">
        <f>AS37/BK12*100000</f>
        <v>11.093443774729135</v>
      </c>
      <c r="AU37" s="168">
        <f>AS37/AS12*100</f>
        <v>0.9615384615384616</v>
      </c>
      <c r="AV37" s="200">
        <v>1</v>
      </c>
      <c r="AW37" s="190">
        <f>AV37/BK12*100000</f>
        <v>3.6978145915763783</v>
      </c>
      <c r="AX37" s="168">
        <f>AV37/AS12*100</f>
        <v>0.3205128205128205</v>
      </c>
      <c r="AY37" s="200">
        <v>4</v>
      </c>
      <c r="AZ37" s="192">
        <f>AY37/BK12*100000</f>
        <v>14.791258366305513</v>
      </c>
      <c r="BA37" s="192">
        <f>AY37/AS12*100</f>
        <v>1.282051282051282</v>
      </c>
      <c r="BB37" s="201">
        <v>4</v>
      </c>
      <c r="BC37" s="168">
        <f>BB37/BK12*100000</f>
        <v>14.791258366305513</v>
      </c>
      <c r="BD37" s="168">
        <f>BB37/AS12*100</f>
        <v>1.282051282051282</v>
      </c>
      <c r="BE37" s="210">
        <v>1</v>
      </c>
      <c r="BF37" s="167">
        <f>BE37/BK12*100000</f>
        <v>3.6978145915763783</v>
      </c>
      <c r="BG37" s="208">
        <f>BE37/AS12*100</f>
        <v>0.3205128205128205</v>
      </c>
      <c r="BH37" s="93"/>
      <c r="BI37" s="70"/>
      <c r="BJ37" s="70"/>
      <c r="BK37" s="67"/>
    </row>
    <row r="38" spans="1:62" ht="14.25" customHeight="1">
      <c r="A38" s="308"/>
      <c r="B38" s="232" t="s">
        <v>47</v>
      </c>
      <c r="C38" s="232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4"/>
      <c r="S38" s="234"/>
      <c r="T38" s="234"/>
      <c r="U38" s="104"/>
      <c r="V38" s="309"/>
      <c r="W38" s="235" t="s">
        <v>48</v>
      </c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5"/>
      <c r="AK38" s="235"/>
      <c r="AL38" s="235"/>
      <c r="AM38" s="235"/>
      <c r="AN38" s="235"/>
      <c r="AO38" s="235"/>
      <c r="AP38" s="104"/>
      <c r="AQ38" s="310"/>
      <c r="AR38" s="232" t="s">
        <v>48</v>
      </c>
      <c r="AS38" s="232"/>
      <c r="AT38" s="233"/>
      <c r="AU38" s="233"/>
      <c r="AV38" s="233"/>
      <c r="AW38" s="233"/>
      <c r="AX38" s="233"/>
      <c r="AY38" s="233"/>
      <c r="AZ38" s="233"/>
      <c r="BA38" s="233"/>
      <c r="BB38" s="233"/>
      <c r="BC38" s="233"/>
      <c r="BD38" s="233"/>
      <c r="BE38" s="233"/>
      <c r="BF38" s="233"/>
      <c r="BG38" s="233"/>
      <c r="BH38" s="234"/>
      <c r="BI38" s="234"/>
      <c r="BJ38" s="234"/>
    </row>
    <row r="39" spans="1:62" ht="17.25" customHeight="1">
      <c r="A39" s="308"/>
      <c r="B39" s="235" t="s">
        <v>57</v>
      </c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104"/>
      <c r="S39" s="104"/>
      <c r="T39" s="104"/>
      <c r="V39" s="309"/>
      <c r="W39" s="235" t="s">
        <v>58</v>
      </c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104"/>
      <c r="AM39" s="104"/>
      <c r="AN39" s="104"/>
      <c r="AO39" s="104"/>
      <c r="AP39" s="104"/>
      <c r="AQ39" s="310"/>
      <c r="AR39" s="235" t="s">
        <v>59</v>
      </c>
      <c r="AS39" s="237"/>
      <c r="AT39" s="237"/>
      <c r="AU39" s="237"/>
      <c r="AV39" s="237"/>
      <c r="AW39" s="237"/>
      <c r="AX39" s="237"/>
      <c r="AY39" s="237"/>
      <c r="AZ39" s="237"/>
      <c r="BA39" s="237"/>
      <c r="BB39" s="237"/>
      <c r="BC39" s="237"/>
      <c r="BD39" s="237"/>
      <c r="BE39" s="237"/>
      <c r="BF39" s="237"/>
      <c r="BG39" s="104"/>
      <c r="BH39" s="104"/>
      <c r="BI39" s="104"/>
      <c r="BJ39" s="104"/>
    </row>
    <row r="40" spans="1:59" ht="17.25" customHeight="1">
      <c r="A40" s="308"/>
      <c r="B40" s="236" t="s">
        <v>30</v>
      </c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V40" s="309"/>
      <c r="W40" s="236" t="s">
        <v>30</v>
      </c>
      <c r="X40" s="236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6"/>
      <c r="AK40" s="236"/>
      <c r="AL40" s="236"/>
      <c r="AQ40" s="310"/>
      <c r="AR40" s="236" t="s">
        <v>30</v>
      </c>
      <c r="AS40" s="236"/>
      <c r="AT40" s="236"/>
      <c r="AU40" s="236"/>
      <c r="AV40" s="236"/>
      <c r="AW40" s="236"/>
      <c r="AX40" s="236"/>
      <c r="AY40" s="236"/>
      <c r="AZ40" s="236"/>
      <c r="BA40" s="236"/>
      <c r="BB40" s="236"/>
      <c r="BC40" s="236"/>
      <c r="BD40" s="236"/>
      <c r="BE40" s="236"/>
      <c r="BF40" s="236"/>
      <c r="BG40" s="236"/>
    </row>
    <row r="41" spans="1:43" ht="9" customHeight="1">
      <c r="A41" s="308"/>
      <c r="B41" s="1"/>
      <c r="C41" s="1"/>
      <c r="D41" s="1"/>
      <c r="E41" s="1"/>
      <c r="F41" s="1"/>
      <c r="G41" s="1"/>
      <c r="H41" s="1"/>
      <c r="I41" s="1"/>
      <c r="J41" s="1"/>
      <c r="K41" s="1"/>
      <c r="V41" s="309"/>
      <c r="AQ41" s="310"/>
    </row>
    <row r="42" spans="1:43" ht="9" customHeight="1">
      <c r="A42" s="308"/>
      <c r="V42" s="309"/>
      <c r="AQ42" s="310"/>
    </row>
    <row r="43" spans="1:43" ht="9" customHeight="1">
      <c r="A43" s="308"/>
      <c r="V43" s="309"/>
      <c r="AQ43" s="310"/>
    </row>
    <row r="44" spans="1:43" ht="9" customHeight="1">
      <c r="A44" s="308"/>
      <c r="V44" s="309"/>
      <c r="AQ44" s="310"/>
    </row>
    <row r="45" spans="1:62" ht="22.5" customHeight="1">
      <c r="A45" s="308"/>
      <c r="B45" s="289" t="s">
        <v>60</v>
      </c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90"/>
      <c r="V45" s="309"/>
      <c r="W45" s="268" t="s">
        <v>61</v>
      </c>
      <c r="X45" s="268"/>
      <c r="Y45" s="268"/>
      <c r="Z45" s="268"/>
      <c r="AA45" s="268"/>
      <c r="AB45" s="268"/>
      <c r="AC45" s="268"/>
      <c r="AD45" s="268"/>
      <c r="AE45" s="268"/>
      <c r="AF45" s="268"/>
      <c r="AG45" s="268"/>
      <c r="AH45" s="268"/>
      <c r="AI45" s="268"/>
      <c r="AJ45" s="268"/>
      <c r="AK45" s="268"/>
      <c r="AL45" s="268"/>
      <c r="AM45" s="268"/>
      <c r="AN45" s="268"/>
      <c r="AO45" s="268"/>
      <c r="AQ45" s="310"/>
      <c r="AR45" s="268" t="s">
        <v>62</v>
      </c>
      <c r="AS45" s="237"/>
      <c r="AT45" s="237"/>
      <c r="AU45" s="237"/>
      <c r="AV45" s="237"/>
      <c r="AW45" s="237"/>
      <c r="AX45" s="237"/>
      <c r="AY45" s="237"/>
      <c r="AZ45" s="237"/>
      <c r="BA45" s="237"/>
      <c r="BB45" s="237"/>
      <c r="BC45" s="237"/>
      <c r="BD45" s="237"/>
      <c r="BE45" s="237"/>
      <c r="BF45" s="237"/>
      <c r="BG45" s="237"/>
      <c r="BH45" s="237"/>
      <c r="BI45" s="237"/>
      <c r="BJ45" s="237"/>
    </row>
    <row r="46" spans="23:43" ht="9" customHeight="1">
      <c r="W46" s="101"/>
      <c r="AQ46" s="100"/>
    </row>
    <row r="47" ht="9" customHeight="1">
      <c r="W47" s="101"/>
    </row>
    <row r="48" ht="9" customHeight="1">
      <c r="W48" s="101"/>
    </row>
    <row r="49" spans="2:23" ht="30" customHeight="1">
      <c r="B49" s="59" t="s">
        <v>17</v>
      </c>
      <c r="W49" s="101"/>
    </row>
    <row r="50" ht="9" customHeight="1">
      <c r="W50" s="101"/>
    </row>
    <row r="51" ht="9" customHeight="1">
      <c r="W51" s="101"/>
    </row>
    <row r="52" ht="9" customHeight="1">
      <c r="W52" s="101"/>
    </row>
    <row r="53" ht="9" customHeight="1">
      <c r="W53" s="101"/>
    </row>
    <row r="54" ht="9" customHeight="1">
      <c r="W54" s="101"/>
    </row>
    <row r="55" ht="9" customHeight="1">
      <c r="W55" s="101"/>
    </row>
    <row r="56" ht="9" customHeight="1">
      <c r="W56" s="101"/>
    </row>
    <row r="57" ht="9" customHeight="1">
      <c r="W57" s="101"/>
    </row>
    <row r="58" ht="9" customHeight="1">
      <c r="W58" s="101"/>
    </row>
    <row r="59" ht="9" customHeight="1">
      <c r="W59" s="101"/>
    </row>
    <row r="60" ht="9" customHeight="1">
      <c r="W60" s="101"/>
    </row>
    <row r="61" ht="9" customHeight="1">
      <c r="W61" s="101"/>
    </row>
    <row r="62" ht="9" customHeight="1">
      <c r="W62" s="101"/>
    </row>
    <row r="63" ht="9" customHeight="1">
      <c r="W63" s="101"/>
    </row>
    <row r="64" ht="9" customHeight="1">
      <c r="W64" s="101"/>
    </row>
    <row r="65" ht="9" customHeight="1">
      <c r="W65" s="101"/>
    </row>
    <row r="66" ht="9" customHeight="1">
      <c r="W66" s="101"/>
    </row>
    <row r="67" ht="9" customHeight="1">
      <c r="W67" s="101"/>
    </row>
    <row r="68" ht="9" customHeight="1">
      <c r="W68" s="101"/>
    </row>
    <row r="69" ht="9" customHeight="1">
      <c r="W69" s="101"/>
    </row>
    <row r="70" ht="9" customHeight="1">
      <c r="W70" s="101"/>
    </row>
    <row r="71" ht="9" customHeight="1">
      <c r="W71" s="101"/>
    </row>
    <row r="72" ht="9" customHeight="1">
      <c r="W72" s="101"/>
    </row>
    <row r="73" ht="9" customHeight="1">
      <c r="W73" s="101"/>
    </row>
    <row r="74" ht="9" customHeight="1">
      <c r="W74" s="101"/>
    </row>
    <row r="75" ht="9" customHeight="1">
      <c r="W75" s="101"/>
    </row>
    <row r="76" ht="9" customHeight="1">
      <c r="W76" s="101"/>
    </row>
    <row r="77" ht="9" customHeight="1">
      <c r="W77" s="101"/>
    </row>
    <row r="78" ht="9" customHeight="1">
      <c r="W78" s="101"/>
    </row>
    <row r="79" ht="9" customHeight="1">
      <c r="W79" s="101"/>
    </row>
    <row r="80" ht="9" customHeight="1">
      <c r="W80" s="101"/>
    </row>
    <row r="81" ht="9" customHeight="1">
      <c r="W81" s="101"/>
    </row>
    <row r="82" ht="9" customHeight="1">
      <c r="W82" s="101"/>
    </row>
    <row r="83" ht="9" customHeight="1">
      <c r="W83" s="101"/>
    </row>
    <row r="84" ht="9" customHeight="1">
      <c r="W84" s="101"/>
    </row>
    <row r="85" ht="9" customHeight="1">
      <c r="W85" s="101"/>
    </row>
    <row r="86" ht="9" customHeight="1">
      <c r="W86" s="101"/>
    </row>
    <row r="87" ht="9" customHeight="1">
      <c r="W87" s="101"/>
    </row>
    <row r="88" ht="9" customHeight="1">
      <c r="W88" s="101"/>
    </row>
    <row r="89" ht="9" customHeight="1">
      <c r="W89" s="101"/>
    </row>
  </sheetData>
  <sheetProtection/>
  <mergeCells count="72">
    <mergeCell ref="A1:A45"/>
    <mergeCell ref="V1:V45"/>
    <mergeCell ref="AQ1:AQ45"/>
    <mergeCell ref="BH31:BJ31"/>
    <mergeCell ref="F18:H18"/>
    <mergeCell ref="I18:K18"/>
    <mergeCell ref="F29:H31"/>
    <mergeCell ref="AA18:AC18"/>
    <mergeCell ref="AD18:AF18"/>
    <mergeCell ref="AV18:AX18"/>
    <mergeCell ref="AY18:BA18"/>
    <mergeCell ref="AV29:AX31"/>
    <mergeCell ref="AM31:AO31"/>
    <mergeCell ref="AG29:AI31"/>
    <mergeCell ref="AJ29:AL31"/>
    <mergeCell ref="BB29:BD31"/>
    <mergeCell ref="C16:K17"/>
    <mergeCell ref="I29:K31"/>
    <mergeCell ref="L29:N31"/>
    <mergeCell ref="O29:Q31"/>
    <mergeCell ref="X16:AF17"/>
    <mergeCell ref="AD29:AF31"/>
    <mergeCell ref="C29:E31"/>
    <mergeCell ref="AR45:BJ45"/>
    <mergeCell ref="BB16:BD18"/>
    <mergeCell ref="BE16:BG18"/>
    <mergeCell ref="BH16:BJ18"/>
    <mergeCell ref="B45:U45"/>
    <mergeCell ref="BH6:BJ6"/>
    <mergeCell ref="BE6:BG6"/>
    <mergeCell ref="AG6:AI6"/>
    <mergeCell ref="BE29:BG31"/>
    <mergeCell ref="AA29:AC31"/>
    <mergeCell ref="BB6:BD6"/>
    <mergeCell ref="AM16:AO18"/>
    <mergeCell ref="AJ16:AL18"/>
    <mergeCell ref="AY29:BA31"/>
    <mergeCell ref="AS29:AU31"/>
    <mergeCell ref="B2:I2"/>
    <mergeCell ref="I4:S5"/>
    <mergeCell ref="AS4:AU6"/>
    <mergeCell ref="AD4:AO5"/>
    <mergeCell ref="AJ6:AL6"/>
    <mergeCell ref="T4:T5"/>
    <mergeCell ref="F4:H6"/>
    <mergeCell ref="W45:AO45"/>
    <mergeCell ref="X4:Z6"/>
    <mergeCell ref="AA4:AC6"/>
    <mergeCell ref="AG16:AI18"/>
    <mergeCell ref="B27:T27"/>
    <mergeCell ref="L6:N6"/>
    <mergeCell ref="C4:E6"/>
    <mergeCell ref="X29:Z31"/>
    <mergeCell ref="I6:K6"/>
    <mergeCell ref="AS16:BA17"/>
    <mergeCell ref="L16:N18"/>
    <mergeCell ref="O6:Q6"/>
    <mergeCell ref="R6:T6"/>
    <mergeCell ref="O16:Q18"/>
    <mergeCell ref="R16:T18"/>
    <mergeCell ref="AV4:AX6"/>
    <mergeCell ref="AY4:BJ5"/>
    <mergeCell ref="AM6:AO6"/>
    <mergeCell ref="B38:T38"/>
    <mergeCell ref="W38:AO38"/>
    <mergeCell ref="AR38:BJ38"/>
    <mergeCell ref="B40:Q40"/>
    <mergeCell ref="W40:AL40"/>
    <mergeCell ref="AR40:BG40"/>
    <mergeCell ref="B39:Q39"/>
    <mergeCell ref="W39:AK39"/>
    <mergeCell ref="AR39:BF39"/>
  </mergeCells>
  <printOptions/>
  <pageMargins left="0.2" right="0.2362204724409449" top="0.7480314960629921" bottom="0.7480314960629921" header="0.31496062992125984" footer="0.31496062992125984"/>
  <pageSetup horizontalDpi="600" verticalDpi="600" orientation="landscape" paperSize="9" scale="69" r:id="rId1"/>
  <headerFooter alignWithMargins="0">
    <oddFooter>&amp;C&amp;12
</oddFooter>
  </headerFooter>
  <colBreaks count="2" manualBreakCount="2">
    <brk id="20" max="44" man="1"/>
    <brk id="42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9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9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C:\WINDOWS\ﾃﾞｽｸﾄｯﾌﾟ\２章\T2-8.JSD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主要死因別死亡数・率（総数・男・女）</dc:title>
  <dc:subject/>
  <dc:creator>岐阜県</dc:creator>
  <cp:keywords/>
  <dc:description/>
  <cp:lastModifiedBy>Gifu</cp:lastModifiedBy>
  <cp:lastPrinted>2015-03-29T06:55:32Z</cp:lastPrinted>
  <dcterms:created xsi:type="dcterms:W3CDTF">2004-12-20T04:45:19Z</dcterms:created>
  <dcterms:modified xsi:type="dcterms:W3CDTF">2015-03-29T06:55:51Z</dcterms:modified>
  <cp:category/>
  <cp:version/>
  <cp:contentType/>
  <cp:contentStatus/>
  <cp:revision>67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976662890</vt:i4>
  </property>
  <property fmtid="{D5CDD505-2E9C-101B-9397-08002B2CF9AE}" pid="3" name="_EmailSubject">
    <vt:lpwstr>RE: </vt:lpwstr>
  </property>
  <property fmtid="{D5CDD505-2E9C-101B-9397-08002B2CF9AE}" pid="4" name="_AuthorEmail">
    <vt:lpwstr>sugiyama-yoshiko@pref.gifu.lg.jp</vt:lpwstr>
  </property>
  <property fmtid="{D5CDD505-2E9C-101B-9397-08002B2CF9AE}" pid="5" name="_AuthorEmailDisplayName">
    <vt:lpwstr>杉山 世志子</vt:lpwstr>
  </property>
  <property fmtid="{D5CDD505-2E9C-101B-9397-08002B2CF9AE}" pid="6" name="_PreviousAdHocReviewCycleID">
    <vt:i4>-1141122026</vt:i4>
  </property>
  <property fmtid="{D5CDD505-2E9C-101B-9397-08002B2CF9AE}" pid="7" name="_ReviewingToolsShownOnce">
    <vt:lpwstr/>
  </property>
</Properties>
</file>