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T11-4" sheetId="1" r:id="rId1"/>
  </sheets>
  <definedNames>
    <definedName name="_xlnm.Print_Area" localSheetId="0">'T11-4'!$A$1:$T$20</definedName>
    <definedName name="印刷範囲">'T11-4'!$A$1:$T$20</definedName>
  </definedNames>
  <calcPr fullCalcOnLoad="1"/>
</workbook>
</file>

<file path=xl/sharedStrings.xml><?xml version="1.0" encoding="utf-8"?>
<sst xmlns="http://schemas.openxmlformats.org/spreadsheetml/2006/main" count="47" uniqueCount="30">
  <si>
    <t>（４）献血状況　（Ｔ１１－４）</t>
  </si>
  <si>
    <t xml:space="preserve">   　 区分</t>
  </si>
  <si>
    <t>成　分</t>
  </si>
  <si>
    <t>合  計</t>
  </si>
  <si>
    <t>市町村名</t>
  </si>
  <si>
    <t>配  車  台  数</t>
  </si>
  <si>
    <t>目 標 献 血 者 数</t>
  </si>
  <si>
    <t>献　　血　　者　　数</t>
  </si>
  <si>
    <t>目 　標 　達　 成　 率</t>
  </si>
  <si>
    <t>全　血</t>
  </si>
  <si>
    <t>全　　　血</t>
  </si>
  <si>
    <t>200ml</t>
  </si>
  <si>
    <t>400ml</t>
  </si>
  <si>
    <t>県　　内</t>
  </si>
  <si>
    <t>管 内 計</t>
  </si>
  <si>
    <t>小  　計</t>
  </si>
  <si>
    <t>大 垣 市</t>
  </si>
  <si>
    <t>海 津 市</t>
  </si>
  <si>
    <t>養 老 町</t>
  </si>
  <si>
    <t>関ヶ原町</t>
  </si>
  <si>
    <t>神 戸 町</t>
  </si>
  <si>
    <t>輪之内町</t>
  </si>
  <si>
    <t>安 八 町</t>
  </si>
  <si>
    <t>小  　計</t>
  </si>
  <si>
    <t>揖斐川町</t>
  </si>
  <si>
    <t>大 野 町</t>
  </si>
  <si>
    <t>池 田 町</t>
  </si>
  <si>
    <t>垂 井 町</t>
  </si>
  <si>
    <t>献血車１台当たりの献血量（ml）</t>
  </si>
  <si>
    <t>（平成２５年度）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</si>
</sst>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_ "/>
    <numFmt numFmtId="181" formatCode="0.0;\-0.0;\-"/>
    <numFmt numFmtId="182" formatCode="_ * #,##0.0_ ;_ * \-#,##0.0_ ;_ * &quot;-&quot;?_ ;_ @_ "/>
    <numFmt numFmtId="183" formatCode="#,##0;\-#,##0;\-"/>
    <numFmt numFmtId="184" formatCode="_ * #,##0.0_ ;_ * \-#,##0.0_ ;_ * &quot;-&quot;_ ;_ @_ "/>
    <numFmt numFmtId="185" formatCode="0.0_);[Red]\(0.0\)"/>
    <numFmt numFmtId="186" formatCode="0_);[Red]\(0\)"/>
    <numFmt numFmtId="187" formatCode="#,##0_ 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4"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left"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25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33" borderId="29" xfId="0" applyNumberFormat="1" applyFont="1" applyFill="1" applyBorder="1" applyAlignment="1" applyProtection="1">
      <alignment vertical="center"/>
      <protection/>
    </xf>
    <xf numFmtId="41" fontId="2" fillId="33" borderId="30" xfId="0" applyNumberFormat="1" applyFont="1" applyFill="1" applyBorder="1" applyAlignment="1" applyProtection="1">
      <alignment vertical="center"/>
      <protection/>
    </xf>
    <xf numFmtId="181" fontId="2" fillId="33" borderId="29" xfId="0" applyNumberFormat="1" applyFont="1" applyFill="1" applyBorder="1" applyAlignment="1" applyProtection="1">
      <alignment vertical="center"/>
      <protection/>
    </xf>
    <xf numFmtId="181" fontId="2" fillId="33" borderId="31" xfId="0" applyNumberFormat="1" applyFont="1" applyFill="1" applyBorder="1" applyAlignment="1" applyProtection="1">
      <alignment vertical="center"/>
      <protection/>
    </xf>
    <xf numFmtId="181" fontId="2" fillId="33" borderId="17" xfId="0" applyNumberFormat="1" applyFont="1" applyFill="1" applyBorder="1" applyAlignment="1" applyProtection="1">
      <alignment vertical="center"/>
      <protection/>
    </xf>
    <xf numFmtId="181" fontId="2" fillId="33" borderId="32" xfId="0" applyNumberFormat="1" applyFont="1" applyFill="1" applyBorder="1" applyAlignment="1" applyProtection="1">
      <alignment vertical="center"/>
      <protection/>
    </xf>
    <xf numFmtId="181" fontId="2" fillId="33" borderId="13" xfId="0" applyNumberFormat="1" applyFont="1" applyFill="1" applyBorder="1" applyAlignment="1" applyProtection="1">
      <alignment vertical="center"/>
      <protection/>
    </xf>
    <xf numFmtId="181" fontId="2" fillId="33" borderId="33" xfId="0" applyNumberFormat="1" applyFont="1" applyFill="1" applyBorder="1" applyAlignment="1" applyProtection="1">
      <alignment vertical="center"/>
      <protection/>
    </xf>
    <xf numFmtId="181" fontId="2" fillId="33" borderId="12" xfId="0" applyNumberFormat="1" applyFont="1" applyFill="1" applyBorder="1" applyAlignment="1" applyProtection="1">
      <alignment vertical="center"/>
      <protection/>
    </xf>
    <xf numFmtId="181" fontId="2" fillId="33" borderId="34" xfId="0" applyNumberFormat="1" applyFont="1" applyFill="1" applyBorder="1" applyAlignment="1" applyProtection="1">
      <alignment vertical="center"/>
      <protection/>
    </xf>
    <xf numFmtId="181" fontId="2" fillId="33" borderId="35" xfId="0" applyNumberFormat="1" applyFont="1" applyFill="1" applyBorder="1" applyAlignment="1" applyProtection="1">
      <alignment vertical="center"/>
      <protection/>
    </xf>
    <xf numFmtId="181" fontId="2" fillId="33" borderId="36" xfId="0" applyNumberFormat="1" applyFont="1" applyFill="1" applyBorder="1" applyAlignment="1" applyProtection="1">
      <alignment vertical="center"/>
      <protection/>
    </xf>
    <xf numFmtId="181" fontId="2" fillId="33" borderId="18" xfId="0" applyNumberFormat="1" applyFont="1" applyFill="1" applyBorder="1" applyAlignment="1" applyProtection="1">
      <alignment vertical="center"/>
      <protection/>
    </xf>
    <xf numFmtId="181" fontId="2" fillId="33" borderId="37" xfId="0" applyNumberFormat="1" applyFont="1" applyFill="1" applyBorder="1" applyAlignment="1" applyProtection="1">
      <alignment vertical="center"/>
      <protection/>
    </xf>
    <xf numFmtId="181" fontId="2" fillId="33" borderId="38" xfId="0" applyNumberFormat="1" applyFont="1" applyFill="1" applyBorder="1" applyAlignment="1" applyProtection="1">
      <alignment vertical="center"/>
      <protection/>
    </xf>
    <xf numFmtId="41" fontId="2" fillId="34" borderId="13" xfId="0" applyNumberFormat="1" applyFont="1" applyFill="1" applyBorder="1" applyAlignment="1" applyProtection="1">
      <alignment vertical="center"/>
      <protection/>
    </xf>
    <xf numFmtId="183" fontId="2" fillId="0" borderId="13" xfId="0" applyNumberFormat="1" applyFont="1" applyBorder="1" applyAlignment="1" applyProtection="1">
      <alignment vertical="center"/>
      <protection locked="0"/>
    </xf>
    <xf numFmtId="183" fontId="2" fillId="0" borderId="12" xfId="0" applyNumberFormat="1" applyFont="1" applyBorder="1" applyAlignment="1" applyProtection="1">
      <alignment vertical="center"/>
      <protection locked="0"/>
    </xf>
    <xf numFmtId="183" fontId="2" fillId="0" borderId="18" xfId="0" applyNumberFormat="1" applyFont="1" applyBorder="1" applyAlignment="1" applyProtection="1">
      <alignment vertical="center"/>
      <protection locked="0"/>
    </xf>
    <xf numFmtId="183" fontId="2" fillId="33" borderId="13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180" fontId="2" fillId="33" borderId="13" xfId="0" applyNumberFormat="1" applyFont="1" applyFill="1" applyBorder="1" applyAlignment="1" applyProtection="1">
      <alignment vertical="center"/>
      <protection/>
    </xf>
    <xf numFmtId="185" fontId="2" fillId="0" borderId="39" xfId="0" applyNumberFormat="1" applyFont="1" applyBorder="1" applyAlignment="1" applyProtection="1">
      <alignment vertical="center"/>
      <protection locked="0"/>
    </xf>
    <xf numFmtId="185" fontId="2" fillId="33" borderId="13" xfId="0" applyNumberFormat="1" applyFont="1" applyFill="1" applyBorder="1" applyAlignment="1" applyProtection="1">
      <alignment vertical="center"/>
      <protection/>
    </xf>
    <xf numFmtId="185" fontId="2" fillId="33" borderId="39" xfId="0" applyNumberFormat="1" applyFont="1" applyFill="1" applyBorder="1" applyAlignment="1" applyProtection="1">
      <alignment vertical="center"/>
      <protection/>
    </xf>
    <xf numFmtId="185" fontId="2" fillId="0" borderId="40" xfId="0" applyNumberFormat="1" applyFont="1" applyBorder="1" applyAlignment="1" applyProtection="1">
      <alignment vertical="center"/>
      <protection locked="0"/>
    </xf>
    <xf numFmtId="185" fontId="2" fillId="33" borderId="12" xfId="0" applyNumberFormat="1" applyFont="1" applyFill="1" applyBorder="1" applyAlignment="1" applyProtection="1">
      <alignment vertical="center"/>
      <protection/>
    </xf>
    <xf numFmtId="185" fontId="2" fillId="0" borderId="41" xfId="0" applyNumberFormat="1" applyFont="1" applyBorder="1" applyAlignment="1" applyProtection="1">
      <alignment vertical="center"/>
      <protection locked="0"/>
    </xf>
    <xf numFmtId="185" fontId="2" fillId="33" borderId="18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42" xfId="0" applyNumberFormat="1" applyFont="1" applyBorder="1" applyAlignment="1" applyProtection="1">
      <alignment horizontal="center" vertical="center"/>
      <protection locked="0"/>
    </xf>
    <xf numFmtId="3" fontId="2" fillId="0" borderId="43" xfId="0" applyNumberFormat="1" applyFont="1" applyBorder="1" applyAlignment="1" applyProtection="1">
      <alignment horizontal="center" vertical="center"/>
      <protection locked="0"/>
    </xf>
    <xf numFmtId="3" fontId="2" fillId="0" borderId="44" xfId="0" applyNumberFormat="1" applyFont="1" applyBorder="1" applyAlignment="1" applyProtection="1">
      <alignment horizontal="center" vertical="center"/>
      <protection locked="0"/>
    </xf>
    <xf numFmtId="3" fontId="2" fillId="0" borderId="45" xfId="0" applyNumberFormat="1" applyFont="1" applyBorder="1" applyAlignment="1" applyProtection="1">
      <alignment horizontal="center" vertical="center"/>
      <protection locked="0"/>
    </xf>
    <xf numFmtId="3" fontId="2" fillId="0" borderId="46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477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1"/>
  <sheetViews>
    <sheetView tabSelected="1" view="pageBreakPreview" zoomScaleNormal="80" zoomScaleSheetLayoutView="100" zoomScalePageLayoutView="0" workbookViewId="0" topLeftCell="A1">
      <selection activeCell="H20" sqref="H20"/>
    </sheetView>
  </sheetViews>
  <sheetFormatPr defaultColWidth="10.66015625" defaultRowHeight="15.75" customHeight="1"/>
  <cols>
    <col min="1" max="1" width="15" style="60" customWidth="1"/>
    <col min="2" max="20" width="11.83203125" style="60" customWidth="1"/>
    <col min="21" max="16384" width="10.66015625" style="60" customWidth="1"/>
  </cols>
  <sheetData>
    <row r="1" spans="1:20" s="48" customFormat="1" ht="1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48" customFormat="1" ht="1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9"/>
      <c r="S2" s="47"/>
      <c r="T2" s="58" t="s">
        <v>29</v>
      </c>
    </row>
    <row r="3" spans="1:21" ht="21.75" customHeight="1">
      <c r="A3" s="1" t="s">
        <v>1</v>
      </c>
      <c r="B3" s="61" t="s">
        <v>5</v>
      </c>
      <c r="C3" s="62"/>
      <c r="D3" s="63"/>
      <c r="E3" s="70" t="s">
        <v>6</v>
      </c>
      <c r="F3" s="62"/>
      <c r="G3" s="62"/>
      <c r="H3" s="63"/>
      <c r="I3" s="70" t="s">
        <v>7</v>
      </c>
      <c r="J3" s="62"/>
      <c r="K3" s="62"/>
      <c r="L3" s="63"/>
      <c r="M3" s="70" t="s">
        <v>28</v>
      </c>
      <c r="N3" s="62"/>
      <c r="O3" s="62"/>
      <c r="P3" s="63"/>
      <c r="Q3" s="70" t="s">
        <v>8</v>
      </c>
      <c r="R3" s="62"/>
      <c r="S3" s="62"/>
      <c r="T3" s="71"/>
      <c r="U3" s="59"/>
    </row>
    <row r="4" spans="1:21" ht="21.75" customHeight="1">
      <c r="A4" s="2"/>
      <c r="B4" s="64" t="s">
        <v>9</v>
      </c>
      <c r="C4" s="66" t="s">
        <v>2</v>
      </c>
      <c r="D4" s="66" t="s">
        <v>3</v>
      </c>
      <c r="E4" s="68" t="s">
        <v>10</v>
      </c>
      <c r="F4" s="69"/>
      <c r="G4" s="66" t="s">
        <v>2</v>
      </c>
      <c r="H4" s="66" t="s">
        <v>3</v>
      </c>
      <c r="I4" s="68" t="s">
        <v>10</v>
      </c>
      <c r="J4" s="69"/>
      <c r="K4" s="66" t="s">
        <v>2</v>
      </c>
      <c r="L4" s="66" t="s">
        <v>3</v>
      </c>
      <c r="M4" s="68" t="s">
        <v>10</v>
      </c>
      <c r="N4" s="69"/>
      <c r="O4" s="66" t="s">
        <v>2</v>
      </c>
      <c r="P4" s="66" t="s">
        <v>3</v>
      </c>
      <c r="Q4" s="68" t="s">
        <v>10</v>
      </c>
      <c r="R4" s="69"/>
      <c r="S4" s="66" t="s">
        <v>2</v>
      </c>
      <c r="T4" s="72" t="s">
        <v>3</v>
      </c>
      <c r="U4" s="59"/>
    </row>
    <row r="5" spans="1:21" ht="21.75" customHeight="1" thickBot="1">
      <c r="A5" s="2" t="s">
        <v>4</v>
      </c>
      <c r="B5" s="65"/>
      <c r="C5" s="67"/>
      <c r="D5" s="67"/>
      <c r="E5" s="3" t="s">
        <v>11</v>
      </c>
      <c r="F5" s="3" t="s">
        <v>12</v>
      </c>
      <c r="G5" s="67"/>
      <c r="H5" s="67"/>
      <c r="I5" s="3" t="s">
        <v>11</v>
      </c>
      <c r="J5" s="3" t="s">
        <v>12</v>
      </c>
      <c r="K5" s="67"/>
      <c r="L5" s="67"/>
      <c r="M5" s="3" t="s">
        <v>11</v>
      </c>
      <c r="N5" s="3" t="s">
        <v>12</v>
      </c>
      <c r="O5" s="67"/>
      <c r="P5" s="67"/>
      <c r="Q5" s="3" t="s">
        <v>11</v>
      </c>
      <c r="R5" s="3" t="s">
        <v>12</v>
      </c>
      <c r="S5" s="67"/>
      <c r="T5" s="73"/>
      <c r="U5" s="59"/>
    </row>
    <row r="6" spans="1:21" ht="21.75" customHeight="1" thickBot="1">
      <c r="A6" s="12" t="s">
        <v>13</v>
      </c>
      <c r="B6" s="51">
        <v>1918</v>
      </c>
      <c r="C6" s="43">
        <v>0</v>
      </c>
      <c r="D6" s="50">
        <f>SUM(B6:C6)</f>
        <v>1918</v>
      </c>
      <c r="E6" s="4">
        <v>6400</v>
      </c>
      <c r="F6" s="4">
        <v>47000</v>
      </c>
      <c r="G6" s="4">
        <v>22200</v>
      </c>
      <c r="H6" s="15">
        <f>SUM(E6:G6)</f>
        <v>75600</v>
      </c>
      <c r="I6" s="4">
        <v>5885</v>
      </c>
      <c r="J6" s="4">
        <v>45754</v>
      </c>
      <c r="K6" s="4">
        <v>21501</v>
      </c>
      <c r="L6" s="15">
        <f>SUM(I6:K6)</f>
        <v>73140</v>
      </c>
      <c r="M6" s="15">
        <f>I6/B6*200</f>
        <v>613.660062565172</v>
      </c>
      <c r="N6" s="15">
        <f>J6/B6*400</f>
        <v>9542.022940563087</v>
      </c>
      <c r="O6" s="4">
        <v>0</v>
      </c>
      <c r="P6" s="27">
        <f>SUM(M6:O6)</f>
        <v>10155.683003128259</v>
      </c>
      <c r="Q6" s="29">
        <f>IF(E6=0,"     -",ROUND(I6/E6*100,1))</f>
        <v>92</v>
      </c>
      <c r="R6" s="29">
        <f>IF(F6=0,"     -",ROUND(J6/F6*100,1))</f>
        <v>97.3</v>
      </c>
      <c r="S6" s="29">
        <f>IF(G6=0,"     -",ROUND(K6/G6*100,1))</f>
        <v>96.9</v>
      </c>
      <c r="T6" s="30">
        <f>IF(H6=0,"     -",ROUND(L6/H6*100,1))</f>
        <v>96.7</v>
      </c>
      <c r="U6" s="59"/>
    </row>
    <row r="7" spans="1:21" ht="21.75" customHeight="1" thickBot="1">
      <c r="A7" s="12" t="s">
        <v>14</v>
      </c>
      <c r="B7" s="53">
        <f aca="true" t="shared" si="0" ref="B7:L8">SUM(B8+B17)</f>
        <v>195</v>
      </c>
      <c r="C7" s="46">
        <f t="shared" si="0"/>
        <v>0</v>
      </c>
      <c r="D7" s="50">
        <f t="shared" si="0"/>
        <v>195</v>
      </c>
      <c r="E7" s="15">
        <f t="shared" si="0"/>
        <v>939</v>
      </c>
      <c r="F7" s="15">
        <f t="shared" si="0"/>
        <v>6582</v>
      </c>
      <c r="G7" s="15">
        <f t="shared" si="0"/>
        <v>0</v>
      </c>
      <c r="H7" s="15">
        <f t="shared" si="0"/>
        <v>7521</v>
      </c>
      <c r="I7" s="15">
        <f t="shared" si="0"/>
        <v>899</v>
      </c>
      <c r="J7" s="15">
        <f t="shared" si="0"/>
        <v>7339</v>
      </c>
      <c r="K7" s="15">
        <f t="shared" si="0"/>
        <v>0</v>
      </c>
      <c r="L7" s="15">
        <f t="shared" si="0"/>
        <v>8238</v>
      </c>
      <c r="M7" s="15">
        <f aca="true" t="shared" si="1" ref="M7:M20">I7/B7*200</f>
        <v>922.051282051282</v>
      </c>
      <c r="N7" s="15">
        <f>J7/B7*400</f>
        <v>15054.358974358973</v>
      </c>
      <c r="O7" s="42">
        <v>0</v>
      </c>
      <c r="P7" s="22">
        <f>SUM(M7:O7)</f>
        <v>15976.410256410254</v>
      </c>
      <c r="Q7" s="31">
        <f>IF(E7=0,"     -",ROUND(I7/E7*100,1))</f>
        <v>95.7</v>
      </c>
      <c r="R7" s="31">
        <f>IF(F7=0,"     -",ROUND(J7/F7*100,1))</f>
        <v>111.5</v>
      </c>
      <c r="S7" s="31" t="str">
        <f aca="true" t="shared" si="2" ref="S7:S20">IF(G7=0,"     -",ROUND(K7/G7*100,1))</f>
        <v>     -</v>
      </c>
      <c r="T7" s="32">
        <f aca="true" t="shared" si="3" ref="T7:T20">IF(H7=0,"     -",ROUND(L7/H7*100,1))</f>
        <v>109.5</v>
      </c>
      <c r="U7" s="59"/>
    </row>
    <row r="8" spans="1:21" ht="21.75" customHeight="1" thickBot="1">
      <c r="A8" s="12" t="s">
        <v>15</v>
      </c>
      <c r="B8" s="53">
        <f aca="true" t="shared" si="4" ref="B8:L8">SUM(B9:B16)</f>
        <v>161.5</v>
      </c>
      <c r="C8" s="46">
        <f t="shared" si="0"/>
        <v>0</v>
      </c>
      <c r="D8" s="50">
        <f t="shared" si="4"/>
        <v>161.5</v>
      </c>
      <c r="E8" s="15">
        <f t="shared" si="4"/>
        <v>744</v>
      </c>
      <c r="F8" s="15">
        <f t="shared" si="4"/>
        <v>5215</v>
      </c>
      <c r="G8" s="15">
        <f t="shared" si="4"/>
        <v>0</v>
      </c>
      <c r="H8" s="28">
        <f t="shared" si="4"/>
        <v>5959</v>
      </c>
      <c r="I8" s="15">
        <f t="shared" si="4"/>
        <v>675</v>
      </c>
      <c r="J8" s="15">
        <f t="shared" si="4"/>
        <v>6054</v>
      </c>
      <c r="K8" s="15">
        <f t="shared" si="4"/>
        <v>0</v>
      </c>
      <c r="L8" s="15">
        <f t="shared" si="4"/>
        <v>6729</v>
      </c>
      <c r="M8" s="15">
        <f t="shared" si="1"/>
        <v>835.9133126934985</v>
      </c>
      <c r="N8" s="15">
        <f aca="true" t="shared" si="5" ref="N8:N20">J8/B8*400</f>
        <v>14994.427244582044</v>
      </c>
      <c r="O8" s="4">
        <v>0</v>
      </c>
      <c r="P8" s="28">
        <f>SUM(M8:O8)</f>
        <v>15830.340557275544</v>
      </c>
      <c r="Q8" s="33">
        <f aca="true" t="shared" si="6" ref="Q8:Q20">IF(E8=0,"     -",ROUND(I8/E8*100,1))</f>
        <v>90.7</v>
      </c>
      <c r="R8" s="33">
        <f aca="true" t="shared" si="7" ref="R8:R20">IF(F8=0,"     -",ROUND(J8/F8*100,1))</f>
        <v>116.1</v>
      </c>
      <c r="S8" s="33" t="str">
        <f t="shared" si="2"/>
        <v>     -</v>
      </c>
      <c r="T8" s="34">
        <f t="shared" si="3"/>
        <v>112.9</v>
      </c>
      <c r="U8" s="59"/>
    </row>
    <row r="9" spans="1:21" ht="21.75" customHeight="1">
      <c r="A9" s="12" t="s">
        <v>16</v>
      </c>
      <c r="B9" s="51">
        <v>98.5</v>
      </c>
      <c r="C9" s="43">
        <v>0</v>
      </c>
      <c r="D9" s="52">
        <f aca="true" t="shared" si="8" ref="D9:D15">SUM(B9:C9)</f>
        <v>98.5</v>
      </c>
      <c r="E9" s="4">
        <v>378</v>
      </c>
      <c r="F9" s="4">
        <v>2651</v>
      </c>
      <c r="G9" s="4">
        <v>0</v>
      </c>
      <c r="H9" s="22">
        <f aca="true" t="shared" si="9" ref="H9:H17">SUM(E9:G9)</f>
        <v>3029</v>
      </c>
      <c r="I9" s="4">
        <v>449</v>
      </c>
      <c r="J9" s="4">
        <v>4146</v>
      </c>
      <c r="K9" s="4">
        <v>0</v>
      </c>
      <c r="L9" s="15">
        <f aca="true" t="shared" si="10" ref="L9:L16">SUM(I9:K9)</f>
        <v>4595</v>
      </c>
      <c r="M9" s="16">
        <f t="shared" si="1"/>
        <v>911.6751269035533</v>
      </c>
      <c r="N9" s="16">
        <f t="shared" si="5"/>
        <v>16836.548223350255</v>
      </c>
      <c r="O9" s="4">
        <v>0</v>
      </c>
      <c r="P9" s="15">
        <f aca="true" t="shared" si="11" ref="P9:P16">SUM(M9:O9)</f>
        <v>17748.223350253807</v>
      </c>
      <c r="Q9" s="33">
        <f t="shared" si="6"/>
        <v>118.8</v>
      </c>
      <c r="R9" s="33">
        <f t="shared" si="7"/>
        <v>156.4</v>
      </c>
      <c r="S9" s="33" t="str">
        <f t="shared" si="2"/>
        <v>     -</v>
      </c>
      <c r="T9" s="34">
        <f t="shared" si="3"/>
        <v>151.7</v>
      </c>
      <c r="U9" s="59"/>
    </row>
    <row r="10" spans="1:21" ht="21.75" customHeight="1">
      <c r="A10" s="13" t="s">
        <v>17</v>
      </c>
      <c r="B10" s="54">
        <v>8</v>
      </c>
      <c r="C10" s="44">
        <v>0</v>
      </c>
      <c r="D10" s="55">
        <f t="shared" si="8"/>
        <v>8</v>
      </c>
      <c r="E10" s="6">
        <v>61</v>
      </c>
      <c r="F10" s="6">
        <v>427</v>
      </c>
      <c r="G10" s="6">
        <v>0</v>
      </c>
      <c r="H10" s="17">
        <f t="shared" si="9"/>
        <v>488</v>
      </c>
      <c r="I10" s="6">
        <v>31</v>
      </c>
      <c r="J10" s="6">
        <v>256</v>
      </c>
      <c r="K10" s="6">
        <v>0</v>
      </c>
      <c r="L10" s="17">
        <f t="shared" si="10"/>
        <v>287</v>
      </c>
      <c r="M10" s="18">
        <f t="shared" si="1"/>
        <v>775</v>
      </c>
      <c r="N10" s="18">
        <f t="shared" si="5"/>
        <v>12800</v>
      </c>
      <c r="O10" s="6">
        <v>0</v>
      </c>
      <c r="P10" s="17">
        <f t="shared" si="11"/>
        <v>13575</v>
      </c>
      <c r="Q10" s="35">
        <f t="shared" si="6"/>
        <v>50.8</v>
      </c>
      <c r="R10" s="35">
        <f t="shared" si="7"/>
        <v>60</v>
      </c>
      <c r="S10" s="36" t="str">
        <f t="shared" si="2"/>
        <v>     -</v>
      </c>
      <c r="T10" s="37">
        <f t="shared" si="3"/>
        <v>58.8</v>
      </c>
      <c r="U10" s="59"/>
    </row>
    <row r="11" spans="1:21" ht="21.75" customHeight="1">
      <c r="A11" s="13" t="s">
        <v>18</v>
      </c>
      <c r="B11" s="54">
        <v>15</v>
      </c>
      <c r="C11" s="44">
        <v>0</v>
      </c>
      <c r="D11" s="55">
        <f t="shared" si="8"/>
        <v>15</v>
      </c>
      <c r="E11" s="6">
        <v>79</v>
      </c>
      <c r="F11" s="6">
        <v>556</v>
      </c>
      <c r="G11" s="6">
        <v>0</v>
      </c>
      <c r="H11" s="17">
        <f t="shared" si="9"/>
        <v>635</v>
      </c>
      <c r="I11" s="6">
        <v>56</v>
      </c>
      <c r="J11" s="6">
        <v>427</v>
      </c>
      <c r="K11" s="6">
        <v>0</v>
      </c>
      <c r="L11" s="17">
        <f t="shared" si="10"/>
        <v>483</v>
      </c>
      <c r="M11" s="18">
        <f t="shared" si="1"/>
        <v>746.6666666666666</v>
      </c>
      <c r="N11" s="18">
        <f t="shared" si="5"/>
        <v>11386.666666666666</v>
      </c>
      <c r="O11" s="6">
        <v>0</v>
      </c>
      <c r="P11" s="17">
        <f t="shared" si="11"/>
        <v>12133.333333333332</v>
      </c>
      <c r="Q11" s="35">
        <f t="shared" si="6"/>
        <v>70.9</v>
      </c>
      <c r="R11" s="35">
        <f t="shared" si="7"/>
        <v>76.8</v>
      </c>
      <c r="S11" s="38" t="str">
        <f t="shared" si="2"/>
        <v>     -</v>
      </c>
      <c r="T11" s="37">
        <f t="shared" si="3"/>
        <v>76.1</v>
      </c>
      <c r="U11" s="59"/>
    </row>
    <row r="12" spans="1:21" ht="21.75" customHeight="1">
      <c r="A12" s="13" t="s">
        <v>27</v>
      </c>
      <c r="B12" s="54">
        <v>15.5</v>
      </c>
      <c r="C12" s="44">
        <v>0</v>
      </c>
      <c r="D12" s="55">
        <f t="shared" si="8"/>
        <v>15.5</v>
      </c>
      <c r="E12" s="6">
        <v>86</v>
      </c>
      <c r="F12" s="6">
        <v>598</v>
      </c>
      <c r="G12" s="6">
        <v>0</v>
      </c>
      <c r="H12" s="17">
        <f t="shared" si="9"/>
        <v>684</v>
      </c>
      <c r="I12" s="6">
        <v>56</v>
      </c>
      <c r="J12" s="6">
        <v>456</v>
      </c>
      <c r="K12" s="6">
        <v>0</v>
      </c>
      <c r="L12" s="19">
        <f t="shared" si="10"/>
        <v>512</v>
      </c>
      <c r="M12" s="20">
        <f t="shared" si="1"/>
        <v>722.5806451612902</v>
      </c>
      <c r="N12" s="21">
        <f t="shared" si="5"/>
        <v>11767.741935483871</v>
      </c>
      <c r="O12" s="8">
        <v>0</v>
      </c>
      <c r="P12" s="17">
        <f t="shared" si="11"/>
        <v>12490.322580645161</v>
      </c>
      <c r="Q12" s="35">
        <f t="shared" si="6"/>
        <v>65.1</v>
      </c>
      <c r="R12" s="35">
        <f t="shared" si="7"/>
        <v>76.3</v>
      </c>
      <c r="S12" s="38" t="str">
        <f t="shared" si="2"/>
        <v>     -</v>
      </c>
      <c r="T12" s="37">
        <f t="shared" si="3"/>
        <v>74.9</v>
      </c>
      <c r="U12" s="59"/>
    </row>
    <row r="13" spans="1:21" ht="21.75" customHeight="1">
      <c r="A13" s="13" t="s">
        <v>19</v>
      </c>
      <c r="B13" s="54">
        <v>4</v>
      </c>
      <c r="C13" s="44">
        <v>0</v>
      </c>
      <c r="D13" s="55">
        <f t="shared" si="8"/>
        <v>4</v>
      </c>
      <c r="E13" s="6">
        <v>24</v>
      </c>
      <c r="F13" s="6">
        <v>171</v>
      </c>
      <c r="G13" s="6">
        <v>0</v>
      </c>
      <c r="H13" s="17">
        <f t="shared" si="9"/>
        <v>195</v>
      </c>
      <c r="I13" s="6">
        <v>16</v>
      </c>
      <c r="J13" s="6">
        <v>97</v>
      </c>
      <c r="K13" s="6">
        <v>0</v>
      </c>
      <c r="L13" s="22">
        <f t="shared" si="10"/>
        <v>113</v>
      </c>
      <c r="M13" s="18">
        <f t="shared" si="1"/>
        <v>800</v>
      </c>
      <c r="N13" s="18">
        <f t="shared" si="5"/>
        <v>9700</v>
      </c>
      <c r="O13" s="9">
        <v>0</v>
      </c>
      <c r="P13" s="17">
        <f t="shared" si="11"/>
        <v>10500</v>
      </c>
      <c r="Q13" s="35">
        <f t="shared" si="6"/>
        <v>66.7</v>
      </c>
      <c r="R13" s="35">
        <f t="shared" si="7"/>
        <v>56.7</v>
      </c>
      <c r="S13" s="38" t="str">
        <f t="shared" si="2"/>
        <v>     -</v>
      </c>
      <c r="T13" s="37">
        <f t="shared" si="3"/>
        <v>57.9</v>
      </c>
      <c r="U13" s="59"/>
    </row>
    <row r="14" spans="1:21" ht="21.75" customHeight="1">
      <c r="A14" s="13" t="s">
        <v>20</v>
      </c>
      <c r="B14" s="54">
        <v>8</v>
      </c>
      <c r="C14" s="44">
        <v>0</v>
      </c>
      <c r="D14" s="55">
        <f t="shared" si="8"/>
        <v>8</v>
      </c>
      <c r="E14" s="6">
        <v>49</v>
      </c>
      <c r="F14" s="6">
        <v>342</v>
      </c>
      <c r="G14" s="6">
        <v>0</v>
      </c>
      <c r="H14" s="17">
        <f t="shared" si="9"/>
        <v>391</v>
      </c>
      <c r="I14" s="6">
        <v>30</v>
      </c>
      <c r="J14" s="6">
        <v>285</v>
      </c>
      <c r="K14" s="6">
        <v>0</v>
      </c>
      <c r="L14" s="17">
        <f t="shared" si="10"/>
        <v>315</v>
      </c>
      <c r="M14" s="21">
        <f t="shared" si="1"/>
        <v>750</v>
      </c>
      <c r="N14" s="18">
        <f t="shared" si="5"/>
        <v>14250</v>
      </c>
      <c r="O14" s="6">
        <v>0</v>
      </c>
      <c r="P14" s="17">
        <f t="shared" si="11"/>
        <v>15000</v>
      </c>
      <c r="Q14" s="35">
        <f t="shared" si="6"/>
        <v>61.2</v>
      </c>
      <c r="R14" s="35">
        <f t="shared" si="7"/>
        <v>83.3</v>
      </c>
      <c r="S14" s="38" t="str">
        <f t="shared" si="2"/>
        <v>     -</v>
      </c>
      <c r="T14" s="37">
        <f t="shared" si="3"/>
        <v>80.6</v>
      </c>
      <c r="U14" s="59"/>
    </row>
    <row r="15" spans="1:21" ht="21.75" customHeight="1">
      <c r="A15" s="13" t="s">
        <v>21</v>
      </c>
      <c r="B15" s="54">
        <v>5.5</v>
      </c>
      <c r="C15" s="44">
        <v>0</v>
      </c>
      <c r="D15" s="55">
        <f t="shared" si="8"/>
        <v>5.5</v>
      </c>
      <c r="E15" s="6">
        <v>24</v>
      </c>
      <c r="F15" s="6">
        <v>171</v>
      </c>
      <c r="G15" s="6">
        <v>0</v>
      </c>
      <c r="H15" s="17">
        <f t="shared" si="9"/>
        <v>195</v>
      </c>
      <c r="I15" s="6">
        <v>20</v>
      </c>
      <c r="J15" s="6">
        <v>179</v>
      </c>
      <c r="K15" s="6">
        <v>0</v>
      </c>
      <c r="L15" s="17">
        <f t="shared" si="10"/>
        <v>199</v>
      </c>
      <c r="M15" s="18">
        <f t="shared" si="1"/>
        <v>727.2727272727273</v>
      </c>
      <c r="N15" s="18">
        <f t="shared" si="5"/>
        <v>13018.181818181818</v>
      </c>
      <c r="O15" s="6">
        <v>0</v>
      </c>
      <c r="P15" s="17">
        <f t="shared" si="11"/>
        <v>13745.454545454546</v>
      </c>
      <c r="Q15" s="35">
        <f t="shared" si="6"/>
        <v>83.3</v>
      </c>
      <c r="R15" s="35">
        <f t="shared" si="7"/>
        <v>104.7</v>
      </c>
      <c r="S15" s="38" t="str">
        <f t="shared" si="2"/>
        <v>     -</v>
      </c>
      <c r="T15" s="37">
        <f t="shared" si="3"/>
        <v>102.1</v>
      </c>
      <c r="U15" s="59"/>
    </row>
    <row r="16" spans="1:21" ht="21.75" customHeight="1" thickBot="1">
      <c r="A16" s="13" t="s">
        <v>22</v>
      </c>
      <c r="B16" s="54">
        <v>7</v>
      </c>
      <c r="C16" s="44">
        <v>0</v>
      </c>
      <c r="D16" s="55">
        <f>SUM(B16:C16)</f>
        <v>7</v>
      </c>
      <c r="E16" s="6">
        <v>43</v>
      </c>
      <c r="F16" s="6">
        <v>299</v>
      </c>
      <c r="G16" s="6">
        <v>0</v>
      </c>
      <c r="H16" s="17">
        <f t="shared" si="9"/>
        <v>342</v>
      </c>
      <c r="I16" s="6">
        <v>17</v>
      </c>
      <c r="J16" s="6">
        <v>208</v>
      </c>
      <c r="K16" s="6">
        <v>0</v>
      </c>
      <c r="L16" s="17">
        <f t="shared" si="10"/>
        <v>225</v>
      </c>
      <c r="M16" s="22">
        <f t="shared" si="1"/>
        <v>485.71428571428567</v>
      </c>
      <c r="N16" s="22">
        <f t="shared" si="5"/>
        <v>11885.714285714286</v>
      </c>
      <c r="O16" s="6">
        <v>0</v>
      </c>
      <c r="P16" s="17">
        <f t="shared" si="11"/>
        <v>12371.428571428572</v>
      </c>
      <c r="Q16" s="35">
        <f t="shared" si="6"/>
        <v>39.5</v>
      </c>
      <c r="R16" s="35">
        <f t="shared" si="7"/>
        <v>69.6</v>
      </c>
      <c r="S16" s="31" t="str">
        <f t="shared" si="2"/>
        <v>     -</v>
      </c>
      <c r="T16" s="37">
        <f t="shared" si="3"/>
        <v>65.8</v>
      </c>
      <c r="U16" s="59"/>
    </row>
    <row r="17" spans="1:21" ht="21.75" customHeight="1" thickBot="1">
      <c r="A17" s="12" t="s">
        <v>23</v>
      </c>
      <c r="B17" s="53">
        <f aca="true" t="shared" si="12" ref="B17:L17">SUM(B18:B20)</f>
        <v>33.5</v>
      </c>
      <c r="C17" s="46">
        <f t="shared" si="12"/>
        <v>0</v>
      </c>
      <c r="D17" s="52">
        <f t="shared" si="12"/>
        <v>33.5</v>
      </c>
      <c r="E17" s="15">
        <f t="shared" si="12"/>
        <v>195</v>
      </c>
      <c r="F17" s="15">
        <f t="shared" si="12"/>
        <v>1367</v>
      </c>
      <c r="G17" s="15">
        <f t="shared" si="12"/>
        <v>0</v>
      </c>
      <c r="H17" s="28">
        <f t="shared" si="9"/>
        <v>1562</v>
      </c>
      <c r="I17" s="15">
        <f t="shared" si="12"/>
        <v>224</v>
      </c>
      <c r="J17" s="15">
        <f t="shared" si="12"/>
        <v>1285</v>
      </c>
      <c r="K17" s="15">
        <f t="shared" si="12"/>
        <v>0</v>
      </c>
      <c r="L17" s="15">
        <f t="shared" si="12"/>
        <v>1509</v>
      </c>
      <c r="M17" s="15">
        <f t="shared" si="1"/>
        <v>1337.3134328358208</v>
      </c>
      <c r="N17" s="15">
        <f t="shared" si="5"/>
        <v>15343.283582089553</v>
      </c>
      <c r="O17" s="4">
        <v>0</v>
      </c>
      <c r="P17" s="28">
        <f>SUM(M17:O17)</f>
        <v>16680.597014925374</v>
      </c>
      <c r="Q17" s="33">
        <f t="shared" si="6"/>
        <v>114.9</v>
      </c>
      <c r="R17" s="33">
        <f t="shared" si="7"/>
        <v>94</v>
      </c>
      <c r="S17" s="33" t="str">
        <f t="shared" si="2"/>
        <v>     -</v>
      </c>
      <c r="T17" s="34">
        <f t="shared" si="3"/>
        <v>96.6</v>
      </c>
      <c r="U17" s="59"/>
    </row>
    <row r="18" spans="1:21" ht="21.75" customHeight="1">
      <c r="A18" s="12" t="s">
        <v>24</v>
      </c>
      <c r="B18" s="51">
        <v>11</v>
      </c>
      <c r="C18" s="43">
        <v>0</v>
      </c>
      <c r="D18" s="52">
        <f>SUM(B18:C18)</f>
        <v>11</v>
      </c>
      <c r="E18" s="4">
        <v>61</v>
      </c>
      <c r="F18" s="4">
        <v>427</v>
      </c>
      <c r="G18" s="4">
        <v>0</v>
      </c>
      <c r="H18" s="15">
        <f>SUM(E18:G18)</f>
        <v>488</v>
      </c>
      <c r="I18" s="4">
        <v>93</v>
      </c>
      <c r="J18" s="4">
        <v>485</v>
      </c>
      <c r="K18" s="4">
        <v>0</v>
      </c>
      <c r="L18" s="15">
        <f>SUM(I18:K18)</f>
        <v>578</v>
      </c>
      <c r="M18" s="16">
        <f t="shared" si="1"/>
        <v>1690.909090909091</v>
      </c>
      <c r="N18" s="23">
        <f t="shared" si="5"/>
        <v>17636.363636363636</v>
      </c>
      <c r="O18" s="5">
        <v>0</v>
      </c>
      <c r="P18" s="22">
        <f>SUM(M18:O18)</f>
        <v>19327.272727272728</v>
      </c>
      <c r="Q18" s="33">
        <f t="shared" si="6"/>
        <v>152.5</v>
      </c>
      <c r="R18" s="33">
        <f t="shared" si="7"/>
        <v>113.6</v>
      </c>
      <c r="S18" s="33" t="str">
        <f t="shared" si="2"/>
        <v>     -</v>
      </c>
      <c r="T18" s="34">
        <f t="shared" si="3"/>
        <v>118.4</v>
      </c>
      <c r="U18" s="59"/>
    </row>
    <row r="19" spans="1:21" ht="21.75" customHeight="1">
      <c r="A19" s="13" t="s">
        <v>25</v>
      </c>
      <c r="B19" s="54">
        <v>13.5</v>
      </c>
      <c r="C19" s="44">
        <v>0</v>
      </c>
      <c r="D19" s="55">
        <f>SUM(B19:C19)</f>
        <v>13.5</v>
      </c>
      <c r="E19" s="6">
        <v>73</v>
      </c>
      <c r="F19" s="6">
        <v>513</v>
      </c>
      <c r="G19" s="6">
        <v>0</v>
      </c>
      <c r="H19" s="17">
        <f>SUM(E19:G19)</f>
        <v>586</v>
      </c>
      <c r="I19" s="6">
        <v>91</v>
      </c>
      <c r="J19" s="6">
        <v>527</v>
      </c>
      <c r="K19" s="6">
        <v>0</v>
      </c>
      <c r="L19" s="17">
        <f>SUM(I19:K19)</f>
        <v>618</v>
      </c>
      <c r="M19" s="18">
        <f t="shared" si="1"/>
        <v>1348.148148148148</v>
      </c>
      <c r="N19" s="24">
        <f t="shared" si="5"/>
        <v>15614.814814814816</v>
      </c>
      <c r="O19" s="7">
        <v>0</v>
      </c>
      <c r="P19" s="17">
        <f>SUM(M19:O19)</f>
        <v>16962.962962962964</v>
      </c>
      <c r="Q19" s="35">
        <f t="shared" si="6"/>
        <v>124.7</v>
      </c>
      <c r="R19" s="35">
        <f t="shared" si="7"/>
        <v>102.7</v>
      </c>
      <c r="S19" s="38" t="str">
        <f t="shared" si="2"/>
        <v>     -</v>
      </c>
      <c r="T19" s="37">
        <f t="shared" si="3"/>
        <v>105.5</v>
      </c>
      <c r="U19" s="59"/>
    </row>
    <row r="20" spans="1:50" ht="21.75" customHeight="1" thickBot="1">
      <c r="A20" s="14" t="s">
        <v>26</v>
      </c>
      <c r="B20" s="56">
        <v>9</v>
      </c>
      <c r="C20" s="45">
        <v>0</v>
      </c>
      <c r="D20" s="57">
        <f>SUM(B20:C20)</f>
        <v>9</v>
      </c>
      <c r="E20" s="10">
        <v>61</v>
      </c>
      <c r="F20" s="10">
        <v>427</v>
      </c>
      <c r="G20" s="10">
        <v>0</v>
      </c>
      <c r="H20" s="25">
        <f>SUM(E20:G20)</f>
        <v>488</v>
      </c>
      <c r="I20" s="10">
        <v>40</v>
      </c>
      <c r="J20" s="10">
        <v>273</v>
      </c>
      <c r="K20" s="10">
        <v>0</v>
      </c>
      <c r="L20" s="25">
        <f>SUM(I20:K20)</f>
        <v>313</v>
      </c>
      <c r="M20" s="26">
        <f t="shared" si="1"/>
        <v>888.8888888888889</v>
      </c>
      <c r="N20" s="26">
        <f t="shared" si="5"/>
        <v>12133.333333333332</v>
      </c>
      <c r="O20" s="11">
        <v>0</v>
      </c>
      <c r="P20" s="25">
        <f>SUM(M20:O20)</f>
        <v>13022.22222222222</v>
      </c>
      <c r="Q20" s="39">
        <f t="shared" si="6"/>
        <v>65.6</v>
      </c>
      <c r="R20" s="39">
        <f t="shared" si="7"/>
        <v>63.9</v>
      </c>
      <c r="S20" s="40" t="str">
        <f t="shared" si="2"/>
        <v>     -</v>
      </c>
      <c r="T20" s="41">
        <f t="shared" si="3"/>
        <v>64.1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</row>
    <row r="21" spans="1:27" ht="15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</sheetData>
  <sheetProtection/>
  <mergeCells count="20">
    <mergeCell ref="P4:P5"/>
    <mergeCell ref="Q4:R4"/>
    <mergeCell ref="M4:N4"/>
    <mergeCell ref="O4:O5"/>
    <mergeCell ref="Q3:T3"/>
    <mergeCell ref="M3:P3"/>
    <mergeCell ref="S4:S5"/>
    <mergeCell ref="T4:T5"/>
    <mergeCell ref="I3:L3"/>
    <mergeCell ref="E3:H3"/>
    <mergeCell ref="H4:H5"/>
    <mergeCell ref="I4:J4"/>
    <mergeCell ref="K4:K5"/>
    <mergeCell ref="L4:L5"/>
    <mergeCell ref="B3:D3"/>
    <mergeCell ref="B4:B5"/>
    <mergeCell ref="C4:C5"/>
    <mergeCell ref="D4:D5"/>
    <mergeCell ref="E4:F4"/>
    <mergeCell ref="G4:G5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landscape" paperSize="9" scale="82" r:id="rId2"/>
  <headerFooter alignWithMargins="0">
    <oddFooter>&amp;L&amp;"ＭＳ Ｐゴシック,標準"&amp;9西濃地域の公衆衛生2014&amp;C&amp;"ＭＳ Ｐゴシック,標準"&amp;9－　160　－&amp;R&amp;"ＭＳ Ｐゴシック,標準"&amp;9第１１章　薬事・環境（薬事環境衛生関係施設・水道・その他）</oddFooter>
  </headerFooter>
  <rowBreaks count="1" manualBreakCount="1">
    <brk id="15" max="19" man="1"/>
  </rowBreaks>
  <colBreaks count="1" manualBreakCount="1">
    <brk id="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2015-03-26T05:09:26Z</cp:lastPrinted>
  <dcterms:created xsi:type="dcterms:W3CDTF">2005-12-08T02:05:33Z</dcterms:created>
  <dcterms:modified xsi:type="dcterms:W3CDTF">2015-03-26T05:09:32Z</dcterms:modified>
  <cp:category/>
  <cp:version/>
  <cp:contentType/>
  <cp:contentStatus/>
  <cp:revision>20</cp:revision>
</cp:coreProperties>
</file>