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0245" windowHeight="8280" activeTab="0"/>
  </bookViews>
  <sheets>
    <sheet name="T2-8（総数）" sheetId="1" r:id="rId1"/>
    <sheet name="（男）" sheetId="2" r:id="rId2"/>
    <sheet name="(女）" sheetId="3" r:id="rId3"/>
  </sheets>
  <definedNames>
    <definedName name="_xlnm.Print_Area" localSheetId="2">'(女）'!$A$1:$AB$48</definedName>
    <definedName name="_xlnm.Print_Area" localSheetId="1">'（男）'!$A$1:$AB$48</definedName>
    <definedName name="_xlnm.Print_Area" localSheetId="0">'T2-8（総数）'!$A$1:$AB$48</definedName>
  </definedNames>
  <calcPr fullCalcOnLoad="1"/>
</workbook>
</file>

<file path=xl/sharedStrings.xml><?xml version="1.0" encoding="utf-8"?>
<sst xmlns="http://schemas.openxmlformats.org/spreadsheetml/2006/main" count="378" uniqueCount="53">
  <si>
    <t>＜総数＞</t>
  </si>
  <si>
    <t>（総数）</t>
  </si>
  <si>
    <t>全    国</t>
  </si>
  <si>
    <t>岐 阜 県</t>
  </si>
  <si>
    <t>管内総計</t>
  </si>
  <si>
    <t>小　　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</si>
  <si>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</si>
  <si>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</si>
  <si>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</si>
  <si>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</si>
  <si>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</si>
  <si>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</si>
  <si>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</si>
  <si>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</si>
  <si>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</si>
  <si>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</si>
  <si>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</si>
  <si>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海 津 市</t>
  </si>
  <si>
    <t>＜女＞</t>
  </si>
  <si>
    <t>＜男＞</t>
  </si>
  <si>
    <t>（男）</t>
  </si>
  <si>
    <t>（女）</t>
  </si>
  <si>
    <t>率に用いた人口</t>
  </si>
  <si>
    <t>イ  主要死因別死亡数・率 （Ｔ２－８）</t>
  </si>
  <si>
    <t>総      数</t>
  </si>
  <si>
    <t>悪 性 新 生 物</t>
  </si>
  <si>
    <t>脳 血 管 疾 患</t>
  </si>
  <si>
    <t>くも膜下出血(再掲)</t>
  </si>
  <si>
    <t>脳梗塞(再掲)</t>
  </si>
  <si>
    <t>実   数</t>
  </si>
  <si>
    <t>率 *</t>
  </si>
  <si>
    <t>肺  　 炎</t>
  </si>
  <si>
    <t>不 慮 の 事 故</t>
  </si>
  <si>
    <t>老　 　衰</t>
  </si>
  <si>
    <t>自     殺</t>
  </si>
  <si>
    <t>肝　疾　患</t>
  </si>
  <si>
    <t>腎　不　全</t>
  </si>
  <si>
    <t>糖  尿  病</t>
  </si>
  <si>
    <t>結　 　核</t>
  </si>
  <si>
    <t>（日本人人口）</t>
  </si>
  <si>
    <t>脳内出血(再掲)</t>
  </si>
  <si>
    <t>率 *</t>
  </si>
  <si>
    <t>死因割合 *</t>
  </si>
  <si>
    <t>心  疾  患（高血圧症を除く）</t>
  </si>
  <si>
    <t>その他の虚血性心疾患（再掲）</t>
  </si>
  <si>
    <t>急性心筋梗塞（再掲）</t>
  </si>
  <si>
    <t>　※死因割合：総数に対する死因別の割合</t>
  </si>
  <si>
    <t>池 田 町</t>
  </si>
  <si>
    <t xml:space="preserve">    （平成２５年）</t>
  </si>
  <si>
    <t>　※率は人口１０万対
　　 全国及び岐阜県（総数のみ）は厚生労働省公表値
　 　岐阜県（男女別）は平成２５年１０月１日現在推計日本人人口（総務省統計局）、
　 　市町は平成２５年１０月１日現在推計総人口（岐阜県統計課）を用いて算出した値</t>
  </si>
  <si>
    <t>総務省統計局公表25.10.1推計人口態調査の概況・確定数）</t>
  </si>
  <si>
    <t>　※率は人口１０万対
　　 全国は厚生労働省公表値
　   岐阜県は平成２５年１０月１日現在推計日本人人口（総務省統計局）、
　   市町は平成２５年１０月１日現在推計総人口（岐阜県統計課）を用いて算出した値</t>
  </si>
  <si>
    <t xml:space="preserve">    （平成２５年）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</si>
</sst>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;\-"/>
    <numFmt numFmtId="177" formatCode="#,##0;\-#,##0;\-"/>
    <numFmt numFmtId="178" formatCode="&quot;¥&quot;#,##0_);[Red]\(&quot;¥&quot;#,##0\)"/>
    <numFmt numFmtId="179" formatCode="#,##0_);[Red]\(#,##0\)"/>
    <numFmt numFmtId="180" formatCode="#,##0;\-#,##0;\-#"/>
    <numFmt numFmtId="181" formatCode="###\ ###"/>
    <numFmt numFmtId="182" formatCode="###\ ##0.0"/>
    <numFmt numFmtId="183" formatCode="_ * #,##0.0_ ;_ * \-#,##0.0_ ;_ * &quot;-&quot;_ ;_ @_ "/>
    <numFmt numFmtId="184" formatCode="#,##0_ "/>
    <numFmt numFmtId="185" formatCode="_ * #,##0.0_ ;_ * \-#,##0.0_ ;_ * &quot;-&quot;?_ ;_ @_ "/>
    <numFmt numFmtId="186" formatCode="#,##0.0_ "/>
    <numFmt numFmtId="187" formatCode="#,##0\ ;\-#,##0\ ;\-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.45"/>
      <name val="ＭＳ 明朝"/>
      <family val="1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198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41" fontId="3" fillId="0" borderId="19" xfId="48" applyNumberFormat="1" applyFont="1" applyFill="1" applyBorder="1" applyAlignment="1">
      <alignment horizontal="right" vertical="center" shrinkToFit="1"/>
    </xf>
    <xf numFmtId="41" fontId="3" fillId="33" borderId="20" xfId="0" applyNumberFormat="1" applyFont="1" applyFill="1" applyBorder="1" applyAlignment="1" applyProtection="1">
      <alignment vertical="center" shrinkToFit="1"/>
      <protection/>
    </xf>
    <xf numFmtId="41" fontId="3" fillId="33" borderId="21" xfId="0" applyNumberFormat="1" applyFont="1" applyFill="1" applyBorder="1" applyAlignment="1" applyProtection="1">
      <alignment vertical="center" shrinkToFit="1"/>
      <protection/>
    </xf>
    <xf numFmtId="41" fontId="3" fillId="33" borderId="22" xfId="0" applyNumberFormat="1" applyFont="1" applyFill="1" applyBorder="1" applyAlignment="1" applyProtection="1">
      <alignment vertical="center" shrinkToFit="1"/>
      <protection/>
    </xf>
    <xf numFmtId="41" fontId="3" fillId="33" borderId="23" xfId="0" applyNumberFormat="1" applyFont="1" applyFill="1" applyBorder="1" applyAlignment="1" applyProtection="1">
      <alignment vertical="center" shrinkToFit="1"/>
      <protection/>
    </xf>
    <xf numFmtId="41" fontId="3" fillId="0" borderId="24" xfId="48" applyNumberFormat="1" applyFont="1" applyFill="1" applyBorder="1" applyAlignment="1">
      <alignment horizontal="right" vertical="center" shrinkToFit="1"/>
    </xf>
    <xf numFmtId="41" fontId="3" fillId="0" borderId="25" xfId="48" applyNumberFormat="1" applyFont="1" applyFill="1" applyBorder="1" applyAlignment="1">
      <alignment horizontal="right" vertical="center" shrinkToFit="1"/>
    </xf>
    <xf numFmtId="41" fontId="3" fillId="33" borderId="26" xfId="48" applyNumberFormat="1" applyFont="1" applyFill="1" applyBorder="1" applyAlignment="1">
      <alignment horizontal="right" vertical="center" shrinkToFit="1"/>
    </xf>
    <xf numFmtId="41" fontId="3" fillId="34" borderId="18" xfId="0" applyNumberFormat="1" applyFont="1" applyFill="1" applyBorder="1" applyAlignment="1" applyProtection="1">
      <alignment vertical="center" shrinkToFit="1"/>
      <protection/>
    </xf>
    <xf numFmtId="41" fontId="3" fillId="0" borderId="27" xfId="48" applyNumberFormat="1" applyFont="1" applyFill="1" applyBorder="1" applyAlignment="1">
      <alignment horizontal="right" vertical="center" shrinkToFit="1"/>
    </xf>
    <xf numFmtId="41" fontId="3" fillId="0" borderId="28" xfId="0" applyNumberFormat="1" applyFont="1" applyBorder="1" applyAlignment="1" applyProtection="1">
      <alignment vertical="center" shrinkToFit="1"/>
      <protection locked="0"/>
    </xf>
    <xf numFmtId="41" fontId="3" fillId="34" borderId="22" xfId="0" applyNumberFormat="1" applyFont="1" applyFill="1" applyBorder="1" applyAlignment="1" applyProtection="1">
      <alignment vertical="center" shrinkToFit="1"/>
      <protection/>
    </xf>
    <xf numFmtId="41" fontId="3" fillId="34" borderId="23" xfId="0" applyNumberFormat="1" applyFont="1" applyFill="1" applyBorder="1" applyAlignment="1" applyProtection="1">
      <alignment vertical="center" shrinkToFit="1"/>
      <protection/>
    </xf>
    <xf numFmtId="41" fontId="3" fillId="0" borderId="29" xfId="0" applyNumberFormat="1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183" fontId="3" fillId="0" borderId="30" xfId="0" applyNumberFormat="1" applyFont="1" applyFill="1" applyBorder="1" applyAlignment="1" applyProtection="1">
      <alignment vertical="center" shrinkToFit="1"/>
      <protection/>
    </xf>
    <xf numFmtId="183" fontId="3" fillId="0" borderId="31" xfId="0" applyNumberFormat="1" applyFont="1" applyFill="1" applyBorder="1" applyAlignment="1" applyProtection="1">
      <alignment vertical="center" shrinkToFit="1"/>
      <protection/>
    </xf>
    <xf numFmtId="183" fontId="3" fillId="34" borderId="31" xfId="0" applyNumberFormat="1" applyFont="1" applyFill="1" applyBorder="1" applyAlignment="1" applyProtection="1">
      <alignment vertical="center" shrinkToFit="1"/>
      <protection/>
    </xf>
    <xf numFmtId="183" fontId="3" fillId="34" borderId="32" xfId="0" applyNumberFormat="1" applyFont="1" applyFill="1" applyBorder="1" applyAlignment="1" applyProtection="1">
      <alignment vertical="center" shrinkToFit="1"/>
      <protection/>
    </xf>
    <xf numFmtId="183" fontId="3" fillId="0" borderId="33" xfId="0" applyNumberFormat="1" applyFont="1" applyFill="1" applyBorder="1" applyAlignment="1" applyProtection="1">
      <alignment vertical="center" shrinkToFit="1"/>
      <protection/>
    </xf>
    <xf numFmtId="183" fontId="3" fillId="0" borderId="32" xfId="0" applyNumberFormat="1" applyFont="1" applyFill="1" applyBorder="1" applyAlignment="1" applyProtection="1">
      <alignment vertical="center" shrinkToFit="1"/>
      <protection/>
    </xf>
    <xf numFmtId="183" fontId="3" fillId="34" borderId="34" xfId="0" applyNumberFormat="1" applyFont="1" applyFill="1" applyBorder="1" applyAlignment="1" applyProtection="1">
      <alignment vertical="center" shrinkToFit="1"/>
      <protection/>
    </xf>
    <xf numFmtId="183" fontId="3" fillId="34" borderId="23" xfId="0" applyNumberFormat="1" applyFont="1" applyFill="1" applyBorder="1" applyAlignment="1" applyProtection="1">
      <alignment vertical="center" shrinkToFit="1"/>
      <protection/>
    </xf>
    <xf numFmtId="183" fontId="3" fillId="34" borderId="29" xfId="0" applyNumberFormat="1" applyFont="1" applyFill="1" applyBorder="1" applyAlignment="1" applyProtection="1">
      <alignment vertical="center" shrinkToFit="1"/>
      <protection/>
    </xf>
    <xf numFmtId="183" fontId="3" fillId="34" borderId="28" xfId="0" applyNumberFormat="1" applyFont="1" applyFill="1" applyBorder="1" applyAlignment="1" applyProtection="1">
      <alignment vertical="center" shrinkToFit="1"/>
      <protection/>
    </xf>
    <xf numFmtId="183" fontId="3" fillId="34" borderId="18" xfId="0" applyNumberFormat="1" applyFont="1" applyFill="1" applyBorder="1" applyAlignment="1" applyProtection="1">
      <alignment vertical="center" shrinkToFit="1"/>
      <protection/>
    </xf>
    <xf numFmtId="183" fontId="3" fillId="34" borderId="35" xfId="0" applyNumberFormat="1" applyFont="1" applyFill="1" applyBorder="1" applyAlignment="1" applyProtection="1">
      <alignment vertical="center" shrinkToFit="1"/>
      <protection/>
    </xf>
    <xf numFmtId="183" fontId="3" fillId="34" borderId="36" xfId="0" applyNumberFormat="1" applyFont="1" applyFill="1" applyBorder="1" applyAlignment="1" applyProtection="1">
      <alignment vertical="center" shrinkToFit="1"/>
      <protection/>
    </xf>
    <xf numFmtId="183" fontId="3" fillId="34" borderId="37" xfId="0" applyNumberFormat="1" applyFont="1" applyFill="1" applyBorder="1" applyAlignment="1" applyProtection="1">
      <alignment vertical="center" shrinkToFit="1"/>
      <protection/>
    </xf>
    <xf numFmtId="183" fontId="3" fillId="33" borderId="21" xfId="0" applyNumberFormat="1" applyFont="1" applyFill="1" applyBorder="1" applyAlignment="1" applyProtection="1">
      <alignment vertical="center" shrinkToFit="1"/>
      <protection/>
    </xf>
    <xf numFmtId="183" fontId="3" fillId="33" borderId="23" xfId="0" applyNumberFormat="1" applyFont="1" applyFill="1" applyBorder="1" applyAlignment="1" applyProtection="1">
      <alignment vertical="center" shrinkToFit="1"/>
      <protection/>
    </xf>
    <xf numFmtId="183" fontId="3" fillId="33" borderId="38" xfId="0" applyNumberFormat="1" applyFont="1" applyFill="1" applyBorder="1" applyAlignment="1" applyProtection="1">
      <alignment vertical="center" shrinkToFit="1"/>
      <protection/>
    </xf>
    <xf numFmtId="183" fontId="3" fillId="33" borderId="35" xfId="0" applyNumberFormat="1" applyFont="1" applyFill="1" applyBorder="1" applyAlignment="1" applyProtection="1">
      <alignment vertical="center" shrinkToFit="1"/>
      <protection/>
    </xf>
    <xf numFmtId="184" fontId="5" fillId="0" borderId="0" xfId="60" applyNumberFormat="1" applyFont="1" applyBorder="1">
      <alignment/>
      <protection/>
    </xf>
    <xf numFmtId="185" fontId="3" fillId="34" borderId="31" xfId="0" applyNumberFormat="1" applyFont="1" applyFill="1" applyBorder="1" applyAlignment="1" applyProtection="1">
      <alignment vertical="center" shrinkToFit="1"/>
      <protection/>
    </xf>
    <xf numFmtId="185" fontId="3" fillId="34" borderId="23" xfId="0" applyNumberFormat="1" applyFont="1" applyFill="1" applyBorder="1" applyAlignment="1" applyProtection="1">
      <alignment vertical="center" shrinkToFit="1"/>
      <protection/>
    </xf>
    <xf numFmtId="185" fontId="3" fillId="34" borderId="29" xfId="0" applyNumberFormat="1" applyFont="1" applyFill="1" applyBorder="1" applyAlignment="1" applyProtection="1">
      <alignment vertical="center" shrinkToFit="1"/>
      <protection/>
    </xf>
    <xf numFmtId="185" fontId="3" fillId="34" borderId="28" xfId="0" applyNumberFormat="1" applyFont="1" applyFill="1" applyBorder="1" applyAlignment="1" applyProtection="1">
      <alignment vertical="center" shrinkToFit="1"/>
      <protection/>
    </xf>
    <xf numFmtId="185" fontId="3" fillId="34" borderId="18" xfId="0" applyNumberFormat="1" applyFont="1" applyFill="1" applyBorder="1" applyAlignment="1" applyProtection="1">
      <alignment vertical="center" shrinkToFit="1"/>
      <protection/>
    </xf>
    <xf numFmtId="185" fontId="3" fillId="34" borderId="32" xfId="0" applyNumberFormat="1" applyFont="1" applyFill="1" applyBorder="1" applyAlignment="1" applyProtection="1">
      <alignment vertical="center" shrinkToFit="1"/>
      <protection/>
    </xf>
    <xf numFmtId="185" fontId="3" fillId="34" borderId="35" xfId="0" applyNumberFormat="1" applyFont="1" applyFill="1" applyBorder="1" applyAlignment="1" applyProtection="1">
      <alignment vertical="center" shrinkToFit="1"/>
      <protection/>
    </xf>
    <xf numFmtId="185" fontId="3" fillId="34" borderId="36" xfId="0" applyNumberFormat="1" applyFont="1" applyFill="1" applyBorder="1" applyAlignment="1" applyProtection="1">
      <alignment vertical="center" shrinkToFit="1"/>
      <protection/>
    </xf>
    <xf numFmtId="185" fontId="3" fillId="34" borderId="34" xfId="0" applyNumberFormat="1" applyFont="1" applyFill="1" applyBorder="1" applyAlignment="1" applyProtection="1">
      <alignment vertical="center" shrinkToFit="1"/>
      <protection/>
    </xf>
    <xf numFmtId="185" fontId="3" fillId="34" borderId="37" xfId="0" applyNumberFormat="1" applyFont="1" applyFill="1" applyBorder="1" applyAlignment="1" applyProtection="1">
      <alignment vertical="center" shrinkToFit="1"/>
      <protection/>
    </xf>
    <xf numFmtId="185" fontId="3" fillId="33" borderId="21" xfId="0" applyNumberFormat="1" applyFont="1" applyFill="1" applyBorder="1" applyAlignment="1" applyProtection="1">
      <alignment vertical="center" shrinkToFit="1"/>
      <protection/>
    </xf>
    <xf numFmtId="185" fontId="3" fillId="33" borderId="23" xfId="0" applyNumberFormat="1" applyFont="1" applyFill="1" applyBorder="1" applyAlignment="1" applyProtection="1">
      <alignment vertical="center" shrinkToFit="1"/>
      <protection/>
    </xf>
    <xf numFmtId="185" fontId="3" fillId="33" borderId="38" xfId="0" applyNumberFormat="1" applyFont="1" applyFill="1" applyBorder="1" applyAlignment="1" applyProtection="1">
      <alignment vertical="center" shrinkToFit="1"/>
      <protection/>
    </xf>
    <xf numFmtId="185" fontId="3" fillId="33" borderId="35" xfId="0" applyNumberFormat="1" applyFont="1" applyFill="1" applyBorder="1" applyAlignment="1" applyProtection="1">
      <alignment vertical="center" shrinkToFit="1"/>
      <protection/>
    </xf>
    <xf numFmtId="185" fontId="3" fillId="34" borderId="24" xfId="0" applyNumberFormat="1" applyFont="1" applyFill="1" applyBorder="1" applyAlignment="1" applyProtection="1">
      <alignment vertical="center" shrinkToFit="1"/>
      <protection/>
    </xf>
    <xf numFmtId="185" fontId="3" fillId="34" borderId="25" xfId="0" applyNumberFormat="1" applyFont="1" applyFill="1" applyBorder="1" applyAlignment="1" applyProtection="1">
      <alignment vertical="center" shrinkToFit="1"/>
      <protection/>
    </xf>
    <xf numFmtId="185" fontId="3" fillId="34" borderId="19" xfId="0" applyNumberFormat="1" applyFont="1" applyFill="1" applyBorder="1" applyAlignment="1" applyProtection="1">
      <alignment vertical="center" shrinkToFit="1"/>
      <protection/>
    </xf>
    <xf numFmtId="185" fontId="3" fillId="34" borderId="27" xfId="0" applyNumberFormat="1" applyFont="1" applyFill="1" applyBorder="1" applyAlignment="1" applyProtection="1">
      <alignment vertical="center" shrinkToFit="1"/>
      <protection/>
    </xf>
    <xf numFmtId="185" fontId="3" fillId="33" borderId="26" xfId="0" applyNumberFormat="1" applyFont="1" applyFill="1" applyBorder="1" applyAlignment="1" applyProtection="1">
      <alignment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185" fontId="3" fillId="34" borderId="26" xfId="0" applyNumberFormat="1" applyFont="1" applyFill="1" applyBorder="1" applyAlignment="1" applyProtection="1">
      <alignment vertical="center" shrinkToFit="1"/>
      <protection/>
    </xf>
    <xf numFmtId="185" fontId="3" fillId="33" borderId="39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183" fontId="3" fillId="0" borderId="0" xfId="0" applyNumberFormat="1" applyFont="1" applyFill="1" applyBorder="1" applyAlignment="1" applyProtection="1">
      <alignment vertical="center" shrinkToFit="1"/>
      <protection/>
    </xf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41" fontId="3" fillId="0" borderId="0" xfId="0" applyNumberFormat="1" applyFont="1" applyFill="1" applyBorder="1" applyAlignment="1" applyProtection="1">
      <alignment vertical="center" shrinkToFit="1"/>
      <protection locked="0"/>
    </xf>
    <xf numFmtId="41" fontId="3" fillId="0" borderId="0" xfId="48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 applyProtection="1">
      <alignment vertical="center" shrinkToFit="1"/>
      <protection locked="0"/>
    </xf>
    <xf numFmtId="41" fontId="3" fillId="0" borderId="0" xfId="0" applyNumberFormat="1" applyFont="1" applyFill="1" applyBorder="1" applyAlignment="1" applyProtection="1">
      <alignment vertical="center" shrinkToFit="1"/>
      <protection/>
    </xf>
    <xf numFmtId="185" fontId="3" fillId="0" borderId="0" xfId="0" applyNumberFormat="1" applyFont="1" applyFill="1" applyBorder="1" applyAlignment="1" applyProtection="1">
      <alignment vertical="center" shrinkToFit="1"/>
      <protection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2" fillId="0" borderId="41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6" fillId="0" borderId="45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183" fontId="3" fillId="34" borderId="24" xfId="0" applyNumberFormat="1" applyFont="1" applyFill="1" applyBorder="1" applyAlignment="1" applyProtection="1">
      <alignment vertical="center" shrinkToFit="1"/>
      <protection/>
    </xf>
    <xf numFmtId="183" fontId="3" fillId="34" borderId="25" xfId="0" applyNumberFormat="1" applyFont="1" applyFill="1" applyBorder="1" applyAlignment="1" applyProtection="1">
      <alignment vertical="center" shrinkToFit="1"/>
      <protection/>
    </xf>
    <xf numFmtId="183" fontId="3" fillId="34" borderId="19" xfId="0" applyNumberFormat="1" applyFont="1" applyFill="1" applyBorder="1" applyAlignment="1" applyProtection="1">
      <alignment vertical="center" shrinkToFit="1"/>
      <protection/>
    </xf>
    <xf numFmtId="183" fontId="3" fillId="34" borderId="27" xfId="0" applyNumberFormat="1" applyFont="1" applyFill="1" applyBorder="1" applyAlignment="1" applyProtection="1">
      <alignment vertical="center" shrinkToFit="1"/>
      <protection/>
    </xf>
    <xf numFmtId="183" fontId="3" fillId="33" borderId="26" xfId="0" applyNumberFormat="1" applyFont="1" applyFill="1" applyBorder="1" applyAlignment="1" applyProtection="1">
      <alignment vertical="center" shrinkToFit="1"/>
      <protection/>
    </xf>
    <xf numFmtId="183" fontId="3" fillId="34" borderId="26" xfId="0" applyNumberFormat="1" applyFont="1" applyFill="1" applyBorder="1" applyAlignment="1" applyProtection="1">
      <alignment vertical="center" shrinkToFit="1"/>
      <protection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183" fontId="3" fillId="0" borderId="29" xfId="0" applyNumberFormat="1" applyFont="1" applyFill="1" applyBorder="1" applyAlignment="1" applyProtection="1">
      <alignment vertical="center" shrinkToFit="1"/>
      <protection/>
    </xf>
    <xf numFmtId="183" fontId="3" fillId="0" borderId="24" xfId="0" applyNumberFormat="1" applyFont="1" applyFill="1" applyBorder="1" applyAlignment="1" applyProtection="1">
      <alignment vertical="center" shrinkToFit="1"/>
      <protection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183" fontId="3" fillId="0" borderId="36" xfId="0" applyNumberFormat="1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183" fontId="3" fillId="34" borderId="47" xfId="0" applyNumberFormat="1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48" xfId="0" applyFont="1" applyBorder="1" applyAlignment="1" applyProtection="1">
      <alignment horizontal="center" vertical="center"/>
      <protection locked="0"/>
    </xf>
    <xf numFmtId="3" fontId="0" fillId="0" borderId="15" xfId="0" applyNumberFormat="1" applyFont="1" applyBorder="1" applyAlignment="1" applyProtection="1">
      <alignment vertical="center"/>
      <protection locked="0"/>
    </xf>
    <xf numFmtId="41" fontId="3" fillId="0" borderId="49" xfId="0" applyNumberFormat="1" applyFont="1" applyFill="1" applyBorder="1" applyAlignment="1" applyProtection="1">
      <alignment vertical="center" shrinkToFit="1"/>
      <protection locked="0"/>
    </xf>
    <xf numFmtId="41" fontId="3" fillId="0" borderId="31" xfId="0" applyNumberFormat="1" applyFont="1" applyFill="1" applyBorder="1" applyAlignment="1" applyProtection="1">
      <alignment vertical="center" shrinkToFit="1"/>
      <protection locked="0"/>
    </xf>
    <xf numFmtId="41" fontId="3" fillId="0" borderId="31" xfId="0" applyNumberFormat="1" applyFont="1" applyBorder="1" applyAlignment="1" applyProtection="1">
      <alignment vertical="center" shrinkToFit="1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3" fontId="0" fillId="0" borderId="11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3" fontId="0" fillId="34" borderId="35" xfId="0" applyNumberFormat="1" applyFont="1" applyFill="1" applyBorder="1" applyAlignment="1" applyProtection="1">
      <alignment vertical="center"/>
      <protection/>
    </xf>
    <xf numFmtId="41" fontId="3" fillId="0" borderId="50" xfId="0" applyNumberFormat="1" applyFont="1" applyBorder="1" applyAlignment="1" applyProtection="1">
      <alignment vertical="center" shrinkToFit="1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3" fontId="0" fillId="0" borderId="51" xfId="0" applyNumberFormat="1" applyFont="1" applyBorder="1" applyAlignment="1" applyProtection="1">
      <alignment vertical="center"/>
      <protection locked="0"/>
    </xf>
    <xf numFmtId="41" fontId="3" fillId="0" borderId="52" xfId="0" applyNumberFormat="1" applyFont="1" applyBorder="1" applyAlignment="1" applyProtection="1">
      <alignment vertical="center" shrinkToFit="1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184" fontId="0" fillId="0" borderId="0" xfId="60" applyNumberFormat="1" applyFont="1" applyBorder="1">
      <alignment/>
      <protection/>
    </xf>
    <xf numFmtId="3" fontId="0" fillId="0" borderId="10" xfId="0" applyNumberFormat="1" applyFont="1" applyBorder="1" applyAlignment="1" applyProtection="1">
      <alignment vertical="center"/>
      <protection locked="0"/>
    </xf>
    <xf numFmtId="41" fontId="3" fillId="0" borderId="17" xfId="0" applyNumberFormat="1" applyFont="1" applyBorder="1" applyAlignment="1" applyProtection="1">
      <alignment vertical="center" shrinkToFit="1"/>
      <protection locked="0"/>
    </xf>
    <xf numFmtId="41" fontId="3" fillId="0" borderId="18" xfId="0" applyNumberFormat="1" applyFont="1" applyBorder="1" applyAlignment="1" applyProtection="1">
      <alignment vertical="center" shrinkToFit="1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180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vertical="center"/>
      <protection locked="0"/>
    </xf>
    <xf numFmtId="41" fontId="3" fillId="0" borderId="53" xfId="48" applyNumberFormat="1" applyFont="1" applyFill="1" applyBorder="1" applyAlignment="1">
      <alignment horizontal="right" vertical="center" shrinkToFit="1"/>
    </xf>
    <xf numFmtId="41" fontId="3" fillId="0" borderId="54" xfId="48" applyNumberFormat="1" applyFont="1" applyFill="1" applyBorder="1" applyAlignment="1">
      <alignment horizontal="right" vertical="center" shrinkToFit="1"/>
    </xf>
    <xf numFmtId="41" fontId="3" fillId="0" borderId="55" xfId="48" applyNumberFormat="1" applyFont="1" applyFill="1" applyBorder="1" applyAlignment="1">
      <alignment horizontal="right" vertical="center" shrinkToFit="1"/>
    </xf>
    <xf numFmtId="41" fontId="3" fillId="0" borderId="50" xfId="0" applyNumberFormat="1" applyFont="1" applyFill="1" applyBorder="1" applyAlignment="1" applyProtection="1">
      <alignment vertical="center" shrinkToFit="1"/>
      <protection locked="0"/>
    </xf>
    <xf numFmtId="41" fontId="3" fillId="0" borderId="52" xfId="0" applyNumberFormat="1" applyFont="1" applyFill="1" applyBorder="1" applyAlignment="1" applyProtection="1">
      <alignment vertical="center" shrinkToFit="1"/>
      <protection locked="0"/>
    </xf>
    <xf numFmtId="41" fontId="3" fillId="0" borderId="17" xfId="0" applyNumberFormat="1" applyFont="1" applyFill="1" applyBorder="1" applyAlignment="1" applyProtection="1">
      <alignment vertical="center" shrinkToFit="1"/>
      <protection locked="0"/>
    </xf>
    <xf numFmtId="41" fontId="3" fillId="0" borderId="29" xfId="0" applyNumberFormat="1" applyFont="1" applyFill="1" applyBorder="1" applyAlignment="1" applyProtection="1">
      <alignment vertical="center" shrinkToFit="1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41" fontId="3" fillId="0" borderId="31" xfId="48" applyNumberFormat="1" applyFont="1" applyFill="1" applyBorder="1" applyAlignment="1">
      <alignment horizontal="right" vertical="center" shrinkToFit="1"/>
    </xf>
    <xf numFmtId="0" fontId="0" fillId="0" borderId="54" xfId="0" applyFont="1" applyBorder="1" applyAlignment="1" applyProtection="1">
      <alignment horizontal="center" vertical="center"/>
      <protection locked="0"/>
    </xf>
    <xf numFmtId="38" fontId="0" fillId="0" borderId="11" xfId="48" applyFont="1" applyBorder="1" applyAlignment="1" applyProtection="1">
      <alignment vertical="center"/>
      <protection locked="0"/>
    </xf>
    <xf numFmtId="0" fontId="0" fillId="0" borderId="55" xfId="0" applyFont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horizontal="center" vertical="center"/>
      <protection locked="0"/>
    </xf>
    <xf numFmtId="41" fontId="3" fillId="0" borderId="49" xfId="0" applyNumberFormat="1" applyFont="1" applyBorder="1" applyAlignment="1" applyProtection="1">
      <alignment vertical="center" shrinkToFit="1"/>
      <protection locked="0"/>
    </xf>
    <xf numFmtId="0" fontId="0" fillId="0" borderId="57" xfId="0" applyFont="1" applyBorder="1" applyAlignment="1" applyProtection="1">
      <alignment horizontal="center" vertical="center"/>
      <protection locked="0"/>
    </xf>
    <xf numFmtId="43" fontId="0" fillId="0" borderId="0" xfId="0" applyNumberFormat="1" applyFont="1" applyAlignment="1" applyProtection="1">
      <alignment vertical="center"/>
      <protection locked="0"/>
    </xf>
    <xf numFmtId="186" fontId="0" fillId="0" borderId="0" xfId="0" applyNumberFormat="1" applyFont="1" applyAlignment="1" applyProtection="1">
      <alignment vertical="center"/>
      <protection locked="0"/>
    </xf>
    <xf numFmtId="186" fontId="0" fillId="0" borderId="0" xfId="0" applyNumberFormat="1" applyFont="1" applyAlignment="1">
      <alignment vertical="center"/>
    </xf>
    <xf numFmtId="3" fontId="0" fillId="35" borderId="15" xfId="0" applyNumberFormat="1" applyFont="1" applyFill="1" applyBorder="1" applyAlignment="1" applyProtection="1">
      <alignment vertical="center"/>
      <protection locked="0"/>
    </xf>
    <xf numFmtId="38" fontId="0" fillId="35" borderId="11" xfId="48" applyFont="1" applyFill="1" applyBorder="1" applyAlignment="1" applyProtection="1">
      <alignment vertical="center"/>
      <protection locked="0"/>
    </xf>
    <xf numFmtId="3" fontId="0" fillId="35" borderId="35" xfId="0" applyNumberFormat="1" applyFont="1" applyFill="1" applyBorder="1" applyAlignment="1" applyProtection="1">
      <alignment vertical="center"/>
      <protection/>
    </xf>
    <xf numFmtId="187" fontId="0" fillId="0" borderId="29" xfId="0" applyNumberFormat="1" applyFont="1" applyFill="1" applyBorder="1" applyAlignment="1" applyProtection="1">
      <alignment vertical="center"/>
      <protection locked="0"/>
    </xf>
    <xf numFmtId="187" fontId="0" fillId="0" borderId="28" xfId="0" applyNumberFormat="1" applyFont="1" applyFill="1" applyBorder="1" applyAlignment="1" applyProtection="1">
      <alignment vertical="center"/>
      <protection locked="0"/>
    </xf>
    <xf numFmtId="187" fontId="0" fillId="0" borderId="18" xfId="0" applyNumberFormat="1" applyFont="1" applyFill="1" applyBorder="1" applyAlignment="1" applyProtection="1">
      <alignment vertical="center"/>
      <protection locked="0"/>
    </xf>
    <xf numFmtId="41" fontId="3" fillId="0" borderId="48" xfId="0" applyNumberFormat="1" applyFont="1" applyFill="1" applyBorder="1" applyAlignment="1" applyProtection="1">
      <alignment vertical="center" shrinkToFit="1"/>
      <protection locked="0"/>
    </xf>
    <xf numFmtId="41" fontId="3" fillId="0" borderId="30" xfId="0" applyNumberFormat="1" applyFont="1" applyFill="1" applyBorder="1" applyAlignment="1" applyProtection="1">
      <alignment vertical="center" shrinkToFit="1"/>
      <protection locked="0"/>
    </xf>
    <xf numFmtId="183" fontId="3" fillId="0" borderId="58" xfId="0" applyNumberFormat="1" applyFont="1" applyFill="1" applyBorder="1" applyAlignment="1" applyProtection="1">
      <alignment vertical="center" shrinkToFit="1"/>
      <protection/>
    </xf>
    <xf numFmtId="41" fontId="3" fillId="0" borderId="28" xfId="0" applyNumberFormat="1" applyFont="1" applyFill="1" applyBorder="1" applyAlignment="1" applyProtection="1">
      <alignment vertical="center" shrinkToFit="1"/>
      <protection locked="0"/>
    </xf>
    <xf numFmtId="0" fontId="2" fillId="0" borderId="59" xfId="0" applyFont="1" applyBorder="1" applyAlignment="1" applyProtection="1">
      <alignment horizontal="center" vertical="center" shrinkToFit="1"/>
      <protection locked="0"/>
    </xf>
    <xf numFmtId="0" fontId="2" fillId="0" borderId="60" xfId="0" applyFont="1" applyBorder="1" applyAlignment="1" applyProtection="1">
      <alignment horizontal="center" vertical="center" shrinkToFit="1"/>
      <protection locked="0"/>
    </xf>
    <xf numFmtId="0" fontId="2" fillId="0" borderId="61" xfId="0" applyFont="1" applyBorder="1" applyAlignment="1" applyProtection="1">
      <alignment horizontal="center" vertical="center" shrinkToFit="1"/>
      <protection locked="0"/>
    </xf>
    <xf numFmtId="0" fontId="2" fillId="0" borderId="62" xfId="0" applyFont="1" applyBorder="1" applyAlignment="1" applyProtection="1">
      <alignment horizontal="center" vertical="center" shrinkToFit="1"/>
      <protection locked="0"/>
    </xf>
    <xf numFmtId="0" fontId="2" fillId="0" borderId="63" xfId="0" applyFont="1" applyBorder="1" applyAlignment="1" applyProtection="1">
      <alignment horizontal="center" vertical="center" shrinkToFit="1"/>
      <protection locked="0"/>
    </xf>
    <xf numFmtId="0" fontId="2" fillId="0" borderId="64" xfId="0" applyFont="1" applyBorder="1" applyAlignment="1" applyProtection="1">
      <alignment horizontal="center" vertical="center" shrinkToFit="1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65" xfId="0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0" fontId="2" fillId="0" borderId="66" xfId="0" applyFont="1" applyBorder="1" applyAlignment="1" applyProtection="1">
      <alignment horizontal="center" vertical="center" shrinkToFit="1"/>
      <protection locked="0"/>
    </xf>
    <xf numFmtId="0" fontId="2" fillId="0" borderId="67" xfId="0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3" fontId="2" fillId="0" borderId="0" xfId="0" applyNumberFormat="1" applyFont="1" applyFill="1" applyBorder="1" applyAlignment="1" applyProtection="1">
      <alignment horizontal="left" wrapText="1" shrinkToFit="1"/>
      <protection locked="0"/>
    </xf>
    <xf numFmtId="3" fontId="2" fillId="0" borderId="0" xfId="0" applyNumberFormat="1" applyFont="1" applyFill="1" applyBorder="1" applyAlignment="1" applyProtection="1">
      <alignment horizontal="left" shrinkToFit="1"/>
      <protection locked="0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0" fontId="2" fillId="0" borderId="68" xfId="0" applyFont="1" applyBorder="1" applyAlignment="1" applyProtection="1">
      <alignment horizontal="center" vertical="center" shrinkToFit="1"/>
      <protection locked="0"/>
    </xf>
    <xf numFmtId="0" fontId="2" fillId="0" borderId="69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39" xfId="0" applyFont="1" applyBorder="1" applyAlignment="1" applyProtection="1">
      <alignment horizontal="center" vertical="center" shrinkToFit="1"/>
      <protection locked="0"/>
    </xf>
    <xf numFmtId="0" fontId="2" fillId="0" borderId="70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71" xfId="0" applyFont="1" applyBorder="1" applyAlignment="1" applyProtection="1">
      <alignment horizontal="center" vertical="center" shrinkToFit="1"/>
      <protection locked="0"/>
    </xf>
    <xf numFmtId="0" fontId="2" fillId="0" borderId="72" xfId="0" applyFont="1" applyBorder="1" applyAlignment="1" applyProtection="1">
      <alignment horizontal="center" vertical="center" shrinkToFit="1"/>
      <protection locked="0"/>
    </xf>
    <xf numFmtId="0" fontId="2" fillId="0" borderId="73" xfId="0" applyFont="1" applyBorder="1" applyAlignment="1" applyProtection="1">
      <alignment horizontal="center" vertical="center" shrinkToFit="1"/>
      <protection locked="0"/>
    </xf>
    <xf numFmtId="0" fontId="2" fillId="0" borderId="74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75" xfId="0" applyFont="1" applyBorder="1" applyAlignment="1" applyProtection="1">
      <alignment horizontal="center" vertical="center" shrinkToFit="1"/>
      <protection locked="0"/>
    </xf>
    <xf numFmtId="0" fontId="2" fillId="0" borderId="76" xfId="0" applyFont="1" applyBorder="1" applyAlignment="1" applyProtection="1">
      <alignment horizontal="center" vertical="center" shrinkToFit="1"/>
      <protection locked="0"/>
    </xf>
    <xf numFmtId="0" fontId="2" fillId="0" borderId="77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2" fillId="0" borderId="51" xfId="0" applyFont="1" applyFill="1" applyBorder="1" applyAlignment="1" applyProtection="1">
      <alignment horizontal="center" vertical="center" shrinkToFit="1"/>
      <protection locked="0"/>
    </xf>
    <xf numFmtId="0" fontId="2" fillId="0" borderId="65" xfId="0" applyFont="1" applyFill="1" applyBorder="1" applyAlignment="1" applyProtection="1">
      <alignment horizontal="center" vertical="center" shrinkToFit="1"/>
      <protection locked="0"/>
    </xf>
    <xf numFmtId="0" fontId="2" fillId="0" borderId="78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参考1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tabSelected="1" view="pageBreakPreview" zoomScale="70" zoomScaleNormal="80" zoomScaleSheetLayoutView="70" zoomScalePageLayoutView="0" workbookViewId="0" topLeftCell="M9">
      <selection activeCell="Z9" sqref="Z9"/>
    </sheetView>
  </sheetViews>
  <sheetFormatPr defaultColWidth="9.00390625" defaultRowHeight="13.5"/>
  <cols>
    <col min="1" max="1" width="9.75390625" style="108" customWidth="1"/>
    <col min="2" max="2" width="9.625" style="108" customWidth="1"/>
    <col min="3" max="3" width="7.625" style="108" customWidth="1"/>
    <col min="4" max="4" width="10.00390625" style="108" customWidth="1"/>
    <col min="5" max="28" width="7.625" style="108" customWidth="1"/>
    <col min="29" max="29" width="4.125" style="108" customWidth="1"/>
    <col min="30" max="30" width="8.625" style="108" customWidth="1"/>
    <col min="31" max="31" width="10.625" style="108" customWidth="1"/>
    <col min="32" max="32" width="9.00390625" style="108" customWidth="1"/>
    <col min="33" max="33" width="13.125" style="108" customWidth="1"/>
    <col min="34" max="16384" width="9.00390625" style="108" customWidth="1"/>
  </cols>
  <sheetData>
    <row r="1" spans="1:31" ht="17.25">
      <c r="A1" s="2" t="s">
        <v>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13.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ht="17.25">
      <c r="A3" s="2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X3" s="30"/>
      <c r="Y3" s="30"/>
      <c r="AA3" s="30"/>
      <c r="AB3" s="30" t="s">
        <v>48</v>
      </c>
      <c r="AC3" s="107"/>
      <c r="AD3" s="107"/>
      <c r="AE3" s="107"/>
    </row>
    <row r="4" spans="1:31" ht="14.25" thickBo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s="12" customFormat="1" ht="19.5" customHeight="1">
      <c r="A5" s="167"/>
      <c r="B5" s="159" t="s">
        <v>24</v>
      </c>
      <c r="C5" s="177"/>
      <c r="D5" s="178"/>
      <c r="E5" s="180" t="s">
        <v>25</v>
      </c>
      <c r="F5" s="177"/>
      <c r="G5" s="178"/>
      <c r="H5" s="180" t="s">
        <v>26</v>
      </c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8"/>
      <c r="T5" s="180" t="s">
        <v>43</v>
      </c>
      <c r="U5" s="177"/>
      <c r="V5" s="177"/>
      <c r="W5" s="177"/>
      <c r="X5" s="177"/>
      <c r="Y5" s="177"/>
      <c r="Z5" s="177"/>
      <c r="AA5" s="177"/>
      <c r="AB5" s="160"/>
      <c r="AC5" s="11"/>
      <c r="AD5" s="159" t="s">
        <v>50</v>
      </c>
      <c r="AE5" s="160"/>
    </row>
    <row r="6" spans="1:31" s="12" customFormat="1" ht="19.5" customHeight="1" thickBot="1">
      <c r="A6" s="172"/>
      <c r="B6" s="163"/>
      <c r="C6" s="166"/>
      <c r="D6" s="179"/>
      <c r="E6" s="165"/>
      <c r="F6" s="166"/>
      <c r="G6" s="179"/>
      <c r="H6" s="165"/>
      <c r="I6" s="166"/>
      <c r="J6" s="87"/>
      <c r="K6" s="182" t="s">
        <v>27</v>
      </c>
      <c r="L6" s="183"/>
      <c r="M6" s="186"/>
      <c r="N6" s="182" t="s">
        <v>40</v>
      </c>
      <c r="O6" s="183"/>
      <c r="P6" s="186"/>
      <c r="Q6" s="182" t="s">
        <v>28</v>
      </c>
      <c r="R6" s="183"/>
      <c r="S6" s="186"/>
      <c r="T6" s="165"/>
      <c r="U6" s="166"/>
      <c r="V6" s="86"/>
      <c r="W6" s="182" t="s">
        <v>45</v>
      </c>
      <c r="X6" s="183"/>
      <c r="Y6" s="186"/>
      <c r="Z6" s="182" t="s">
        <v>44</v>
      </c>
      <c r="AA6" s="183"/>
      <c r="AB6" s="184"/>
      <c r="AC6" s="11"/>
      <c r="AD6" s="161" t="s">
        <v>22</v>
      </c>
      <c r="AE6" s="162"/>
    </row>
    <row r="7" spans="1:31" s="12" customFormat="1" ht="19.5" customHeight="1" thickBot="1">
      <c r="A7" s="168"/>
      <c r="B7" s="82" t="s">
        <v>29</v>
      </c>
      <c r="C7" s="83" t="s">
        <v>41</v>
      </c>
      <c r="D7" s="84" t="s">
        <v>42</v>
      </c>
      <c r="E7" s="83" t="s">
        <v>29</v>
      </c>
      <c r="F7" s="83" t="s">
        <v>41</v>
      </c>
      <c r="G7" s="84" t="s">
        <v>42</v>
      </c>
      <c r="H7" s="83" t="s">
        <v>29</v>
      </c>
      <c r="I7" s="83" t="s">
        <v>41</v>
      </c>
      <c r="J7" s="84" t="s">
        <v>42</v>
      </c>
      <c r="K7" s="83" t="s">
        <v>29</v>
      </c>
      <c r="L7" s="83" t="s">
        <v>41</v>
      </c>
      <c r="M7" s="84" t="s">
        <v>42</v>
      </c>
      <c r="N7" s="83" t="s">
        <v>29</v>
      </c>
      <c r="O7" s="83" t="s">
        <v>41</v>
      </c>
      <c r="P7" s="84" t="s">
        <v>42</v>
      </c>
      <c r="Q7" s="83" t="s">
        <v>29</v>
      </c>
      <c r="R7" s="83" t="s">
        <v>41</v>
      </c>
      <c r="S7" s="84" t="s">
        <v>42</v>
      </c>
      <c r="T7" s="83" t="s">
        <v>29</v>
      </c>
      <c r="U7" s="83" t="s">
        <v>41</v>
      </c>
      <c r="V7" s="84" t="s">
        <v>42</v>
      </c>
      <c r="W7" s="83" t="s">
        <v>29</v>
      </c>
      <c r="X7" s="85" t="s">
        <v>41</v>
      </c>
      <c r="Y7" s="90" t="s">
        <v>42</v>
      </c>
      <c r="Z7" s="83" t="s">
        <v>29</v>
      </c>
      <c r="AA7" s="85" t="s">
        <v>41</v>
      </c>
      <c r="AB7" s="88" t="s">
        <v>42</v>
      </c>
      <c r="AC7" s="11"/>
      <c r="AD7" s="163" t="s">
        <v>1</v>
      </c>
      <c r="AE7" s="164"/>
    </row>
    <row r="8" spans="1:32" ht="22.5" customHeight="1">
      <c r="A8" s="3" t="s">
        <v>2</v>
      </c>
      <c r="B8" s="155">
        <v>1268436</v>
      </c>
      <c r="C8" s="31">
        <v>1009.1</v>
      </c>
      <c r="D8" s="31">
        <f>B8/$B8*100</f>
        <v>100</v>
      </c>
      <c r="E8" s="156">
        <v>364872</v>
      </c>
      <c r="F8" s="31">
        <v>290.3</v>
      </c>
      <c r="G8" s="31">
        <f>E8/$B8*100</f>
        <v>28.765503344275945</v>
      </c>
      <c r="H8" s="156">
        <v>118347</v>
      </c>
      <c r="I8" s="31">
        <v>94.1</v>
      </c>
      <c r="J8" s="31">
        <f>H8/$B8*100</f>
        <v>9.33015146211555</v>
      </c>
      <c r="K8" s="156">
        <v>12479</v>
      </c>
      <c r="L8" s="31">
        <v>9.9</v>
      </c>
      <c r="M8" s="31">
        <f>K8/$B8*100</f>
        <v>0.9838099833180389</v>
      </c>
      <c r="N8" s="156">
        <v>32962</v>
      </c>
      <c r="O8" s="31">
        <v>26.2</v>
      </c>
      <c r="P8" s="31">
        <f>N8/$B8*100</f>
        <v>2.598633277516564</v>
      </c>
      <c r="Q8" s="156">
        <v>69967</v>
      </c>
      <c r="R8" s="31">
        <v>55.7</v>
      </c>
      <c r="S8" s="31">
        <f>Q8/$B8*100</f>
        <v>5.516005537528105</v>
      </c>
      <c r="T8" s="156">
        <v>196723</v>
      </c>
      <c r="U8" s="31">
        <v>156.5</v>
      </c>
      <c r="V8" s="31">
        <f>T8/$B8*100</f>
        <v>15.509099394845304</v>
      </c>
      <c r="W8" s="156">
        <v>39956</v>
      </c>
      <c r="X8" s="157">
        <v>31.8</v>
      </c>
      <c r="Y8" s="31">
        <f>W8/$B8*100</f>
        <v>3.1500209707072333</v>
      </c>
      <c r="Z8" s="156">
        <v>34853</v>
      </c>
      <c r="AA8" s="157">
        <v>27.7</v>
      </c>
      <c r="AB8" s="35">
        <f>Z8/$B8*100</f>
        <v>2.7477145082605667</v>
      </c>
      <c r="AC8" s="107"/>
      <c r="AD8" s="109" t="s">
        <v>2</v>
      </c>
      <c r="AE8" s="110">
        <v>125704000</v>
      </c>
      <c r="AF8" s="108" t="s">
        <v>39</v>
      </c>
    </row>
    <row r="9" spans="1:32" ht="22.5" customHeight="1" thickBot="1">
      <c r="A9" s="5" t="s">
        <v>3</v>
      </c>
      <c r="B9" s="111">
        <v>21518</v>
      </c>
      <c r="C9" s="33">
        <f>B9/$AE9*100000</f>
        <v>1066.303270564916</v>
      </c>
      <c r="D9" s="32">
        <f>B9/$B9*100</f>
        <v>100</v>
      </c>
      <c r="E9" s="112">
        <v>6033</v>
      </c>
      <c r="F9" s="33">
        <f>E9/$AE9*100000</f>
        <v>298.9593657086224</v>
      </c>
      <c r="G9" s="32">
        <f>E9/$B9*100</f>
        <v>28.036992285528395</v>
      </c>
      <c r="H9" s="112">
        <v>1936</v>
      </c>
      <c r="I9" s="33">
        <f>H9/$AE9*100000</f>
        <v>95.93657086223983</v>
      </c>
      <c r="J9" s="32">
        <f>H9/$B9*100</f>
        <v>8.99711869132819</v>
      </c>
      <c r="K9" s="112">
        <v>225</v>
      </c>
      <c r="L9" s="33">
        <f>K9/$AE9*100000</f>
        <v>11.149653121902874</v>
      </c>
      <c r="M9" s="32">
        <f>K9/$B9*100</f>
        <v>1.0456362115438238</v>
      </c>
      <c r="N9" s="112">
        <v>513</v>
      </c>
      <c r="O9" s="33">
        <f>N9/$AE9*100000</f>
        <v>25.421209117938552</v>
      </c>
      <c r="P9" s="32">
        <f>N9/$B9*100</f>
        <v>2.384050562319918</v>
      </c>
      <c r="Q9" s="112">
        <v>1165</v>
      </c>
      <c r="R9" s="33">
        <f>Q9/$AE9*100000</f>
        <v>57.73042616451933</v>
      </c>
      <c r="S9" s="32">
        <f>Q9/$B9*100</f>
        <v>5.414071939771354</v>
      </c>
      <c r="T9" s="112">
        <v>3507</v>
      </c>
      <c r="U9" s="33">
        <f>T9/$AE9*100000</f>
        <v>173.78592666005946</v>
      </c>
      <c r="V9" s="32">
        <f aca="true" t="shared" si="0" ref="V9:V23">T9/$B9*100</f>
        <v>16.297983083929736</v>
      </c>
      <c r="W9" s="113">
        <v>753</v>
      </c>
      <c r="X9" s="33">
        <f>W9/$AE9*100000</f>
        <v>37.31417244796828</v>
      </c>
      <c r="Y9" s="32">
        <f>W9/$B9*100</f>
        <v>3.49939585463333</v>
      </c>
      <c r="Z9" s="113">
        <v>368</v>
      </c>
      <c r="AA9" s="33">
        <f>Z9/$AE9*100000</f>
        <v>18.23587710604559</v>
      </c>
      <c r="AB9" s="36">
        <f>Z9/$B9*100</f>
        <v>1.710196114880565</v>
      </c>
      <c r="AC9" s="107"/>
      <c r="AD9" s="114" t="s">
        <v>3</v>
      </c>
      <c r="AE9" s="115">
        <v>2018000</v>
      </c>
      <c r="AF9" s="108" t="s">
        <v>39</v>
      </c>
    </row>
    <row r="10" spans="1:31" ht="22.5" customHeight="1" thickBot="1">
      <c r="A10" s="6" t="s">
        <v>4</v>
      </c>
      <c r="B10" s="27">
        <f>B11+B20</f>
        <v>4071</v>
      </c>
      <c r="C10" s="51">
        <f aca="true" t="shared" si="1" ref="C10:C23">B10/$AE10*100000</f>
        <v>1075.6552090406826</v>
      </c>
      <c r="D10" s="51">
        <f aca="true" t="shared" si="2" ref="D10:D23">B10/$B10*100</f>
        <v>100</v>
      </c>
      <c r="E10" s="28">
        <f>E11+E20</f>
        <v>1159</v>
      </c>
      <c r="F10" s="51">
        <f aca="true" t="shared" si="3" ref="F10:F23">E10/$AE10*100000</f>
        <v>306.23541814742106</v>
      </c>
      <c r="G10" s="51">
        <f aca="true" t="shared" si="4" ref="G10:G23">E10/$B10*100</f>
        <v>28.46966347334807</v>
      </c>
      <c r="H10" s="28">
        <f>H11+H20</f>
        <v>364</v>
      </c>
      <c r="I10" s="51">
        <f aca="true" t="shared" si="5" ref="I10:I23">H10/$AE10*100000</f>
        <v>96.17747386165769</v>
      </c>
      <c r="J10" s="51">
        <f aca="true" t="shared" si="6" ref="J10:J23">H10/$B10*100</f>
        <v>8.94129206583149</v>
      </c>
      <c r="K10" s="28">
        <f>K11+K20</f>
        <v>40</v>
      </c>
      <c r="L10" s="51">
        <f aca="true" t="shared" si="7" ref="L10:L23">K10/$AE10*100000</f>
        <v>10.568953171610735</v>
      </c>
      <c r="M10" s="51">
        <f aca="true" t="shared" si="8" ref="M10:M23">K10/$B10*100</f>
        <v>0.9825595676737903</v>
      </c>
      <c r="N10" s="28">
        <f>N11+N20</f>
        <v>93</v>
      </c>
      <c r="O10" s="51">
        <f aca="true" t="shared" si="9" ref="O10:O23">N10/$AE10*100000</f>
        <v>24.572816123994958</v>
      </c>
      <c r="P10" s="51">
        <f aca="true" t="shared" si="10" ref="P10:P23">N10/$B10*100</f>
        <v>2.284450994841562</v>
      </c>
      <c r="Q10" s="28">
        <f>Q11+Q20</f>
        <v>226</v>
      </c>
      <c r="R10" s="51">
        <f aca="true" t="shared" si="11" ref="R10:R23">Q10/$AE10*100000</f>
        <v>59.71458541960065</v>
      </c>
      <c r="S10" s="51">
        <f aca="true" t="shared" si="12" ref="S10:S23">Q10/$B10*100</f>
        <v>5.551461557356915</v>
      </c>
      <c r="T10" s="28">
        <f>T11+T20</f>
        <v>719</v>
      </c>
      <c r="U10" s="51">
        <f aca="true" t="shared" si="13" ref="U10:U23">T10/$AE10*100000</f>
        <v>189.97693325970295</v>
      </c>
      <c r="V10" s="51">
        <f t="shared" si="0"/>
        <v>17.66150822893638</v>
      </c>
      <c r="W10" s="28">
        <f>W11+W20</f>
        <v>110</v>
      </c>
      <c r="X10" s="70">
        <f aca="true" t="shared" si="14" ref="X10:X23">W10/$AE10*100000</f>
        <v>29.064621221929524</v>
      </c>
      <c r="Y10" s="51">
        <f aca="true" t="shared" si="15" ref="Y10:Y23">W10/$B10*100</f>
        <v>2.702038811102923</v>
      </c>
      <c r="Z10" s="28">
        <f>Z11+Z20</f>
        <v>92</v>
      </c>
      <c r="AA10" s="70">
        <f aca="true" t="shared" si="16" ref="AA10:AA23">Z10/$AE10*100000</f>
        <v>24.308592294704688</v>
      </c>
      <c r="AB10" s="56">
        <f aca="true" t="shared" si="17" ref="AB10:AB23">Z10/$B10*100</f>
        <v>2.2598870056497176</v>
      </c>
      <c r="AC10" s="107"/>
      <c r="AD10" s="116" t="s">
        <v>4</v>
      </c>
      <c r="AE10" s="117">
        <f>AE11+AE20</f>
        <v>378467</v>
      </c>
    </row>
    <row r="11" spans="1:31" ht="22.5" customHeight="1" thickBot="1">
      <c r="A11" s="6" t="s">
        <v>5</v>
      </c>
      <c r="B11" s="27">
        <f>SUM(B12:B19)</f>
        <v>3176</v>
      </c>
      <c r="C11" s="51">
        <f t="shared" si="1"/>
        <v>1032.8723999323558</v>
      </c>
      <c r="D11" s="51">
        <f t="shared" si="2"/>
        <v>100</v>
      </c>
      <c r="E11" s="28">
        <f>SUM(E12:E19)</f>
        <v>913</v>
      </c>
      <c r="F11" s="51">
        <f t="shared" si="3"/>
        <v>296.91829380926987</v>
      </c>
      <c r="G11" s="51">
        <f t="shared" si="4"/>
        <v>28.746851385390425</v>
      </c>
      <c r="H11" s="28">
        <f>SUM(H12:H19)</f>
        <v>281</v>
      </c>
      <c r="I11" s="51">
        <f t="shared" si="5"/>
        <v>91.3844913038388</v>
      </c>
      <c r="J11" s="51">
        <f t="shared" si="6"/>
        <v>8.847607052896725</v>
      </c>
      <c r="K11" s="28">
        <f>SUM(K12:K19)</f>
        <v>32</v>
      </c>
      <c r="L11" s="51">
        <f t="shared" si="7"/>
        <v>10.40677481040157</v>
      </c>
      <c r="M11" s="51">
        <f t="shared" si="8"/>
        <v>1.0075566750629723</v>
      </c>
      <c r="N11" s="28">
        <f>SUM(N12:N19)</f>
        <v>72</v>
      </c>
      <c r="O11" s="51">
        <f t="shared" si="9"/>
        <v>23.415243323403534</v>
      </c>
      <c r="P11" s="51">
        <f t="shared" si="10"/>
        <v>2.2670025188916876</v>
      </c>
      <c r="Q11" s="28">
        <f>SUM(Q12:Q19)</f>
        <v>173</v>
      </c>
      <c r="R11" s="51">
        <f t="shared" si="11"/>
        <v>56.26162631873349</v>
      </c>
      <c r="S11" s="51">
        <f t="shared" si="12"/>
        <v>5.447103274559193</v>
      </c>
      <c r="T11" s="28">
        <f>SUM(T12:T19)</f>
        <v>580</v>
      </c>
      <c r="U11" s="51">
        <f t="shared" si="13"/>
        <v>188.62279343852848</v>
      </c>
      <c r="V11" s="51">
        <f t="shared" si="0"/>
        <v>18.261964735516372</v>
      </c>
      <c r="W11" s="28">
        <f>SUM(W12:W19)</f>
        <v>79</v>
      </c>
      <c r="X11" s="70">
        <f t="shared" si="14"/>
        <v>25.691725313178882</v>
      </c>
      <c r="Y11" s="51">
        <f t="shared" si="15"/>
        <v>2.487405541561713</v>
      </c>
      <c r="Z11" s="28">
        <f>SUM(Z12:Z19)</f>
        <v>78</v>
      </c>
      <c r="AA11" s="70">
        <f t="shared" si="16"/>
        <v>25.366513600353834</v>
      </c>
      <c r="AB11" s="56">
        <f t="shared" si="17"/>
        <v>2.455919395465995</v>
      </c>
      <c r="AC11" s="107"/>
      <c r="AD11" s="116" t="s">
        <v>5</v>
      </c>
      <c r="AE11" s="117">
        <f>SUM(AE12:AE19)</f>
        <v>307492</v>
      </c>
    </row>
    <row r="12" spans="1:33" ht="22.5" customHeight="1">
      <c r="A12" s="3" t="s">
        <v>6</v>
      </c>
      <c r="B12" s="118">
        <v>1588</v>
      </c>
      <c r="C12" s="52">
        <f t="shared" si="1"/>
        <v>991.7190212707493</v>
      </c>
      <c r="D12" s="52">
        <f t="shared" si="2"/>
        <v>100</v>
      </c>
      <c r="E12" s="29">
        <v>467</v>
      </c>
      <c r="F12" s="52">
        <f t="shared" si="3"/>
        <v>291.64532930317375</v>
      </c>
      <c r="G12" s="52">
        <f t="shared" si="4"/>
        <v>29.408060453400502</v>
      </c>
      <c r="H12" s="137">
        <v>149</v>
      </c>
      <c r="I12" s="52">
        <f t="shared" si="5"/>
        <v>93.05172176910682</v>
      </c>
      <c r="J12" s="52">
        <f t="shared" si="6"/>
        <v>9.382871536523929</v>
      </c>
      <c r="K12" s="29">
        <v>19</v>
      </c>
      <c r="L12" s="52">
        <f t="shared" si="7"/>
        <v>11.865655796060603</v>
      </c>
      <c r="M12" s="52">
        <f t="shared" si="8"/>
        <v>1.1964735516372795</v>
      </c>
      <c r="N12" s="29">
        <v>33</v>
      </c>
      <c r="O12" s="52">
        <f t="shared" si="9"/>
        <v>20.60877059315789</v>
      </c>
      <c r="P12" s="52">
        <f t="shared" si="10"/>
        <v>2.0780856423173804</v>
      </c>
      <c r="Q12" s="29">
        <v>94</v>
      </c>
      <c r="R12" s="52">
        <f t="shared" si="11"/>
        <v>58.70377078051035</v>
      </c>
      <c r="S12" s="52">
        <f t="shared" si="12"/>
        <v>5.919395465994962</v>
      </c>
      <c r="T12" s="137">
        <v>274</v>
      </c>
      <c r="U12" s="52">
        <f t="shared" si="13"/>
        <v>171.11524674318974</v>
      </c>
      <c r="V12" s="52">
        <f t="shared" si="0"/>
        <v>17.2544080604534</v>
      </c>
      <c r="W12" s="29">
        <v>35</v>
      </c>
      <c r="X12" s="64">
        <f t="shared" si="14"/>
        <v>21.857786992743215</v>
      </c>
      <c r="Y12" s="52">
        <f t="shared" si="15"/>
        <v>2.204030226700252</v>
      </c>
      <c r="Z12" s="29">
        <v>47</v>
      </c>
      <c r="AA12" s="64">
        <f t="shared" si="16"/>
        <v>29.351885390255173</v>
      </c>
      <c r="AB12" s="57">
        <f t="shared" si="17"/>
        <v>2.959697732997481</v>
      </c>
      <c r="AC12" s="107"/>
      <c r="AD12" s="119" t="s">
        <v>6</v>
      </c>
      <c r="AE12" s="120">
        <v>160126</v>
      </c>
      <c r="AG12" s="49"/>
    </row>
    <row r="13" spans="1:33" ht="22.5" customHeight="1">
      <c r="A13" s="4" t="s">
        <v>7</v>
      </c>
      <c r="B13" s="121">
        <v>402</v>
      </c>
      <c r="C13" s="53">
        <f t="shared" si="1"/>
        <v>1101.7622714939566</v>
      </c>
      <c r="D13" s="53">
        <f t="shared" si="2"/>
        <v>100</v>
      </c>
      <c r="E13" s="26">
        <v>104</v>
      </c>
      <c r="F13" s="53">
        <f t="shared" si="3"/>
        <v>285.03302546112315</v>
      </c>
      <c r="G13" s="53">
        <f t="shared" si="4"/>
        <v>25.870646766169152</v>
      </c>
      <c r="H13" s="158">
        <v>33</v>
      </c>
      <c r="I13" s="53">
        <f t="shared" si="5"/>
        <v>90.44317154054869</v>
      </c>
      <c r="J13" s="53">
        <f t="shared" si="6"/>
        <v>8.208955223880597</v>
      </c>
      <c r="K13" s="26">
        <v>6</v>
      </c>
      <c r="L13" s="53">
        <f t="shared" si="7"/>
        <v>16.44421300737249</v>
      </c>
      <c r="M13" s="53">
        <f t="shared" si="8"/>
        <v>1.4925373134328357</v>
      </c>
      <c r="N13" s="26">
        <v>6</v>
      </c>
      <c r="O13" s="53">
        <f t="shared" si="9"/>
        <v>16.44421300737249</v>
      </c>
      <c r="P13" s="53">
        <f t="shared" si="10"/>
        <v>1.4925373134328357</v>
      </c>
      <c r="Q13" s="26">
        <v>21</v>
      </c>
      <c r="R13" s="53">
        <f t="shared" si="11"/>
        <v>57.55474552580372</v>
      </c>
      <c r="S13" s="53">
        <f t="shared" si="12"/>
        <v>5.223880597014925</v>
      </c>
      <c r="T13" s="158">
        <v>89</v>
      </c>
      <c r="U13" s="53">
        <f t="shared" si="13"/>
        <v>243.92249294269195</v>
      </c>
      <c r="V13" s="53">
        <f t="shared" si="0"/>
        <v>22.139303482587064</v>
      </c>
      <c r="W13" s="26">
        <v>14</v>
      </c>
      <c r="X13" s="65">
        <f t="shared" si="14"/>
        <v>38.36983035053581</v>
      </c>
      <c r="Y13" s="53">
        <f t="shared" si="15"/>
        <v>3.482587064676617</v>
      </c>
      <c r="Z13" s="26">
        <v>10</v>
      </c>
      <c r="AA13" s="65">
        <f t="shared" si="16"/>
        <v>27.407021678954145</v>
      </c>
      <c r="AB13" s="58">
        <f t="shared" si="17"/>
        <v>2.4875621890547266</v>
      </c>
      <c r="AC13" s="107"/>
      <c r="AD13" s="122" t="s">
        <v>7</v>
      </c>
      <c r="AE13" s="115">
        <v>36487</v>
      </c>
      <c r="AG13" s="123"/>
    </row>
    <row r="14" spans="1:33" ht="22.5" customHeight="1">
      <c r="A14" s="4" t="s">
        <v>8</v>
      </c>
      <c r="B14" s="121">
        <v>365</v>
      </c>
      <c r="C14" s="53">
        <f t="shared" si="1"/>
        <v>1203.5083091532576</v>
      </c>
      <c r="D14" s="53">
        <f t="shared" si="2"/>
        <v>100</v>
      </c>
      <c r="E14" s="26">
        <v>107</v>
      </c>
      <c r="F14" s="53">
        <f t="shared" si="3"/>
        <v>352.8092851490372</v>
      </c>
      <c r="G14" s="53">
        <f t="shared" si="4"/>
        <v>29.315068493150687</v>
      </c>
      <c r="H14" s="158">
        <v>24</v>
      </c>
      <c r="I14" s="53">
        <f t="shared" si="5"/>
        <v>79.13479293062517</v>
      </c>
      <c r="J14" s="53">
        <f t="shared" si="6"/>
        <v>6.575342465753424</v>
      </c>
      <c r="K14" s="26">
        <v>1</v>
      </c>
      <c r="L14" s="53">
        <f t="shared" si="7"/>
        <v>3.297283038776049</v>
      </c>
      <c r="M14" s="53">
        <f t="shared" si="8"/>
        <v>0.273972602739726</v>
      </c>
      <c r="N14" s="26">
        <v>9</v>
      </c>
      <c r="O14" s="53">
        <f t="shared" si="9"/>
        <v>29.675547348984438</v>
      </c>
      <c r="P14" s="53">
        <f t="shared" si="10"/>
        <v>2.4657534246575343</v>
      </c>
      <c r="Q14" s="26">
        <v>14</v>
      </c>
      <c r="R14" s="53">
        <f t="shared" si="11"/>
        <v>46.16196254286468</v>
      </c>
      <c r="S14" s="53">
        <f t="shared" si="12"/>
        <v>3.8356164383561646</v>
      </c>
      <c r="T14" s="158">
        <v>78</v>
      </c>
      <c r="U14" s="53">
        <f t="shared" si="13"/>
        <v>257.1880770245318</v>
      </c>
      <c r="V14" s="53">
        <f t="shared" si="0"/>
        <v>21.36986301369863</v>
      </c>
      <c r="W14" s="26">
        <v>10</v>
      </c>
      <c r="X14" s="65">
        <f t="shared" si="14"/>
        <v>32.97283038776049</v>
      </c>
      <c r="Y14" s="53">
        <f t="shared" si="15"/>
        <v>2.73972602739726</v>
      </c>
      <c r="Z14" s="26">
        <v>4</v>
      </c>
      <c r="AA14" s="65">
        <f t="shared" si="16"/>
        <v>13.189132155104195</v>
      </c>
      <c r="AB14" s="58">
        <f t="shared" si="17"/>
        <v>1.095890410958904</v>
      </c>
      <c r="AC14" s="107"/>
      <c r="AD14" s="122" t="s">
        <v>8</v>
      </c>
      <c r="AE14" s="115">
        <v>30328</v>
      </c>
      <c r="AG14" s="123"/>
    </row>
    <row r="15" spans="1:33" ht="22.5" customHeight="1">
      <c r="A15" s="4" t="s">
        <v>9</v>
      </c>
      <c r="B15" s="121">
        <v>295</v>
      </c>
      <c r="C15" s="53">
        <f t="shared" si="1"/>
        <v>1045.8767638091188</v>
      </c>
      <c r="D15" s="53">
        <f t="shared" si="2"/>
        <v>100</v>
      </c>
      <c r="E15" s="26">
        <v>77</v>
      </c>
      <c r="F15" s="53">
        <f t="shared" si="3"/>
        <v>272.9915620789903</v>
      </c>
      <c r="G15" s="53">
        <f t="shared" si="4"/>
        <v>26.101694915254235</v>
      </c>
      <c r="H15" s="158">
        <v>28</v>
      </c>
      <c r="I15" s="53">
        <f t="shared" si="5"/>
        <v>99.26965893781465</v>
      </c>
      <c r="J15" s="53">
        <f t="shared" si="6"/>
        <v>9.491525423728813</v>
      </c>
      <c r="K15" s="26">
        <v>2</v>
      </c>
      <c r="L15" s="53">
        <f t="shared" si="7"/>
        <v>7.0906899241296175</v>
      </c>
      <c r="M15" s="53">
        <f t="shared" si="8"/>
        <v>0.6779661016949152</v>
      </c>
      <c r="N15" s="26">
        <v>9</v>
      </c>
      <c r="O15" s="53">
        <f t="shared" si="9"/>
        <v>31.908104658583284</v>
      </c>
      <c r="P15" s="53">
        <f t="shared" si="10"/>
        <v>3.050847457627119</v>
      </c>
      <c r="Q15" s="26">
        <v>16</v>
      </c>
      <c r="R15" s="53">
        <f t="shared" si="11"/>
        <v>56.72551939303694</v>
      </c>
      <c r="S15" s="53">
        <f t="shared" si="12"/>
        <v>5.423728813559322</v>
      </c>
      <c r="T15" s="158">
        <v>58</v>
      </c>
      <c r="U15" s="53">
        <f t="shared" si="13"/>
        <v>205.63000779975894</v>
      </c>
      <c r="V15" s="53">
        <f t="shared" si="0"/>
        <v>19.661016949152543</v>
      </c>
      <c r="W15" s="26">
        <v>12</v>
      </c>
      <c r="X15" s="65">
        <f t="shared" si="14"/>
        <v>42.54413954477771</v>
      </c>
      <c r="Y15" s="53">
        <f t="shared" si="15"/>
        <v>4.067796610169491</v>
      </c>
      <c r="Z15" s="26">
        <v>5</v>
      </c>
      <c r="AA15" s="65">
        <f t="shared" si="16"/>
        <v>17.726724810324043</v>
      </c>
      <c r="AB15" s="58">
        <f t="shared" si="17"/>
        <v>1.694915254237288</v>
      </c>
      <c r="AC15" s="107"/>
      <c r="AD15" s="122" t="s">
        <v>9</v>
      </c>
      <c r="AE15" s="115">
        <v>28206</v>
      </c>
      <c r="AG15" s="123"/>
    </row>
    <row r="16" spans="1:33" ht="22.5" customHeight="1">
      <c r="A16" s="4" t="s">
        <v>10</v>
      </c>
      <c r="B16" s="121">
        <v>100</v>
      </c>
      <c r="C16" s="53">
        <f t="shared" si="1"/>
        <v>1303.780964797914</v>
      </c>
      <c r="D16" s="53">
        <f t="shared" si="2"/>
        <v>100</v>
      </c>
      <c r="E16" s="26">
        <v>33</v>
      </c>
      <c r="F16" s="53">
        <f t="shared" si="3"/>
        <v>430.2477183833116</v>
      </c>
      <c r="G16" s="53">
        <f t="shared" si="4"/>
        <v>33</v>
      </c>
      <c r="H16" s="158">
        <v>11</v>
      </c>
      <c r="I16" s="53">
        <f t="shared" si="5"/>
        <v>143.41590612777054</v>
      </c>
      <c r="J16" s="53">
        <f t="shared" si="6"/>
        <v>11</v>
      </c>
      <c r="K16" s="26">
        <v>1</v>
      </c>
      <c r="L16" s="53">
        <f t="shared" si="7"/>
        <v>13.03780964797914</v>
      </c>
      <c r="M16" s="53">
        <f t="shared" si="8"/>
        <v>1</v>
      </c>
      <c r="N16" s="26">
        <v>5</v>
      </c>
      <c r="O16" s="53">
        <f t="shared" si="9"/>
        <v>65.1890482398957</v>
      </c>
      <c r="P16" s="53">
        <f t="shared" si="10"/>
        <v>5</v>
      </c>
      <c r="Q16" s="26">
        <v>5</v>
      </c>
      <c r="R16" s="53">
        <f t="shared" si="11"/>
        <v>65.1890482398957</v>
      </c>
      <c r="S16" s="53">
        <f t="shared" si="12"/>
        <v>5</v>
      </c>
      <c r="T16" s="158">
        <v>8</v>
      </c>
      <c r="U16" s="53">
        <f t="shared" si="13"/>
        <v>104.30247718383312</v>
      </c>
      <c r="V16" s="53">
        <f t="shared" si="0"/>
        <v>8</v>
      </c>
      <c r="W16" s="26">
        <v>0</v>
      </c>
      <c r="X16" s="65">
        <f t="shared" si="14"/>
        <v>0</v>
      </c>
      <c r="Y16" s="53">
        <f t="shared" si="15"/>
        <v>0</v>
      </c>
      <c r="Z16" s="26">
        <v>0</v>
      </c>
      <c r="AA16" s="65">
        <f t="shared" si="16"/>
        <v>0</v>
      </c>
      <c r="AB16" s="58">
        <f t="shared" si="17"/>
        <v>0</v>
      </c>
      <c r="AC16" s="107"/>
      <c r="AD16" s="122" t="s">
        <v>10</v>
      </c>
      <c r="AE16" s="115">
        <v>7670</v>
      </c>
      <c r="AG16" s="123"/>
    </row>
    <row r="17" spans="1:33" ht="22.5" customHeight="1">
      <c r="A17" s="4" t="s">
        <v>11</v>
      </c>
      <c r="B17" s="121">
        <v>177</v>
      </c>
      <c r="C17" s="53">
        <f t="shared" si="1"/>
        <v>904.4917982523378</v>
      </c>
      <c r="D17" s="53">
        <f t="shared" si="2"/>
        <v>100</v>
      </c>
      <c r="E17" s="26">
        <v>52</v>
      </c>
      <c r="F17" s="53">
        <f t="shared" si="3"/>
        <v>265.72640400633657</v>
      </c>
      <c r="G17" s="53">
        <f t="shared" si="4"/>
        <v>29.37853107344633</v>
      </c>
      <c r="H17" s="158">
        <v>14</v>
      </c>
      <c r="I17" s="53">
        <f t="shared" si="5"/>
        <v>71.54172415555215</v>
      </c>
      <c r="J17" s="53">
        <f t="shared" si="6"/>
        <v>7.909604519774012</v>
      </c>
      <c r="K17" s="26">
        <v>0</v>
      </c>
      <c r="L17" s="53">
        <f t="shared" si="7"/>
        <v>0</v>
      </c>
      <c r="M17" s="53">
        <f t="shared" si="8"/>
        <v>0</v>
      </c>
      <c r="N17" s="26">
        <v>4</v>
      </c>
      <c r="O17" s="53">
        <f t="shared" si="9"/>
        <v>20.440492615872042</v>
      </c>
      <c r="P17" s="53">
        <f t="shared" si="10"/>
        <v>2.2598870056497176</v>
      </c>
      <c r="Q17" s="26">
        <v>10</v>
      </c>
      <c r="R17" s="53">
        <f t="shared" si="11"/>
        <v>51.10123153968011</v>
      </c>
      <c r="S17" s="53">
        <f t="shared" si="12"/>
        <v>5.649717514124294</v>
      </c>
      <c r="T17" s="158">
        <v>25</v>
      </c>
      <c r="U17" s="53">
        <f t="shared" si="13"/>
        <v>127.75307884920026</v>
      </c>
      <c r="V17" s="53">
        <f t="shared" si="0"/>
        <v>14.124293785310735</v>
      </c>
      <c r="W17" s="26">
        <v>4</v>
      </c>
      <c r="X17" s="65">
        <f t="shared" si="14"/>
        <v>20.440492615872042</v>
      </c>
      <c r="Y17" s="53">
        <f t="shared" si="15"/>
        <v>2.2598870056497176</v>
      </c>
      <c r="Z17" s="26">
        <v>6</v>
      </c>
      <c r="AA17" s="65">
        <f t="shared" si="16"/>
        <v>30.660738923808065</v>
      </c>
      <c r="AB17" s="58">
        <f t="shared" si="17"/>
        <v>3.389830508474576</v>
      </c>
      <c r="AC17" s="107"/>
      <c r="AD17" s="122" t="s">
        <v>11</v>
      </c>
      <c r="AE17" s="115">
        <v>19569</v>
      </c>
      <c r="AG17" s="123"/>
    </row>
    <row r="18" spans="1:33" ht="22.5" customHeight="1">
      <c r="A18" s="4" t="s">
        <v>12</v>
      </c>
      <c r="B18" s="121">
        <v>104</v>
      </c>
      <c r="C18" s="53">
        <f t="shared" si="1"/>
        <v>1039.0648416425217</v>
      </c>
      <c r="D18" s="53">
        <f t="shared" si="2"/>
        <v>100</v>
      </c>
      <c r="E18" s="26">
        <v>29</v>
      </c>
      <c r="F18" s="53">
        <f t="shared" si="3"/>
        <v>289.7392346887801</v>
      </c>
      <c r="G18" s="53">
        <f t="shared" si="4"/>
        <v>27.884615384615387</v>
      </c>
      <c r="H18" s="158">
        <v>8</v>
      </c>
      <c r="I18" s="53">
        <f t="shared" si="5"/>
        <v>79.92806474173244</v>
      </c>
      <c r="J18" s="65">
        <f t="shared" si="6"/>
        <v>7.6923076923076925</v>
      </c>
      <c r="K18" s="22">
        <v>1</v>
      </c>
      <c r="L18" s="53">
        <f t="shared" si="7"/>
        <v>9.991008092716555</v>
      </c>
      <c r="M18" s="53">
        <f t="shared" si="8"/>
        <v>0.9615384615384616</v>
      </c>
      <c r="N18" s="26">
        <v>3</v>
      </c>
      <c r="O18" s="53">
        <f t="shared" si="9"/>
        <v>29.973024278149662</v>
      </c>
      <c r="P18" s="53">
        <f t="shared" si="10"/>
        <v>2.8846153846153846</v>
      </c>
      <c r="Q18" s="26">
        <v>4</v>
      </c>
      <c r="R18" s="53">
        <f t="shared" si="11"/>
        <v>39.96403237086622</v>
      </c>
      <c r="S18" s="53">
        <f t="shared" si="12"/>
        <v>3.8461538461538463</v>
      </c>
      <c r="T18" s="158">
        <v>22</v>
      </c>
      <c r="U18" s="53">
        <f t="shared" si="13"/>
        <v>219.8021780397642</v>
      </c>
      <c r="V18" s="53">
        <f t="shared" si="0"/>
        <v>21.153846153846153</v>
      </c>
      <c r="W18" s="26">
        <v>0</v>
      </c>
      <c r="X18" s="65">
        <f t="shared" si="14"/>
        <v>0</v>
      </c>
      <c r="Y18" s="53">
        <f t="shared" si="15"/>
        <v>0</v>
      </c>
      <c r="Z18" s="26">
        <v>2</v>
      </c>
      <c r="AA18" s="65">
        <f t="shared" si="16"/>
        <v>19.98201618543311</v>
      </c>
      <c r="AB18" s="58">
        <f t="shared" si="17"/>
        <v>1.9230769230769231</v>
      </c>
      <c r="AC18" s="107"/>
      <c r="AD18" s="122" t="s">
        <v>12</v>
      </c>
      <c r="AE18" s="115">
        <v>10009</v>
      </c>
      <c r="AG18" s="123"/>
    </row>
    <row r="19" spans="1:33" ht="22.5" customHeight="1" thickBot="1">
      <c r="A19" s="4" t="s">
        <v>13</v>
      </c>
      <c r="B19" s="121">
        <v>145</v>
      </c>
      <c r="C19" s="53">
        <f t="shared" si="1"/>
        <v>960.4557196794065</v>
      </c>
      <c r="D19" s="53">
        <f t="shared" si="2"/>
        <v>100</v>
      </c>
      <c r="E19" s="26">
        <v>44</v>
      </c>
      <c r="F19" s="53">
        <f t="shared" si="3"/>
        <v>291.4486321785785</v>
      </c>
      <c r="G19" s="53">
        <f t="shared" si="4"/>
        <v>30.344827586206897</v>
      </c>
      <c r="H19" s="158">
        <v>14</v>
      </c>
      <c r="I19" s="53">
        <f t="shared" si="5"/>
        <v>92.73365569318408</v>
      </c>
      <c r="J19" s="53">
        <f t="shared" si="6"/>
        <v>9.655172413793103</v>
      </c>
      <c r="K19" s="26">
        <v>2</v>
      </c>
      <c r="L19" s="53">
        <f t="shared" si="7"/>
        <v>13.247665099026296</v>
      </c>
      <c r="M19" s="53">
        <f t="shared" si="8"/>
        <v>1.3793103448275863</v>
      </c>
      <c r="N19" s="26">
        <v>3</v>
      </c>
      <c r="O19" s="53">
        <f t="shared" si="9"/>
        <v>19.871497648539446</v>
      </c>
      <c r="P19" s="53">
        <f t="shared" si="10"/>
        <v>2.0689655172413794</v>
      </c>
      <c r="Q19" s="26">
        <v>9</v>
      </c>
      <c r="R19" s="53">
        <f t="shared" si="11"/>
        <v>59.61449294561833</v>
      </c>
      <c r="S19" s="53">
        <f t="shared" si="12"/>
        <v>6.206896551724138</v>
      </c>
      <c r="T19" s="158">
        <v>26</v>
      </c>
      <c r="U19" s="53">
        <f t="shared" si="13"/>
        <v>172.21964628734185</v>
      </c>
      <c r="V19" s="53">
        <f t="shared" si="0"/>
        <v>17.93103448275862</v>
      </c>
      <c r="W19" s="26">
        <v>4</v>
      </c>
      <c r="X19" s="65">
        <f t="shared" si="14"/>
        <v>26.495330198052592</v>
      </c>
      <c r="Y19" s="53">
        <f t="shared" si="15"/>
        <v>2.7586206896551726</v>
      </c>
      <c r="Z19" s="26">
        <v>4</v>
      </c>
      <c r="AA19" s="65">
        <f t="shared" si="16"/>
        <v>26.495330198052592</v>
      </c>
      <c r="AB19" s="58">
        <f t="shared" si="17"/>
        <v>2.7586206896551726</v>
      </c>
      <c r="AC19" s="107"/>
      <c r="AD19" s="114" t="s">
        <v>13</v>
      </c>
      <c r="AE19" s="115">
        <v>15097</v>
      </c>
      <c r="AG19" s="123"/>
    </row>
    <row r="20" spans="1:33" ht="22.5" customHeight="1" thickBot="1">
      <c r="A20" s="6" t="s">
        <v>5</v>
      </c>
      <c r="B20" s="27">
        <f>SUM(B21:B23)</f>
        <v>895</v>
      </c>
      <c r="C20" s="51">
        <f t="shared" si="1"/>
        <v>1261.0073969707644</v>
      </c>
      <c r="D20" s="51">
        <f t="shared" si="2"/>
        <v>100</v>
      </c>
      <c r="E20" s="28">
        <f>SUM(E21:E23)</f>
        <v>246</v>
      </c>
      <c r="F20" s="51">
        <f t="shared" si="3"/>
        <v>346.600915815428</v>
      </c>
      <c r="G20" s="51">
        <f t="shared" si="4"/>
        <v>27.48603351955307</v>
      </c>
      <c r="H20" s="28">
        <f>SUM(H21:H23)</f>
        <v>83</v>
      </c>
      <c r="I20" s="51">
        <f t="shared" si="5"/>
        <v>116.9425854174005</v>
      </c>
      <c r="J20" s="51">
        <f t="shared" si="6"/>
        <v>9.273743016759777</v>
      </c>
      <c r="K20" s="28">
        <f>SUM(K21:K23)</f>
        <v>8</v>
      </c>
      <c r="L20" s="51">
        <f t="shared" si="7"/>
        <v>11.271574498062698</v>
      </c>
      <c r="M20" s="51">
        <f t="shared" si="8"/>
        <v>0.8938547486033519</v>
      </c>
      <c r="N20" s="28">
        <f>SUM(N21:N23)</f>
        <v>21</v>
      </c>
      <c r="O20" s="51">
        <f t="shared" si="9"/>
        <v>29.587883057414583</v>
      </c>
      <c r="P20" s="51">
        <f t="shared" si="10"/>
        <v>2.346368715083799</v>
      </c>
      <c r="Q20" s="28">
        <f>SUM(Q21:Q23)</f>
        <v>53</v>
      </c>
      <c r="R20" s="51">
        <f t="shared" si="11"/>
        <v>74.67418104966538</v>
      </c>
      <c r="S20" s="51">
        <f t="shared" si="12"/>
        <v>5.921787709497207</v>
      </c>
      <c r="T20" s="28">
        <f>SUM(T21:T23)</f>
        <v>139</v>
      </c>
      <c r="U20" s="51">
        <f t="shared" si="13"/>
        <v>195.8436069038394</v>
      </c>
      <c r="V20" s="51">
        <f t="shared" si="0"/>
        <v>15.53072625698324</v>
      </c>
      <c r="W20" s="28">
        <f>SUM(W21:W23)</f>
        <v>31</v>
      </c>
      <c r="X20" s="70">
        <f t="shared" si="14"/>
        <v>43.677351179992954</v>
      </c>
      <c r="Y20" s="51">
        <f t="shared" si="15"/>
        <v>3.4636871508379885</v>
      </c>
      <c r="Z20" s="28">
        <f>SUM(Z21:Z23)</f>
        <v>14</v>
      </c>
      <c r="AA20" s="70">
        <f t="shared" si="16"/>
        <v>19.725255371609723</v>
      </c>
      <c r="AB20" s="56">
        <f t="shared" si="17"/>
        <v>1.564245810055866</v>
      </c>
      <c r="AC20" s="107"/>
      <c r="AD20" s="116" t="s">
        <v>5</v>
      </c>
      <c r="AE20" s="117">
        <f>SUM(AE21:AE23)</f>
        <v>70975</v>
      </c>
      <c r="AG20" s="123"/>
    </row>
    <row r="21" spans="1:33" ht="22.5" customHeight="1">
      <c r="A21" s="3" t="s">
        <v>14</v>
      </c>
      <c r="B21" s="118">
        <v>381</v>
      </c>
      <c r="C21" s="52">
        <f t="shared" si="1"/>
        <v>1692.2051965356432</v>
      </c>
      <c r="D21" s="52">
        <f t="shared" si="2"/>
        <v>100</v>
      </c>
      <c r="E21" s="29">
        <v>102</v>
      </c>
      <c r="F21" s="52">
        <f t="shared" si="3"/>
        <v>453.0313124583611</v>
      </c>
      <c r="G21" s="52">
        <f t="shared" si="4"/>
        <v>26.77165354330709</v>
      </c>
      <c r="H21" s="29">
        <v>48</v>
      </c>
      <c r="I21" s="52">
        <f t="shared" si="5"/>
        <v>213.19120586275815</v>
      </c>
      <c r="J21" s="52">
        <f t="shared" si="6"/>
        <v>12.598425196850393</v>
      </c>
      <c r="K21" s="29">
        <v>5</v>
      </c>
      <c r="L21" s="52">
        <f t="shared" si="7"/>
        <v>22.20741727737064</v>
      </c>
      <c r="M21" s="52">
        <f t="shared" si="8"/>
        <v>1.3123359580052494</v>
      </c>
      <c r="N21" s="29">
        <v>12</v>
      </c>
      <c r="O21" s="52">
        <f t="shared" si="9"/>
        <v>53.29780146568954</v>
      </c>
      <c r="P21" s="52">
        <f t="shared" si="10"/>
        <v>3.149606299212598</v>
      </c>
      <c r="Q21" s="29">
        <v>31</v>
      </c>
      <c r="R21" s="52">
        <f t="shared" si="11"/>
        <v>137.68598711969798</v>
      </c>
      <c r="S21" s="52">
        <f t="shared" si="12"/>
        <v>8.136482939632545</v>
      </c>
      <c r="T21" s="29">
        <v>58</v>
      </c>
      <c r="U21" s="52">
        <f t="shared" si="13"/>
        <v>257.60604041749946</v>
      </c>
      <c r="V21" s="52">
        <f t="shared" si="0"/>
        <v>15.223097112860891</v>
      </c>
      <c r="W21" s="29">
        <v>14</v>
      </c>
      <c r="X21" s="64">
        <f t="shared" si="14"/>
        <v>62.1807683766378</v>
      </c>
      <c r="Y21" s="52">
        <f t="shared" si="15"/>
        <v>3.674540682414698</v>
      </c>
      <c r="Z21" s="29">
        <v>8</v>
      </c>
      <c r="AA21" s="64">
        <f t="shared" si="16"/>
        <v>35.53186764379303</v>
      </c>
      <c r="AB21" s="57">
        <f t="shared" si="17"/>
        <v>2.099737532808399</v>
      </c>
      <c r="AC21" s="107"/>
      <c r="AD21" s="119" t="s">
        <v>14</v>
      </c>
      <c r="AE21" s="124">
        <v>22515</v>
      </c>
      <c r="AG21" s="123"/>
    </row>
    <row r="22" spans="1:33" ht="22.5" customHeight="1">
      <c r="A22" s="4" t="s">
        <v>15</v>
      </c>
      <c r="B22" s="121">
        <v>245</v>
      </c>
      <c r="C22" s="53">
        <f t="shared" si="1"/>
        <v>1036.685989929336</v>
      </c>
      <c r="D22" s="53">
        <f t="shared" si="2"/>
        <v>100</v>
      </c>
      <c r="E22" s="26">
        <v>68</v>
      </c>
      <c r="F22" s="53">
        <f t="shared" si="3"/>
        <v>287.7332543477341</v>
      </c>
      <c r="G22" s="53">
        <f t="shared" si="4"/>
        <v>27.755102040816325</v>
      </c>
      <c r="H22" s="26">
        <v>18</v>
      </c>
      <c r="I22" s="53">
        <f t="shared" si="5"/>
        <v>76.1646849744002</v>
      </c>
      <c r="J22" s="53">
        <f t="shared" si="6"/>
        <v>7.346938775510205</v>
      </c>
      <c r="K22" s="26">
        <v>2</v>
      </c>
      <c r="L22" s="53">
        <f t="shared" si="7"/>
        <v>8.462742774933355</v>
      </c>
      <c r="M22" s="53">
        <f t="shared" si="8"/>
        <v>0.8163265306122449</v>
      </c>
      <c r="N22" s="26">
        <v>5</v>
      </c>
      <c r="O22" s="53">
        <f t="shared" si="9"/>
        <v>21.156856937333387</v>
      </c>
      <c r="P22" s="53">
        <f t="shared" si="10"/>
        <v>2.0408163265306123</v>
      </c>
      <c r="Q22" s="26">
        <v>11</v>
      </c>
      <c r="R22" s="53">
        <f t="shared" si="11"/>
        <v>46.545085262133455</v>
      </c>
      <c r="S22" s="53">
        <f t="shared" si="12"/>
        <v>4.489795918367347</v>
      </c>
      <c r="T22" s="26">
        <v>37</v>
      </c>
      <c r="U22" s="53">
        <f t="shared" si="13"/>
        <v>156.56074133626709</v>
      </c>
      <c r="V22" s="53">
        <f t="shared" si="0"/>
        <v>15.10204081632653</v>
      </c>
      <c r="W22" s="26">
        <v>8</v>
      </c>
      <c r="X22" s="65">
        <f t="shared" si="14"/>
        <v>33.85097109973342</v>
      </c>
      <c r="Y22" s="53">
        <f t="shared" si="15"/>
        <v>3.2653061224489797</v>
      </c>
      <c r="Z22" s="26">
        <v>3</v>
      </c>
      <c r="AA22" s="65">
        <f t="shared" si="16"/>
        <v>12.694114162400034</v>
      </c>
      <c r="AB22" s="58">
        <f t="shared" si="17"/>
        <v>1.2244897959183674</v>
      </c>
      <c r="AC22" s="107"/>
      <c r="AD22" s="122" t="s">
        <v>15</v>
      </c>
      <c r="AE22" s="115">
        <v>23633</v>
      </c>
      <c r="AG22" s="123"/>
    </row>
    <row r="23" spans="1:33" ht="22.5" customHeight="1" thickBot="1">
      <c r="A23" s="7" t="s">
        <v>16</v>
      </c>
      <c r="B23" s="125">
        <v>269</v>
      </c>
      <c r="C23" s="54">
        <f t="shared" si="1"/>
        <v>1083.4978048092803</v>
      </c>
      <c r="D23" s="54">
        <f t="shared" si="2"/>
        <v>100</v>
      </c>
      <c r="E23" s="126">
        <v>76</v>
      </c>
      <c r="F23" s="54">
        <f t="shared" si="3"/>
        <v>306.11833890522416</v>
      </c>
      <c r="G23" s="54">
        <f t="shared" si="4"/>
        <v>28.25278810408922</v>
      </c>
      <c r="H23" s="126">
        <v>17</v>
      </c>
      <c r="I23" s="54">
        <f t="shared" si="5"/>
        <v>68.47383896564224</v>
      </c>
      <c r="J23" s="54">
        <f t="shared" si="6"/>
        <v>6.319702602230483</v>
      </c>
      <c r="K23" s="126">
        <v>1</v>
      </c>
      <c r="L23" s="54">
        <f t="shared" si="7"/>
        <v>4.027872880331897</v>
      </c>
      <c r="M23" s="54">
        <f t="shared" si="8"/>
        <v>0.37174721189591076</v>
      </c>
      <c r="N23" s="126">
        <v>4</v>
      </c>
      <c r="O23" s="54">
        <f t="shared" si="9"/>
        <v>16.111491521327586</v>
      </c>
      <c r="P23" s="54">
        <f t="shared" si="10"/>
        <v>1.486988847583643</v>
      </c>
      <c r="Q23" s="126">
        <v>11</v>
      </c>
      <c r="R23" s="54">
        <f t="shared" si="11"/>
        <v>44.30660168365086</v>
      </c>
      <c r="S23" s="54">
        <f t="shared" si="12"/>
        <v>4.089219330855019</v>
      </c>
      <c r="T23" s="126">
        <v>44</v>
      </c>
      <c r="U23" s="54">
        <f t="shared" si="13"/>
        <v>177.22640673460344</v>
      </c>
      <c r="V23" s="54">
        <f t="shared" si="0"/>
        <v>16.356877323420075</v>
      </c>
      <c r="W23" s="126">
        <v>9</v>
      </c>
      <c r="X23" s="67">
        <f t="shared" si="14"/>
        <v>36.25085592298707</v>
      </c>
      <c r="Y23" s="54">
        <f t="shared" si="15"/>
        <v>3.3457249070631967</v>
      </c>
      <c r="Z23" s="126">
        <v>3</v>
      </c>
      <c r="AA23" s="67">
        <f t="shared" si="16"/>
        <v>12.083618640995692</v>
      </c>
      <c r="AB23" s="59">
        <f t="shared" si="17"/>
        <v>1.1152416356877324</v>
      </c>
      <c r="AC23" s="107"/>
      <c r="AD23" s="127" t="s">
        <v>16</v>
      </c>
      <c r="AE23" s="115">
        <v>24827</v>
      </c>
      <c r="AG23" s="123"/>
    </row>
    <row r="24" spans="1:31" ht="14.25" customHeight="1">
      <c r="A24" s="128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</row>
    <row r="25" spans="1:31" ht="13.5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ht="13.5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30"/>
      <c r="M26" s="130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</row>
    <row r="27" spans="1:31" ht="17.25">
      <c r="A27" s="2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5"/>
      <c r="X27" s="30"/>
      <c r="Y27" s="30" t="str">
        <f>AB3</f>
        <v>    （平成２５年）</v>
      </c>
      <c r="Z27" s="15"/>
      <c r="AA27" s="30"/>
      <c r="AB27" s="30"/>
      <c r="AC27" s="107"/>
      <c r="AD27" s="107"/>
      <c r="AE27" s="107"/>
    </row>
    <row r="28" spans="1:31" ht="14.25" thickBo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</row>
    <row r="29" spans="1:34" s="12" customFormat="1" ht="39.75" customHeight="1">
      <c r="A29" s="167"/>
      <c r="B29" s="181" t="s">
        <v>31</v>
      </c>
      <c r="C29" s="170"/>
      <c r="D29" s="171"/>
      <c r="E29" s="169" t="s">
        <v>32</v>
      </c>
      <c r="F29" s="170"/>
      <c r="G29" s="171"/>
      <c r="H29" s="169" t="s">
        <v>33</v>
      </c>
      <c r="I29" s="170"/>
      <c r="J29" s="171"/>
      <c r="K29" s="169" t="s">
        <v>34</v>
      </c>
      <c r="L29" s="170"/>
      <c r="M29" s="171"/>
      <c r="N29" s="169" t="s">
        <v>35</v>
      </c>
      <c r="O29" s="170"/>
      <c r="P29" s="171"/>
      <c r="Q29" s="169" t="s">
        <v>36</v>
      </c>
      <c r="R29" s="170"/>
      <c r="S29" s="171"/>
      <c r="T29" s="169" t="s">
        <v>37</v>
      </c>
      <c r="U29" s="170"/>
      <c r="V29" s="171"/>
      <c r="W29" s="169" t="s">
        <v>38</v>
      </c>
      <c r="X29" s="170"/>
      <c r="Y29" s="185"/>
      <c r="Z29" s="79"/>
      <c r="AA29" s="79"/>
      <c r="AB29" s="72"/>
      <c r="AC29" s="11"/>
      <c r="AD29" s="11"/>
      <c r="AE29" s="11"/>
      <c r="AH29" s="108"/>
    </row>
    <row r="30" spans="1:34" s="12" customFormat="1" ht="19.5" customHeight="1" thickBot="1">
      <c r="A30" s="168"/>
      <c r="B30" s="13" t="s">
        <v>29</v>
      </c>
      <c r="C30" s="14" t="s">
        <v>41</v>
      </c>
      <c r="D30" s="76" t="s">
        <v>42</v>
      </c>
      <c r="E30" s="14" t="s">
        <v>29</v>
      </c>
      <c r="F30" s="14" t="s">
        <v>41</v>
      </c>
      <c r="G30" s="76" t="s">
        <v>42</v>
      </c>
      <c r="H30" s="14" t="s">
        <v>29</v>
      </c>
      <c r="I30" s="14" t="s">
        <v>41</v>
      </c>
      <c r="J30" s="76" t="s">
        <v>42</v>
      </c>
      <c r="K30" s="14" t="s">
        <v>29</v>
      </c>
      <c r="L30" s="14" t="s">
        <v>41</v>
      </c>
      <c r="M30" s="76" t="s">
        <v>42</v>
      </c>
      <c r="N30" s="14" t="s">
        <v>29</v>
      </c>
      <c r="O30" s="14" t="s">
        <v>41</v>
      </c>
      <c r="P30" s="76" t="s">
        <v>42</v>
      </c>
      <c r="Q30" s="14" t="s">
        <v>29</v>
      </c>
      <c r="R30" s="14" t="s">
        <v>41</v>
      </c>
      <c r="S30" s="76" t="s">
        <v>42</v>
      </c>
      <c r="T30" s="14" t="s">
        <v>29</v>
      </c>
      <c r="U30" s="14" t="s">
        <v>41</v>
      </c>
      <c r="V30" s="76" t="s">
        <v>42</v>
      </c>
      <c r="W30" s="14" t="s">
        <v>29</v>
      </c>
      <c r="X30" s="69" t="s">
        <v>41</v>
      </c>
      <c r="Y30" s="89" t="s">
        <v>42</v>
      </c>
      <c r="Z30" s="72"/>
      <c r="AA30" s="72"/>
      <c r="AB30" s="72"/>
      <c r="AC30" s="11"/>
      <c r="AD30" s="11"/>
      <c r="AE30" s="11"/>
      <c r="AH30" s="108"/>
    </row>
    <row r="31" spans="1:31" ht="22.5" customHeight="1">
      <c r="A31" s="8" t="s">
        <v>2</v>
      </c>
      <c r="B31" s="155">
        <v>122969</v>
      </c>
      <c r="C31" s="31">
        <v>97.8</v>
      </c>
      <c r="D31" s="31">
        <f>B31/$B8*100</f>
        <v>9.694537209603007</v>
      </c>
      <c r="E31" s="156">
        <v>39574</v>
      </c>
      <c r="F31" s="31">
        <v>31.5</v>
      </c>
      <c r="G31" s="31">
        <f>E31/$B8*100</f>
        <v>3.1199051430265303</v>
      </c>
      <c r="H31" s="156">
        <v>69720</v>
      </c>
      <c r="I31" s="31">
        <v>55.5</v>
      </c>
      <c r="J31" s="31">
        <f>H31/$B8*100</f>
        <v>5.496532737954457</v>
      </c>
      <c r="K31" s="156">
        <v>26063</v>
      </c>
      <c r="L31" s="31">
        <v>20.7</v>
      </c>
      <c r="M31" s="31">
        <f>K31/$B8*100</f>
        <v>2.0547351226234514</v>
      </c>
      <c r="N31" s="156">
        <v>15930</v>
      </c>
      <c r="O31" s="31">
        <v>12.7</v>
      </c>
      <c r="P31" s="31">
        <f>N31/$B8*100</f>
        <v>1.2558773166324513</v>
      </c>
      <c r="Q31" s="156">
        <v>25101</v>
      </c>
      <c r="R31" s="31">
        <v>20</v>
      </c>
      <c r="S31" s="31">
        <f>Q31/$B8*100</f>
        <v>1.9788936927050322</v>
      </c>
      <c r="T31" s="156">
        <v>13812</v>
      </c>
      <c r="U31" s="31">
        <v>11</v>
      </c>
      <c r="V31" s="31">
        <f>T31/$B8*100</f>
        <v>1.0889000312195491</v>
      </c>
      <c r="W31" s="156">
        <v>2087</v>
      </c>
      <c r="X31" s="157">
        <v>1.7</v>
      </c>
      <c r="Y31" s="35">
        <f>W31/$B8*100</f>
        <v>0.16453333081054147</v>
      </c>
      <c r="Z31" s="77"/>
      <c r="AA31" s="73"/>
      <c r="AB31" s="73"/>
      <c r="AC31" s="107"/>
      <c r="AD31" s="107"/>
      <c r="AE31" s="107"/>
    </row>
    <row r="32" spans="1:31" ht="22.5" customHeight="1" thickBot="1">
      <c r="A32" s="5" t="s">
        <v>3</v>
      </c>
      <c r="B32" s="111">
        <v>1852</v>
      </c>
      <c r="C32" s="50">
        <f>B32/$AE9*100000</f>
        <v>91.77403369672943</v>
      </c>
      <c r="D32" s="32">
        <f>B32/$B9*100</f>
        <v>8.606747839018496</v>
      </c>
      <c r="E32" s="16">
        <v>764</v>
      </c>
      <c r="F32" s="50">
        <f>E32/$AE9*100000</f>
        <v>37.85926660059465</v>
      </c>
      <c r="G32" s="32">
        <f>E32/$B9*100</f>
        <v>3.5505158471976954</v>
      </c>
      <c r="H32" s="16">
        <v>1592</v>
      </c>
      <c r="I32" s="50">
        <f>H32/$AE9*100000</f>
        <v>78.88999008919723</v>
      </c>
      <c r="J32" s="32">
        <f>H32/$B9*100</f>
        <v>7.3984571056789665</v>
      </c>
      <c r="K32" s="16">
        <v>385</v>
      </c>
      <c r="L32" s="50">
        <f>K32/$AE9*100000</f>
        <v>19.078295341922697</v>
      </c>
      <c r="M32" s="32">
        <f>K32/$B9*100</f>
        <v>1.7891997397527653</v>
      </c>
      <c r="N32" s="16">
        <v>212</v>
      </c>
      <c r="O32" s="50">
        <f>N32/$AE9*100000</f>
        <v>10.505450941526263</v>
      </c>
      <c r="P32" s="32">
        <f>N32/$B9*100</f>
        <v>0.9852216748768473</v>
      </c>
      <c r="Q32" s="16">
        <v>415</v>
      </c>
      <c r="R32" s="50">
        <f>Q32/$AE9*100000</f>
        <v>20.56491575817641</v>
      </c>
      <c r="S32" s="32">
        <f>Q32/$B9*100</f>
        <v>1.9286179012919415</v>
      </c>
      <c r="T32" s="16">
        <v>176</v>
      </c>
      <c r="U32" s="50">
        <f>T32/$AE9*100000</f>
        <v>8.721506442021804</v>
      </c>
      <c r="V32" s="32">
        <f>T32/$B9*100</f>
        <v>0.8179198810298355</v>
      </c>
      <c r="W32" s="16">
        <v>34</v>
      </c>
      <c r="X32" s="50">
        <f>W32/$AE9*100000</f>
        <v>1.6848364717542121</v>
      </c>
      <c r="Y32" s="36">
        <f>W32/$B9*100</f>
        <v>0.15800724974440003</v>
      </c>
      <c r="Z32" s="78"/>
      <c r="AA32" s="73"/>
      <c r="AB32" s="73"/>
      <c r="AC32" s="107"/>
      <c r="AD32" s="107"/>
      <c r="AE32" s="107"/>
    </row>
    <row r="33" spans="1:31" ht="22.5" customHeight="1" thickBot="1">
      <c r="A33" s="9" t="s">
        <v>4</v>
      </c>
      <c r="B33" s="17">
        <f>B34+B43</f>
        <v>355</v>
      </c>
      <c r="C33" s="60">
        <f aca="true" t="shared" si="18" ref="C33:C46">B33/$AE10*100000</f>
        <v>93.79945939804527</v>
      </c>
      <c r="D33" s="60">
        <f aca="true" t="shared" si="19" ref="D33:D46">B33/$B10*100</f>
        <v>8.720216163104888</v>
      </c>
      <c r="E33" s="18">
        <f>E34+E43</f>
        <v>122</v>
      </c>
      <c r="F33" s="60">
        <f aca="true" t="shared" si="20" ref="F33:F46">E33/$AE10*100000</f>
        <v>32.23530717341274</v>
      </c>
      <c r="G33" s="60">
        <f aca="true" t="shared" si="21" ref="G33:G46">E33/$B10*100</f>
        <v>2.9968066814050602</v>
      </c>
      <c r="H33" s="18">
        <f>H34+H43</f>
        <v>246</v>
      </c>
      <c r="I33" s="60">
        <f aca="true" t="shared" si="22" ref="I33:I46">H33/$AE10*100000</f>
        <v>64.99906200540602</v>
      </c>
      <c r="J33" s="60">
        <f aca="true" t="shared" si="23" ref="J33:J46">H33/$B10*100</f>
        <v>6.0427413411938105</v>
      </c>
      <c r="K33" s="18">
        <f>K34+K43</f>
        <v>53</v>
      </c>
      <c r="L33" s="60">
        <f aca="true" t="shared" si="24" ref="L33:L46">K33/$AE10*100000</f>
        <v>14.003862952384223</v>
      </c>
      <c r="M33" s="60">
        <f aca="true" t="shared" si="25" ref="M33:M46">K33/$B10*100</f>
        <v>1.301891427167772</v>
      </c>
      <c r="N33" s="18">
        <f>N34+N43</f>
        <v>42</v>
      </c>
      <c r="O33" s="60">
        <f aca="true" t="shared" si="26" ref="O33:O46">N33/$AE10*100000</f>
        <v>11.097400830191273</v>
      </c>
      <c r="P33" s="60">
        <f aca="true" t="shared" si="27" ref="P33:P46">N33/$B10*100</f>
        <v>1.0316875460574797</v>
      </c>
      <c r="Q33" s="18">
        <f>Q34+Q43</f>
        <v>73</v>
      </c>
      <c r="R33" s="60">
        <f aca="true" t="shared" si="28" ref="R33:R46">Q33/$AE10*100000</f>
        <v>19.28833953818959</v>
      </c>
      <c r="S33" s="60">
        <f aca="true" t="shared" si="29" ref="S33:S46">Q33/$B10*100</f>
        <v>1.7931712110046671</v>
      </c>
      <c r="T33" s="18">
        <f>T34+T43</f>
        <v>33</v>
      </c>
      <c r="U33" s="60">
        <f aca="true" t="shared" si="30" ref="U33:U46">T33/$AE10*100000</f>
        <v>8.719386366578856</v>
      </c>
      <c r="V33" s="60">
        <f aca="true" t="shared" si="31" ref="V33:V46">T33/$B10*100</f>
        <v>0.8106116433308769</v>
      </c>
      <c r="W33" s="18">
        <f>W34+W43</f>
        <v>3</v>
      </c>
      <c r="X33" s="71">
        <f aca="true" t="shared" si="32" ref="X33:X46">W33/$AE10*100000</f>
        <v>0.7926714878708051</v>
      </c>
      <c r="Y33" s="62">
        <f aca="true" t="shared" si="33" ref="Y33:Y46">W33/$B10*100</f>
        <v>0.07369196757553427</v>
      </c>
      <c r="Z33" s="80"/>
      <c r="AA33" s="81"/>
      <c r="AB33" s="81"/>
      <c r="AC33" s="107"/>
      <c r="AD33" s="107"/>
      <c r="AE33" s="107"/>
    </row>
    <row r="34" spans="1:31" ht="22.5" customHeight="1" thickBot="1">
      <c r="A34" s="10" t="s">
        <v>5</v>
      </c>
      <c r="B34" s="19">
        <f>SUM(B35:B42)</f>
        <v>260</v>
      </c>
      <c r="C34" s="61">
        <f t="shared" si="18"/>
        <v>84.55504533451277</v>
      </c>
      <c r="D34" s="61">
        <f t="shared" si="19"/>
        <v>8.18639798488665</v>
      </c>
      <c r="E34" s="20">
        <f>SUM(E35:E42)</f>
        <v>97</v>
      </c>
      <c r="F34" s="61">
        <f t="shared" si="20"/>
        <v>31.545536144029764</v>
      </c>
      <c r="G34" s="61">
        <f t="shared" si="21"/>
        <v>3.054156171284635</v>
      </c>
      <c r="H34" s="20">
        <f>SUM(H35:H42)</f>
        <v>172</v>
      </c>
      <c r="I34" s="61">
        <f t="shared" si="22"/>
        <v>55.936414605908446</v>
      </c>
      <c r="J34" s="61">
        <f t="shared" si="23"/>
        <v>5.415617128463476</v>
      </c>
      <c r="K34" s="20">
        <f>SUM(K35:K42)</f>
        <v>43</v>
      </c>
      <c r="L34" s="61">
        <f t="shared" si="24"/>
        <v>13.984103651477112</v>
      </c>
      <c r="M34" s="61">
        <f t="shared" si="25"/>
        <v>1.353904282115869</v>
      </c>
      <c r="N34" s="20">
        <f>SUM(N35:N42)</f>
        <v>35</v>
      </c>
      <c r="O34" s="61">
        <f t="shared" si="26"/>
        <v>11.382409948876719</v>
      </c>
      <c r="P34" s="61">
        <f t="shared" si="27"/>
        <v>1.102015113350126</v>
      </c>
      <c r="Q34" s="20">
        <f>SUM(Q35:Q42)</f>
        <v>55</v>
      </c>
      <c r="R34" s="61">
        <f t="shared" si="28"/>
        <v>17.886644205377703</v>
      </c>
      <c r="S34" s="61">
        <f t="shared" si="29"/>
        <v>1.7317380352644838</v>
      </c>
      <c r="T34" s="20">
        <f>SUM(T35:T42)</f>
        <v>26</v>
      </c>
      <c r="U34" s="61">
        <f t="shared" si="30"/>
        <v>8.455504533451276</v>
      </c>
      <c r="V34" s="61">
        <f t="shared" si="31"/>
        <v>0.818639798488665</v>
      </c>
      <c r="W34" s="20">
        <f>SUM(W35:W42)</f>
        <v>2</v>
      </c>
      <c r="X34" s="68">
        <f t="shared" si="32"/>
        <v>0.6504234256500981</v>
      </c>
      <c r="Y34" s="63">
        <f t="shared" si="33"/>
        <v>0.06297229219143577</v>
      </c>
      <c r="Z34" s="80"/>
      <c r="AA34" s="81"/>
      <c r="AB34" s="81"/>
      <c r="AC34" s="107"/>
      <c r="AD34" s="107"/>
      <c r="AE34" s="107"/>
    </row>
    <row r="35" spans="1:31" ht="22.5" customHeight="1">
      <c r="A35" s="3" t="s">
        <v>6</v>
      </c>
      <c r="B35" s="131">
        <v>112</v>
      </c>
      <c r="C35" s="52">
        <f t="shared" si="18"/>
        <v>69.94491837677829</v>
      </c>
      <c r="D35" s="64">
        <f t="shared" si="19"/>
        <v>7.052896725440807</v>
      </c>
      <c r="E35" s="21">
        <v>48</v>
      </c>
      <c r="F35" s="52">
        <f t="shared" si="20"/>
        <v>29.976393590047834</v>
      </c>
      <c r="G35" s="64">
        <f t="shared" si="21"/>
        <v>3.022670025188917</v>
      </c>
      <c r="H35" s="21">
        <v>101</v>
      </c>
      <c r="I35" s="52">
        <f t="shared" si="22"/>
        <v>63.07532817905899</v>
      </c>
      <c r="J35" s="64">
        <f t="shared" si="23"/>
        <v>6.360201511335013</v>
      </c>
      <c r="K35" s="21">
        <v>11</v>
      </c>
      <c r="L35" s="52">
        <f t="shared" si="24"/>
        <v>6.869590197719296</v>
      </c>
      <c r="M35" s="64">
        <f t="shared" si="25"/>
        <v>0.6926952141057935</v>
      </c>
      <c r="N35" s="21">
        <v>14</v>
      </c>
      <c r="O35" s="52">
        <f t="shared" si="26"/>
        <v>8.743114797097286</v>
      </c>
      <c r="P35" s="64">
        <f t="shared" si="27"/>
        <v>0.8816120906801008</v>
      </c>
      <c r="Q35" s="21">
        <v>27</v>
      </c>
      <c r="R35" s="52">
        <f t="shared" si="28"/>
        <v>16.861721394401908</v>
      </c>
      <c r="S35" s="64">
        <f t="shared" si="29"/>
        <v>1.700251889168766</v>
      </c>
      <c r="T35" s="21">
        <v>13</v>
      </c>
      <c r="U35" s="52">
        <f t="shared" si="30"/>
        <v>8.118606597304623</v>
      </c>
      <c r="V35" s="64">
        <f t="shared" si="31"/>
        <v>0.818639798488665</v>
      </c>
      <c r="W35" s="21">
        <v>2</v>
      </c>
      <c r="X35" s="64">
        <f t="shared" si="32"/>
        <v>1.2490163995853265</v>
      </c>
      <c r="Y35" s="57">
        <f t="shared" si="33"/>
        <v>0.12594458438287154</v>
      </c>
      <c r="Z35" s="78"/>
      <c r="AA35" s="81"/>
      <c r="AB35" s="81"/>
      <c r="AC35" s="107"/>
      <c r="AD35" s="107"/>
      <c r="AE35" s="107"/>
    </row>
    <row r="36" spans="1:31" ht="22.5" customHeight="1">
      <c r="A36" s="4" t="s">
        <v>17</v>
      </c>
      <c r="B36" s="132">
        <v>35</v>
      </c>
      <c r="C36" s="53">
        <f t="shared" si="18"/>
        <v>95.92457587633952</v>
      </c>
      <c r="D36" s="65">
        <f t="shared" si="19"/>
        <v>8.706467661691542</v>
      </c>
      <c r="E36" s="22">
        <v>18</v>
      </c>
      <c r="F36" s="53">
        <f t="shared" si="20"/>
        <v>49.33263902211747</v>
      </c>
      <c r="G36" s="65">
        <f t="shared" si="21"/>
        <v>4.477611940298507</v>
      </c>
      <c r="H36" s="22">
        <v>8</v>
      </c>
      <c r="I36" s="53">
        <f t="shared" si="22"/>
        <v>21.925617343163317</v>
      </c>
      <c r="J36" s="65">
        <f t="shared" si="23"/>
        <v>1.9900497512437811</v>
      </c>
      <c r="K36" s="22">
        <v>8</v>
      </c>
      <c r="L36" s="53">
        <f t="shared" si="24"/>
        <v>21.925617343163317</v>
      </c>
      <c r="M36" s="65">
        <f t="shared" si="25"/>
        <v>1.9900497512437811</v>
      </c>
      <c r="N36" s="22">
        <v>5</v>
      </c>
      <c r="O36" s="53">
        <f t="shared" si="26"/>
        <v>13.703510839477072</v>
      </c>
      <c r="P36" s="65">
        <f t="shared" si="27"/>
        <v>1.2437810945273633</v>
      </c>
      <c r="Q36" s="22">
        <v>6</v>
      </c>
      <c r="R36" s="53">
        <f t="shared" si="28"/>
        <v>16.44421300737249</v>
      </c>
      <c r="S36" s="65">
        <f t="shared" si="29"/>
        <v>1.4925373134328357</v>
      </c>
      <c r="T36" s="22">
        <v>8</v>
      </c>
      <c r="U36" s="53">
        <f t="shared" si="30"/>
        <v>21.925617343163317</v>
      </c>
      <c r="V36" s="65">
        <f t="shared" si="31"/>
        <v>1.9900497512437811</v>
      </c>
      <c r="W36" s="22">
        <v>0</v>
      </c>
      <c r="X36" s="65">
        <f t="shared" si="32"/>
        <v>0</v>
      </c>
      <c r="Y36" s="58">
        <f t="shared" si="33"/>
        <v>0</v>
      </c>
      <c r="Z36" s="78"/>
      <c r="AA36" s="81"/>
      <c r="AB36" s="81"/>
      <c r="AC36" s="107"/>
      <c r="AD36" s="107"/>
      <c r="AE36" s="107"/>
    </row>
    <row r="37" spans="1:31" ht="22.5" customHeight="1">
      <c r="A37" s="4" t="s">
        <v>8</v>
      </c>
      <c r="B37" s="132">
        <v>36</v>
      </c>
      <c r="C37" s="53">
        <f t="shared" si="18"/>
        <v>118.70218939593775</v>
      </c>
      <c r="D37" s="65">
        <f t="shared" si="19"/>
        <v>9.863013698630137</v>
      </c>
      <c r="E37" s="22">
        <v>12</v>
      </c>
      <c r="F37" s="53">
        <f t="shared" si="20"/>
        <v>39.567396465312584</v>
      </c>
      <c r="G37" s="65">
        <f t="shared" si="21"/>
        <v>3.287671232876712</v>
      </c>
      <c r="H37" s="22">
        <v>17</v>
      </c>
      <c r="I37" s="53">
        <f t="shared" si="22"/>
        <v>56.053811659192824</v>
      </c>
      <c r="J37" s="65">
        <f t="shared" si="23"/>
        <v>4.657534246575342</v>
      </c>
      <c r="K37" s="22">
        <v>5</v>
      </c>
      <c r="L37" s="53">
        <f t="shared" si="24"/>
        <v>16.486415193880244</v>
      </c>
      <c r="M37" s="65">
        <f t="shared" si="25"/>
        <v>1.36986301369863</v>
      </c>
      <c r="N37" s="22">
        <v>4</v>
      </c>
      <c r="O37" s="53">
        <f t="shared" si="26"/>
        <v>13.189132155104195</v>
      </c>
      <c r="P37" s="65">
        <f t="shared" si="27"/>
        <v>1.095890410958904</v>
      </c>
      <c r="Q37" s="22">
        <v>6</v>
      </c>
      <c r="R37" s="53">
        <f t="shared" si="28"/>
        <v>19.783698232656292</v>
      </c>
      <c r="S37" s="65">
        <f t="shared" si="29"/>
        <v>1.643835616438356</v>
      </c>
      <c r="T37" s="22">
        <v>2</v>
      </c>
      <c r="U37" s="53">
        <f t="shared" si="30"/>
        <v>6.594566077552098</v>
      </c>
      <c r="V37" s="65">
        <f t="shared" si="31"/>
        <v>0.547945205479452</v>
      </c>
      <c r="W37" s="22">
        <v>0</v>
      </c>
      <c r="X37" s="65">
        <f t="shared" si="32"/>
        <v>0</v>
      </c>
      <c r="Y37" s="58">
        <f t="shared" si="33"/>
        <v>0</v>
      </c>
      <c r="Z37" s="78"/>
      <c r="AA37" s="81"/>
      <c r="AB37" s="81"/>
      <c r="AC37" s="107"/>
      <c r="AD37" s="107"/>
      <c r="AE37" s="107"/>
    </row>
    <row r="38" spans="1:31" ht="22.5" customHeight="1">
      <c r="A38" s="4" t="s">
        <v>9</v>
      </c>
      <c r="B38" s="132">
        <v>30</v>
      </c>
      <c r="C38" s="53">
        <f t="shared" si="18"/>
        <v>106.36034886194426</v>
      </c>
      <c r="D38" s="65">
        <f t="shared" si="19"/>
        <v>10.16949152542373</v>
      </c>
      <c r="E38" s="22">
        <v>5</v>
      </c>
      <c r="F38" s="53">
        <f t="shared" si="20"/>
        <v>17.726724810324043</v>
      </c>
      <c r="G38" s="65">
        <f t="shared" si="21"/>
        <v>1.694915254237288</v>
      </c>
      <c r="H38" s="22">
        <v>11</v>
      </c>
      <c r="I38" s="53">
        <f t="shared" si="22"/>
        <v>38.9987945827129</v>
      </c>
      <c r="J38" s="65">
        <f t="shared" si="23"/>
        <v>3.728813559322034</v>
      </c>
      <c r="K38" s="22">
        <v>8</v>
      </c>
      <c r="L38" s="53">
        <f t="shared" si="24"/>
        <v>28.36275969651847</v>
      </c>
      <c r="M38" s="65">
        <f t="shared" si="25"/>
        <v>2.711864406779661</v>
      </c>
      <c r="N38" s="22">
        <v>2</v>
      </c>
      <c r="O38" s="53">
        <f t="shared" si="26"/>
        <v>7.0906899241296175</v>
      </c>
      <c r="P38" s="65">
        <f t="shared" si="27"/>
        <v>0.6779661016949152</v>
      </c>
      <c r="Q38" s="22">
        <v>8</v>
      </c>
      <c r="R38" s="53">
        <f t="shared" si="28"/>
        <v>28.36275969651847</v>
      </c>
      <c r="S38" s="65">
        <f t="shared" si="29"/>
        <v>2.711864406779661</v>
      </c>
      <c r="T38" s="22">
        <v>1</v>
      </c>
      <c r="U38" s="53">
        <f t="shared" si="30"/>
        <v>3.5453449620648088</v>
      </c>
      <c r="V38" s="65">
        <f t="shared" si="31"/>
        <v>0.3389830508474576</v>
      </c>
      <c r="W38" s="22">
        <v>0</v>
      </c>
      <c r="X38" s="65">
        <f t="shared" si="32"/>
        <v>0</v>
      </c>
      <c r="Y38" s="58">
        <f t="shared" si="33"/>
        <v>0</v>
      </c>
      <c r="Z38" s="78"/>
      <c r="AA38" s="81"/>
      <c r="AB38" s="81"/>
      <c r="AC38" s="107"/>
      <c r="AD38" s="107"/>
      <c r="AE38" s="107"/>
    </row>
    <row r="39" spans="1:31" ht="22.5" customHeight="1">
      <c r="A39" s="4" t="s">
        <v>10</v>
      </c>
      <c r="B39" s="132">
        <v>8</v>
      </c>
      <c r="C39" s="53">
        <f t="shared" si="18"/>
        <v>104.30247718383312</v>
      </c>
      <c r="D39" s="65">
        <f t="shared" si="19"/>
        <v>8</v>
      </c>
      <c r="E39" s="22">
        <v>1</v>
      </c>
      <c r="F39" s="53">
        <f t="shared" si="20"/>
        <v>13.03780964797914</v>
      </c>
      <c r="G39" s="65">
        <f t="shared" si="21"/>
        <v>1</v>
      </c>
      <c r="H39" s="22">
        <v>10</v>
      </c>
      <c r="I39" s="53">
        <f t="shared" si="22"/>
        <v>130.3780964797914</v>
      </c>
      <c r="J39" s="65">
        <f t="shared" si="23"/>
        <v>10</v>
      </c>
      <c r="K39" s="22">
        <v>3</v>
      </c>
      <c r="L39" s="53">
        <f t="shared" si="24"/>
        <v>39.113428943937414</v>
      </c>
      <c r="M39" s="65">
        <f t="shared" si="25"/>
        <v>3</v>
      </c>
      <c r="N39" s="22">
        <v>3</v>
      </c>
      <c r="O39" s="53">
        <f t="shared" si="26"/>
        <v>39.113428943937414</v>
      </c>
      <c r="P39" s="65">
        <f t="shared" si="27"/>
        <v>3</v>
      </c>
      <c r="Q39" s="22">
        <v>2</v>
      </c>
      <c r="R39" s="53">
        <f t="shared" si="28"/>
        <v>26.07561929595828</v>
      </c>
      <c r="S39" s="65">
        <f t="shared" si="29"/>
        <v>2</v>
      </c>
      <c r="T39" s="22">
        <v>0</v>
      </c>
      <c r="U39" s="53">
        <f t="shared" si="30"/>
        <v>0</v>
      </c>
      <c r="V39" s="65">
        <f t="shared" si="31"/>
        <v>0</v>
      </c>
      <c r="W39" s="22">
        <v>0</v>
      </c>
      <c r="X39" s="65">
        <f t="shared" si="32"/>
        <v>0</v>
      </c>
      <c r="Y39" s="58">
        <f t="shared" si="33"/>
        <v>0</v>
      </c>
      <c r="Z39" s="78"/>
      <c r="AA39" s="81"/>
      <c r="AB39" s="81"/>
      <c r="AC39" s="107"/>
      <c r="AD39" s="107"/>
      <c r="AE39" s="107"/>
    </row>
    <row r="40" spans="1:31" ht="22.5" customHeight="1">
      <c r="A40" s="4" t="s">
        <v>11</v>
      </c>
      <c r="B40" s="132">
        <v>19</v>
      </c>
      <c r="C40" s="53">
        <f t="shared" si="18"/>
        <v>97.0923399253922</v>
      </c>
      <c r="D40" s="65">
        <f t="shared" si="19"/>
        <v>10.734463276836157</v>
      </c>
      <c r="E40" s="22">
        <v>5</v>
      </c>
      <c r="F40" s="53">
        <f t="shared" si="20"/>
        <v>25.550615769840054</v>
      </c>
      <c r="G40" s="65">
        <f t="shared" si="21"/>
        <v>2.824858757062147</v>
      </c>
      <c r="H40" s="22">
        <v>15</v>
      </c>
      <c r="I40" s="53">
        <f t="shared" si="22"/>
        <v>76.65184730952016</v>
      </c>
      <c r="J40" s="65">
        <f t="shared" si="23"/>
        <v>8.47457627118644</v>
      </c>
      <c r="K40" s="22">
        <v>5</v>
      </c>
      <c r="L40" s="53">
        <f t="shared" si="24"/>
        <v>25.550615769840054</v>
      </c>
      <c r="M40" s="65">
        <f t="shared" si="25"/>
        <v>2.824858757062147</v>
      </c>
      <c r="N40" s="22">
        <v>1</v>
      </c>
      <c r="O40" s="53">
        <f t="shared" si="26"/>
        <v>5.1101231539680105</v>
      </c>
      <c r="P40" s="65">
        <f t="shared" si="27"/>
        <v>0.5649717514124294</v>
      </c>
      <c r="Q40" s="22">
        <v>2</v>
      </c>
      <c r="R40" s="53">
        <f t="shared" si="28"/>
        <v>10.220246307936021</v>
      </c>
      <c r="S40" s="65">
        <f t="shared" si="29"/>
        <v>1.1299435028248588</v>
      </c>
      <c r="T40" s="22">
        <v>1</v>
      </c>
      <c r="U40" s="53">
        <f t="shared" si="30"/>
        <v>5.1101231539680105</v>
      </c>
      <c r="V40" s="65">
        <f t="shared" si="31"/>
        <v>0.5649717514124294</v>
      </c>
      <c r="W40" s="22">
        <v>0</v>
      </c>
      <c r="X40" s="65">
        <f t="shared" si="32"/>
        <v>0</v>
      </c>
      <c r="Y40" s="58">
        <f t="shared" si="33"/>
        <v>0</v>
      </c>
      <c r="Z40" s="78"/>
      <c r="AA40" s="81"/>
      <c r="AB40" s="81"/>
      <c r="AC40" s="107"/>
      <c r="AD40" s="107"/>
      <c r="AE40" s="107"/>
    </row>
    <row r="41" spans="1:31" ht="22.5" customHeight="1">
      <c r="A41" s="4" t="s">
        <v>12</v>
      </c>
      <c r="B41" s="132">
        <v>5</v>
      </c>
      <c r="C41" s="53">
        <f t="shared" si="18"/>
        <v>49.955040463582776</v>
      </c>
      <c r="D41" s="65">
        <f t="shared" si="19"/>
        <v>4.807692307692308</v>
      </c>
      <c r="E41" s="22">
        <v>4</v>
      </c>
      <c r="F41" s="53">
        <f t="shared" si="20"/>
        <v>39.96403237086622</v>
      </c>
      <c r="G41" s="65">
        <f t="shared" si="21"/>
        <v>3.8461538461538463</v>
      </c>
      <c r="H41" s="22">
        <v>5</v>
      </c>
      <c r="I41" s="53">
        <f t="shared" si="22"/>
        <v>49.955040463582776</v>
      </c>
      <c r="J41" s="65">
        <f t="shared" si="23"/>
        <v>4.807692307692308</v>
      </c>
      <c r="K41" s="22">
        <v>2</v>
      </c>
      <c r="L41" s="53">
        <f t="shared" si="24"/>
        <v>19.98201618543311</v>
      </c>
      <c r="M41" s="65">
        <f t="shared" si="25"/>
        <v>1.9230769230769231</v>
      </c>
      <c r="N41" s="22">
        <v>5</v>
      </c>
      <c r="O41" s="53">
        <f t="shared" si="26"/>
        <v>49.955040463582776</v>
      </c>
      <c r="P41" s="65">
        <f t="shared" si="27"/>
        <v>4.807692307692308</v>
      </c>
      <c r="Q41" s="22">
        <v>2</v>
      </c>
      <c r="R41" s="53">
        <f t="shared" si="28"/>
        <v>19.98201618543311</v>
      </c>
      <c r="S41" s="65">
        <f t="shared" si="29"/>
        <v>1.9230769230769231</v>
      </c>
      <c r="T41" s="22">
        <v>1</v>
      </c>
      <c r="U41" s="53">
        <f t="shared" si="30"/>
        <v>9.991008092716555</v>
      </c>
      <c r="V41" s="65">
        <f t="shared" si="31"/>
        <v>0.9615384615384616</v>
      </c>
      <c r="W41" s="22">
        <v>0</v>
      </c>
      <c r="X41" s="65">
        <f t="shared" si="32"/>
        <v>0</v>
      </c>
      <c r="Y41" s="58">
        <f t="shared" si="33"/>
        <v>0</v>
      </c>
      <c r="Z41" s="78"/>
      <c r="AA41" s="81"/>
      <c r="AB41" s="81"/>
      <c r="AC41" s="107"/>
      <c r="AD41" s="107"/>
      <c r="AE41" s="107"/>
    </row>
    <row r="42" spans="1:31" ht="22.5" customHeight="1" thickBot="1">
      <c r="A42" s="5" t="s">
        <v>13</v>
      </c>
      <c r="B42" s="133">
        <v>15</v>
      </c>
      <c r="C42" s="50">
        <f t="shared" si="18"/>
        <v>99.35748824269723</v>
      </c>
      <c r="D42" s="66">
        <f t="shared" si="19"/>
        <v>10.344827586206897</v>
      </c>
      <c r="E42" s="16">
        <v>4</v>
      </c>
      <c r="F42" s="50">
        <f t="shared" si="20"/>
        <v>26.495330198052592</v>
      </c>
      <c r="G42" s="66">
        <f t="shared" si="21"/>
        <v>2.7586206896551726</v>
      </c>
      <c r="H42" s="16">
        <v>5</v>
      </c>
      <c r="I42" s="50">
        <f t="shared" si="22"/>
        <v>33.11916274756574</v>
      </c>
      <c r="J42" s="66">
        <f t="shared" si="23"/>
        <v>3.4482758620689653</v>
      </c>
      <c r="K42" s="16">
        <v>1</v>
      </c>
      <c r="L42" s="50">
        <f t="shared" si="24"/>
        <v>6.623832549513148</v>
      </c>
      <c r="M42" s="66">
        <f t="shared" si="25"/>
        <v>0.6896551724137931</v>
      </c>
      <c r="N42" s="16">
        <v>1</v>
      </c>
      <c r="O42" s="50">
        <f t="shared" si="26"/>
        <v>6.623832549513148</v>
      </c>
      <c r="P42" s="66">
        <f t="shared" si="27"/>
        <v>0.6896551724137931</v>
      </c>
      <c r="Q42" s="16">
        <v>2</v>
      </c>
      <c r="R42" s="50">
        <f t="shared" si="28"/>
        <v>13.247665099026296</v>
      </c>
      <c r="S42" s="66">
        <f t="shared" si="29"/>
        <v>1.3793103448275863</v>
      </c>
      <c r="T42" s="16">
        <v>0</v>
      </c>
      <c r="U42" s="50">
        <f t="shared" si="30"/>
        <v>0</v>
      </c>
      <c r="V42" s="66">
        <f t="shared" si="31"/>
        <v>0</v>
      </c>
      <c r="W42" s="16">
        <v>0</v>
      </c>
      <c r="X42" s="66">
        <f t="shared" si="32"/>
        <v>0</v>
      </c>
      <c r="Y42" s="55">
        <f t="shared" si="33"/>
        <v>0</v>
      </c>
      <c r="Z42" s="78"/>
      <c r="AA42" s="81"/>
      <c r="AB42" s="81"/>
      <c r="AC42" s="107"/>
      <c r="AD42" s="107"/>
      <c r="AE42" s="107"/>
    </row>
    <row r="43" spans="1:31" ht="22.5" customHeight="1" thickBot="1">
      <c r="A43" s="10" t="s">
        <v>5</v>
      </c>
      <c r="B43" s="19">
        <f>SUM(B44:B46)</f>
        <v>95</v>
      </c>
      <c r="C43" s="61">
        <f t="shared" si="18"/>
        <v>133.84994716449455</v>
      </c>
      <c r="D43" s="61">
        <f t="shared" si="19"/>
        <v>10.614525139664805</v>
      </c>
      <c r="E43" s="20">
        <f>SUM(E44:E46)</f>
        <v>25</v>
      </c>
      <c r="F43" s="61">
        <f t="shared" si="20"/>
        <v>35.22367030644593</v>
      </c>
      <c r="G43" s="61">
        <f t="shared" si="21"/>
        <v>2.793296089385475</v>
      </c>
      <c r="H43" s="20">
        <f>SUM(H44:H46)</f>
        <v>74</v>
      </c>
      <c r="I43" s="61">
        <f t="shared" si="22"/>
        <v>104.26206410707995</v>
      </c>
      <c r="J43" s="68">
        <f t="shared" si="23"/>
        <v>8.268156424581004</v>
      </c>
      <c r="K43" s="23">
        <f>SUM(K44:K46)</f>
        <v>10</v>
      </c>
      <c r="L43" s="61">
        <f t="shared" si="24"/>
        <v>14.089468122578372</v>
      </c>
      <c r="M43" s="68">
        <f t="shared" si="25"/>
        <v>1.1173184357541899</v>
      </c>
      <c r="N43" s="23">
        <f>SUM(N44:N46)</f>
        <v>7</v>
      </c>
      <c r="O43" s="61">
        <f t="shared" si="26"/>
        <v>9.862627685804862</v>
      </c>
      <c r="P43" s="68">
        <f t="shared" si="27"/>
        <v>0.782122905027933</v>
      </c>
      <c r="Q43" s="23">
        <f>SUM(Q44:Q46)</f>
        <v>18</v>
      </c>
      <c r="R43" s="61">
        <f t="shared" si="28"/>
        <v>25.36104262064107</v>
      </c>
      <c r="S43" s="68">
        <f t="shared" si="29"/>
        <v>2.011173184357542</v>
      </c>
      <c r="T43" s="23">
        <f>SUM(T44:T46)</f>
        <v>7</v>
      </c>
      <c r="U43" s="61">
        <f t="shared" si="30"/>
        <v>9.862627685804862</v>
      </c>
      <c r="V43" s="68">
        <f t="shared" si="31"/>
        <v>0.782122905027933</v>
      </c>
      <c r="W43" s="23">
        <f>SUM(W44:W46)</f>
        <v>1</v>
      </c>
      <c r="X43" s="68">
        <f t="shared" si="32"/>
        <v>1.4089468122578372</v>
      </c>
      <c r="Y43" s="63">
        <f t="shared" si="33"/>
        <v>0.11173184357541899</v>
      </c>
      <c r="Z43" s="78"/>
      <c r="AA43" s="81"/>
      <c r="AB43" s="81"/>
      <c r="AC43" s="107"/>
      <c r="AD43" s="107"/>
      <c r="AE43" s="107"/>
    </row>
    <row r="44" spans="1:31" ht="22.5" customHeight="1">
      <c r="A44" s="3" t="s">
        <v>14</v>
      </c>
      <c r="B44" s="134">
        <v>39</v>
      </c>
      <c r="C44" s="52">
        <f t="shared" si="18"/>
        <v>173.217854763491</v>
      </c>
      <c r="D44" s="64">
        <f t="shared" si="19"/>
        <v>10.236220472440944</v>
      </c>
      <c r="E44" s="21">
        <v>8</v>
      </c>
      <c r="F44" s="52">
        <f t="shared" si="20"/>
        <v>35.53186764379303</v>
      </c>
      <c r="G44" s="64">
        <f t="shared" si="21"/>
        <v>2.099737532808399</v>
      </c>
      <c r="H44" s="21">
        <v>32</v>
      </c>
      <c r="I44" s="52">
        <f t="shared" si="22"/>
        <v>142.1274705751721</v>
      </c>
      <c r="J44" s="64">
        <f t="shared" si="23"/>
        <v>8.398950131233596</v>
      </c>
      <c r="K44" s="21">
        <v>3</v>
      </c>
      <c r="L44" s="52">
        <f t="shared" si="24"/>
        <v>13.324450366422385</v>
      </c>
      <c r="M44" s="64">
        <f t="shared" si="25"/>
        <v>0.7874015748031495</v>
      </c>
      <c r="N44" s="21">
        <v>3</v>
      </c>
      <c r="O44" s="52">
        <f t="shared" si="26"/>
        <v>13.324450366422385</v>
      </c>
      <c r="P44" s="64">
        <f t="shared" si="27"/>
        <v>0.7874015748031495</v>
      </c>
      <c r="Q44" s="21">
        <v>7</v>
      </c>
      <c r="R44" s="52">
        <f t="shared" si="28"/>
        <v>31.0903841883189</v>
      </c>
      <c r="S44" s="64">
        <f t="shared" si="29"/>
        <v>1.837270341207349</v>
      </c>
      <c r="T44" s="21">
        <v>2</v>
      </c>
      <c r="U44" s="52">
        <f t="shared" si="30"/>
        <v>8.882966910948257</v>
      </c>
      <c r="V44" s="64">
        <f t="shared" si="31"/>
        <v>0.5249343832020997</v>
      </c>
      <c r="W44" s="21">
        <v>1</v>
      </c>
      <c r="X44" s="64">
        <f t="shared" si="32"/>
        <v>4.4414834554741285</v>
      </c>
      <c r="Y44" s="57">
        <f t="shared" si="33"/>
        <v>0.26246719160104987</v>
      </c>
      <c r="Z44" s="78"/>
      <c r="AA44" s="81"/>
      <c r="AB44" s="81"/>
      <c r="AC44" s="107"/>
      <c r="AD44" s="107"/>
      <c r="AE44" s="107"/>
    </row>
    <row r="45" spans="1:31" ht="22.5" customHeight="1">
      <c r="A45" s="4" t="s">
        <v>15</v>
      </c>
      <c r="B45" s="135">
        <v>22</v>
      </c>
      <c r="C45" s="53">
        <f t="shared" si="18"/>
        <v>93.09017052426691</v>
      </c>
      <c r="D45" s="65">
        <f t="shared" si="19"/>
        <v>8.979591836734693</v>
      </c>
      <c r="E45" s="22">
        <v>11</v>
      </c>
      <c r="F45" s="53">
        <f t="shared" si="20"/>
        <v>46.545085262133455</v>
      </c>
      <c r="G45" s="65">
        <f t="shared" si="21"/>
        <v>4.489795918367347</v>
      </c>
      <c r="H45" s="22">
        <v>23</v>
      </c>
      <c r="I45" s="53">
        <f t="shared" si="22"/>
        <v>97.32154191173359</v>
      </c>
      <c r="J45" s="65">
        <f t="shared" si="23"/>
        <v>9.387755102040817</v>
      </c>
      <c r="K45" s="22">
        <v>5</v>
      </c>
      <c r="L45" s="53">
        <f t="shared" si="24"/>
        <v>21.156856937333387</v>
      </c>
      <c r="M45" s="65">
        <f t="shared" si="25"/>
        <v>2.0408163265306123</v>
      </c>
      <c r="N45" s="22">
        <v>1</v>
      </c>
      <c r="O45" s="53">
        <f t="shared" si="26"/>
        <v>4.231371387466678</v>
      </c>
      <c r="P45" s="65">
        <f t="shared" si="27"/>
        <v>0.40816326530612246</v>
      </c>
      <c r="Q45" s="22">
        <v>5</v>
      </c>
      <c r="R45" s="53">
        <f t="shared" si="28"/>
        <v>21.156856937333387</v>
      </c>
      <c r="S45" s="65">
        <f t="shared" si="29"/>
        <v>2.0408163265306123</v>
      </c>
      <c r="T45" s="22">
        <v>1</v>
      </c>
      <c r="U45" s="53">
        <f t="shared" si="30"/>
        <v>4.231371387466678</v>
      </c>
      <c r="V45" s="65">
        <f t="shared" si="31"/>
        <v>0.40816326530612246</v>
      </c>
      <c r="W45" s="22">
        <v>0</v>
      </c>
      <c r="X45" s="65">
        <f t="shared" si="32"/>
        <v>0</v>
      </c>
      <c r="Y45" s="58">
        <f t="shared" si="33"/>
        <v>0</v>
      </c>
      <c r="Z45" s="78"/>
      <c r="AA45" s="81"/>
      <c r="AB45" s="81"/>
      <c r="AC45" s="107"/>
      <c r="AD45" s="107"/>
      <c r="AE45" s="107"/>
    </row>
    <row r="46" spans="1:31" ht="22.5" customHeight="1" thickBot="1">
      <c r="A46" s="7" t="s">
        <v>47</v>
      </c>
      <c r="B46" s="136">
        <v>34</v>
      </c>
      <c r="C46" s="54">
        <f t="shared" si="18"/>
        <v>136.9476779312845</v>
      </c>
      <c r="D46" s="67">
        <f t="shared" si="19"/>
        <v>12.639405204460965</v>
      </c>
      <c r="E46" s="25">
        <v>6</v>
      </c>
      <c r="F46" s="54">
        <f t="shared" si="20"/>
        <v>24.167237281991383</v>
      </c>
      <c r="G46" s="67">
        <f t="shared" si="21"/>
        <v>2.2304832713754648</v>
      </c>
      <c r="H46" s="25">
        <v>19</v>
      </c>
      <c r="I46" s="54">
        <f t="shared" si="22"/>
        <v>76.52958472630604</v>
      </c>
      <c r="J46" s="67">
        <f t="shared" si="23"/>
        <v>7.063197026022305</v>
      </c>
      <c r="K46" s="25">
        <v>2</v>
      </c>
      <c r="L46" s="54">
        <f t="shared" si="24"/>
        <v>8.055745760663793</v>
      </c>
      <c r="M46" s="67">
        <f t="shared" si="25"/>
        <v>0.7434944237918215</v>
      </c>
      <c r="N46" s="25">
        <v>3</v>
      </c>
      <c r="O46" s="54">
        <f t="shared" si="26"/>
        <v>12.083618640995692</v>
      </c>
      <c r="P46" s="67">
        <f t="shared" si="27"/>
        <v>1.1152416356877324</v>
      </c>
      <c r="Q46" s="25">
        <v>6</v>
      </c>
      <c r="R46" s="54">
        <f t="shared" si="28"/>
        <v>24.167237281991383</v>
      </c>
      <c r="S46" s="67">
        <f t="shared" si="29"/>
        <v>2.2304832713754648</v>
      </c>
      <c r="T46" s="25">
        <v>4</v>
      </c>
      <c r="U46" s="54">
        <f t="shared" si="30"/>
        <v>16.111491521327586</v>
      </c>
      <c r="V46" s="67">
        <f t="shared" si="31"/>
        <v>1.486988847583643</v>
      </c>
      <c r="W46" s="25">
        <v>0</v>
      </c>
      <c r="X46" s="67">
        <f t="shared" si="32"/>
        <v>0</v>
      </c>
      <c r="Y46" s="59">
        <f t="shared" si="33"/>
        <v>0</v>
      </c>
      <c r="Z46" s="78"/>
      <c r="AA46" s="81"/>
      <c r="AB46" s="81"/>
      <c r="AC46" s="107"/>
      <c r="AD46" s="107"/>
      <c r="AE46" s="107"/>
    </row>
    <row r="47" spans="1:31" ht="60" customHeight="1">
      <c r="A47" s="173" t="s">
        <v>49</v>
      </c>
      <c r="B47" s="174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07"/>
      <c r="AA47" s="107"/>
      <c r="AB47" s="107"/>
      <c r="AC47" s="107"/>
      <c r="AD47" s="107"/>
      <c r="AE47" s="107"/>
    </row>
    <row r="48" spans="1:25" ht="14.25">
      <c r="A48" s="176" t="s">
        <v>46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74"/>
      <c r="R48" s="74"/>
      <c r="S48" s="74"/>
      <c r="T48" s="74"/>
      <c r="U48" s="74"/>
      <c r="V48" s="74"/>
      <c r="W48" s="74"/>
      <c r="X48" s="74"/>
      <c r="Y48" s="75"/>
    </row>
  </sheetData>
  <sheetProtection/>
  <mergeCells count="26">
    <mergeCell ref="T29:V29"/>
    <mergeCell ref="W29:Y29"/>
    <mergeCell ref="K6:M6"/>
    <mergeCell ref="N6:P6"/>
    <mergeCell ref="Q6:S6"/>
    <mergeCell ref="W6:Y6"/>
    <mergeCell ref="A47:Y47"/>
    <mergeCell ref="A48:P48"/>
    <mergeCell ref="B5:D6"/>
    <mergeCell ref="E5:G6"/>
    <mergeCell ref="H5:S5"/>
    <mergeCell ref="T5:AB5"/>
    <mergeCell ref="B29:D29"/>
    <mergeCell ref="E29:G29"/>
    <mergeCell ref="H29:J29"/>
    <mergeCell ref="Z6:AB6"/>
    <mergeCell ref="AD5:AE5"/>
    <mergeCell ref="AD6:AE6"/>
    <mergeCell ref="AD7:AE7"/>
    <mergeCell ref="T6:U6"/>
    <mergeCell ref="A29:A30"/>
    <mergeCell ref="K29:M29"/>
    <mergeCell ref="N29:P29"/>
    <mergeCell ref="A5:A7"/>
    <mergeCell ref="H6:I6"/>
    <mergeCell ref="Q29:S29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landscape" paperSize="9" scale="50" r:id="rId1"/>
  <headerFooter alignWithMargins="0">
    <oddFooter>&amp;L&amp;14西濃地域の公衆衛生2014&amp;C&amp;14－　21　－&amp;R&amp;14第２章　人口動態統計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"/>
  <sheetViews>
    <sheetView view="pageBreakPreview" zoomScale="70" zoomScaleNormal="80" zoomScaleSheetLayoutView="70" zoomScalePageLayoutView="0" workbookViewId="0" topLeftCell="A1">
      <selection activeCell="T24" sqref="T24"/>
    </sheetView>
  </sheetViews>
  <sheetFormatPr defaultColWidth="9.00390625" defaultRowHeight="13.5"/>
  <cols>
    <col min="1" max="1" width="9.75390625" style="108" customWidth="1"/>
    <col min="2" max="2" width="9.625" style="108" customWidth="1"/>
    <col min="3" max="28" width="7.625" style="108" customWidth="1"/>
    <col min="29" max="29" width="4.125" style="108" customWidth="1"/>
    <col min="30" max="30" width="8.625" style="108" customWidth="1"/>
    <col min="31" max="31" width="13.125" style="108" customWidth="1"/>
    <col min="32" max="16384" width="9.00390625" style="108" customWidth="1"/>
  </cols>
  <sheetData>
    <row r="1" spans="1:31" ht="17.25">
      <c r="A1" s="2" t="s">
        <v>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13.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ht="17.25">
      <c r="A3" s="2" t="s">
        <v>19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AB3" s="30" t="s">
        <v>48</v>
      </c>
      <c r="AC3" s="107"/>
      <c r="AD3" s="107"/>
      <c r="AE3" s="107"/>
    </row>
    <row r="4" spans="1:31" ht="14.25" thickBo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s="12" customFormat="1" ht="19.5" customHeight="1">
      <c r="A5" s="191"/>
      <c r="B5" s="159" t="s">
        <v>24</v>
      </c>
      <c r="C5" s="177"/>
      <c r="D5" s="178"/>
      <c r="E5" s="180" t="s">
        <v>25</v>
      </c>
      <c r="F5" s="177"/>
      <c r="G5" s="178"/>
      <c r="H5" s="180" t="s">
        <v>26</v>
      </c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8"/>
      <c r="T5" s="180" t="s">
        <v>43</v>
      </c>
      <c r="U5" s="177"/>
      <c r="V5" s="177"/>
      <c r="W5" s="177"/>
      <c r="X5" s="177"/>
      <c r="Y5" s="177"/>
      <c r="Z5" s="177"/>
      <c r="AA5" s="177"/>
      <c r="AB5" s="160"/>
      <c r="AC5" s="11"/>
      <c r="AD5" s="159" t="s">
        <v>50</v>
      </c>
      <c r="AE5" s="160"/>
    </row>
    <row r="6" spans="1:31" s="12" customFormat="1" ht="19.5" customHeight="1" thickBot="1">
      <c r="A6" s="192"/>
      <c r="B6" s="161"/>
      <c r="C6" s="195"/>
      <c r="D6" s="197"/>
      <c r="E6" s="194"/>
      <c r="F6" s="195"/>
      <c r="G6" s="197"/>
      <c r="H6" s="194"/>
      <c r="I6" s="195"/>
      <c r="J6" s="97"/>
      <c r="K6" s="187" t="s">
        <v>27</v>
      </c>
      <c r="L6" s="188"/>
      <c r="M6" s="189"/>
      <c r="N6" s="187" t="s">
        <v>40</v>
      </c>
      <c r="O6" s="188"/>
      <c r="P6" s="189"/>
      <c r="Q6" s="187" t="s">
        <v>28</v>
      </c>
      <c r="R6" s="188"/>
      <c r="S6" s="189"/>
      <c r="T6" s="194"/>
      <c r="U6" s="195"/>
      <c r="V6" s="72"/>
      <c r="W6" s="187" t="s">
        <v>45</v>
      </c>
      <c r="X6" s="188"/>
      <c r="Y6" s="189"/>
      <c r="Z6" s="187" t="s">
        <v>44</v>
      </c>
      <c r="AA6" s="188"/>
      <c r="AB6" s="190"/>
      <c r="AC6" s="11"/>
      <c r="AD6" s="161" t="s">
        <v>22</v>
      </c>
      <c r="AE6" s="162"/>
    </row>
    <row r="7" spans="1:31" s="12" customFormat="1" ht="19.5" customHeight="1" thickBot="1">
      <c r="A7" s="193"/>
      <c r="B7" s="100" t="s">
        <v>29</v>
      </c>
      <c r="C7" s="101" t="s">
        <v>30</v>
      </c>
      <c r="D7" s="90" t="s">
        <v>42</v>
      </c>
      <c r="E7" s="101" t="s">
        <v>29</v>
      </c>
      <c r="F7" s="101" t="s">
        <v>30</v>
      </c>
      <c r="G7" s="90" t="s">
        <v>42</v>
      </c>
      <c r="H7" s="101" t="s">
        <v>29</v>
      </c>
      <c r="I7" s="101" t="s">
        <v>30</v>
      </c>
      <c r="J7" s="90" t="s">
        <v>42</v>
      </c>
      <c r="K7" s="101" t="s">
        <v>29</v>
      </c>
      <c r="L7" s="101" t="s">
        <v>30</v>
      </c>
      <c r="M7" s="90" t="s">
        <v>42</v>
      </c>
      <c r="N7" s="101" t="s">
        <v>29</v>
      </c>
      <c r="O7" s="101" t="s">
        <v>30</v>
      </c>
      <c r="P7" s="90" t="s">
        <v>42</v>
      </c>
      <c r="Q7" s="101" t="s">
        <v>29</v>
      </c>
      <c r="R7" s="101" t="s">
        <v>30</v>
      </c>
      <c r="S7" s="90" t="s">
        <v>42</v>
      </c>
      <c r="T7" s="101" t="s">
        <v>29</v>
      </c>
      <c r="U7" s="101" t="s">
        <v>30</v>
      </c>
      <c r="V7" s="90" t="s">
        <v>42</v>
      </c>
      <c r="W7" s="101" t="s">
        <v>29</v>
      </c>
      <c r="X7" s="102" t="s">
        <v>30</v>
      </c>
      <c r="Y7" s="90" t="s">
        <v>42</v>
      </c>
      <c r="Z7" s="101" t="s">
        <v>29</v>
      </c>
      <c r="AA7" s="102" t="s">
        <v>30</v>
      </c>
      <c r="AB7" s="103" t="s">
        <v>42</v>
      </c>
      <c r="AC7" s="11"/>
      <c r="AD7" s="163" t="s">
        <v>20</v>
      </c>
      <c r="AE7" s="164"/>
    </row>
    <row r="8" spans="1:32" ht="22.5" customHeight="1">
      <c r="A8" s="3" t="s">
        <v>2</v>
      </c>
      <c r="B8" s="134">
        <v>658684</v>
      </c>
      <c r="C8" s="98">
        <v>1076.5</v>
      </c>
      <c r="D8" s="98">
        <f>B8/$B8*100</f>
        <v>100</v>
      </c>
      <c r="E8" s="137">
        <v>216975</v>
      </c>
      <c r="F8" s="98">
        <v>354.6</v>
      </c>
      <c r="G8" s="98">
        <f>E8/$B8*100</f>
        <v>32.94068172295061</v>
      </c>
      <c r="H8" s="137">
        <v>56718</v>
      </c>
      <c r="I8" s="98">
        <v>92.7</v>
      </c>
      <c r="J8" s="98">
        <f>H8/$B8*100</f>
        <v>8.61080578851164</v>
      </c>
      <c r="K8" s="137">
        <v>4723</v>
      </c>
      <c r="L8" s="98">
        <v>7.7</v>
      </c>
      <c r="M8" s="98">
        <f>K8/$B8*100</f>
        <v>0.7170357865076425</v>
      </c>
      <c r="N8" s="137">
        <v>17963</v>
      </c>
      <c r="O8" s="98">
        <v>29.4</v>
      </c>
      <c r="P8" s="98">
        <f>N8/$B8*100</f>
        <v>2.7271043474564434</v>
      </c>
      <c r="Q8" s="137">
        <v>32638</v>
      </c>
      <c r="R8" s="98">
        <v>53.3</v>
      </c>
      <c r="S8" s="98">
        <f>Q8/$B8*100</f>
        <v>4.9550315477527915</v>
      </c>
      <c r="T8" s="137">
        <v>91445</v>
      </c>
      <c r="U8" s="98">
        <v>149.5</v>
      </c>
      <c r="V8" s="99">
        <f>T8/$B8*100</f>
        <v>13.882984860722289</v>
      </c>
      <c r="W8" s="156">
        <v>22212</v>
      </c>
      <c r="X8" s="98">
        <v>36.3</v>
      </c>
      <c r="Y8" s="98">
        <f>W8/$B8*100</f>
        <v>3.3721784649391817</v>
      </c>
      <c r="Z8" s="137">
        <v>19872</v>
      </c>
      <c r="AA8" s="99">
        <v>32.5</v>
      </c>
      <c r="AB8" s="104">
        <f>Z8/$B8*100</f>
        <v>3.0169246558288956</v>
      </c>
      <c r="AC8" s="107"/>
      <c r="AD8" s="138" t="s">
        <v>2</v>
      </c>
      <c r="AE8" s="149">
        <v>61186000</v>
      </c>
      <c r="AF8" s="108" t="s">
        <v>39</v>
      </c>
    </row>
    <row r="9" spans="1:32" ht="22.5" customHeight="1" thickBot="1">
      <c r="A9" s="5" t="s">
        <v>3</v>
      </c>
      <c r="B9" s="111">
        <v>11168</v>
      </c>
      <c r="C9" s="33">
        <f>B9/$AE9*100000</f>
        <v>1141.922290388548</v>
      </c>
      <c r="D9" s="32">
        <f>B9/$B9*100</f>
        <v>100</v>
      </c>
      <c r="E9" s="139">
        <v>3587</v>
      </c>
      <c r="F9" s="33">
        <f aca="true" t="shared" si="0" ref="F9:F23">E9/$AE9*100000</f>
        <v>366.7689161554192</v>
      </c>
      <c r="G9" s="32">
        <f>E9/$B9*100</f>
        <v>32.11855300859599</v>
      </c>
      <c r="H9" s="139">
        <v>909</v>
      </c>
      <c r="I9" s="33">
        <f aca="true" t="shared" si="1" ref="I9:I23">H9/$AE9*100000</f>
        <v>92.94478527607362</v>
      </c>
      <c r="J9" s="32">
        <f>H9/$B9*100</f>
        <v>8.13932664756447</v>
      </c>
      <c r="K9" s="139">
        <v>77</v>
      </c>
      <c r="L9" s="33">
        <f>K9/$AE9*100000</f>
        <v>7.873210633946831</v>
      </c>
      <c r="M9" s="32">
        <f>K9/$B9*100</f>
        <v>0.6894699140401146</v>
      </c>
      <c r="N9" s="139">
        <v>276</v>
      </c>
      <c r="O9" s="33">
        <f>N9/$AE9*100000</f>
        <v>28.220858895705522</v>
      </c>
      <c r="P9" s="32">
        <f>N9/$B9*100</f>
        <v>2.4713467048710602</v>
      </c>
      <c r="Q9" s="139">
        <v>538</v>
      </c>
      <c r="R9" s="33">
        <f>Q9/$AE9*100000</f>
        <v>55.01022494887526</v>
      </c>
      <c r="S9" s="32">
        <f>Q9/$B9*100</f>
        <v>4.817335243553009</v>
      </c>
      <c r="T9" s="139">
        <v>1640</v>
      </c>
      <c r="U9" s="33">
        <f>T9/$AE9*100000</f>
        <v>167.68916155419222</v>
      </c>
      <c r="V9" s="32">
        <f>T9/$B9*100</f>
        <v>14.684813753581663</v>
      </c>
      <c r="W9" s="139">
        <v>425</v>
      </c>
      <c r="X9" s="33">
        <f>W9/$AE9*100000</f>
        <v>43.4560327198364</v>
      </c>
      <c r="Y9" s="32">
        <f>W9/$B9*100</f>
        <v>3.805515759312321</v>
      </c>
      <c r="Z9" s="139">
        <v>215</v>
      </c>
      <c r="AA9" s="33">
        <f>Z9/$AE9*100000</f>
        <v>21.98364008179959</v>
      </c>
      <c r="AB9" s="36">
        <f>Z9/$B9*100</f>
        <v>1.9251432664756447</v>
      </c>
      <c r="AC9" s="107"/>
      <c r="AD9" s="140" t="s">
        <v>3</v>
      </c>
      <c r="AE9" s="150">
        <v>978000</v>
      </c>
      <c r="AF9" s="108" t="s">
        <v>39</v>
      </c>
    </row>
    <row r="10" spans="1:31" ht="22.5" customHeight="1" thickBot="1">
      <c r="A10" s="6" t="s">
        <v>4</v>
      </c>
      <c r="B10" s="27">
        <f>B11+B20</f>
        <v>2095</v>
      </c>
      <c r="C10" s="38">
        <f aca="true" t="shared" si="2" ref="C10:C23">B10/$AE10*100000</f>
        <v>1139.206090266449</v>
      </c>
      <c r="D10" s="38">
        <f aca="true" t="shared" si="3" ref="D10:D23">B10/$B10*100</f>
        <v>100</v>
      </c>
      <c r="E10" s="28">
        <f>E11+E20</f>
        <v>677</v>
      </c>
      <c r="F10" s="38">
        <f t="shared" si="0"/>
        <v>368.1348558999456</v>
      </c>
      <c r="G10" s="38">
        <f aca="true" t="shared" si="4" ref="G10:G23">E10/$B10*100</f>
        <v>32.315035799522676</v>
      </c>
      <c r="H10" s="28">
        <f>H11+H20</f>
        <v>181</v>
      </c>
      <c r="I10" s="38">
        <f t="shared" si="1"/>
        <v>98.42305600870039</v>
      </c>
      <c r="J10" s="38">
        <f aca="true" t="shared" si="5" ref="J10:J23">H10/$B10*100</f>
        <v>8.63961813842482</v>
      </c>
      <c r="K10" s="28">
        <f>K11+K20</f>
        <v>11</v>
      </c>
      <c r="L10" s="38">
        <f aca="true" t="shared" si="6" ref="L10:L23">K10/$AE10*100000</f>
        <v>5.981511691136487</v>
      </c>
      <c r="M10" s="38">
        <f aca="true" t="shared" si="7" ref="M10:M23">K10/$B10*100</f>
        <v>0.5250596658711217</v>
      </c>
      <c r="N10" s="28">
        <f>N11+N20</f>
        <v>55</v>
      </c>
      <c r="O10" s="38">
        <f aca="true" t="shared" si="8" ref="O10:O23">N10/$AE10*100000</f>
        <v>29.907558455682437</v>
      </c>
      <c r="P10" s="38">
        <f aca="true" t="shared" si="9" ref="P10:P23">N10/$B10*100</f>
        <v>2.6252983293556085</v>
      </c>
      <c r="Q10" s="28">
        <f>Q11+Q20</f>
        <v>113</v>
      </c>
      <c r="R10" s="38">
        <f aca="true" t="shared" si="10" ref="R10:R23">Q10/$AE10*100000</f>
        <v>61.44643828167482</v>
      </c>
      <c r="S10" s="38">
        <f aca="true" t="shared" si="11" ref="S10:S23">Q10/$B10*100</f>
        <v>5.393794749403341</v>
      </c>
      <c r="T10" s="28">
        <f>T11+T20</f>
        <v>310</v>
      </c>
      <c r="U10" s="38">
        <f aca="true" t="shared" si="12" ref="U10:U23">T10/$AE10*100000</f>
        <v>168.56987493202828</v>
      </c>
      <c r="V10" s="38">
        <f aca="true" t="shared" si="13" ref="V10:V23">T10/$B10*100</f>
        <v>14.797136038186157</v>
      </c>
      <c r="W10" s="28">
        <f>W11+W20</f>
        <v>58</v>
      </c>
      <c r="X10" s="38">
        <f aca="true" t="shared" si="14" ref="X10:X23">W10/$AE10*100000</f>
        <v>31.538879825992385</v>
      </c>
      <c r="Y10" s="38">
        <f aca="true" t="shared" si="15" ref="Y10:Y23">W10/$B10*100</f>
        <v>2.768496420047733</v>
      </c>
      <c r="Z10" s="28">
        <f>Z11+Z20</f>
        <v>44</v>
      </c>
      <c r="AA10" s="96">
        <f aca="true" t="shared" si="16" ref="AA10:AA23">Z10/$AE10*100000</f>
        <v>23.926046764545948</v>
      </c>
      <c r="AB10" s="42">
        <f aca="true" t="shared" si="17" ref="AB10:AB23">Z10/$B10*100</f>
        <v>2.100238663484487</v>
      </c>
      <c r="AC10" s="107"/>
      <c r="AD10" s="142" t="s">
        <v>4</v>
      </c>
      <c r="AE10" s="151">
        <f>AE11+AE20</f>
        <v>183900</v>
      </c>
    </row>
    <row r="11" spans="1:31" ht="22.5" customHeight="1" thickBot="1">
      <c r="A11" s="6" t="s">
        <v>5</v>
      </c>
      <c r="B11" s="27">
        <f>SUM(B12:B19)</f>
        <v>1639</v>
      </c>
      <c r="C11" s="38">
        <f t="shared" si="2"/>
        <v>1095.829962491726</v>
      </c>
      <c r="D11" s="38">
        <f t="shared" si="3"/>
        <v>100</v>
      </c>
      <c r="E11" s="28">
        <f>SUM(E12:E19)</f>
        <v>535</v>
      </c>
      <c r="F11" s="38">
        <f t="shared" si="0"/>
        <v>357.6992250964451</v>
      </c>
      <c r="G11" s="38">
        <f t="shared" si="4"/>
        <v>32.6418547895058</v>
      </c>
      <c r="H11" s="28">
        <f>SUM(H12:H19)</f>
        <v>138</v>
      </c>
      <c r="I11" s="38">
        <f t="shared" si="1"/>
        <v>92.26634217441013</v>
      </c>
      <c r="J11" s="38">
        <f t="shared" si="5"/>
        <v>8.419768151311775</v>
      </c>
      <c r="K11" s="28">
        <f>SUM(K12:K19)</f>
        <v>9</v>
      </c>
      <c r="L11" s="38">
        <f t="shared" si="6"/>
        <v>6.017370141809357</v>
      </c>
      <c r="M11" s="38">
        <f t="shared" si="7"/>
        <v>0.5491153142159854</v>
      </c>
      <c r="N11" s="28">
        <f>SUM(N12:N19)</f>
        <v>42</v>
      </c>
      <c r="O11" s="38">
        <f t="shared" si="8"/>
        <v>28.081060661776995</v>
      </c>
      <c r="P11" s="38">
        <f t="shared" si="9"/>
        <v>2.5625381330079318</v>
      </c>
      <c r="Q11" s="28">
        <f>SUM(Q12:Q19)</f>
        <v>85</v>
      </c>
      <c r="R11" s="38">
        <f t="shared" si="10"/>
        <v>56.83071800597725</v>
      </c>
      <c r="S11" s="38">
        <f t="shared" si="11"/>
        <v>5.186089078706528</v>
      </c>
      <c r="T11" s="28">
        <f>SUM(T12:T19)</f>
        <v>240</v>
      </c>
      <c r="U11" s="38">
        <f t="shared" si="12"/>
        <v>160.46320378158282</v>
      </c>
      <c r="V11" s="38">
        <f t="shared" si="13"/>
        <v>14.643075045759609</v>
      </c>
      <c r="W11" s="28">
        <f>SUM(W12:W19)</f>
        <v>44</v>
      </c>
      <c r="X11" s="38">
        <f t="shared" si="14"/>
        <v>29.418254026623522</v>
      </c>
      <c r="Y11" s="38">
        <f t="shared" si="15"/>
        <v>2.684563758389262</v>
      </c>
      <c r="Z11" s="28">
        <f>SUM(Z12:Z19)</f>
        <v>39</v>
      </c>
      <c r="AA11" s="96">
        <f t="shared" si="16"/>
        <v>26.07527061450721</v>
      </c>
      <c r="AB11" s="42">
        <f t="shared" si="17"/>
        <v>2.3794996949359364</v>
      </c>
      <c r="AC11" s="107"/>
      <c r="AD11" s="143" t="s">
        <v>5</v>
      </c>
      <c r="AE11" s="151">
        <f>SUM(AE12:AE19)</f>
        <v>149567</v>
      </c>
    </row>
    <row r="12" spans="1:31" ht="22.5" customHeight="1">
      <c r="A12" s="3" t="s">
        <v>6</v>
      </c>
      <c r="B12" s="118">
        <v>797</v>
      </c>
      <c r="C12" s="39">
        <f t="shared" si="2"/>
        <v>1027.260424051041</v>
      </c>
      <c r="D12" s="39">
        <f t="shared" si="3"/>
        <v>100</v>
      </c>
      <c r="E12" s="29">
        <v>263</v>
      </c>
      <c r="F12" s="39">
        <f t="shared" si="0"/>
        <v>338.9830508474576</v>
      </c>
      <c r="G12" s="39">
        <f t="shared" si="4"/>
        <v>32.99874529485571</v>
      </c>
      <c r="H12" s="137">
        <v>64</v>
      </c>
      <c r="I12" s="39">
        <f t="shared" si="1"/>
        <v>82.4901720693433</v>
      </c>
      <c r="J12" s="39">
        <f t="shared" si="5"/>
        <v>8.030112923462985</v>
      </c>
      <c r="K12" s="29">
        <v>6</v>
      </c>
      <c r="L12" s="39">
        <f t="shared" si="6"/>
        <v>7.733453631500934</v>
      </c>
      <c r="M12" s="39">
        <f t="shared" si="7"/>
        <v>0.7528230865746549</v>
      </c>
      <c r="N12" s="29">
        <v>16</v>
      </c>
      <c r="O12" s="39">
        <f t="shared" si="8"/>
        <v>20.622543017335826</v>
      </c>
      <c r="P12" s="39">
        <f t="shared" si="9"/>
        <v>2.0075282308657463</v>
      </c>
      <c r="Q12" s="29">
        <v>41</v>
      </c>
      <c r="R12" s="39">
        <f t="shared" si="10"/>
        <v>52.84526648192305</v>
      </c>
      <c r="S12" s="39">
        <f t="shared" si="11"/>
        <v>5.144291091593475</v>
      </c>
      <c r="T12" s="29">
        <v>115</v>
      </c>
      <c r="U12" s="39">
        <f t="shared" si="12"/>
        <v>148.22452793710124</v>
      </c>
      <c r="V12" s="39">
        <f t="shared" si="13"/>
        <v>14.429109159347552</v>
      </c>
      <c r="W12" s="29">
        <v>17</v>
      </c>
      <c r="X12" s="39">
        <f t="shared" si="14"/>
        <v>21.91145195591931</v>
      </c>
      <c r="Y12" s="39">
        <f t="shared" si="15"/>
        <v>2.132998745294856</v>
      </c>
      <c r="Z12" s="29">
        <v>27</v>
      </c>
      <c r="AA12" s="91">
        <f t="shared" si="16"/>
        <v>34.800541341754204</v>
      </c>
      <c r="AB12" s="43">
        <f t="shared" si="17"/>
        <v>3.3877038895859477</v>
      </c>
      <c r="AC12" s="107"/>
      <c r="AD12" s="138" t="s">
        <v>6</v>
      </c>
      <c r="AE12" s="152">
        <v>77585</v>
      </c>
    </row>
    <row r="13" spans="1:31" ht="22.5" customHeight="1">
      <c r="A13" s="4" t="s">
        <v>7</v>
      </c>
      <c r="B13" s="121">
        <v>208</v>
      </c>
      <c r="C13" s="40">
        <f t="shared" si="2"/>
        <v>1168.0143755615454</v>
      </c>
      <c r="D13" s="40">
        <f t="shared" si="3"/>
        <v>100</v>
      </c>
      <c r="E13" s="26">
        <v>63</v>
      </c>
      <c r="F13" s="40">
        <f t="shared" si="0"/>
        <v>353.7735849056604</v>
      </c>
      <c r="G13" s="40">
        <f t="shared" si="4"/>
        <v>30.288461538461537</v>
      </c>
      <c r="H13" s="158">
        <v>16</v>
      </c>
      <c r="I13" s="40">
        <f t="shared" si="1"/>
        <v>89.84725965858041</v>
      </c>
      <c r="J13" s="40">
        <f t="shared" si="5"/>
        <v>7.6923076923076925</v>
      </c>
      <c r="K13" s="26">
        <v>3</v>
      </c>
      <c r="L13" s="40">
        <f t="shared" si="6"/>
        <v>16.846361185983827</v>
      </c>
      <c r="M13" s="40">
        <f t="shared" si="7"/>
        <v>1.4423076923076923</v>
      </c>
      <c r="N13" s="26">
        <v>3</v>
      </c>
      <c r="O13" s="40">
        <f t="shared" si="8"/>
        <v>16.846361185983827</v>
      </c>
      <c r="P13" s="40">
        <f t="shared" si="9"/>
        <v>1.4423076923076923</v>
      </c>
      <c r="Q13" s="26">
        <v>10</v>
      </c>
      <c r="R13" s="40">
        <f t="shared" si="10"/>
        <v>56.15453728661276</v>
      </c>
      <c r="S13" s="40">
        <f t="shared" si="11"/>
        <v>4.807692307692308</v>
      </c>
      <c r="T13" s="26">
        <v>36</v>
      </c>
      <c r="U13" s="40">
        <f t="shared" si="12"/>
        <v>202.15633423180594</v>
      </c>
      <c r="V13" s="40">
        <f t="shared" si="13"/>
        <v>17.307692307692307</v>
      </c>
      <c r="W13" s="26">
        <v>8</v>
      </c>
      <c r="X13" s="40">
        <f t="shared" si="14"/>
        <v>44.923629829290206</v>
      </c>
      <c r="Y13" s="40">
        <f t="shared" si="15"/>
        <v>3.8461538461538463</v>
      </c>
      <c r="Z13" s="26">
        <v>3</v>
      </c>
      <c r="AA13" s="92">
        <f t="shared" si="16"/>
        <v>16.846361185983827</v>
      </c>
      <c r="AB13" s="37">
        <f t="shared" si="17"/>
        <v>1.4423076923076923</v>
      </c>
      <c r="AC13" s="107"/>
      <c r="AD13" s="140" t="s">
        <v>7</v>
      </c>
      <c r="AE13" s="153">
        <v>17808</v>
      </c>
    </row>
    <row r="14" spans="1:31" ht="22.5" customHeight="1">
      <c r="A14" s="4" t="s">
        <v>8</v>
      </c>
      <c r="B14" s="121">
        <v>216</v>
      </c>
      <c r="C14" s="40">
        <f t="shared" si="2"/>
        <v>1461.73106855248</v>
      </c>
      <c r="D14" s="40">
        <f t="shared" si="3"/>
        <v>100</v>
      </c>
      <c r="E14" s="26">
        <v>67</v>
      </c>
      <c r="F14" s="40">
        <f t="shared" si="0"/>
        <v>453.4073221898897</v>
      </c>
      <c r="G14" s="40">
        <f t="shared" si="4"/>
        <v>31.01851851851852</v>
      </c>
      <c r="H14" s="158">
        <v>18</v>
      </c>
      <c r="I14" s="40">
        <f t="shared" si="1"/>
        <v>121.81092237937335</v>
      </c>
      <c r="J14" s="40">
        <f t="shared" si="5"/>
        <v>8.333333333333332</v>
      </c>
      <c r="K14" s="26">
        <v>0</v>
      </c>
      <c r="L14" s="40">
        <f t="shared" si="6"/>
        <v>0</v>
      </c>
      <c r="M14" s="40">
        <f t="shared" si="7"/>
        <v>0</v>
      </c>
      <c r="N14" s="26">
        <v>7</v>
      </c>
      <c r="O14" s="40">
        <f t="shared" si="8"/>
        <v>47.37091425864519</v>
      </c>
      <c r="P14" s="40">
        <f t="shared" si="9"/>
        <v>3.2407407407407405</v>
      </c>
      <c r="Q14" s="26">
        <v>11</v>
      </c>
      <c r="R14" s="40">
        <f t="shared" si="10"/>
        <v>74.44000812072815</v>
      </c>
      <c r="S14" s="40">
        <f t="shared" si="11"/>
        <v>5.092592592592593</v>
      </c>
      <c r="T14" s="26">
        <v>36</v>
      </c>
      <c r="U14" s="40">
        <f t="shared" si="12"/>
        <v>243.6218447587467</v>
      </c>
      <c r="V14" s="40">
        <f t="shared" si="13"/>
        <v>16.666666666666664</v>
      </c>
      <c r="W14" s="26">
        <v>8</v>
      </c>
      <c r="X14" s="40">
        <f t="shared" si="14"/>
        <v>54.13818772416594</v>
      </c>
      <c r="Y14" s="40">
        <f t="shared" si="15"/>
        <v>3.7037037037037033</v>
      </c>
      <c r="Z14" s="26">
        <v>2</v>
      </c>
      <c r="AA14" s="92">
        <f t="shared" si="16"/>
        <v>13.534546931041485</v>
      </c>
      <c r="AB14" s="37">
        <f t="shared" si="17"/>
        <v>0.9259259259259258</v>
      </c>
      <c r="AC14" s="107"/>
      <c r="AD14" s="140" t="s">
        <v>8</v>
      </c>
      <c r="AE14" s="153">
        <v>14777</v>
      </c>
    </row>
    <row r="15" spans="1:31" ht="22.5" customHeight="1">
      <c r="A15" s="4" t="s">
        <v>9</v>
      </c>
      <c r="B15" s="121">
        <v>145</v>
      </c>
      <c r="C15" s="40">
        <f t="shared" si="2"/>
        <v>1059.6316866413329</v>
      </c>
      <c r="D15" s="40">
        <f t="shared" si="3"/>
        <v>100</v>
      </c>
      <c r="E15" s="26">
        <v>48</v>
      </c>
      <c r="F15" s="40">
        <f t="shared" si="0"/>
        <v>350.7746273019585</v>
      </c>
      <c r="G15" s="40">
        <f t="shared" si="4"/>
        <v>33.10344827586207</v>
      </c>
      <c r="H15" s="158">
        <v>16</v>
      </c>
      <c r="I15" s="40">
        <f t="shared" si="1"/>
        <v>116.92487576731949</v>
      </c>
      <c r="J15" s="40">
        <f t="shared" si="5"/>
        <v>11.03448275862069</v>
      </c>
      <c r="K15" s="26">
        <v>0</v>
      </c>
      <c r="L15" s="40">
        <f t="shared" si="6"/>
        <v>0</v>
      </c>
      <c r="M15" s="40">
        <f t="shared" si="7"/>
        <v>0</v>
      </c>
      <c r="N15" s="26">
        <v>7</v>
      </c>
      <c r="O15" s="40">
        <f t="shared" si="8"/>
        <v>51.15463314820228</v>
      </c>
      <c r="P15" s="40">
        <f t="shared" si="9"/>
        <v>4.827586206896552</v>
      </c>
      <c r="Q15" s="26">
        <v>8</v>
      </c>
      <c r="R15" s="40">
        <f t="shared" si="10"/>
        <v>58.462437883659746</v>
      </c>
      <c r="S15" s="40">
        <f t="shared" si="11"/>
        <v>5.517241379310345</v>
      </c>
      <c r="T15" s="26">
        <v>20</v>
      </c>
      <c r="U15" s="40">
        <f t="shared" si="12"/>
        <v>146.1560947091494</v>
      </c>
      <c r="V15" s="40">
        <f t="shared" si="13"/>
        <v>13.793103448275861</v>
      </c>
      <c r="W15" s="26">
        <v>7</v>
      </c>
      <c r="X15" s="40">
        <f t="shared" si="14"/>
        <v>51.15463314820228</v>
      </c>
      <c r="Y15" s="40">
        <f t="shared" si="15"/>
        <v>4.827586206896552</v>
      </c>
      <c r="Z15" s="26">
        <v>1</v>
      </c>
      <c r="AA15" s="92">
        <f t="shared" si="16"/>
        <v>7.307804735457468</v>
      </c>
      <c r="AB15" s="37">
        <f t="shared" si="17"/>
        <v>0.6896551724137931</v>
      </c>
      <c r="AC15" s="107"/>
      <c r="AD15" s="140" t="s">
        <v>9</v>
      </c>
      <c r="AE15" s="153">
        <v>13684</v>
      </c>
    </row>
    <row r="16" spans="1:31" ht="22.5" customHeight="1">
      <c r="A16" s="4" t="s">
        <v>10</v>
      </c>
      <c r="B16" s="121">
        <v>51</v>
      </c>
      <c r="C16" s="40">
        <f t="shared" si="2"/>
        <v>1365.8275307980718</v>
      </c>
      <c r="D16" s="40">
        <f t="shared" si="3"/>
        <v>100</v>
      </c>
      <c r="E16" s="26">
        <v>22</v>
      </c>
      <c r="F16" s="40">
        <f t="shared" si="0"/>
        <v>589.1805034815211</v>
      </c>
      <c r="G16" s="40">
        <f t="shared" si="4"/>
        <v>43.13725490196079</v>
      </c>
      <c r="H16" s="158">
        <v>7</v>
      </c>
      <c r="I16" s="40">
        <f t="shared" si="1"/>
        <v>187.46652383502945</v>
      </c>
      <c r="J16" s="40">
        <f t="shared" si="5"/>
        <v>13.725490196078432</v>
      </c>
      <c r="K16" s="26">
        <v>0</v>
      </c>
      <c r="L16" s="40">
        <f t="shared" si="6"/>
        <v>0</v>
      </c>
      <c r="M16" s="40">
        <f t="shared" si="7"/>
        <v>0</v>
      </c>
      <c r="N16" s="26">
        <v>4</v>
      </c>
      <c r="O16" s="40">
        <f t="shared" si="8"/>
        <v>107.12372790573112</v>
      </c>
      <c r="P16" s="40">
        <f t="shared" si="9"/>
        <v>7.8431372549019605</v>
      </c>
      <c r="Q16" s="26">
        <v>3</v>
      </c>
      <c r="R16" s="40">
        <f t="shared" si="10"/>
        <v>80.34279592929833</v>
      </c>
      <c r="S16" s="40">
        <f t="shared" si="11"/>
        <v>5.88235294117647</v>
      </c>
      <c r="T16" s="26">
        <v>2</v>
      </c>
      <c r="U16" s="40">
        <f t="shared" si="12"/>
        <v>53.56186395286556</v>
      </c>
      <c r="V16" s="40">
        <f t="shared" si="13"/>
        <v>3.9215686274509802</v>
      </c>
      <c r="W16" s="26">
        <v>0</v>
      </c>
      <c r="X16" s="40">
        <f t="shared" si="14"/>
        <v>0</v>
      </c>
      <c r="Y16" s="40">
        <f t="shared" si="15"/>
        <v>0</v>
      </c>
      <c r="Z16" s="26">
        <v>0</v>
      </c>
      <c r="AA16" s="92">
        <f t="shared" si="16"/>
        <v>0</v>
      </c>
      <c r="AB16" s="37">
        <f t="shared" si="17"/>
        <v>0</v>
      </c>
      <c r="AC16" s="107"/>
      <c r="AD16" s="140" t="s">
        <v>10</v>
      </c>
      <c r="AE16" s="153">
        <v>3734</v>
      </c>
    </row>
    <row r="17" spans="1:31" ht="22.5" customHeight="1">
      <c r="A17" s="4" t="s">
        <v>11</v>
      </c>
      <c r="B17" s="121">
        <v>98</v>
      </c>
      <c r="C17" s="40">
        <f t="shared" si="2"/>
        <v>1023.6055984959264</v>
      </c>
      <c r="D17" s="40">
        <f t="shared" si="3"/>
        <v>100</v>
      </c>
      <c r="E17" s="26">
        <v>28</v>
      </c>
      <c r="F17" s="40">
        <f t="shared" si="0"/>
        <v>292.45874242740757</v>
      </c>
      <c r="G17" s="40">
        <f t="shared" si="4"/>
        <v>28.57142857142857</v>
      </c>
      <c r="H17" s="158">
        <v>10</v>
      </c>
      <c r="I17" s="40">
        <f t="shared" si="1"/>
        <v>104.44955086693128</v>
      </c>
      <c r="J17" s="40">
        <f t="shared" si="5"/>
        <v>10.204081632653061</v>
      </c>
      <c r="K17" s="26">
        <v>0</v>
      </c>
      <c r="L17" s="40">
        <f t="shared" si="6"/>
        <v>0</v>
      </c>
      <c r="M17" s="40">
        <f t="shared" si="7"/>
        <v>0</v>
      </c>
      <c r="N17" s="26">
        <v>4</v>
      </c>
      <c r="O17" s="40">
        <f t="shared" si="8"/>
        <v>41.77982034677251</v>
      </c>
      <c r="P17" s="40">
        <f t="shared" si="9"/>
        <v>4.081632653061225</v>
      </c>
      <c r="Q17" s="26">
        <v>6</v>
      </c>
      <c r="R17" s="40">
        <f t="shared" si="10"/>
        <v>62.66973052015876</v>
      </c>
      <c r="S17" s="40">
        <f t="shared" si="11"/>
        <v>6.122448979591836</v>
      </c>
      <c r="T17" s="26">
        <v>12</v>
      </c>
      <c r="U17" s="40">
        <f t="shared" si="12"/>
        <v>125.33946104031752</v>
      </c>
      <c r="V17" s="40">
        <f t="shared" si="13"/>
        <v>12.244897959183673</v>
      </c>
      <c r="W17" s="26">
        <v>2</v>
      </c>
      <c r="X17" s="40">
        <f t="shared" si="14"/>
        <v>20.889910173386255</v>
      </c>
      <c r="Y17" s="40">
        <f t="shared" si="15"/>
        <v>2.0408163265306123</v>
      </c>
      <c r="Z17" s="26">
        <v>5</v>
      </c>
      <c r="AA17" s="92">
        <f t="shared" si="16"/>
        <v>52.22477543346564</v>
      </c>
      <c r="AB17" s="37">
        <f t="shared" si="17"/>
        <v>5.1020408163265305</v>
      </c>
      <c r="AC17" s="107"/>
      <c r="AD17" s="140" t="s">
        <v>11</v>
      </c>
      <c r="AE17" s="153">
        <v>9574</v>
      </c>
    </row>
    <row r="18" spans="1:31" ht="22.5" customHeight="1">
      <c r="A18" s="4" t="s">
        <v>12</v>
      </c>
      <c r="B18" s="121">
        <v>48</v>
      </c>
      <c r="C18" s="40">
        <f t="shared" si="2"/>
        <v>984.009840098401</v>
      </c>
      <c r="D18" s="40">
        <f t="shared" si="3"/>
        <v>100</v>
      </c>
      <c r="E18" s="26">
        <v>17</v>
      </c>
      <c r="F18" s="40">
        <f t="shared" si="0"/>
        <v>348.50348503485037</v>
      </c>
      <c r="G18" s="40">
        <f t="shared" si="4"/>
        <v>35.41666666666667</v>
      </c>
      <c r="H18" s="158">
        <v>3</v>
      </c>
      <c r="I18" s="40">
        <f t="shared" si="1"/>
        <v>61.50061500615006</v>
      </c>
      <c r="J18" s="40">
        <f t="shared" si="5"/>
        <v>6.25</v>
      </c>
      <c r="K18" s="26">
        <v>0</v>
      </c>
      <c r="L18" s="40">
        <f t="shared" si="6"/>
        <v>0</v>
      </c>
      <c r="M18" s="40">
        <f t="shared" si="7"/>
        <v>0</v>
      </c>
      <c r="N18" s="26">
        <v>0</v>
      </c>
      <c r="O18" s="40">
        <f t="shared" si="8"/>
        <v>0</v>
      </c>
      <c r="P18" s="40">
        <f t="shared" si="9"/>
        <v>0</v>
      </c>
      <c r="Q18" s="26">
        <v>3</v>
      </c>
      <c r="R18" s="40">
        <f t="shared" si="10"/>
        <v>61.50061500615006</v>
      </c>
      <c r="S18" s="40">
        <f t="shared" si="11"/>
        <v>6.25</v>
      </c>
      <c r="T18" s="26">
        <v>7</v>
      </c>
      <c r="U18" s="40">
        <f t="shared" si="12"/>
        <v>143.50143501435016</v>
      </c>
      <c r="V18" s="40">
        <f t="shared" si="13"/>
        <v>14.583333333333334</v>
      </c>
      <c r="W18" s="26">
        <v>0</v>
      </c>
      <c r="X18" s="40">
        <f t="shared" si="14"/>
        <v>0</v>
      </c>
      <c r="Y18" s="40">
        <f t="shared" si="15"/>
        <v>0</v>
      </c>
      <c r="Z18" s="26">
        <v>0</v>
      </c>
      <c r="AA18" s="92">
        <f t="shared" si="16"/>
        <v>0</v>
      </c>
      <c r="AB18" s="37">
        <f t="shared" si="17"/>
        <v>0</v>
      </c>
      <c r="AC18" s="107"/>
      <c r="AD18" s="140" t="s">
        <v>12</v>
      </c>
      <c r="AE18" s="153">
        <v>4878</v>
      </c>
    </row>
    <row r="19" spans="1:31" ht="22.5" customHeight="1" thickBot="1">
      <c r="A19" s="4" t="s">
        <v>13</v>
      </c>
      <c r="B19" s="144">
        <v>76</v>
      </c>
      <c r="C19" s="33">
        <f t="shared" si="2"/>
        <v>1009.6984190248438</v>
      </c>
      <c r="D19" s="33">
        <f t="shared" si="3"/>
        <v>100</v>
      </c>
      <c r="E19" s="113">
        <v>27</v>
      </c>
      <c r="F19" s="33">
        <f t="shared" si="0"/>
        <v>358.70864886408924</v>
      </c>
      <c r="G19" s="33">
        <f t="shared" si="4"/>
        <v>35.526315789473685</v>
      </c>
      <c r="H19" s="113">
        <v>4</v>
      </c>
      <c r="I19" s="33">
        <f t="shared" si="1"/>
        <v>53.14202205393916</v>
      </c>
      <c r="J19" s="33">
        <f t="shared" si="5"/>
        <v>5.263157894736842</v>
      </c>
      <c r="K19" s="113">
        <v>0</v>
      </c>
      <c r="L19" s="33">
        <f t="shared" si="6"/>
        <v>0</v>
      </c>
      <c r="M19" s="33">
        <f t="shared" si="7"/>
        <v>0</v>
      </c>
      <c r="N19" s="113">
        <v>1</v>
      </c>
      <c r="O19" s="33">
        <f t="shared" si="8"/>
        <v>13.28550551348479</v>
      </c>
      <c r="P19" s="33">
        <f t="shared" si="9"/>
        <v>1.3157894736842104</v>
      </c>
      <c r="Q19" s="113">
        <v>3</v>
      </c>
      <c r="R19" s="33">
        <f t="shared" si="10"/>
        <v>39.856516540454365</v>
      </c>
      <c r="S19" s="33">
        <f t="shared" si="11"/>
        <v>3.9473684210526314</v>
      </c>
      <c r="T19" s="113">
        <v>12</v>
      </c>
      <c r="U19" s="33">
        <f t="shared" si="12"/>
        <v>159.42606616181746</v>
      </c>
      <c r="V19" s="33">
        <f t="shared" si="13"/>
        <v>15.789473684210526</v>
      </c>
      <c r="W19" s="113">
        <v>2</v>
      </c>
      <c r="X19" s="33">
        <f t="shared" si="14"/>
        <v>26.57101102696958</v>
      </c>
      <c r="Y19" s="33">
        <f t="shared" si="15"/>
        <v>2.631578947368421</v>
      </c>
      <c r="Z19" s="113">
        <v>1</v>
      </c>
      <c r="AA19" s="93">
        <f t="shared" si="16"/>
        <v>13.28550551348479</v>
      </c>
      <c r="AB19" s="34">
        <f t="shared" si="17"/>
        <v>1.3157894736842104</v>
      </c>
      <c r="AC19" s="107"/>
      <c r="AD19" s="140" t="s">
        <v>13</v>
      </c>
      <c r="AE19" s="153">
        <v>7527</v>
      </c>
    </row>
    <row r="20" spans="1:31" ht="22.5" customHeight="1" thickBot="1">
      <c r="A20" s="6" t="s">
        <v>5</v>
      </c>
      <c r="B20" s="27">
        <f>SUM(B21:B23)</f>
        <v>456</v>
      </c>
      <c r="C20" s="38">
        <f t="shared" si="2"/>
        <v>1328.1682346430548</v>
      </c>
      <c r="D20" s="38">
        <f t="shared" si="3"/>
        <v>100</v>
      </c>
      <c r="E20" s="28">
        <f>SUM(E21:E23)</f>
        <v>142</v>
      </c>
      <c r="F20" s="38">
        <f t="shared" si="0"/>
        <v>413.59624850726703</v>
      </c>
      <c r="G20" s="38">
        <f t="shared" si="4"/>
        <v>31.140350877192986</v>
      </c>
      <c r="H20" s="28">
        <f>SUM(H21:H23)</f>
        <v>43</v>
      </c>
      <c r="I20" s="38">
        <f t="shared" si="1"/>
        <v>125.24393440713018</v>
      </c>
      <c r="J20" s="38">
        <f t="shared" si="5"/>
        <v>9.429824561403509</v>
      </c>
      <c r="K20" s="28">
        <f>SUM(K21:K23)</f>
        <v>2</v>
      </c>
      <c r="L20" s="38">
        <f t="shared" si="6"/>
        <v>5.825299274750241</v>
      </c>
      <c r="M20" s="38">
        <f t="shared" si="7"/>
        <v>0.43859649122807015</v>
      </c>
      <c r="N20" s="28">
        <f>SUM(N21:N23)</f>
        <v>13</v>
      </c>
      <c r="O20" s="38">
        <f t="shared" si="8"/>
        <v>37.86444528587656</v>
      </c>
      <c r="P20" s="38">
        <f t="shared" si="9"/>
        <v>2.850877192982456</v>
      </c>
      <c r="Q20" s="28">
        <f>SUM(Q21:Q23)</f>
        <v>28</v>
      </c>
      <c r="R20" s="38">
        <f t="shared" si="10"/>
        <v>81.55418984650336</v>
      </c>
      <c r="S20" s="38">
        <f t="shared" si="11"/>
        <v>6.140350877192982</v>
      </c>
      <c r="T20" s="28">
        <f>SUM(T21:T23)</f>
        <v>70</v>
      </c>
      <c r="U20" s="38">
        <f t="shared" si="12"/>
        <v>203.88547461625842</v>
      </c>
      <c r="V20" s="38">
        <f t="shared" si="13"/>
        <v>15.350877192982457</v>
      </c>
      <c r="W20" s="28">
        <f>SUM(W21:W23)</f>
        <v>14</v>
      </c>
      <c r="X20" s="38">
        <f t="shared" si="14"/>
        <v>40.77709492325168</v>
      </c>
      <c r="Y20" s="38">
        <f t="shared" si="15"/>
        <v>3.070175438596491</v>
      </c>
      <c r="Z20" s="28">
        <f>SUM(Z21:Z23)</f>
        <v>5</v>
      </c>
      <c r="AA20" s="96">
        <f t="shared" si="16"/>
        <v>14.563248186875601</v>
      </c>
      <c r="AB20" s="42">
        <f t="shared" si="17"/>
        <v>1.0964912280701753</v>
      </c>
      <c r="AC20" s="107"/>
      <c r="AD20" s="143" t="s">
        <v>5</v>
      </c>
      <c r="AE20" s="151">
        <f>SUM(AE21:AE23)</f>
        <v>34333</v>
      </c>
    </row>
    <row r="21" spans="1:31" ht="22.5" customHeight="1">
      <c r="A21" s="3" t="s">
        <v>14</v>
      </c>
      <c r="B21" s="118">
        <v>197</v>
      </c>
      <c r="C21" s="39">
        <f t="shared" si="2"/>
        <v>1832.0468706407514</v>
      </c>
      <c r="D21" s="39">
        <f t="shared" si="3"/>
        <v>100</v>
      </c>
      <c r="E21" s="29">
        <v>66</v>
      </c>
      <c r="F21" s="39">
        <f t="shared" si="0"/>
        <v>613.7822003161908</v>
      </c>
      <c r="G21" s="39">
        <f t="shared" si="4"/>
        <v>33.50253807106599</v>
      </c>
      <c r="H21" s="29">
        <v>25</v>
      </c>
      <c r="I21" s="39">
        <f t="shared" si="1"/>
        <v>232.49325769552684</v>
      </c>
      <c r="J21" s="39">
        <f t="shared" si="5"/>
        <v>12.690355329949238</v>
      </c>
      <c r="K21" s="29">
        <v>0</v>
      </c>
      <c r="L21" s="39">
        <f t="shared" si="6"/>
        <v>0</v>
      </c>
      <c r="M21" s="39">
        <f t="shared" si="7"/>
        <v>0</v>
      </c>
      <c r="N21" s="29">
        <v>9</v>
      </c>
      <c r="O21" s="39">
        <f t="shared" si="8"/>
        <v>83.69757277038966</v>
      </c>
      <c r="P21" s="39">
        <f t="shared" si="9"/>
        <v>4.568527918781726</v>
      </c>
      <c r="Q21" s="29">
        <v>16</v>
      </c>
      <c r="R21" s="39">
        <f t="shared" si="10"/>
        <v>148.79568492513715</v>
      </c>
      <c r="S21" s="39">
        <f t="shared" si="11"/>
        <v>8.121827411167512</v>
      </c>
      <c r="T21" s="29">
        <v>29</v>
      </c>
      <c r="U21" s="39">
        <f t="shared" si="12"/>
        <v>269.6921789268111</v>
      </c>
      <c r="V21" s="39">
        <f t="shared" si="13"/>
        <v>14.720812182741117</v>
      </c>
      <c r="W21" s="29">
        <v>4</v>
      </c>
      <c r="X21" s="39">
        <f t="shared" si="14"/>
        <v>37.19892123128429</v>
      </c>
      <c r="Y21" s="39">
        <f t="shared" si="15"/>
        <v>2.030456852791878</v>
      </c>
      <c r="Z21" s="29">
        <v>3</v>
      </c>
      <c r="AA21" s="91">
        <f t="shared" si="16"/>
        <v>27.899190923463223</v>
      </c>
      <c r="AB21" s="43">
        <f t="shared" si="17"/>
        <v>1.5228426395939088</v>
      </c>
      <c r="AC21" s="107"/>
      <c r="AD21" s="138" t="s">
        <v>14</v>
      </c>
      <c r="AE21" s="152">
        <v>10753</v>
      </c>
    </row>
    <row r="22" spans="1:31" ht="22.5" customHeight="1">
      <c r="A22" s="4" t="s">
        <v>15</v>
      </c>
      <c r="B22" s="121">
        <v>130</v>
      </c>
      <c r="C22" s="40">
        <f t="shared" si="2"/>
        <v>1124.6647633878363</v>
      </c>
      <c r="D22" s="40">
        <f t="shared" si="3"/>
        <v>100</v>
      </c>
      <c r="E22" s="26">
        <v>40</v>
      </c>
      <c r="F22" s="40">
        <f t="shared" si="0"/>
        <v>346.05069642702654</v>
      </c>
      <c r="G22" s="40">
        <f t="shared" si="4"/>
        <v>30.76923076923077</v>
      </c>
      <c r="H22" s="26">
        <v>9</v>
      </c>
      <c r="I22" s="40">
        <f t="shared" si="1"/>
        <v>77.86140669608098</v>
      </c>
      <c r="J22" s="40">
        <f t="shared" si="5"/>
        <v>6.923076923076923</v>
      </c>
      <c r="K22" s="26">
        <v>2</v>
      </c>
      <c r="L22" s="40">
        <f t="shared" si="6"/>
        <v>17.302534821351326</v>
      </c>
      <c r="M22" s="40">
        <f t="shared" si="7"/>
        <v>1.5384615384615385</v>
      </c>
      <c r="N22" s="26">
        <v>2</v>
      </c>
      <c r="O22" s="40">
        <f t="shared" si="8"/>
        <v>17.302534821351326</v>
      </c>
      <c r="P22" s="40">
        <f t="shared" si="9"/>
        <v>1.5384615384615385</v>
      </c>
      <c r="Q22" s="26">
        <v>5</v>
      </c>
      <c r="R22" s="40">
        <f t="shared" si="10"/>
        <v>43.25633705337832</v>
      </c>
      <c r="S22" s="40">
        <f t="shared" si="11"/>
        <v>3.8461538461538463</v>
      </c>
      <c r="T22" s="26">
        <v>19</v>
      </c>
      <c r="U22" s="40">
        <f t="shared" si="12"/>
        <v>164.3740808028376</v>
      </c>
      <c r="V22" s="40">
        <f t="shared" si="13"/>
        <v>14.615384615384617</v>
      </c>
      <c r="W22" s="26">
        <v>6</v>
      </c>
      <c r="X22" s="40">
        <f t="shared" si="14"/>
        <v>51.90760446405398</v>
      </c>
      <c r="Y22" s="40">
        <f t="shared" si="15"/>
        <v>4.615384615384616</v>
      </c>
      <c r="Z22" s="26">
        <v>2</v>
      </c>
      <c r="AA22" s="92">
        <f t="shared" si="16"/>
        <v>17.302534821351326</v>
      </c>
      <c r="AB22" s="37">
        <f t="shared" si="17"/>
        <v>1.5384615384615385</v>
      </c>
      <c r="AC22" s="107"/>
      <c r="AD22" s="140" t="s">
        <v>15</v>
      </c>
      <c r="AE22" s="153">
        <v>11559</v>
      </c>
    </row>
    <row r="23" spans="1:31" ht="22.5" customHeight="1" thickBot="1">
      <c r="A23" s="7" t="s">
        <v>16</v>
      </c>
      <c r="B23" s="125">
        <v>129</v>
      </c>
      <c r="C23" s="41">
        <f t="shared" si="2"/>
        <v>1073.1220364362366</v>
      </c>
      <c r="D23" s="41">
        <f t="shared" si="3"/>
        <v>100</v>
      </c>
      <c r="E23" s="126">
        <v>36</v>
      </c>
      <c r="F23" s="41">
        <f t="shared" si="0"/>
        <v>299.47591714499623</v>
      </c>
      <c r="G23" s="41">
        <f t="shared" si="4"/>
        <v>27.906976744186046</v>
      </c>
      <c r="H23" s="126">
        <v>9</v>
      </c>
      <c r="I23" s="41">
        <f t="shared" si="1"/>
        <v>74.86897928624906</v>
      </c>
      <c r="J23" s="41">
        <f t="shared" si="5"/>
        <v>6.976744186046512</v>
      </c>
      <c r="K23" s="126">
        <v>0</v>
      </c>
      <c r="L23" s="41">
        <f t="shared" si="6"/>
        <v>0</v>
      </c>
      <c r="M23" s="41">
        <f t="shared" si="7"/>
        <v>0</v>
      </c>
      <c r="N23" s="126">
        <v>2</v>
      </c>
      <c r="O23" s="41">
        <f t="shared" si="8"/>
        <v>16.637550952499794</v>
      </c>
      <c r="P23" s="41">
        <f t="shared" si="9"/>
        <v>1.550387596899225</v>
      </c>
      <c r="Q23" s="126">
        <v>7</v>
      </c>
      <c r="R23" s="41">
        <f t="shared" si="10"/>
        <v>58.23142833374927</v>
      </c>
      <c r="S23" s="41">
        <f t="shared" si="11"/>
        <v>5.426356589147287</v>
      </c>
      <c r="T23" s="126">
        <v>22</v>
      </c>
      <c r="U23" s="41">
        <f t="shared" si="12"/>
        <v>183.01306047749773</v>
      </c>
      <c r="V23" s="41">
        <f t="shared" si="13"/>
        <v>17.05426356589147</v>
      </c>
      <c r="W23" s="126">
        <v>4</v>
      </c>
      <c r="X23" s="41">
        <f t="shared" si="14"/>
        <v>33.27510190499959</v>
      </c>
      <c r="Y23" s="41">
        <f t="shared" si="15"/>
        <v>3.10077519379845</v>
      </c>
      <c r="Z23" s="126">
        <v>0</v>
      </c>
      <c r="AA23" s="94">
        <f t="shared" si="16"/>
        <v>0</v>
      </c>
      <c r="AB23" s="44">
        <f t="shared" si="17"/>
        <v>0</v>
      </c>
      <c r="AC23" s="107"/>
      <c r="AD23" s="145" t="s">
        <v>16</v>
      </c>
      <c r="AE23" s="154">
        <v>12021</v>
      </c>
    </row>
    <row r="24" spans="1:31" ht="14.25" customHeight="1">
      <c r="A24" s="1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</row>
    <row r="25" spans="1:31" ht="13.5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46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07"/>
      <c r="AD25" s="107"/>
      <c r="AE25" s="107"/>
    </row>
    <row r="26" spans="1:31" ht="13.5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</row>
    <row r="27" spans="1:31" ht="17.25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30" t="str">
        <f>AB3</f>
        <v>    （平成２５年）</v>
      </c>
      <c r="Z27" s="107"/>
      <c r="AB27" s="107"/>
      <c r="AC27" s="107"/>
      <c r="AD27" s="107"/>
      <c r="AE27" s="107"/>
    </row>
    <row r="28" spans="1:31" ht="14.25" thickBo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</row>
    <row r="29" spans="1:31" s="12" customFormat="1" ht="39.75" customHeight="1">
      <c r="A29" s="191"/>
      <c r="B29" s="181" t="s">
        <v>31</v>
      </c>
      <c r="C29" s="170"/>
      <c r="D29" s="171"/>
      <c r="E29" s="169" t="s">
        <v>32</v>
      </c>
      <c r="F29" s="170"/>
      <c r="G29" s="171"/>
      <c r="H29" s="169" t="s">
        <v>33</v>
      </c>
      <c r="I29" s="170"/>
      <c r="J29" s="171"/>
      <c r="K29" s="169" t="s">
        <v>34</v>
      </c>
      <c r="L29" s="170"/>
      <c r="M29" s="171"/>
      <c r="N29" s="169" t="s">
        <v>35</v>
      </c>
      <c r="O29" s="170"/>
      <c r="P29" s="171"/>
      <c r="Q29" s="169" t="s">
        <v>36</v>
      </c>
      <c r="R29" s="170"/>
      <c r="S29" s="171"/>
      <c r="T29" s="169" t="s">
        <v>37</v>
      </c>
      <c r="U29" s="170"/>
      <c r="V29" s="171"/>
      <c r="W29" s="169" t="s">
        <v>38</v>
      </c>
      <c r="X29" s="170"/>
      <c r="Y29" s="185"/>
      <c r="Z29" s="196"/>
      <c r="AA29" s="196"/>
      <c r="AB29" s="105"/>
      <c r="AC29" s="11"/>
      <c r="AD29" s="11"/>
      <c r="AE29" s="11"/>
    </row>
    <row r="30" spans="1:31" s="12" customFormat="1" ht="19.5" customHeight="1" thickBot="1">
      <c r="A30" s="193"/>
      <c r="B30" s="13" t="s">
        <v>29</v>
      </c>
      <c r="C30" s="14" t="s">
        <v>30</v>
      </c>
      <c r="D30" s="76" t="s">
        <v>42</v>
      </c>
      <c r="E30" s="14" t="s">
        <v>29</v>
      </c>
      <c r="F30" s="14" t="s">
        <v>30</v>
      </c>
      <c r="G30" s="76" t="s">
        <v>42</v>
      </c>
      <c r="H30" s="14" t="s">
        <v>29</v>
      </c>
      <c r="I30" s="14" t="s">
        <v>30</v>
      </c>
      <c r="J30" s="76" t="s">
        <v>42</v>
      </c>
      <c r="K30" s="14" t="s">
        <v>29</v>
      </c>
      <c r="L30" s="14" t="s">
        <v>30</v>
      </c>
      <c r="M30" s="76" t="s">
        <v>42</v>
      </c>
      <c r="N30" s="14" t="s">
        <v>29</v>
      </c>
      <c r="O30" s="14" t="s">
        <v>30</v>
      </c>
      <c r="P30" s="76" t="s">
        <v>42</v>
      </c>
      <c r="Q30" s="14" t="s">
        <v>29</v>
      </c>
      <c r="R30" s="14" t="s">
        <v>30</v>
      </c>
      <c r="S30" s="76" t="s">
        <v>42</v>
      </c>
      <c r="T30" s="14" t="s">
        <v>29</v>
      </c>
      <c r="U30" s="14" t="s">
        <v>30</v>
      </c>
      <c r="V30" s="76" t="s">
        <v>42</v>
      </c>
      <c r="W30" s="14" t="s">
        <v>29</v>
      </c>
      <c r="X30" s="69" t="s">
        <v>30</v>
      </c>
      <c r="Y30" s="89" t="s">
        <v>42</v>
      </c>
      <c r="Z30" s="105"/>
      <c r="AA30" s="105"/>
      <c r="AB30" s="105"/>
      <c r="AC30" s="11"/>
      <c r="AD30" s="11"/>
      <c r="AE30" s="11"/>
    </row>
    <row r="31" spans="1:31" ht="22.5" customHeight="1">
      <c r="A31" s="8" t="s">
        <v>2</v>
      </c>
      <c r="B31" s="155">
        <v>66362</v>
      </c>
      <c r="C31" s="31">
        <v>108.5</v>
      </c>
      <c r="D31" s="31">
        <f>B31/$B8*100</f>
        <v>10.07493729922087</v>
      </c>
      <c r="E31" s="156">
        <v>23043</v>
      </c>
      <c r="F31" s="31">
        <v>37.7</v>
      </c>
      <c r="G31" s="31">
        <f>E31/$B8*100</f>
        <v>3.498339112533476</v>
      </c>
      <c r="H31" s="156">
        <v>16821</v>
      </c>
      <c r="I31" s="31">
        <v>27.5</v>
      </c>
      <c r="J31" s="31">
        <f>H31/$B8*100</f>
        <v>2.5537283431812523</v>
      </c>
      <c r="K31" s="156">
        <v>18158</v>
      </c>
      <c r="L31" s="31">
        <v>29.7</v>
      </c>
      <c r="M31" s="31">
        <f>K31/$B8*100</f>
        <v>2.756708831548967</v>
      </c>
      <c r="N31" s="156">
        <v>10360</v>
      </c>
      <c r="O31" s="31">
        <v>16.9</v>
      </c>
      <c r="P31" s="31">
        <f>N31/$B8*100</f>
        <v>1.5728331035822944</v>
      </c>
      <c r="Q31" s="156">
        <v>12003</v>
      </c>
      <c r="R31" s="31">
        <v>19.6</v>
      </c>
      <c r="S31" s="31">
        <f>Q31/$B8*100</f>
        <v>1.8222698592952007</v>
      </c>
      <c r="T31" s="156">
        <v>7294</v>
      </c>
      <c r="U31" s="31">
        <v>11.9</v>
      </c>
      <c r="V31" s="31">
        <f>T31/$B8*100</f>
        <v>1.1073595229275344</v>
      </c>
      <c r="W31" s="156">
        <v>1246</v>
      </c>
      <c r="X31" s="31">
        <v>2</v>
      </c>
      <c r="Y31" s="35">
        <f>W31/$B8*100</f>
        <v>0.18916506245787054</v>
      </c>
      <c r="Z31" s="77"/>
      <c r="AA31" s="73"/>
      <c r="AB31" s="73"/>
      <c r="AC31" s="107"/>
      <c r="AD31" s="107"/>
      <c r="AE31" s="107"/>
    </row>
    <row r="32" spans="1:31" ht="22.5" customHeight="1" thickBot="1">
      <c r="A32" s="5" t="s">
        <v>3</v>
      </c>
      <c r="B32" s="111">
        <v>1105</v>
      </c>
      <c r="C32" s="39">
        <f aca="true" t="shared" si="18" ref="C32:C46">B32/$AE9*100000</f>
        <v>112.98568507157464</v>
      </c>
      <c r="D32" s="32">
        <f>B32/$B9*100</f>
        <v>9.894340974212035</v>
      </c>
      <c r="E32" s="16">
        <v>432</v>
      </c>
      <c r="F32" s="39">
        <f>E32/$AE9*100000</f>
        <v>44.171779141104295</v>
      </c>
      <c r="G32" s="32">
        <f>E32/$B9*100</f>
        <v>3.8681948424068766</v>
      </c>
      <c r="H32" s="16">
        <v>433</v>
      </c>
      <c r="I32" s="39">
        <f>H32/$AE9*100000</f>
        <v>44.27402862985685</v>
      </c>
      <c r="J32" s="32">
        <f>H32/$B9*100</f>
        <v>3.8771489971346704</v>
      </c>
      <c r="K32" s="16">
        <v>262</v>
      </c>
      <c r="L32" s="39">
        <f>K32/$AE9*100000</f>
        <v>26.789366053169733</v>
      </c>
      <c r="M32" s="32">
        <f>K32/$B9*100</f>
        <v>2.3459885386819486</v>
      </c>
      <c r="N32" s="16">
        <v>131</v>
      </c>
      <c r="O32" s="39">
        <f>N32/$AE9*100000</f>
        <v>13.394683026584866</v>
      </c>
      <c r="P32" s="32">
        <f>N32/$B9*100</f>
        <v>1.1729942693409743</v>
      </c>
      <c r="Q32" s="16">
        <v>210</v>
      </c>
      <c r="R32" s="39">
        <f>Q32/$AE9*100000</f>
        <v>21.472392638036812</v>
      </c>
      <c r="S32" s="32">
        <f>Q32/$B9*100</f>
        <v>1.8803724928366763</v>
      </c>
      <c r="T32" s="16">
        <v>83</v>
      </c>
      <c r="U32" s="39">
        <f>T32/$AE9*100000</f>
        <v>8.486707566462167</v>
      </c>
      <c r="V32" s="32">
        <f>T32/$B9*100</f>
        <v>0.7431948424068768</v>
      </c>
      <c r="W32" s="16">
        <v>12</v>
      </c>
      <c r="X32" s="39">
        <f>W32/$AE9*100000</f>
        <v>1.2269938650306749</v>
      </c>
      <c r="Y32" s="36">
        <f>W32/$B9*100</f>
        <v>0.10744985673352436</v>
      </c>
      <c r="Z32" s="78"/>
      <c r="AA32" s="73"/>
      <c r="AB32" s="73"/>
      <c r="AC32" s="107"/>
      <c r="AD32" s="107"/>
      <c r="AE32" s="107"/>
    </row>
    <row r="33" spans="1:31" ht="22.5" customHeight="1" thickBot="1">
      <c r="A33" s="9" t="s">
        <v>4</v>
      </c>
      <c r="B33" s="17">
        <f>B34+B43</f>
        <v>206</v>
      </c>
      <c r="C33" s="45">
        <f t="shared" si="18"/>
        <v>112.01740076128331</v>
      </c>
      <c r="D33" s="45">
        <f aca="true" t="shared" si="19" ref="D33:D46">B33/$B10*100</f>
        <v>9.832935560859188</v>
      </c>
      <c r="E33" s="18">
        <f>E34+E43</f>
        <v>76</v>
      </c>
      <c r="F33" s="45">
        <f aca="true" t="shared" si="20" ref="F33:F46">E33/$AE10*100000</f>
        <v>41.32680804785209</v>
      </c>
      <c r="G33" s="45">
        <f aca="true" t="shared" si="21" ref="G33:G46">E33/$B10*100</f>
        <v>3.6276849642004776</v>
      </c>
      <c r="H33" s="18">
        <f>H34+H43</f>
        <v>66</v>
      </c>
      <c r="I33" s="45">
        <f aca="true" t="shared" si="22" ref="I33:I46">H33/$AE10*100000</f>
        <v>35.88907014681892</v>
      </c>
      <c r="J33" s="45">
        <f aca="true" t="shared" si="23" ref="J33:J46">H33/$B10*100</f>
        <v>3.1503579952267304</v>
      </c>
      <c r="K33" s="18">
        <f>K34+K43</f>
        <v>37</v>
      </c>
      <c r="L33" s="45">
        <f aca="true" t="shared" si="24" ref="L33:L46">K33/$AE10*100000</f>
        <v>20.11963023382273</v>
      </c>
      <c r="M33" s="45">
        <f aca="true" t="shared" si="25" ref="M33:M46">K33/$B10*100</f>
        <v>1.766109785202864</v>
      </c>
      <c r="N33" s="18">
        <f>N34+N43</f>
        <v>27</v>
      </c>
      <c r="O33" s="45">
        <f aca="true" t="shared" si="26" ref="O33:O46">N33/$AE10*100000</f>
        <v>14.681892332789559</v>
      </c>
      <c r="P33" s="45">
        <f aca="true" t="shared" si="27" ref="P33:P46">N33/$B10*100</f>
        <v>1.2887828162291168</v>
      </c>
      <c r="Q33" s="18">
        <f>Q34+Q43</f>
        <v>43</v>
      </c>
      <c r="R33" s="45">
        <f aca="true" t="shared" si="28" ref="R33:R46">Q33/$AE10*100000</f>
        <v>23.382272974442632</v>
      </c>
      <c r="S33" s="45">
        <f aca="true" t="shared" si="29" ref="S33:S46">Q33/$B10*100</f>
        <v>2.052505966587112</v>
      </c>
      <c r="T33" s="18">
        <f>T34+T43</f>
        <v>16</v>
      </c>
      <c r="U33" s="45">
        <f aca="true" t="shared" si="30" ref="U33:U46">T33/$AE10*100000</f>
        <v>8.700380641653073</v>
      </c>
      <c r="V33" s="45">
        <f aca="true" t="shared" si="31" ref="V33:V46">T33/$B10*100</f>
        <v>0.7637231503579952</v>
      </c>
      <c r="W33" s="18">
        <f>W34+W43</f>
        <v>0</v>
      </c>
      <c r="X33" s="45">
        <f aca="true" t="shared" si="32" ref="X33:X46">W33/$AE10*100000</f>
        <v>0</v>
      </c>
      <c r="Y33" s="47">
        <f aca="true" t="shared" si="33" ref="Y33:Y46">W33/$B10*100</f>
        <v>0</v>
      </c>
      <c r="Z33" s="80"/>
      <c r="AA33" s="73"/>
      <c r="AB33" s="73"/>
      <c r="AC33" s="107"/>
      <c r="AD33" s="107"/>
      <c r="AE33" s="107"/>
    </row>
    <row r="34" spans="1:31" ht="22.5" customHeight="1" thickBot="1">
      <c r="A34" s="10" t="s">
        <v>5</v>
      </c>
      <c r="B34" s="19">
        <f>SUM(B35:B42)</f>
        <v>154</v>
      </c>
      <c r="C34" s="46">
        <f t="shared" si="18"/>
        <v>102.96388909318232</v>
      </c>
      <c r="D34" s="46">
        <f t="shared" si="19"/>
        <v>9.395973154362416</v>
      </c>
      <c r="E34" s="20">
        <f>SUM(E35:E42)</f>
        <v>57</v>
      </c>
      <c r="F34" s="46">
        <f t="shared" si="20"/>
        <v>38.11001089812592</v>
      </c>
      <c r="G34" s="46">
        <f t="shared" si="21"/>
        <v>3.4777303233679073</v>
      </c>
      <c r="H34" s="20">
        <f>SUM(H35:H42)</f>
        <v>45</v>
      </c>
      <c r="I34" s="46">
        <f t="shared" si="22"/>
        <v>30.08685070904678</v>
      </c>
      <c r="J34" s="46">
        <f t="shared" si="23"/>
        <v>2.7455765710799267</v>
      </c>
      <c r="K34" s="20">
        <f>SUM(K35:K42)</f>
        <v>31</v>
      </c>
      <c r="L34" s="46">
        <f t="shared" si="24"/>
        <v>20.726497155121116</v>
      </c>
      <c r="M34" s="46">
        <f t="shared" si="25"/>
        <v>1.8913971934106162</v>
      </c>
      <c r="N34" s="20">
        <f>SUM(N35:N42)</f>
        <v>25</v>
      </c>
      <c r="O34" s="46">
        <f t="shared" si="26"/>
        <v>16.714917060581545</v>
      </c>
      <c r="P34" s="46">
        <f t="shared" si="27"/>
        <v>1.5253203172666259</v>
      </c>
      <c r="Q34" s="20">
        <f>SUM(Q35:Q42)</f>
        <v>34</v>
      </c>
      <c r="R34" s="46">
        <f t="shared" si="28"/>
        <v>22.732287202390904</v>
      </c>
      <c r="S34" s="46">
        <f t="shared" si="29"/>
        <v>2.0744356314826113</v>
      </c>
      <c r="T34" s="20">
        <f>SUM(T35:T42)</f>
        <v>13</v>
      </c>
      <c r="U34" s="46">
        <f t="shared" si="30"/>
        <v>8.691756871502403</v>
      </c>
      <c r="V34" s="46">
        <f t="shared" si="31"/>
        <v>0.7931665649786455</v>
      </c>
      <c r="W34" s="20">
        <f>SUM(W35:W42)</f>
        <v>0</v>
      </c>
      <c r="X34" s="46">
        <f t="shared" si="32"/>
        <v>0</v>
      </c>
      <c r="Y34" s="48">
        <f t="shared" si="33"/>
        <v>0</v>
      </c>
      <c r="Z34" s="80"/>
      <c r="AA34" s="73"/>
      <c r="AB34" s="73"/>
      <c r="AC34" s="107"/>
      <c r="AD34" s="107"/>
      <c r="AE34" s="107"/>
    </row>
    <row r="35" spans="1:31" ht="22.5" customHeight="1">
      <c r="A35" s="3" t="s">
        <v>6</v>
      </c>
      <c r="B35" s="131">
        <v>70</v>
      </c>
      <c r="C35" s="39">
        <f t="shared" si="18"/>
        <v>90.22362570084424</v>
      </c>
      <c r="D35" s="91">
        <f t="shared" si="19"/>
        <v>8.782936010037641</v>
      </c>
      <c r="E35" s="21">
        <v>27</v>
      </c>
      <c r="F35" s="39">
        <f t="shared" si="20"/>
        <v>34.800541341754204</v>
      </c>
      <c r="G35" s="91">
        <f t="shared" si="21"/>
        <v>3.3877038895859477</v>
      </c>
      <c r="H35" s="21">
        <v>28</v>
      </c>
      <c r="I35" s="39">
        <f t="shared" si="22"/>
        <v>36.089450280337694</v>
      </c>
      <c r="J35" s="91">
        <f t="shared" si="23"/>
        <v>3.5131744040150563</v>
      </c>
      <c r="K35" s="21">
        <v>6</v>
      </c>
      <c r="L35" s="39">
        <f t="shared" si="24"/>
        <v>7.733453631500934</v>
      </c>
      <c r="M35" s="91">
        <f t="shared" si="25"/>
        <v>0.7528230865746549</v>
      </c>
      <c r="N35" s="21">
        <v>13</v>
      </c>
      <c r="O35" s="39">
        <f t="shared" si="26"/>
        <v>16.755816201585358</v>
      </c>
      <c r="P35" s="91">
        <f t="shared" si="27"/>
        <v>1.631116687578419</v>
      </c>
      <c r="Q35" s="21">
        <v>16</v>
      </c>
      <c r="R35" s="39">
        <f t="shared" si="28"/>
        <v>20.622543017335826</v>
      </c>
      <c r="S35" s="91">
        <f t="shared" si="29"/>
        <v>2.0075282308657463</v>
      </c>
      <c r="T35" s="21">
        <v>6</v>
      </c>
      <c r="U35" s="39">
        <f t="shared" si="30"/>
        <v>7.733453631500934</v>
      </c>
      <c r="V35" s="91">
        <f t="shared" si="31"/>
        <v>0.7528230865746549</v>
      </c>
      <c r="W35" s="21">
        <v>0</v>
      </c>
      <c r="X35" s="39">
        <f t="shared" si="32"/>
        <v>0</v>
      </c>
      <c r="Y35" s="43">
        <f t="shared" si="33"/>
        <v>0</v>
      </c>
      <c r="Z35" s="78"/>
      <c r="AA35" s="73"/>
      <c r="AB35" s="73"/>
      <c r="AC35" s="107"/>
      <c r="AD35" s="107"/>
      <c r="AE35" s="107"/>
    </row>
    <row r="36" spans="1:31" ht="22.5" customHeight="1">
      <c r="A36" s="4" t="s">
        <v>17</v>
      </c>
      <c r="B36" s="132">
        <v>13</v>
      </c>
      <c r="C36" s="40">
        <f t="shared" si="18"/>
        <v>73.00089847259659</v>
      </c>
      <c r="D36" s="92">
        <f t="shared" si="19"/>
        <v>6.25</v>
      </c>
      <c r="E36" s="22">
        <v>11</v>
      </c>
      <c r="F36" s="40">
        <f t="shared" si="20"/>
        <v>61.76999101527404</v>
      </c>
      <c r="G36" s="92">
        <f t="shared" si="21"/>
        <v>5.288461538461538</v>
      </c>
      <c r="H36" s="22">
        <v>3</v>
      </c>
      <c r="I36" s="40">
        <f t="shared" si="22"/>
        <v>16.846361185983827</v>
      </c>
      <c r="J36" s="92">
        <f t="shared" si="23"/>
        <v>1.4423076923076923</v>
      </c>
      <c r="K36" s="22">
        <v>8</v>
      </c>
      <c r="L36" s="40">
        <f t="shared" si="24"/>
        <v>44.923629829290206</v>
      </c>
      <c r="M36" s="92">
        <f t="shared" si="25"/>
        <v>3.8461538461538463</v>
      </c>
      <c r="N36" s="22">
        <v>3</v>
      </c>
      <c r="O36" s="40">
        <f t="shared" si="26"/>
        <v>16.846361185983827</v>
      </c>
      <c r="P36" s="92">
        <f t="shared" si="27"/>
        <v>1.4423076923076923</v>
      </c>
      <c r="Q36" s="22">
        <v>5</v>
      </c>
      <c r="R36" s="40">
        <f t="shared" si="28"/>
        <v>28.07726864330638</v>
      </c>
      <c r="S36" s="92">
        <f t="shared" si="29"/>
        <v>2.403846153846154</v>
      </c>
      <c r="T36" s="22">
        <v>4</v>
      </c>
      <c r="U36" s="40">
        <f t="shared" si="30"/>
        <v>22.461814914645103</v>
      </c>
      <c r="V36" s="92">
        <f t="shared" si="31"/>
        <v>1.9230769230769231</v>
      </c>
      <c r="W36" s="22">
        <v>0</v>
      </c>
      <c r="X36" s="40">
        <f t="shared" si="32"/>
        <v>0</v>
      </c>
      <c r="Y36" s="37">
        <f t="shared" si="33"/>
        <v>0</v>
      </c>
      <c r="Z36" s="78"/>
      <c r="AA36" s="73"/>
      <c r="AB36" s="73"/>
      <c r="AC36" s="107"/>
      <c r="AD36" s="107"/>
      <c r="AE36" s="107"/>
    </row>
    <row r="37" spans="1:31" ht="22.5" customHeight="1">
      <c r="A37" s="4" t="s">
        <v>8</v>
      </c>
      <c r="B37" s="132">
        <v>24</v>
      </c>
      <c r="C37" s="40">
        <f t="shared" si="18"/>
        <v>162.4145631724978</v>
      </c>
      <c r="D37" s="92">
        <f t="shared" si="19"/>
        <v>11.11111111111111</v>
      </c>
      <c r="E37" s="22">
        <v>9</v>
      </c>
      <c r="F37" s="40">
        <f t="shared" si="20"/>
        <v>60.905461189686676</v>
      </c>
      <c r="G37" s="92">
        <f t="shared" si="21"/>
        <v>4.166666666666666</v>
      </c>
      <c r="H37" s="22">
        <v>5</v>
      </c>
      <c r="I37" s="40">
        <f t="shared" si="22"/>
        <v>33.83636732760371</v>
      </c>
      <c r="J37" s="92">
        <f t="shared" si="23"/>
        <v>2.314814814814815</v>
      </c>
      <c r="K37" s="22">
        <v>4</v>
      </c>
      <c r="L37" s="40">
        <f t="shared" si="24"/>
        <v>27.06909386208297</v>
      </c>
      <c r="M37" s="92">
        <f t="shared" si="25"/>
        <v>1.8518518518518516</v>
      </c>
      <c r="N37" s="22">
        <v>2</v>
      </c>
      <c r="O37" s="40">
        <f t="shared" si="26"/>
        <v>13.534546931041485</v>
      </c>
      <c r="P37" s="92">
        <f t="shared" si="27"/>
        <v>0.9259259259259258</v>
      </c>
      <c r="Q37" s="22">
        <v>3</v>
      </c>
      <c r="R37" s="40">
        <f t="shared" si="28"/>
        <v>20.301820396562224</v>
      </c>
      <c r="S37" s="92">
        <f t="shared" si="29"/>
        <v>1.3888888888888888</v>
      </c>
      <c r="T37" s="22">
        <v>2</v>
      </c>
      <c r="U37" s="40">
        <f t="shared" si="30"/>
        <v>13.534546931041485</v>
      </c>
      <c r="V37" s="92">
        <f t="shared" si="31"/>
        <v>0.9259259259259258</v>
      </c>
      <c r="W37" s="22">
        <v>0</v>
      </c>
      <c r="X37" s="40">
        <f t="shared" si="32"/>
        <v>0</v>
      </c>
      <c r="Y37" s="37">
        <f t="shared" si="33"/>
        <v>0</v>
      </c>
      <c r="Z37" s="78"/>
      <c r="AA37" s="73"/>
      <c r="AB37" s="73"/>
      <c r="AC37" s="107"/>
      <c r="AD37" s="107"/>
      <c r="AE37" s="107"/>
    </row>
    <row r="38" spans="1:31" ht="22.5" customHeight="1">
      <c r="A38" s="4" t="s">
        <v>9</v>
      </c>
      <c r="B38" s="132">
        <v>19</v>
      </c>
      <c r="C38" s="40">
        <f t="shared" si="18"/>
        <v>138.8482899736919</v>
      </c>
      <c r="D38" s="92">
        <f t="shared" si="19"/>
        <v>13.10344827586207</v>
      </c>
      <c r="E38" s="22">
        <v>3</v>
      </c>
      <c r="F38" s="40">
        <f t="shared" si="20"/>
        <v>21.923414206372406</v>
      </c>
      <c r="G38" s="92">
        <f t="shared" si="21"/>
        <v>2.0689655172413794</v>
      </c>
      <c r="H38" s="22">
        <v>3</v>
      </c>
      <c r="I38" s="40">
        <f t="shared" si="22"/>
        <v>21.923414206372406</v>
      </c>
      <c r="J38" s="92">
        <f t="shared" si="23"/>
        <v>2.0689655172413794</v>
      </c>
      <c r="K38" s="22">
        <v>4</v>
      </c>
      <c r="L38" s="40">
        <f t="shared" si="24"/>
        <v>29.231218941829873</v>
      </c>
      <c r="M38" s="92">
        <f t="shared" si="25"/>
        <v>2.7586206896551726</v>
      </c>
      <c r="N38" s="22">
        <v>1</v>
      </c>
      <c r="O38" s="40">
        <f t="shared" si="26"/>
        <v>7.307804735457468</v>
      </c>
      <c r="P38" s="92">
        <f t="shared" si="27"/>
        <v>0.6896551724137931</v>
      </c>
      <c r="Q38" s="22">
        <v>4</v>
      </c>
      <c r="R38" s="40">
        <f t="shared" si="28"/>
        <v>29.231218941829873</v>
      </c>
      <c r="S38" s="92">
        <f t="shared" si="29"/>
        <v>2.7586206896551726</v>
      </c>
      <c r="T38" s="22">
        <v>1</v>
      </c>
      <c r="U38" s="40">
        <f t="shared" si="30"/>
        <v>7.307804735457468</v>
      </c>
      <c r="V38" s="92">
        <f t="shared" si="31"/>
        <v>0.6896551724137931</v>
      </c>
      <c r="W38" s="22">
        <v>0</v>
      </c>
      <c r="X38" s="40">
        <f t="shared" si="32"/>
        <v>0</v>
      </c>
      <c r="Y38" s="37">
        <f t="shared" si="33"/>
        <v>0</v>
      </c>
      <c r="Z38" s="78"/>
      <c r="AA38" s="73"/>
      <c r="AB38" s="73"/>
      <c r="AC38" s="107"/>
      <c r="AD38" s="107"/>
      <c r="AE38" s="107"/>
    </row>
    <row r="39" spans="1:31" ht="22.5" customHeight="1">
      <c r="A39" s="4" t="s">
        <v>10</v>
      </c>
      <c r="B39" s="132">
        <v>3</v>
      </c>
      <c r="C39" s="40">
        <f t="shared" si="18"/>
        <v>80.34279592929833</v>
      </c>
      <c r="D39" s="92">
        <f t="shared" si="19"/>
        <v>5.88235294117647</v>
      </c>
      <c r="E39" s="22">
        <v>0</v>
      </c>
      <c r="F39" s="40">
        <f t="shared" si="20"/>
        <v>0</v>
      </c>
      <c r="G39" s="92">
        <f t="shared" si="21"/>
        <v>0</v>
      </c>
      <c r="H39" s="22">
        <v>2</v>
      </c>
      <c r="I39" s="40">
        <f t="shared" si="22"/>
        <v>53.56186395286556</v>
      </c>
      <c r="J39" s="92">
        <f t="shared" si="23"/>
        <v>3.9215686274509802</v>
      </c>
      <c r="K39" s="22">
        <v>3</v>
      </c>
      <c r="L39" s="40">
        <f t="shared" si="24"/>
        <v>80.34279592929833</v>
      </c>
      <c r="M39" s="92">
        <f t="shared" si="25"/>
        <v>5.88235294117647</v>
      </c>
      <c r="N39" s="22">
        <v>1</v>
      </c>
      <c r="O39" s="40">
        <f t="shared" si="26"/>
        <v>26.78093197643278</v>
      </c>
      <c r="P39" s="92">
        <f t="shared" si="27"/>
        <v>1.9607843137254901</v>
      </c>
      <c r="Q39" s="22">
        <v>1</v>
      </c>
      <c r="R39" s="40">
        <f t="shared" si="28"/>
        <v>26.78093197643278</v>
      </c>
      <c r="S39" s="92">
        <f t="shared" si="29"/>
        <v>1.9607843137254901</v>
      </c>
      <c r="T39" s="22">
        <v>0</v>
      </c>
      <c r="U39" s="40">
        <f t="shared" si="30"/>
        <v>0</v>
      </c>
      <c r="V39" s="92">
        <f t="shared" si="31"/>
        <v>0</v>
      </c>
      <c r="W39" s="22">
        <v>0</v>
      </c>
      <c r="X39" s="40">
        <f t="shared" si="32"/>
        <v>0</v>
      </c>
      <c r="Y39" s="37">
        <f t="shared" si="33"/>
        <v>0</v>
      </c>
      <c r="Z39" s="78"/>
      <c r="AA39" s="73"/>
      <c r="AB39" s="73"/>
      <c r="AC39" s="107"/>
      <c r="AD39" s="107"/>
      <c r="AE39" s="107"/>
    </row>
    <row r="40" spans="1:31" ht="22.5" customHeight="1">
      <c r="A40" s="4" t="s">
        <v>11</v>
      </c>
      <c r="B40" s="132">
        <v>13</v>
      </c>
      <c r="C40" s="40">
        <f t="shared" si="18"/>
        <v>135.78441612701067</v>
      </c>
      <c r="D40" s="92">
        <f t="shared" si="19"/>
        <v>13.26530612244898</v>
      </c>
      <c r="E40" s="22">
        <v>4</v>
      </c>
      <c r="F40" s="40">
        <f t="shared" si="20"/>
        <v>41.77982034677251</v>
      </c>
      <c r="G40" s="92">
        <f t="shared" si="21"/>
        <v>4.081632653061225</v>
      </c>
      <c r="H40" s="22">
        <v>1</v>
      </c>
      <c r="I40" s="40">
        <f t="shared" si="22"/>
        <v>10.444955086693128</v>
      </c>
      <c r="J40" s="92">
        <f t="shared" si="23"/>
        <v>1.0204081632653061</v>
      </c>
      <c r="K40" s="22">
        <v>3</v>
      </c>
      <c r="L40" s="40">
        <f t="shared" si="24"/>
        <v>31.33486526007938</v>
      </c>
      <c r="M40" s="92">
        <f t="shared" si="25"/>
        <v>3.061224489795918</v>
      </c>
      <c r="N40" s="22">
        <v>0</v>
      </c>
      <c r="O40" s="40">
        <f t="shared" si="26"/>
        <v>0</v>
      </c>
      <c r="P40" s="92">
        <f t="shared" si="27"/>
        <v>0</v>
      </c>
      <c r="Q40" s="22">
        <v>2</v>
      </c>
      <c r="R40" s="40">
        <f t="shared" si="28"/>
        <v>20.889910173386255</v>
      </c>
      <c r="S40" s="92">
        <f t="shared" si="29"/>
        <v>2.0408163265306123</v>
      </c>
      <c r="T40" s="22">
        <v>0</v>
      </c>
      <c r="U40" s="40">
        <f t="shared" si="30"/>
        <v>0</v>
      </c>
      <c r="V40" s="92">
        <f t="shared" si="31"/>
        <v>0</v>
      </c>
      <c r="W40" s="22">
        <v>0</v>
      </c>
      <c r="X40" s="40">
        <f t="shared" si="32"/>
        <v>0</v>
      </c>
      <c r="Y40" s="37">
        <f t="shared" si="33"/>
        <v>0</v>
      </c>
      <c r="Z40" s="78"/>
      <c r="AA40" s="73"/>
      <c r="AB40" s="73"/>
      <c r="AC40" s="107"/>
      <c r="AD40" s="107"/>
      <c r="AE40" s="107"/>
    </row>
    <row r="41" spans="1:31" ht="22.5" customHeight="1">
      <c r="A41" s="4" t="s">
        <v>12</v>
      </c>
      <c r="B41" s="132">
        <v>2</v>
      </c>
      <c r="C41" s="40">
        <f t="shared" si="18"/>
        <v>41.00041000410004</v>
      </c>
      <c r="D41" s="92">
        <f t="shared" si="19"/>
        <v>4.166666666666666</v>
      </c>
      <c r="E41" s="22">
        <v>2</v>
      </c>
      <c r="F41" s="40">
        <f t="shared" si="20"/>
        <v>41.00041000410004</v>
      </c>
      <c r="G41" s="92">
        <f t="shared" si="21"/>
        <v>4.166666666666666</v>
      </c>
      <c r="H41" s="22">
        <v>2</v>
      </c>
      <c r="I41" s="40">
        <f t="shared" si="22"/>
        <v>41.00041000410004</v>
      </c>
      <c r="J41" s="92">
        <f t="shared" si="23"/>
        <v>4.166666666666666</v>
      </c>
      <c r="K41" s="22">
        <v>2</v>
      </c>
      <c r="L41" s="40">
        <f t="shared" si="24"/>
        <v>41.00041000410004</v>
      </c>
      <c r="M41" s="92">
        <f t="shared" si="25"/>
        <v>4.166666666666666</v>
      </c>
      <c r="N41" s="22">
        <v>5</v>
      </c>
      <c r="O41" s="40">
        <f t="shared" si="26"/>
        <v>102.5010250102501</v>
      </c>
      <c r="P41" s="92">
        <f t="shared" si="27"/>
        <v>10.416666666666668</v>
      </c>
      <c r="Q41" s="22">
        <v>2</v>
      </c>
      <c r="R41" s="40">
        <f t="shared" si="28"/>
        <v>41.00041000410004</v>
      </c>
      <c r="S41" s="92">
        <f t="shared" si="29"/>
        <v>4.166666666666666</v>
      </c>
      <c r="T41" s="22">
        <v>0</v>
      </c>
      <c r="U41" s="40">
        <f t="shared" si="30"/>
        <v>0</v>
      </c>
      <c r="V41" s="92">
        <f t="shared" si="31"/>
        <v>0</v>
      </c>
      <c r="W41" s="22">
        <v>0</v>
      </c>
      <c r="X41" s="40">
        <f t="shared" si="32"/>
        <v>0</v>
      </c>
      <c r="Y41" s="37">
        <f t="shared" si="33"/>
        <v>0</v>
      </c>
      <c r="Z41" s="78"/>
      <c r="AA41" s="73"/>
      <c r="AB41" s="73"/>
      <c r="AC41" s="107"/>
      <c r="AD41" s="107"/>
      <c r="AE41" s="107"/>
    </row>
    <row r="42" spans="1:31" ht="22.5" customHeight="1" thickBot="1">
      <c r="A42" s="5" t="s">
        <v>13</v>
      </c>
      <c r="B42" s="133">
        <v>10</v>
      </c>
      <c r="C42" s="33">
        <f t="shared" si="18"/>
        <v>132.85505513484787</v>
      </c>
      <c r="D42" s="93">
        <f t="shared" si="19"/>
        <v>13.157894736842104</v>
      </c>
      <c r="E42" s="16">
        <v>1</v>
      </c>
      <c r="F42" s="33">
        <f t="shared" si="20"/>
        <v>13.28550551348479</v>
      </c>
      <c r="G42" s="93">
        <f t="shared" si="21"/>
        <v>1.3157894736842104</v>
      </c>
      <c r="H42" s="16">
        <v>1</v>
      </c>
      <c r="I42" s="33">
        <f t="shared" si="22"/>
        <v>13.28550551348479</v>
      </c>
      <c r="J42" s="93">
        <f t="shared" si="23"/>
        <v>1.3157894736842104</v>
      </c>
      <c r="K42" s="16">
        <v>1</v>
      </c>
      <c r="L42" s="33">
        <f t="shared" si="24"/>
        <v>13.28550551348479</v>
      </c>
      <c r="M42" s="93">
        <f t="shared" si="25"/>
        <v>1.3157894736842104</v>
      </c>
      <c r="N42" s="16">
        <v>0</v>
      </c>
      <c r="O42" s="33">
        <f t="shared" si="26"/>
        <v>0</v>
      </c>
      <c r="P42" s="93">
        <f t="shared" si="27"/>
        <v>0</v>
      </c>
      <c r="Q42" s="16">
        <v>1</v>
      </c>
      <c r="R42" s="33">
        <f t="shared" si="28"/>
        <v>13.28550551348479</v>
      </c>
      <c r="S42" s="93">
        <f t="shared" si="29"/>
        <v>1.3157894736842104</v>
      </c>
      <c r="T42" s="16">
        <v>0</v>
      </c>
      <c r="U42" s="33">
        <f t="shared" si="30"/>
        <v>0</v>
      </c>
      <c r="V42" s="93">
        <f t="shared" si="31"/>
        <v>0</v>
      </c>
      <c r="W42" s="16">
        <v>0</v>
      </c>
      <c r="X42" s="33">
        <f t="shared" si="32"/>
        <v>0</v>
      </c>
      <c r="Y42" s="34">
        <f t="shared" si="33"/>
        <v>0</v>
      </c>
      <c r="Z42" s="78"/>
      <c r="AA42" s="73"/>
      <c r="AB42" s="73"/>
      <c r="AC42" s="107"/>
      <c r="AD42" s="107"/>
      <c r="AE42" s="107"/>
    </row>
    <row r="43" spans="1:31" ht="22.5" customHeight="1" thickBot="1">
      <c r="A43" s="10" t="s">
        <v>5</v>
      </c>
      <c r="B43" s="19">
        <f>SUM(B44:B46)</f>
        <v>52</v>
      </c>
      <c r="C43" s="46">
        <f t="shared" si="18"/>
        <v>151.45778114350625</v>
      </c>
      <c r="D43" s="46">
        <f t="shared" si="19"/>
        <v>11.403508771929824</v>
      </c>
      <c r="E43" s="20">
        <f>SUM(E44:E46)</f>
        <v>19</v>
      </c>
      <c r="F43" s="46">
        <f t="shared" si="20"/>
        <v>55.34034311012728</v>
      </c>
      <c r="G43" s="46">
        <f t="shared" si="21"/>
        <v>4.166666666666666</v>
      </c>
      <c r="H43" s="20">
        <f>SUM(H44:H46)</f>
        <v>21</v>
      </c>
      <c r="I43" s="46">
        <f t="shared" si="22"/>
        <v>61.16564238487752</v>
      </c>
      <c r="J43" s="95">
        <f t="shared" si="23"/>
        <v>4.605263157894736</v>
      </c>
      <c r="K43" s="23">
        <f>SUM(K44:K46)</f>
        <v>6</v>
      </c>
      <c r="L43" s="46">
        <f t="shared" si="24"/>
        <v>17.475897824250723</v>
      </c>
      <c r="M43" s="95">
        <f t="shared" si="25"/>
        <v>1.3157894736842104</v>
      </c>
      <c r="N43" s="23">
        <f>SUM(N44:N46)</f>
        <v>2</v>
      </c>
      <c r="O43" s="46">
        <f t="shared" si="26"/>
        <v>5.825299274750241</v>
      </c>
      <c r="P43" s="95">
        <f t="shared" si="27"/>
        <v>0.43859649122807015</v>
      </c>
      <c r="Q43" s="23">
        <f>SUM(Q44:Q46)</f>
        <v>9</v>
      </c>
      <c r="R43" s="46">
        <f t="shared" si="28"/>
        <v>26.21384673637608</v>
      </c>
      <c r="S43" s="95">
        <f t="shared" si="29"/>
        <v>1.9736842105263157</v>
      </c>
      <c r="T43" s="23">
        <f>SUM(T44:T46)</f>
        <v>3</v>
      </c>
      <c r="U43" s="46">
        <f t="shared" si="30"/>
        <v>8.737948912125361</v>
      </c>
      <c r="V43" s="95">
        <f t="shared" si="31"/>
        <v>0.6578947368421052</v>
      </c>
      <c r="W43" s="23">
        <f>SUM(W44:W46)</f>
        <v>0</v>
      </c>
      <c r="X43" s="46">
        <f t="shared" si="32"/>
        <v>0</v>
      </c>
      <c r="Y43" s="48">
        <f t="shared" si="33"/>
        <v>0</v>
      </c>
      <c r="Z43" s="78"/>
      <c r="AA43" s="73"/>
      <c r="AB43" s="73"/>
      <c r="AC43" s="107"/>
      <c r="AD43" s="107"/>
      <c r="AE43" s="107"/>
    </row>
    <row r="44" spans="1:31" ht="22.5" customHeight="1">
      <c r="A44" s="3" t="s">
        <v>14</v>
      </c>
      <c r="B44" s="134">
        <v>19</v>
      </c>
      <c r="C44" s="39">
        <f t="shared" si="18"/>
        <v>176.6948758486004</v>
      </c>
      <c r="D44" s="91">
        <f t="shared" si="19"/>
        <v>9.644670050761421</v>
      </c>
      <c r="E44" s="21">
        <v>6</v>
      </c>
      <c r="F44" s="39">
        <f t="shared" si="20"/>
        <v>55.798381846926446</v>
      </c>
      <c r="G44" s="91">
        <f t="shared" si="21"/>
        <v>3.0456852791878175</v>
      </c>
      <c r="H44" s="21">
        <v>8</v>
      </c>
      <c r="I44" s="39">
        <f t="shared" si="22"/>
        <v>74.39784246256858</v>
      </c>
      <c r="J44" s="91">
        <f t="shared" si="23"/>
        <v>4.060913705583756</v>
      </c>
      <c r="K44" s="21">
        <v>2</v>
      </c>
      <c r="L44" s="39">
        <f t="shared" si="24"/>
        <v>18.599460615642144</v>
      </c>
      <c r="M44" s="91">
        <f t="shared" si="25"/>
        <v>1.015228426395939</v>
      </c>
      <c r="N44" s="21">
        <v>1</v>
      </c>
      <c r="O44" s="39">
        <f t="shared" si="26"/>
        <v>9.299730307821072</v>
      </c>
      <c r="P44" s="91">
        <f t="shared" si="27"/>
        <v>0.5076142131979695</v>
      </c>
      <c r="Q44" s="21">
        <v>2</v>
      </c>
      <c r="R44" s="39">
        <f t="shared" si="28"/>
        <v>18.599460615642144</v>
      </c>
      <c r="S44" s="91">
        <f t="shared" si="29"/>
        <v>1.015228426395939</v>
      </c>
      <c r="T44" s="21">
        <v>1</v>
      </c>
      <c r="U44" s="39">
        <f t="shared" si="30"/>
        <v>9.299730307821072</v>
      </c>
      <c r="V44" s="91">
        <f t="shared" si="31"/>
        <v>0.5076142131979695</v>
      </c>
      <c r="W44" s="21">
        <v>0</v>
      </c>
      <c r="X44" s="39">
        <f t="shared" si="32"/>
        <v>0</v>
      </c>
      <c r="Y44" s="43">
        <f t="shared" si="33"/>
        <v>0</v>
      </c>
      <c r="Z44" s="78"/>
      <c r="AA44" s="73"/>
      <c r="AB44" s="73"/>
      <c r="AC44" s="107"/>
      <c r="AD44" s="107"/>
      <c r="AE44" s="107"/>
    </row>
    <row r="45" spans="1:31" ht="22.5" customHeight="1">
      <c r="A45" s="4" t="s">
        <v>15</v>
      </c>
      <c r="B45" s="135">
        <v>14</v>
      </c>
      <c r="C45" s="40">
        <f t="shared" si="18"/>
        <v>121.1177437494593</v>
      </c>
      <c r="D45" s="92">
        <f t="shared" si="19"/>
        <v>10.76923076923077</v>
      </c>
      <c r="E45" s="22">
        <v>8</v>
      </c>
      <c r="F45" s="40">
        <f t="shared" si="20"/>
        <v>69.2101392854053</v>
      </c>
      <c r="G45" s="92">
        <f t="shared" si="21"/>
        <v>6.153846153846154</v>
      </c>
      <c r="H45" s="22">
        <v>7</v>
      </c>
      <c r="I45" s="40">
        <f t="shared" si="22"/>
        <v>60.55887187472965</v>
      </c>
      <c r="J45" s="92">
        <f t="shared" si="23"/>
        <v>5.384615384615385</v>
      </c>
      <c r="K45" s="22">
        <v>3</v>
      </c>
      <c r="L45" s="40">
        <f t="shared" si="24"/>
        <v>25.95380223202699</v>
      </c>
      <c r="M45" s="92">
        <f t="shared" si="25"/>
        <v>2.307692307692308</v>
      </c>
      <c r="N45" s="22">
        <v>0</v>
      </c>
      <c r="O45" s="40">
        <f t="shared" si="26"/>
        <v>0</v>
      </c>
      <c r="P45" s="92">
        <f t="shared" si="27"/>
        <v>0</v>
      </c>
      <c r="Q45" s="22">
        <v>5</v>
      </c>
      <c r="R45" s="40">
        <f t="shared" si="28"/>
        <v>43.25633705337832</v>
      </c>
      <c r="S45" s="92">
        <f t="shared" si="29"/>
        <v>3.8461538461538463</v>
      </c>
      <c r="T45" s="22">
        <v>0</v>
      </c>
      <c r="U45" s="40">
        <f t="shared" si="30"/>
        <v>0</v>
      </c>
      <c r="V45" s="92">
        <f t="shared" si="31"/>
        <v>0</v>
      </c>
      <c r="W45" s="22">
        <v>0</v>
      </c>
      <c r="X45" s="40">
        <f t="shared" si="32"/>
        <v>0</v>
      </c>
      <c r="Y45" s="37">
        <f t="shared" si="33"/>
        <v>0</v>
      </c>
      <c r="Z45" s="78"/>
      <c r="AA45" s="73"/>
      <c r="AB45" s="73"/>
      <c r="AC45" s="107"/>
      <c r="AD45" s="107"/>
      <c r="AE45" s="107"/>
    </row>
    <row r="46" spans="1:31" ht="22.5" customHeight="1" thickBot="1">
      <c r="A46" s="7" t="s">
        <v>16</v>
      </c>
      <c r="B46" s="136">
        <v>19</v>
      </c>
      <c r="C46" s="41">
        <f t="shared" si="18"/>
        <v>158.056734048748</v>
      </c>
      <c r="D46" s="94">
        <f t="shared" si="19"/>
        <v>14.728682170542637</v>
      </c>
      <c r="E46" s="25">
        <v>5</v>
      </c>
      <c r="F46" s="41">
        <f t="shared" si="20"/>
        <v>41.59387738124948</v>
      </c>
      <c r="G46" s="94">
        <f t="shared" si="21"/>
        <v>3.875968992248062</v>
      </c>
      <c r="H46" s="25">
        <v>6</v>
      </c>
      <c r="I46" s="41">
        <f t="shared" si="22"/>
        <v>49.91265285749938</v>
      </c>
      <c r="J46" s="94">
        <f t="shared" si="23"/>
        <v>4.651162790697675</v>
      </c>
      <c r="K46" s="25">
        <v>1</v>
      </c>
      <c r="L46" s="41">
        <f t="shared" si="24"/>
        <v>8.318775476249897</v>
      </c>
      <c r="M46" s="94">
        <f t="shared" si="25"/>
        <v>0.7751937984496124</v>
      </c>
      <c r="N46" s="25">
        <v>1</v>
      </c>
      <c r="O46" s="41">
        <f t="shared" si="26"/>
        <v>8.318775476249897</v>
      </c>
      <c r="P46" s="94">
        <f t="shared" si="27"/>
        <v>0.7751937984496124</v>
      </c>
      <c r="Q46" s="25">
        <v>2</v>
      </c>
      <c r="R46" s="41">
        <f t="shared" si="28"/>
        <v>16.637550952499794</v>
      </c>
      <c r="S46" s="94">
        <f t="shared" si="29"/>
        <v>1.550387596899225</v>
      </c>
      <c r="T46" s="25">
        <v>2</v>
      </c>
      <c r="U46" s="41">
        <f t="shared" si="30"/>
        <v>16.637550952499794</v>
      </c>
      <c r="V46" s="94">
        <f t="shared" si="31"/>
        <v>1.550387596899225</v>
      </c>
      <c r="W46" s="25">
        <v>0</v>
      </c>
      <c r="X46" s="41">
        <f t="shared" si="32"/>
        <v>0</v>
      </c>
      <c r="Y46" s="44">
        <f t="shared" si="33"/>
        <v>0</v>
      </c>
      <c r="Z46" s="78"/>
      <c r="AA46" s="73"/>
      <c r="AB46" s="73"/>
      <c r="AC46" s="107"/>
      <c r="AD46" s="107"/>
      <c r="AE46" s="107"/>
    </row>
    <row r="47" spans="1:31" ht="61.5" customHeight="1">
      <c r="A47" s="173" t="s">
        <v>51</v>
      </c>
      <c r="B47" s="174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07"/>
      <c r="AA47" s="107"/>
      <c r="AB47" s="107"/>
      <c r="AC47" s="107"/>
      <c r="AD47" s="107"/>
      <c r="AE47" s="107"/>
    </row>
    <row r="48" spans="1:25" ht="14.25">
      <c r="A48" s="176" t="s">
        <v>46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74"/>
      <c r="R48" s="74"/>
      <c r="S48" s="74"/>
      <c r="T48" s="74"/>
      <c r="U48" s="74"/>
      <c r="V48" s="74"/>
      <c r="W48" s="74"/>
      <c r="X48" s="74"/>
      <c r="Y48" s="75"/>
    </row>
    <row r="50" spans="3:28" ht="13.5">
      <c r="C50" s="148"/>
      <c r="D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</row>
  </sheetData>
  <sheetProtection/>
  <mergeCells count="27">
    <mergeCell ref="A5:A7"/>
    <mergeCell ref="H6:I6"/>
    <mergeCell ref="A29:A30"/>
    <mergeCell ref="Z29:AA29"/>
    <mergeCell ref="AD5:AE5"/>
    <mergeCell ref="AD6:AE6"/>
    <mergeCell ref="AD7:AE7"/>
    <mergeCell ref="T6:U6"/>
    <mergeCell ref="B5:D6"/>
    <mergeCell ref="E5:G6"/>
    <mergeCell ref="H5:S5"/>
    <mergeCell ref="T5:AB5"/>
    <mergeCell ref="K6:M6"/>
    <mergeCell ref="N6:P6"/>
    <mergeCell ref="Q6:S6"/>
    <mergeCell ref="W6:Y6"/>
    <mergeCell ref="Z6:AB6"/>
    <mergeCell ref="A47:Y47"/>
    <mergeCell ref="A48:P48"/>
    <mergeCell ref="B29:D29"/>
    <mergeCell ref="E29:G29"/>
    <mergeCell ref="H29:J29"/>
    <mergeCell ref="K29:M29"/>
    <mergeCell ref="N29:P29"/>
    <mergeCell ref="Q29:S29"/>
    <mergeCell ref="T29:V29"/>
    <mergeCell ref="W29:Y29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landscape" paperSize="9" scale="50" r:id="rId1"/>
  <headerFooter alignWithMargins="0">
    <oddFooter>&amp;L&amp;14西濃地域の公衆衛生2014&amp;C&amp;14－　22　－&amp;R&amp;14第２章　人口動態統計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9"/>
  <sheetViews>
    <sheetView view="pageBreakPreview" zoomScale="70" zoomScaleNormal="80" zoomScaleSheetLayoutView="70" zoomScalePageLayoutView="0" workbookViewId="0" topLeftCell="A1">
      <selection activeCell="T23" sqref="T23"/>
    </sheetView>
  </sheetViews>
  <sheetFormatPr defaultColWidth="9.00390625" defaultRowHeight="13.5"/>
  <cols>
    <col min="1" max="1" width="9.75390625" style="108" customWidth="1"/>
    <col min="2" max="2" width="9.625" style="108" customWidth="1"/>
    <col min="3" max="28" width="7.625" style="108" customWidth="1"/>
    <col min="29" max="29" width="4.125" style="108" customWidth="1"/>
    <col min="30" max="30" width="8.625" style="108" customWidth="1"/>
    <col min="31" max="31" width="13.375" style="108" customWidth="1"/>
    <col min="32" max="16384" width="9.00390625" style="108" customWidth="1"/>
  </cols>
  <sheetData>
    <row r="1" spans="1:31" ht="17.25">
      <c r="A1" s="2" t="s">
        <v>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</row>
    <row r="2" spans="1:31" ht="13.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</row>
    <row r="3" spans="1:31" ht="17.25">
      <c r="A3" s="2" t="s">
        <v>18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AB3" s="30" t="s">
        <v>52</v>
      </c>
      <c r="AC3" s="107"/>
      <c r="AD3" s="107"/>
      <c r="AE3" s="107"/>
    </row>
    <row r="4" spans="1:31" ht="14.25" thickBo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</row>
    <row r="5" spans="1:31" s="12" customFormat="1" ht="19.5" customHeight="1">
      <c r="A5" s="167"/>
      <c r="B5" s="159" t="s">
        <v>24</v>
      </c>
      <c r="C5" s="177"/>
      <c r="D5" s="178"/>
      <c r="E5" s="180" t="s">
        <v>25</v>
      </c>
      <c r="F5" s="177"/>
      <c r="G5" s="178"/>
      <c r="H5" s="180" t="s">
        <v>26</v>
      </c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8"/>
      <c r="T5" s="180" t="s">
        <v>43</v>
      </c>
      <c r="U5" s="177"/>
      <c r="V5" s="177"/>
      <c r="W5" s="177"/>
      <c r="X5" s="177"/>
      <c r="Y5" s="177"/>
      <c r="Z5" s="177"/>
      <c r="AA5" s="177"/>
      <c r="AB5" s="160"/>
      <c r="AC5" s="11"/>
      <c r="AD5" s="159" t="s">
        <v>50</v>
      </c>
      <c r="AE5" s="160"/>
    </row>
    <row r="6" spans="1:31" s="12" customFormat="1" ht="19.5" customHeight="1" thickBot="1">
      <c r="A6" s="172"/>
      <c r="B6" s="161"/>
      <c r="C6" s="195"/>
      <c r="D6" s="197"/>
      <c r="E6" s="194"/>
      <c r="F6" s="195"/>
      <c r="G6" s="197"/>
      <c r="H6" s="194"/>
      <c r="I6" s="195"/>
      <c r="J6" s="97"/>
      <c r="K6" s="187" t="s">
        <v>27</v>
      </c>
      <c r="L6" s="188"/>
      <c r="M6" s="189"/>
      <c r="N6" s="187" t="s">
        <v>40</v>
      </c>
      <c r="O6" s="188"/>
      <c r="P6" s="189"/>
      <c r="Q6" s="187" t="s">
        <v>28</v>
      </c>
      <c r="R6" s="188"/>
      <c r="S6" s="189"/>
      <c r="T6" s="194"/>
      <c r="U6" s="195"/>
      <c r="V6" s="72"/>
      <c r="W6" s="187" t="s">
        <v>45</v>
      </c>
      <c r="X6" s="188"/>
      <c r="Y6" s="189"/>
      <c r="Z6" s="187" t="s">
        <v>44</v>
      </c>
      <c r="AA6" s="188"/>
      <c r="AB6" s="190"/>
      <c r="AC6" s="11"/>
      <c r="AD6" s="161" t="s">
        <v>22</v>
      </c>
      <c r="AE6" s="162"/>
    </row>
    <row r="7" spans="1:31" s="12" customFormat="1" ht="19.5" customHeight="1" thickBot="1">
      <c r="A7" s="168"/>
      <c r="B7" s="100" t="s">
        <v>29</v>
      </c>
      <c r="C7" s="101" t="s">
        <v>30</v>
      </c>
      <c r="D7" s="90" t="s">
        <v>42</v>
      </c>
      <c r="E7" s="101" t="s">
        <v>29</v>
      </c>
      <c r="F7" s="101" t="s">
        <v>30</v>
      </c>
      <c r="G7" s="90" t="s">
        <v>42</v>
      </c>
      <c r="H7" s="101" t="s">
        <v>29</v>
      </c>
      <c r="I7" s="101" t="s">
        <v>30</v>
      </c>
      <c r="J7" s="90" t="s">
        <v>42</v>
      </c>
      <c r="K7" s="101" t="s">
        <v>29</v>
      </c>
      <c r="L7" s="101" t="s">
        <v>30</v>
      </c>
      <c r="M7" s="90" t="s">
        <v>42</v>
      </c>
      <c r="N7" s="101" t="s">
        <v>29</v>
      </c>
      <c r="O7" s="101" t="s">
        <v>30</v>
      </c>
      <c r="P7" s="90" t="s">
        <v>42</v>
      </c>
      <c r="Q7" s="101" t="s">
        <v>29</v>
      </c>
      <c r="R7" s="101" t="s">
        <v>30</v>
      </c>
      <c r="S7" s="90" t="s">
        <v>42</v>
      </c>
      <c r="T7" s="101" t="s">
        <v>29</v>
      </c>
      <c r="U7" s="101" t="s">
        <v>30</v>
      </c>
      <c r="V7" s="90" t="s">
        <v>42</v>
      </c>
      <c r="W7" s="101" t="s">
        <v>29</v>
      </c>
      <c r="X7" s="102" t="s">
        <v>30</v>
      </c>
      <c r="Y7" s="90" t="s">
        <v>42</v>
      </c>
      <c r="Z7" s="101" t="s">
        <v>29</v>
      </c>
      <c r="AA7" s="102" t="s">
        <v>30</v>
      </c>
      <c r="AB7" s="103" t="s">
        <v>42</v>
      </c>
      <c r="AC7" s="11"/>
      <c r="AD7" s="163" t="s">
        <v>21</v>
      </c>
      <c r="AE7" s="164"/>
    </row>
    <row r="8" spans="1:32" ht="22.5" customHeight="1">
      <c r="A8" s="3" t="s">
        <v>2</v>
      </c>
      <c r="B8" s="134">
        <v>609752</v>
      </c>
      <c r="C8" s="98">
        <v>945.1</v>
      </c>
      <c r="D8" s="98">
        <f>B8/$B8*100</f>
        <v>100</v>
      </c>
      <c r="E8" s="137">
        <v>147897</v>
      </c>
      <c r="F8" s="98">
        <v>229.2</v>
      </c>
      <c r="G8" s="98">
        <f>E8/$B8*100</f>
        <v>24.25527099542109</v>
      </c>
      <c r="H8" s="137">
        <v>61629</v>
      </c>
      <c r="I8" s="98">
        <v>95.5</v>
      </c>
      <c r="J8" s="98">
        <f>H8/$B8*100</f>
        <v>10.107223920544746</v>
      </c>
      <c r="K8" s="137">
        <v>7756</v>
      </c>
      <c r="L8" s="98">
        <v>12</v>
      </c>
      <c r="M8" s="98">
        <f>K8/$B8*100</f>
        <v>1.2719925477899212</v>
      </c>
      <c r="N8" s="137">
        <v>14999</v>
      </c>
      <c r="O8" s="98">
        <v>23.2</v>
      </c>
      <c r="P8" s="98">
        <f>N8/$B8*100</f>
        <v>2.459852530209003</v>
      </c>
      <c r="Q8" s="137">
        <v>37329</v>
      </c>
      <c r="R8" s="98">
        <v>57.9</v>
      </c>
      <c r="S8" s="98">
        <f>Q8/$B8*100</f>
        <v>6.12199713982078</v>
      </c>
      <c r="T8" s="137">
        <v>105278</v>
      </c>
      <c r="U8" s="98">
        <v>163.2</v>
      </c>
      <c r="V8" s="98">
        <f>T8/$B8*100</f>
        <v>17.26570802555793</v>
      </c>
      <c r="W8" s="137">
        <v>17744</v>
      </c>
      <c r="X8" s="98">
        <v>27.5</v>
      </c>
      <c r="Y8" s="98">
        <f>W8/$B8*100</f>
        <v>2.9100355554389323</v>
      </c>
      <c r="Z8" s="137">
        <v>14981</v>
      </c>
      <c r="AA8" s="99">
        <v>23.2</v>
      </c>
      <c r="AB8" s="104">
        <f>Z8/$B8*100</f>
        <v>2.4569005103714296</v>
      </c>
      <c r="AC8" s="107"/>
      <c r="AD8" s="138" t="s">
        <v>2</v>
      </c>
      <c r="AE8" s="110">
        <v>64518000</v>
      </c>
      <c r="AF8" s="108" t="s">
        <v>39</v>
      </c>
    </row>
    <row r="9" spans="1:32" ht="22.5" customHeight="1" thickBot="1">
      <c r="A9" s="5" t="s">
        <v>3</v>
      </c>
      <c r="B9" s="111">
        <v>10350</v>
      </c>
      <c r="C9" s="106">
        <f aca="true" t="shared" si="0" ref="C9:C23">B9/$AE9*100000</f>
        <v>995.1923076923077</v>
      </c>
      <c r="D9" s="32">
        <f>B9/$B9*100</f>
        <v>100</v>
      </c>
      <c r="E9" s="139">
        <v>2446</v>
      </c>
      <c r="F9" s="106">
        <f>E9/$AE9*100000</f>
        <v>235.1923076923077</v>
      </c>
      <c r="G9" s="32">
        <f>E9/$B9*100</f>
        <v>23.632850241545896</v>
      </c>
      <c r="H9" s="139">
        <v>1027</v>
      </c>
      <c r="I9" s="106">
        <f>H9/$AE9*100000</f>
        <v>98.75000000000001</v>
      </c>
      <c r="J9" s="32">
        <f>H9/$B9*100</f>
        <v>9.922705314009663</v>
      </c>
      <c r="K9" s="139">
        <v>148</v>
      </c>
      <c r="L9" s="106">
        <f>K9/$AE9*100000</f>
        <v>14.230769230769232</v>
      </c>
      <c r="M9" s="32">
        <f>K9/$B9*100</f>
        <v>1.4299516908212562</v>
      </c>
      <c r="N9" s="139">
        <v>237</v>
      </c>
      <c r="O9" s="106">
        <f>N9/$AE9*100000</f>
        <v>22.78846153846154</v>
      </c>
      <c r="P9" s="32">
        <f>N9/$B9*100</f>
        <v>2.289855072463768</v>
      </c>
      <c r="Q9" s="139">
        <v>627</v>
      </c>
      <c r="R9" s="106">
        <f>Q9/$AE9*100000</f>
        <v>60.28846153846154</v>
      </c>
      <c r="S9" s="32">
        <f>Q9/$B9*100</f>
        <v>6.057971014492754</v>
      </c>
      <c r="T9" s="139">
        <v>1867</v>
      </c>
      <c r="U9" s="106">
        <f>T9/$AE9*100000</f>
        <v>179.51923076923077</v>
      </c>
      <c r="V9" s="32">
        <f>T9/$B9*100</f>
        <v>18.03864734299517</v>
      </c>
      <c r="W9" s="139">
        <v>328</v>
      </c>
      <c r="X9" s="106">
        <f>W9/$AE9*100000</f>
        <v>31.538461538461537</v>
      </c>
      <c r="Y9" s="32">
        <f>W9/$B9*100</f>
        <v>3.169082125603865</v>
      </c>
      <c r="Z9" s="16">
        <v>153</v>
      </c>
      <c r="AA9" s="106">
        <f>Z9/$AE9*100000</f>
        <v>14.711538461538462</v>
      </c>
      <c r="AB9" s="36">
        <f>Z9/$B9*100</f>
        <v>1.4782608695652173</v>
      </c>
      <c r="AC9" s="107"/>
      <c r="AD9" s="140" t="s">
        <v>3</v>
      </c>
      <c r="AE9" s="141">
        <v>1040000</v>
      </c>
      <c r="AF9" s="108" t="s">
        <v>39</v>
      </c>
    </row>
    <row r="10" spans="1:31" ht="22.5" customHeight="1" thickBot="1">
      <c r="A10" s="6" t="s">
        <v>4</v>
      </c>
      <c r="B10" s="27">
        <f>B11+B20</f>
        <v>1976</v>
      </c>
      <c r="C10" s="38">
        <f t="shared" si="0"/>
        <v>1015.5884605303058</v>
      </c>
      <c r="D10" s="38">
        <f aca="true" t="shared" si="1" ref="D10:D23">B10/$B10*100</f>
        <v>100</v>
      </c>
      <c r="E10" s="28">
        <f>E11+E20</f>
        <v>482</v>
      </c>
      <c r="F10" s="38">
        <f aca="true" t="shared" si="2" ref="F10:F23">E10/$AE10*100000</f>
        <v>247.72957387429523</v>
      </c>
      <c r="G10" s="38">
        <f aca="true" t="shared" si="3" ref="G10:G23">E10/$B10*100</f>
        <v>24.392712550607285</v>
      </c>
      <c r="H10" s="28">
        <f>H11+H20</f>
        <v>183</v>
      </c>
      <c r="I10" s="38">
        <f aca="true" t="shared" si="4" ref="I10:I23">H10/$AE10*100000</f>
        <v>94.05500418878844</v>
      </c>
      <c r="J10" s="38">
        <f aca="true" t="shared" si="5" ref="J10:J23">H10/$B10*100</f>
        <v>9.261133603238866</v>
      </c>
      <c r="K10" s="28">
        <f>K11+K20</f>
        <v>29</v>
      </c>
      <c r="L10" s="38">
        <f aca="true" t="shared" si="6" ref="L10:L23">K10/$AE10*100000</f>
        <v>14.90489137417959</v>
      </c>
      <c r="M10" s="38">
        <f aca="true" t="shared" si="7" ref="M10:M23">K10/$B10*100</f>
        <v>1.4676113360323886</v>
      </c>
      <c r="N10" s="28">
        <f>N11+N20</f>
        <v>38</v>
      </c>
      <c r="O10" s="38">
        <f aca="true" t="shared" si="8" ref="O10:O23">N10/$AE10*100000</f>
        <v>19.530547317890495</v>
      </c>
      <c r="P10" s="38">
        <f aca="true" t="shared" si="9" ref="P10:P23">N10/$B10*100</f>
        <v>1.9230769230769231</v>
      </c>
      <c r="Q10" s="28">
        <f>Q11+Q20</f>
        <v>113</v>
      </c>
      <c r="R10" s="38">
        <f aca="true" t="shared" si="10" ref="R10:R23">Q10/$AE10*100000</f>
        <v>58.07768018214805</v>
      </c>
      <c r="S10" s="38">
        <f aca="true" t="shared" si="11" ref="S10:S23">Q10/$B10*100</f>
        <v>5.718623481781377</v>
      </c>
      <c r="T10" s="28">
        <f>T11+T20</f>
        <v>409</v>
      </c>
      <c r="U10" s="38">
        <f aca="true" t="shared" si="12" ref="U10:U23">T10/$AE10*100000</f>
        <v>210.21036455308456</v>
      </c>
      <c r="V10" s="38">
        <f aca="true" t="shared" si="13" ref="V10:V23">T10/$B10*100</f>
        <v>20.698380566801617</v>
      </c>
      <c r="W10" s="28">
        <f>W11+W20</f>
        <v>52</v>
      </c>
      <c r="X10" s="38">
        <f aca="true" t="shared" si="14" ref="X10:X23">W10/$AE10*100000</f>
        <v>26.726012119218574</v>
      </c>
      <c r="Y10" s="38">
        <f aca="true" t="shared" si="15" ref="Y10:Y23">W10/$B10*100</f>
        <v>2.631578947368421</v>
      </c>
      <c r="Z10" s="28">
        <f>Z11+Z20</f>
        <v>48</v>
      </c>
      <c r="AA10" s="96">
        <f aca="true" t="shared" si="16" ref="AA10:AA23">Z10/$AE10*100000</f>
        <v>24.67016503312484</v>
      </c>
      <c r="AB10" s="42">
        <f aca="true" t="shared" si="17" ref="AB10:AB23">Z10/$B10*100</f>
        <v>2.42914979757085</v>
      </c>
      <c r="AC10" s="107"/>
      <c r="AD10" s="142" t="s">
        <v>4</v>
      </c>
      <c r="AE10" s="117">
        <f>AE11+AE20</f>
        <v>194567</v>
      </c>
    </row>
    <row r="11" spans="1:31" ht="22.5" customHeight="1" thickBot="1">
      <c r="A11" s="6" t="s">
        <v>5</v>
      </c>
      <c r="B11" s="27">
        <f>SUM(B12:B19)</f>
        <v>1537</v>
      </c>
      <c r="C11" s="38">
        <f t="shared" si="0"/>
        <v>973.2467943644135</v>
      </c>
      <c r="D11" s="38">
        <f t="shared" si="1"/>
        <v>100</v>
      </c>
      <c r="E11" s="28">
        <f>SUM(E12:E19)</f>
        <v>378</v>
      </c>
      <c r="F11" s="38">
        <f t="shared" si="2"/>
        <v>239.3541237929397</v>
      </c>
      <c r="G11" s="38">
        <f t="shared" si="3"/>
        <v>24.593363695510735</v>
      </c>
      <c r="H11" s="28">
        <f>SUM(H12:H19)</f>
        <v>143</v>
      </c>
      <c r="I11" s="38">
        <f t="shared" si="4"/>
        <v>90.54931138198512</v>
      </c>
      <c r="J11" s="38">
        <f t="shared" si="5"/>
        <v>9.303838646714379</v>
      </c>
      <c r="K11" s="28">
        <f>SUM(K12:K19)</f>
        <v>23</v>
      </c>
      <c r="L11" s="38">
        <f t="shared" si="6"/>
        <v>14.563875257242362</v>
      </c>
      <c r="M11" s="38">
        <f t="shared" si="7"/>
        <v>1.4964216005204944</v>
      </c>
      <c r="N11" s="28">
        <f>SUM(N12:N19)</f>
        <v>30</v>
      </c>
      <c r="O11" s="38">
        <f t="shared" si="8"/>
        <v>18.99635903118569</v>
      </c>
      <c r="P11" s="38">
        <f t="shared" si="9"/>
        <v>1.951854261548471</v>
      </c>
      <c r="Q11" s="28">
        <f>SUM(Q12:Q19)</f>
        <v>88</v>
      </c>
      <c r="R11" s="38">
        <f t="shared" si="10"/>
        <v>55.72265315814469</v>
      </c>
      <c r="S11" s="38">
        <f t="shared" si="11"/>
        <v>5.725439167208848</v>
      </c>
      <c r="T11" s="28">
        <f>SUM(T12:T19)</f>
        <v>340</v>
      </c>
      <c r="U11" s="38">
        <f t="shared" si="12"/>
        <v>215.29206902010446</v>
      </c>
      <c r="V11" s="38">
        <f t="shared" si="13"/>
        <v>22.121014964216005</v>
      </c>
      <c r="W11" s="28">
        <f>SUM(W12:W19)</f>
        <v>35</v>
      </c>
      <c r="X11" s="38">
        <f t="shared" si="14"/>
        <v>22.162418869716635</v>
      </c>
      <c r="Y11" s="38">
        <f t="shared" si="15"/>
        <v>2.277163305139883</v>
      </c>
      <c r="Z11" s="28">
        <f>SUM(Z12:Z19)</f>
        <v>39</v>
      </c>
      <c r="AA11" s="96">
        <f t="shared" si="16"/>
        <v>24.695266740541395</v>
      </c>
      <c r="AB11" s="42">
        <f t="shared" si="17"/>
        <v>2.5374105400130125</v>
      </c>
      <c r="AC11" s="107"/>
      <c r="AD11" s="143" t="s">
        <v>5</v>
      </c>
      <c r="AE11" s="117">
        <f>SUM(AE12:AE19)</f>
        <v>157925</v>
      </c>
    </row>
    <row r="12" spans="1:31" ht="22.5" customHeight="1">
      <c r="A12" s="3" t="s">
        <v>6</v>
      </c>
      <c r="B12" s="118">
        <v>791</v>
      </c>
      <c r="C12" s="39">
        <f t="shared" si="0"/>
        <v>958.3116269490315</v>
      </c>
      <c r="D12" s="39">
        <f t="shared" si="1"/>
        <v>100</v>
      </c>
      <c r="E12" s="29">
        <v>204</v>
      </c>
      <c r="F12" s="39">
        <f t="shared" si="2"/>
        <v>247.1499012611914</v>
      </c>
      <c r="G12" s="39">
        <f t="shared" si="3"/>
        <v>25.790139064475348</v>
      </c>
      <c r="H12" s="137">
        <v>85</v>
      </c>
      <c r="I12" s="39">
        <f t="shared" si="4"/>
        <v>102.97912552549643</v>
      </c>
      <c r="J12" s="39">
        <f t="shared" si="5"/>
        <v>10.745891276864729</v>
      </c>
      <c r="K12" s="29">
        <v>13</v>
      </c>
      <c r="L12" s="39">
        <f t="shared" si="6"/>
        <v>15.749748609781804</v>
      </c>
      <c r="M12" s="39">
        <f t="shared" si="7"/>
        <v>1.643489254108723</v>
      </c>
      <c r="N12" s="29">
        <v>17</v>
      </c>
      <c r="O12" s="39">
        <f t="shared" si="8"/>
        <v>20.595825105099284</v>
      </c>
      <c r="P12" s="39">
        <f t="shared" si="9"/>
        <v>2.1491782553729455</v>
      </c>
      <c r="Q12" s="29">
        <v>53</v>
      </c>
      <c r="R12" s="39">
        <f t="shared" si="10"/>
        <v>64.21051356295659</v>
      </c>
      <c r="S12" s="39">
        <f t="shared" si="11"/>
        <v>6.700379266750948</v>
      </c>
      <c r="T12" s="29">
        <v>159</v>
      </c>
      <c r="U12" s="39">
        <f t="shared" si="12"/>
        <v>192.63154068886976</v>
      </c>
      <c r="V12" s="39">
        <f t="shared" si="13"/>
        <v>20.101137800252843</v>
      </c>
      <c r="W12" s="29">
        <v>18</v>
      </c>
      <c r="X12" s="39">
        <f t="shared" si="14"/>
        <v>21.807344228928656</v>
      </c>
      <c r="Y12" s="39">
        <f t="shared" si="15"/>
        <v>2.275600505689001</v>
      </c>
      <c r="Z12" s="29">
        <v>20</v>
      </c>
      <c r="AA12" s="91">
        <f t="shared" si="16"/>
        <v>24.230382476587394</v>
      </c>
      <c r="AB12" s="43">
        <f t="shared" si="17"/>
        <v>2.5284450063211126</v>
      </c>
      <c r="AC12" s="107"/>
      <c r="AD12" s="138" t="s">
        <v>6</v>
      </c>
      <c r="AE12" s="152">
        <v>82541</v>
      </c>
    </row>
    <row r="13" spans="1:31" ht="22.5" customHeight="1">
      <c r="A13" s="4" t="s">
        <v>7</v>
      </c>
      <c r="B13" s="121">
        <v>194</v>
      </c>
      <c r="C13" s="40">
        <f t="shared" si="0"/>
        <v>1038.5994967610686</v>
      </c>
      <c r="D13" s="40">
        <f t="shared" si="1"/>
        <v>100</v>
      </c>
      <c r="E13" s="26">
        <v>41</v>
      </c>
      <c r="F13" s="40">
        <f t="shared" si="2"/>
        <v>219.49783178971038</v>
      </c>
      <c r="G13" s="40">
        <f t="shared" si="3"/>
        <v>21.1340206185567</v>
      </c>
      <c r="H13" s="158">
        <v>17</v>
      </c>
      <c r="I13" s="40">
        <f t="shared" si="4"/>
        <v>91.01129610792869</v>
      </c>
      <c r="J13" s="40">
        <f t="shared" si="5"/>
        <v>8.762886597938143</v>
      </c>
      <c r="K13" s="26">
        <v>3</v>
      </c>
      <c r="L13" s="40">
        <f t="shared" si="6"/>
        <v>16.06081696022271</v>
      </c>
      <c r="M13" s="40">
        <f t="shared" si="7"/>
        <v>1.5463917525773196</v>
      </c>
      <c r="N13" s="26">
        <v>3</v>
      </c>
      <c r="O13" s="40">
        <f t="shared" si="8"/>
        <v>16.06081696022271</v>
      </c>
      <c r="P13" s="40">
        <f t="shared" si="9"/>
        <v>1.5463917525773196</v>
      </c>
      <c r="Q13" s="26">
        <v>11</v>
      </c>
      <c r="R13" s="40">
        <f t="shared" si="10"/>
        <v>58.88966218748327</v>
      </c>
      <c r="S13" s="40">
        <f t="shared" si="11"/>
        <v>5.670103092783505</v>
      </c>
      <c r="T13" s="26">
        <v>53</v>
      </c>
      <c r="U13" s="40">
        <f t="shared" si="12"/>
        <v>283.7410996306012</v>
      </c>
      <c r="V13" s="40">
        <f t="shared" si="13"/>
        <v>27.31958762886598</v>
      </c>
      <c r="W13" s="26">
        <v>6</v>
      </c>
      <c r="X13" s="40">
        <f t="shared" si="14"/>
        <v>32.12163392044542</v>
      </c>
      <c r="Y13" s="40">
        <f t="shared" si="15"/>
        <v>3.0927835051546393</v>
      </c>
      <c r="Z13" s="26">
        <v>7</v>
      </c>
      <c r="AA13" s="92">
        <f t="shared" si="16"/>
        <v>37.47523957385299</v>
      </c>
      <c r="AB13" s="37">
        <f t="shared" si="17"/>
        <v>3.608247422680412</v>
      </c>
      <c r="AC13" s="107"/>
      <c r="AD13" s="140" t="s">
        <v>7</v>
      </c>
      <c r="AE13" s="153">
        <v>18679</v>
      </c>
    </row>
    <row r="14" spans="1:31" ht="22.5" customHeight="1">
      <c r="A14" s="4" t="s">
        <v>8</v>
      </c>
      <c r="B14" s="121">
        <v>149</v>
      </c>
      <c r="C14" s="40">
        <f t="shared" si="0"/>
        <v>958.137740338242</v>
      </c>
      <c r="D14" s="40">
        <f t="shared" si="1"/>
        <v>100</v>
      </c>
      <c r="E14" s="26">
        <v>40</v>
      </c>
      <c r="F14" s="40">
        <f t="shared" si="2"/>
        <v>257.2181853257025</v>
      </c>
      <c r="G14" s="40">
        <f t="shared" si="3"/>
        <v>26.845637583892618</v>
      </c>
      <c r="H14" s="158">
        <v>6</v>
      </c>
      <c r="I14" s="40">
        <f t="shared" si="4"/>
        <v>38.58272779885538</v>
      </c>
      <c r="J14" s="40">
        <f t="shared" si="5"/>
        <v>4.026845637583892</v>
      </c>
      <c r="K14" s="26">
        <v>1</v>
      </c>
      <c r="L14" s="40">
        <f t="shared" si="6"/>
        <v>6.4304546331425625</v>
      </c>
      <c r="M14" s="40">
        <f t="shared" si="7"/>
        <v>0.6711409395973155</v>
      </c>
      <c r="N14" s="26">
        <v>2</v>
      </c>
      <c r="O14" s="40">
        <f t="shared" si="8"/>
        <v>12.860909266285125</v>
      </c>
      <c r="P14" s="40">
        <f t="shared" si="9"/>
        <v>1.342281879194631</v>
      </c>
      <c r="Q14" s="26">
        <v>3</v>
      </c>
      <c r="R14" s="40">
        <f t="shared" si="10"/>
        <v>19.29136389942769</v>
      </c>
      <c r="S14" s="40">
        <f t="shared" si="11"/>
        <v>2.013422818791946</v>
      </c>
      <c r="T14" s="26">
        <v>42</v>
      </c>
      <c r="U14" s="40">
        <f t="shared" si="12"/>
        <v>270.07909459198765</v>
      </c>
      <c r="V14" s="40">
        <f t="shared" si="13"/>
        <v>28.187919463087248</v>
      </c>
      <c r="W14" s="26">
        <v>2</v>
      </c>
      <c r="X14" s="40">
        <f t="shared" si="14"/>
        <v>12.860909266285125</v>
      </c>
      <c r="Y14" s="40">
        <f t="shared" si="15"/>
        <v>1.342281879194631</v>
      </c>
      <c r="Z14" s="26">
        <v>2</v>
      </c>
      <c r="AA14" s="92">
        <f t="shared" si="16"/>
        <v>12.860909266285125</v>
      </c>
      <c r="AB14" s="37">
        <f t="shared" si="17"/>
        <v>1.342281879194631</v>
      </c>
      <c r="AC14" s="107"/>
      <c r="AD14" s="140" t="s">
        <v>8</v>
      </c>
      <c r="AE14" s="153">
        <v>15551</v>
      </c>
    </row>
    <row r="15" spans="1:31" ht="22.5" customHeight="1">
      <c r="A15" s="4" t="s">
        <v>9</v>
      </c>
      <c r="B15" s="121">
        <v>150</v>
      </c>
      <c r="C15" s="40">
        <f t="shared" si="0"/>
        <v>1032.9155763668916</v>
      </c>
      <c r="D15" s="40">
        <f t="shared" si="1"/>
        <v>100</v>
      </c>
      <c r="E15" s="26">
        <v>29</v>
      </c>
      <c r="F15" s="40">
        <f t="shared" si="2"/>
        <v>199.6970114309324</v>
      </c>
      <c r="G15" s="40">
        <f t="shared" si="3"/>
        <v>19.333333333333332</v>
      </c>
      <c r="H15" s="158">
        <v>12</v>
      </c>
      <c r="I15" s="40">
        <f t="shared" si="4"/>
        <v>82.63324610935132</v>
      </c>
      <c r="J15" s="40">
        <f t="shared" si="5"/>
        <v>8</v>
      </c>
      <c r="K15" s="26">
        <v>2</v>
      </c>
      <c r="L15" s="40">
        <f t="shared" si="6"/>
        <v>13.772207684891889</v>
      </c>
      <c r="M15" s="40">
        <f t="shared" si="7"/>
        <v>1.3333333333333335</v>
      </c>
      <c r="N15" s="26">
        <v>2</v>
      </c>
      <c r="O15" s="40">
        <f t="shared" si="8"/>
        <v>13.772207684891889</v>
      </c>
      <c r="P15" s="40">
        <f t="shared" si="9"/>
        <v>1.3333333333333335</v>
      </c>
      <c r="Q15" s="26">
        <v>8</v>
      </c>
      <c r="R15" s="40">
        <f t="shared" si="10"/>
        <v>55.088830739567555</v>
      </c>
      <c r="S15" s="40">
        <f t="shared" si="11"/>
        <v>5.333333333333334</v>
      </c>
      <c r="T15" s="26">
        <v>38</v>
      </c>
      <c r="U15" s="40">
        <f t="shared" si="12"/>
        <v>261.6719460129459</v>
      </c>
      <c r="V15" s="40">
        <f t="shared" si="13"/>
        <v>25.333333333333336</v>
      </c>
      <c r="W15" s="26">
        <v>5</v>
      </c>
      <c r="X15" s="40">
        <f t="shared" si="14"/>
        <v>34.430519212229726</v>
      </c>
      <c r="Y15" s="40">
        <f t="shared" si="15"/>
        <v>3.3333333333333335</v>
      </c>
      <c r="Z15" s="26">
        <v>4</v>
      </c>
      <c r="AA15" s="92">
        <f t="shared" si="16"/>
        <v>27.544415369783778</v>
      </c>
      <c r="AB15" s="37">
        <f t="shared" si="17"/>
        <v>2.666666666666667</v>
      </c>
      <c r="AC15" s="107"/>
      <c r="AD15" s="140" t="s">
        <v>9</v>
      </c>
      <c r="AE15" s="153">
        <v>14522</v>
      </c>
    </row>
    <row r="16" spans="1:31" ht="22.5" customHeight="1">
      <c r="A16" s="4" t="s">
        <v>10</v>
      </c>
      <c r="B16" s="121">
        <v>49</v>
      </c>
      <c r="C16" s="40">
        <f t="shared" si="0"/>
        <v>1244.918699186992</v>
      </c>
      <c r="D16" s="40">
        <f t="shared" si="1"/>
        <v>100</v>
      </c>
      <c r="E16" s="26">
        <v>11</v>
      </c>
      <c r="F16" s="40">
        <f t="shared" si="2"/>
        <v>279.4715447154472</v>
      </c>
      <c r="G16" s="40">
        <f t="shared" si="3"/>
        <v>22.448979591836736</v>
      </c>
      <c r="H16" s="158">
        <v>4</v>
      </c>
      <c r="I16" s="40">
        <f t="shared" si="4"/>
        <v>101.62601626016261</v>
      </c>
      <c r="J16" s="40">
        <f t="shared" si="5"/>
        <v>8.16326530612245</v>
      </c>
      <c r="K16" s="26">
        <v>1</v>
      </c>
      <c r="L16" s="40">
        <f t="shared" si="6"/>
        <v>25.406504065040654</v>
      </c>
      <c r="M16" s="40">
        <f t="shared" si="7"/>
        <v>2.0408163265306123</v>
      </c>
      <c r="N16" s="26">
        <v>1</v>
      </c>
      <c r="O16" s="40">
        <f t="shared" si="8"/>
        <v>25.406504065040654</v>
      </c>
      <c r="P16" s="40">
        <f t="shared" si="9"/>
        <v>2.0408163265306123</v>
      </c>
      <c r="Q16" s="26">
        <v>2</v>
      </c>
      <c r="R16" s="40">
        <f t="shared" si="10"/>
        <v>50.81300813008131</v>
      </c>
      <c r="S16" s="40">
        <f t="shared" si="11"/>
        <v>4.081632653061225</v>
      </c>
      <c r="T16" s="26">
        <v>6</v>
      </c>
      <c r="U16" s="40">
        <f t="shared" si="12"/>
        <v>152.4390243902439</v>
      </c>
      <c r="V16" s="40">
        <f t="shared" si="13"/>
        <v>12.244897959183673</v>
      </c>
      <c r="W16" s="26">
        <v>0</v>
      </c>
      <c r="X16" s="40">
        <f t="shared" si="14"/>
        <v>0</v>
      </c>
      <c r="Y16" s="40">
        <f t="shared" si="15"/>
        <v>0</v>
      </c>
      <c r="Z16" s="26">
        <v>0</v>
      </c>
      <c r="AA16" s="92">
        <f t="shared" si="16"/>
        <v>0</v>
      </c>
      <c r="AB16" s="37">
        <f t="shared" si="17"/>
        <v>0</v>
      </c>
      <c r="AC16" s="107"/>
      <c r="AD16" s="140" t="s">
        <v>10</v>
      </c>
      <c r="AE16" s="153">
        <v>3936</v>
      </c>
    </row>
    <row r="17" spans="1:31" ht="22.5" customHeight="1">
      <c r="A17" s="4" t="s">
        <v>11</v>
      </c>
      <c r="B17" s="121">
        <v>79</v>
      </c>
      <c r="C17" s="40">
        <f t="shared" si="0"/>
        <v>790.3951975987994</v>
      </c>
      <c r="D17" s="40">
        <f t="shared" si="1"/>
        <v>100</v>
      </c>
      <c r="E17" s="26">
        <v>24</v>
      </c>
      <c r="F17" s="40">
        <f t="shared" si="2"/>
        <v>240.120060030015</v>
      </c>
      <c r="G17" s="40">
        <f t="shared" si="3"/>
        <v>30.37974683544304</v>
      </c>
      <c r="H17" s="158">
        <v>4</v>
      </c>
      <c r="I17" s="40">
        <f t="shared" si="4"/>
        <v>40.020010005002504</v>
      </c>
      <c r="J17" s="40">
        <f t="shared" si="5"/>
        <v>5.063291139240507</v>
      </c>
      <c r="K17" s="26">
        <v>0</v>
      </c>
      <c r="L17" s="40">
        <f t="shared" si="6"/>
        <v>0</v>
      </c>
      <c r="M17" s="40">
        <f t="shared" si="7"/>
        <v>0</v>
      </c>
      <c r="N17" s="26">
        <v>0</v>
      </c>
      <c r="O17" s="40">
        <f t="shared" si="8"/>
        <v>0</v>
      </c>
      <c r="P17" s="40">
        <f t="shared" si="9"/>
        <v>0</v>
      </c>
      <c r="Q17" s="26">
        <v>4</v>
      </c>
      <c r="R17" s="40">
        <f t="shared" si="10"/>
        <v>40.020010005002504</v>
      </c>
      <c r="S17" s="40">
        <f t="shared" si="11"/>
        <v>5.063291139240507</v>
      </c>
      <c r="T17" s="26">
        <v>13</v>
      </c>
      <c r="U17" s="40">
        <f t="shared" si="12"/>
        <v>130.06503251625813</v>
      </c>
      <c r="V17" s="40">
        <f t="shared" si="13"/>
        <v>16.455696202531644</v>
      </c>
      <c r="W17" s="26">
        <v>2</v>
      </c>
      <c r="X17" s="40">
        <f t="shared" si="14"/>
        <v>20.010005002501252</v>
      </c>
      <c r="Y17" s="40">
        <f t="shared" si="15"/>
        <v>2.5316455696202533</v>
      </c>
      <c r="Z17" s="26">
        <v>1</v>
      </c>
      <c r="AA17" s="92">
        <f t="shared" si="16"/>
        <v>10.005002501250626</v>
      </c>
      <c r="AB17" s="37">
        <f t="shared" si="17"/>
        <v>1.2658227848101267</v>
      </c>
      <c r="AC17" s="107"/>
      <c r="AD17" s="140" t="s">
        <v>11</v>
      </c>
      <c r="AE17" s="153">
        <v>9995</v>
      </c>
    </row>
    <row r="18" spans="1:31" ht="22.5" customHeight="1">
      <c r="A18" s="4" t="s">
        <v>12</v>
      </c>
      <c r="B18" s="121">
        <v>56</v>
      </c>
      <c r="C18" s="40">
        <f t="shared" si="0"/>
        <v>1091.4051841746248</v>
      </c>
      <c r="D18" s="40">
        <f t="shared" si="1"/>
        <v>100</v>
      </c>
      <c r="E18" s="26">
        <v>12</v>
      </c>
      <c r="F18" s="40">
        <f t="shared" si="2"/>
        <v>233.87253946599105</v>
      </c>
      <c r="G18" s="40">
        <f t="shared" si="3"/>
        <v>21.428571428571427</v>
      </c>
      <c r="H18" s="158">
        <v>5</v>
      </c>
      <c r="I18" s="40">
        <f t="shared" si="4"/>
        <v>97.44689144416293</v>
      </c>
      <c r="J18" s="40">
        <f t="shared" si="5"/>
        <v>8.928571428571429</v>
      </c>
      <c r="K18" s="26">
        <v>1</v>
      </c>
      <c r="L18" s="40">
        <f t="shared" si="6"/>
        <v>19.489378288832587</v>
      </c>
      <c r="M18" s="40">
        <f t="shared" si="7"/>
        <v>1.7857142857142856</v>
      </c>
      <c r="N18" s="26">
        <v>3</v>
      </c>
      <c r="O18" s="40">
        <f t="shared" si="8"/>
        <v>58.46813486649776</v>
      </c>
      <c r="P18" s="40">
        <f t="shared" si="9"/>
        <v>5.357142857142857</v>
      </c>
      <c r="Q18" s="26">
        <v>1</v>
      </c>
      <c r="R18" s="40">
        <f t="shared" si="10"/>
        <v>19.489378288832587</v>
      </c>
      <c r="S18" s="40">
        <f t="shared" si="11"/>
        <v>1.7857142857142856</v>
      </c>
      <c r="T18" s="26">
        <v>15</v>
      </c>
      <c r="U18" s="40">
        <f t="shared" si="12"/>
        <v>292.3406743324888</v>
      </c>
      <c r="V18" s="40">
        <f t="shared" si="13"/>
        <v>26.785714285714285</v>
      </c>
      <c r="W18" s="26">
        <v>0</v>
      </c>
      <c r="X18" s="40">
        <f t="shared" si="14"/>
        <v>0</v>
      </c>
      <c r="Y18" s="40">
        <f t="shared" si="15"/>
        <v>0</v>
      </c>
      <c r="Z18" s="26">
        <v>2</v>
      </c>
      <c r="AA18" s="92">
        <f t="shared" si="16"/>
        <v>38.97875657766517</v>
      </c>
      <c r="AB18" s="37">
        <f t="shared" si="17"/>
        <v>3.571428571428571</v>
      </c>
      <c r="AC18" s="107"/>
      <c r="AD18" s="140" t="s">
        <v>12</v>
      </c>
      <c r="AE18" s="153">
        <v>5131</v>
      </c>
    </row>
    <row r="19" spans="1:31" ht="22.5" customHeight="1" thickBot="1">
      <c r="A19" s="4" t="s">
        <v>13</v>
      </c>
      <c r="B19" s="144">
        <v>69</v>
      </c>
      <c r="C19" s="33">
        <f t="shared" si="0"/>
        <v>911.4927344782035</v>
      </c>
      <c r="D19" s="33">
        <f t="shared" si="1"/>
        <v>100</v>
      </c>
      <c r="E19" s="113">
        <v>17</v>
      </c>
      <c r="F19" s="33">
        <f t="shared" si="2"/>
        <v>224.57067371202112</v>
      </c>
      <c r="G19" s="33">
        <f t="shared" si="3"/>
        <v>24.637681159420293</v>
      </c>
      <c r="H19" s="112">
        <v>10</v>
      </c>
      <c r="I19" s="33">
        <f t="shared" si="4"/>
        <v>132.1003963011889</v>
      </c>
      <c r="J19" s="33">
        <f t="shared" si="5"/>
        <v>14.492753623188406</v>
      </c>
      <c r="K19" s="113">
        <v>2</v>
      </c>
      <c r="L19" s="33">
        <f t="shared" si="6"/>
        <v>26.42007926023778</v>
      </c>
      <c r="M19" s="33">
        <f t="shared" si="7"/>
        <v>2.898550724637681</v>
      </c>
      <c r="N19" s="113">
        <v>2</v>
      </c>
      <c r="O19" s="33">
        <f t="shared" si="8"/>
        <v>26.42007926023778</v>
      </c>
      <c r="P19" s="33">
        <f t="shared" si="9"/>
        <v>2.898550724637681</v>
      </c>
      <c r="Q19" s="113">
        <v>6</v>
      </c>
      <c r="R19" s="33">
        <f t="shared" si="10"/>
        <v>79.26023778071334</v>
      </c>
      <c r="S19" s="33">
        <f t="shared" si="11"/>
        <v>8.695652173913043</v>
      </c>
      <c r="T19" s="113">
        <v>14</v>
      </c>
      <c r="U19" s="33">
        <f t="shared" si="12"/>
        <v>184.94055482166448</v>
      </c>
      <c r="V19" s="33">
        <f t="shared" si="13"/>
        <v>20.28985507246377</v>
      </c>
      <c r="W19" s="113">
        <v>2</v>
      </c>
      <c r="X19" s="33">
        <f t="shared" si="14"/>
        <v>26.42007926023778</v>
      </c>
      <c r="Y19" s="33">
        <f t="shared" si="15"/>
        <v>2.898550724637681</v>
      </c>
      <c r="Z19" s="113">
        <v>3</v>
      </c>
      <c r="AA19" s="93">
        <f t="shared" si="16"/>
        <v>39.63011889035667</v>
      </c>
      <c r="AB19" s="34">
        <f t="shared" si="17"/>
        <v>4.3478260869565215</v>
      </c>
      <c r="AC19" s="107"/>
      <c r="AD19" s="140" t="s">
        <v>13</v>
      </c>
      <c r="AE19" s="153">
        <v>7570</v>
      </c>
    </row>
    <row r="20" spans="1:31" ht="22.5" customHeight="1" thickBot="1">
      <c r="A20" s="6" t="s">
        <v>5</v>
      </c>
      <c r="B20" s="27">
        <f>SUM(B21:B23)</f>
        <v>439</v>
      </c>
      <c r="C20" s="38">
        <f t="shared" si="0"/>
        <v>1198.0787074941325</v>
      </c>
      <c r="D20" s="38">
        <f t="shared" si="1"/>
        <v>100</v>
      </c>
      <c r="E20" s="28">
        <f>SUM(E21:E23)</f>
        <v>104</v>
      </c>
      <c r="F20" s="38">
        <f t="shared" si="2"/>
        <v>283.8273020031658</v>
      </c>
      <c r="G20" s="38">
        <f t="shared" si="3"/>
        <v>23.690205011389523</v>
      </c>
      <c r="H20" s="28">
        <f>SUM(H21:H23)</f>
        <v>40</v>
      </c>
      <c r="I20" s="38">
        <f t="shared" si="4"/>
        <v>109.16434692429453</v>
      </c>
      <c r="J20" s="38">
        <f t="shared" si="5"/>
        <v>9.111617312072893</v>
      </c>
      <c r="K20" s="28">
        <f>SUM(K21:K23)</f>
        <v>6</v>
      </c>
      <c r="L20" s="38">
        <f t="shared" si="6"/>
        <v>16.37465203864418</v>
      </c>
      <c r="M20" s="38">
        <f t="shared" si="7"/>
        <v>1.366742596810934</v>
      </c>
      <c r="N20" s="28">
        <f>SUM(N21:N23)</f>
        <v>8</v>
      </c>
      <c r="O20" s="38">
        <f t="shared" si="8"/>
        <v>21.832869384858906</v>
      </c>
      <c r="P20" s="38">
        <f t="shared" si="9"/>
        <v>1.8223234624145785</v>
      </c>
      <c r="Q20" s="28">
        <f>SUM(Q21:Q23)</f>
        <v>25</v>
      </c>
      <c r="R20" s="38">
        <f t="shared" si="10"/>
        <v>68.22771682768408</v>
      </c>
      <c r="S20" s="38">
        <f t="shared" si="11"/>
        <v>5.694760820045558</v>
      </c>
      <c r="T20" s="28">
        <f>SUM(T21:T23)</f>
        <v>69</v>
      </c>
      <c r="U20" s="38">
        <f t="shared" si="12"/>
        <v>188.30849844440806</v>
      </c>
      <c r="V20" s="38">
        <f t="shared" si="13"/>
        <v>15.717539863325742</v>
      </c>
      <c r="W20" s="28">
        <f>SUM(W21:W23)</f>
        <v>17</v>
      </c>
      <c r="X20" s="38">
        <f t="shared" si="14"/>
        <v>46.394847442825174</v>
      </c>
      <c r="Y20" s="38">
        <f t="shared" si="15"/>
        <v>3.8724373576309796</v>
      </c>
      <c r="Z20" s="28">
        <f>SUM(Z21:Z23)</f>
        <v>9</v>
      </c>
      <c r="AA20" s="96">
        <f t="shared" si="16"/>
        <v>24.561978057966268</v>
      </c>
      <c r="AB20" s="42">
        <f t="shared" si="17"/>
        <v>2.050113895216401</v>
      </c>
      <c r="AC20" s="107"/>
      <c r="AD20" s="143" t="s">
        <v>5</v>
      </c>
      <c r="AE20" s="117">
        <f>SUM(AE21:AE23)</f>
        <v>36642</v>
      </c>
    </row>
    <row r="21" spans="1:31" ht="22.5" customHeight="1">
      <c r="A21" s="3" t="s">
        <v>14</v>
      </c>
      <c r="B21" s="118">
        <v>184</v>
      </c>
      <c r="C21" s="39">
        <f t="shared" si="0"/>
        <v>1564.3598027546334</v>
      </c>
      <c r="D21" s="39">
        <f t="shared" si="1"/>
        <v>100</v>
      </c>
      <c r="E21" s="29">
        <v>36</v>
      </c>
      <c r="F21" s="39">
        <f t="shared" si="2"/>
        <v>306.07039619112396</v>
      </c>
      <c r="G21" s="39">
        <f t="shared" si="3"/>
        <v>19.565217391304348</v>
      </c>
      <c r="H21" s="29">
        <v>23</v>
      </c>
      <c r="I21" s="39">
        <f t="shared" si="4"/>
        <v>195.54497534432917</v>
      </c>
      <c r="J21" s="39">
        <f t="shared" si="5"/>
        <v>12.5</v>
      </c>
      <c r="K21" s="29">
        <v>5</v>
      </c>
      <c r="L21" s="39">
        <f t="shared" si="6"/>
        <v>42.509777248767215</v>
      </c>
      <c r="M21" s="39">
        <f t="shared" si="7"/>
        <v>2.717391304347826</v>
      </c>
      <c r="N21" s="29">
        <v>3</v>
      </c>
      <c r="O21" s="39">
        <f t="shared" si="8"/>
        <v>25.50586634926033</v>
      </c>
      <c r="P21" s="39">
        <f t="shared" si="9"/>
        <v>1.6304347826086956</v>
      </c>
      <c r="Q21" s="29">
        <v>15</v>
      </c>
      <c r="R21" s="39">
        <f t="shared" si="10"/>
        <v>127.52933174630164</v>
      </c>
      <c r="S21" s="39">
        <f t="shared" si="11"/>
        <v>8.152173913043478</v>
      </c>
      <c r="T21" s="29">
        <v>29</v>
      </c>
      <c r="U21" s="39">
        <f t="shared" si="12"/>
        <v>246.55670804284986</v>
      </c>
      <c r="V21" s="39">
        <f t="shared" si="13"/>
        <v>15.760869565217392</v>
      </c>
      <c r="W21" s="29">
        <v>10</v>
      </c>
      <c r="X21" s="39">
        <f t="shared" si="14"/>
        <v>85.01955449753443</v>
      </c>
      <c r="Y21" s="39">
        <f t="shared" si="15"/>
        <v>5.434782608695652</v>
      </c>
      <c r="Z21" s="29">
        <v>5</v>
      </c>
      <c r="AA21" s="91">
        <f t="shared" si="16"/>
        <v>42.509777248767215</v>
      </c>
      <c r="AB21" s="43">
        <f t="shared" si="17"/>
        <v>2.717391304347826</v>
      </c>
      <c r="AC21" s="107"/>
      <c r="AD21" s="138" t="s">
        <v>14</v>
      </c>
      <c r="AE21" s="152">
        <v>11762</v>
      </c>
    </row>
    <row r="22" spans="1:31" ht="22.5" customHeight="1">
      <c r="A22" s="4" t="s">
        <v>15</v>
      </c>
      <c r="B22" s="121">
        <v>115</v>
      </c>
      <c r="C22" s="40">
        <f t="shared" si="0"/>
        <v>952.4598310419082</v>
      </c>
      <c r="D22" s="40">
        <f t="shared" si="1"/>
        <v>100</v>
      </c>
      <c r="E22" s="26">
        <v>28</v>
      </c>
      <c r="F22" s="40">
        <f t="shared" si="2"/>
        <v>231.90326321020373</v>
      </c>
      <c r="G22" s="40">
        <f t="shared" si="3"/>
        <v>24.347826086956523</v>
      </c>
      <c r="H22" s="26">
        <v>9</v>
      </c>
      <c r="I22" s="40">
        <f t="shared" si="4"/>
        <v>74.54033460327977</v>
      </c>
      <c r="J22" s="40">
        <f t="shared" si="5"/>
        <v>7.82608695652174</v>
      </c>
      <c r="K22" s="26">
        <v>0</v>
      </c>
      <c r="L22" s="40">
        <f t="shared" si="6"/>
        <v>0</v>
      </c>
      <c r="M22" s="40">
        <f t="shared" si="7"/>
        <v>0</v>
      </c>
      <c r="N22" s="26">
        <v>3</v>
      </c>
      <c r="O22" s="40">
        <f t="shared" si="8"/>
        <v>24.846778201093258</v>
      </c>
      <c r="P22" s="40">
        <f t="shared" si="9"/>
        <v>2.608695652173913</v>
      </c>
      <c r="Q22" s="26">
        <v>6</v>
      </c>
      <c r="R22" s="40">
        <f t="shared" si="10"/>
        <v>49.693556402186516</v>
      </c>
      <c r="S22" s="40">
        <f t="shared" si="11"/>
        <v>5.217391304347826</v>
      </c>
      <c r="T22" s="26">
        <v>18</v>
      </c>
      <c r="U22" s="40">
        <f t="shared" si="12"/>
        <v>149.08066920655955</v>
      </c>
      <c r="V22" s="40">
        <f t="shared" si="13"/>
        <v>15.65217391304348</v>
      </c>
      <c r="W22" s="26">
        <v>2</v>
      </c>
      <c r="X22" s="40">
        <f t="shared" si="14"/>
        <v>16.564518800728838</v>
      </c>
      <c r="Y22" s="40">
        <f t="shared" si="15"/>
        <v>1.7391304347826086</v>
      </c>
      <c r="Z22" s="26">
        <v>1</v>
      </c>
      <c r="AA22" s="92">
        <f t="shared" si="16"/>
        <v>8.282259400364419</v>
      </c>
      <c r="AB22" s="37">
        <f t="shared" si="17"/>
        <v>0.8695652173913043</v>
      </c>
      <c r="AC22" s="107"/>
      <c r="AD22" s="140" t="s">
        <v>15</v>
      </c>
      <c r="AE22" s="153">
        <v>12074</v>
      </c>
    </row>
    <row r="23" spans="1:31" ht="22.5" customHeight="1" thickBot="1">
      <c r="A23" s="7" t="s">
        <v>16</v>
      </c>
      <c r="B23" s="125">
        <v>140</v>
      </c>
      <c r="C23" s="41">
        <f t="shared" si="0"/>
        <v>1093.2375449008277</v>
      </c>
      <c r="D23" s="41">
        <f t="shared" si="1"/>
        <v>100</v>
      </c>
      <c r="E23" s="126">
        <v>40</v>
      </c>
      <c r="F23" s="41">
        <f t="shared" si="2"/>
        <v>312.35358425737934</v>
      </c>
      <c r="G23" s="41">
        <f t="shared" si="3"/>
        <v>28.57142857142857</v>
      </c>
      <c r="H23" s="126">
        <v>8</v>
      </c>
      <c r="I23" s="41">
        <f t="shared" si="4"/>
        <v>62.47071685147587</v>
      </c>
      <c r="J23" s="41">
        <f t="shared" si="5"/>
        <v>5.714285714285714</v>
      </c>
      <c r="K23" s="126">
        <v>1</v>
      </c>
      <c r="L23" s="24">
        <f t="shared" si="6"/>
        <v>7.808839606434484</v>
      </c>
      <c r="M23" s="24">
        <f t="shared" si="7"/>
        <v>0.7142857142857143</v>
      </c>
      <c r="N23" s="126">
        <v>2</v>
      </c>
      <c r="O23" s="41">
        <f t="shared" si="8"/>
        <v>15.617679212868968</v>
      </c>
      <c r="P23" s="41">
        <f t="shared" si="9"/>
        <v>1.4285714285714286</v>
      </c>
      <c r="Q23" s="126">
        <v>4</v>
      </c>
      <c r="R23" s="41">
        <f t="shared" si="10"/>
        <v>31.235358425737935</v>
      </c>
      <c r="S23" s="41">
        <f t="shared" si="11"/>
        <v>2.857142857142857</v>
      </c>
      <c r="T23" s="126">
        <v>22</v>
      </c>
      <c r="U23" s="41">
        <f t="shared" si="12"/>
        <v>171.79447134155865</v>
      </c>
      <c r="V23" s="41">
        <f t="shared" si="13"/>
        <v>15.714285714285714</v>
      </c>
      <c r="W23" s="126">
        <v>5</v>
      </c>
      <c r="X23" s="41">
        <f t="shared" si="14"/>
        <v>39.04419803217242</v>
      </c>
      <c r="Y23" s="41">
        <f t="shared" si="15"/>
        <v>3.571428571428571</v>
      </c>
      <c r="Z23" s="126">
        <v>3</v>
      </c>
      <c r="AA23" s="94">
        <f t="shared" si="16"/>
        <v>23.426518819303453</v>
      </c>
      <c r="AB23" s="44">
        <f t="shared" si="17"/>
        <v>2.142857142857143</v>
      </c>
      <c r="AC23" s="107"/>
      <c r="AD23" s="145" t="s">
        <v>16</v>
      </c>
      <c r="AE23" s="154">
        <v>12806</v>
      </c>
    </row>
    <row r="24" spans="1:31" ht="14.25" customHeight="1">
      <c r="A24" s="1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</row>
    <row r="25" spans="1:31" ht="13.5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ht="13.5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</row>
    <row r="27" spans="1:31" ht="17.25">
      <c r="A27" s="2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30" t="str">
        <f>AB3</f>
        <v>    （平成２５年）</v>
      </c>
      <c r="Z27" s="15"/>
      <c r="AB27" s="30"/>
      <c r="AC27" s="107"/>
      <c r="AD27" s="107"/>
      <c r="AE27" s="107"/>
    </row>
    <row r="28" spans="1:31" ht="14.25" thickBo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</row>
    <row r="29" spans="1:31" s="12" customFormat="1" ht="39.75" customHeight="1">
      <c r="A29" s="191"/>
      <c r="B29" s="181" t="s">
        <v>31</v>
      </c>
      <c r="C29" s="170"/>
      <c r="D29" s="171"/>
      <c r="E29" s="169" t="s">
        <v>32</v>
      </c>
      <c r="F29" s="170"/>
      <c r="G29" s="171"/>
      <c r="H29" s="169" t="s">
        <v>33</v>
      </c>
      <c r="I29" s="170"/>
      <c r="J29" s="171"/>
      <c r="K29" s="169" t="s">
        <v>34</v>
      </c>
      <c r="L29" s="170"/>
      <c r="M29" s="171"/>
      <c r="N29" s="169" t="s">
        <v>35</v>
      </c>
      <c r="O29" s="170"/>
      <c r="P29" s="171"/>
      <c r="Q29" s="169" t="s">
        <v>36</v>
      </c>
      <c r="R29" s="170"/>
      <c r="S29" s="171"/>
      <c r="T29" s="169" t="s">
        <v>37</v>
      </c>
      <c r="U29" s="170"/>
      <c r="V29" s="171"/>
      <c r="W29" s="169" t="s">
        <v>38</v>
      </c>
      <c r="X29" s="170"/>
      <c r="Y29" s="185"/>
      <c r="Z29" s="196"/>
      <c r="AA29" s="196"/>
      <c r="AB29" s="105"/>
      <c r="AC29" s="11"/>
      <c r="AD29" s="11"/>
      <c r="AE29" s="11"/>
    </row>
    <row r="30" spans="1:31" s="12" customFormat="1" ht="19.5" customHeight="1" thickBot="1">
      <c r="A30" s="193"/>
      <c r="B30" s="13" t="s">
        <v>29</v>
      </c>
      <c r="C30" s="14" t="s">
        <v>30</v>
      </c>
      <c r="D30" s="76" t="s">
        <v>42</v>
      </c>
      <c r="E30" s="14" t="s">
        <v>29</v>
      </c>
      <c r="F30" s="14" t="s">
        <v>30</v>
      </c>
      <c r="G30" s="76" t="s">
        <v>42</v>
      </c>
      <c r="H30" s="14" t="s">
        <v>29</v>
      </c>
      <c r="I30" s="14" t="s">
        <v>30</v>
      </c>
      <c r="J30" s="76" t="s">
        <v>42</v>
      </c>
      <c r="K30" s="14" t="s">
        <v>29</v>
      </c>
      <c r="L30" s="14" t="s">
        <v>30</v>
      </c>
      <c r="M30" s="76" t="s">
        <v>42</v>
      </c>
      <c r="N30" s="14" t="s">
        <v>29</v>
      </c>
      <c r="O30" s="14" t="s">
        <v>30</v>
      </c>
      <c r="P30" s="76" t="s">
        <v>42</v>
      </c>
      <c r="Q30" s="14" t="s">
        <v>29</v>
      </c>
      <c r="R30" s="14" t="s">
        <v>30</v>
      </c>
      <c r="S30" s="76" t="s">
        <v>42</v>
      </c>
      <c r="T30" s="14" t="s">
        <v>29</v>
      </c>
      <c r="U30" s="14" t="s">
        <v>30</v>
      </c>
      <c r="V30" s="76" t="s">
        <v>42</v>
      </c>
      <c r="W30" s="14" t="s">
        <v>29</v>
      </c>
      <c r="X30" s="69" t="s">
        <v>30</v>
      </c>
      <c r="Y30" s="89" t="s">
        <v>42</v>
      </c>
      <c r="Z30" s="105"/>
      <c r="AA30" s="105"/>
      <c r="AB30" s="105"/>
      <c r="AC30" s="11"/>
      <c r="AD30" s="11"/>
      <c r="AE30" s="11"/>
    </row>
    <row r="31" spans="1:31" ht="22.5" customHeight="1">
      <c r="A31" s="8" t="s">
        <v>2</v>
      </c>
      <c r="B31" s="155">
        <v>56607</v>
      </c>
      <c r="C31" s="31">
        <v>87.7</v>
      </c>
      <c r="D31" s="31">
        <f>B31/$B8*100</f>
        <v>9.283610385861794</v>
      </c>
      <c r="E31" s="156">
        <v>16531</v>
      </c>
      <c r="F31" s="31">
        <v>25.6</v>
      </c>
      <c r="G31" s="31">
        <f>E31/$B8*100</f>
        <v>2.711102218606909</v>
      </c>
      <c r="H31" s="156">
        <v>52899</v>
      </c>
      <c r="I31" s="31">
        <v>82</v>
      </c>
      <c r="J31" s="31">
        <f>H31/$B8*100</f>
        <v>8.675494299321691</v>
      </c>
      <c r="K31" s="156">
        <v>7905</v>
      </c>
      <c r="L31" s="31">
        <v>12.3</v>
      </c>
      <c r="M31" s="31">
        <f>K31/$B8*100</f>
        <v>1.2964287120009446</v>
      </c>
      <c r="N31" s="156">
        <v>5570</v>
      </c>
      <c r="O31" s="31">
        <v>8.6</v>
      </c>
      <c r="P31" s="31">
        <f>N31/$B8*100</f>
        <v>0.9134861386268517</v>
      </c>
      <c r="Q31" s="156">
        <v>13098</v>
      </c>
      <c r="R31" s="31">
        <v>20.3</v>
      </c>
      <c r="S31" s="31">
        <f>Q31/$B8*100</f>
        <v>2.1480864351408444</v>
      </c>
      <c r="T31" s="156">
        <v>6518</v>
      </c>
      <c r="U31" s="31">
        <v>10.1</v>
      </c>
      <c r="V31" s="31">
        <f>T31/$B8*100</f>
        <v>1.0689591834057126</v>
      </c>
      <c r="W31" s="156">
        <v>841</v>
      </c>
      <c r="X31" s="31">
        <v>1.3</v>
      </c>
      <c r="Y31" s="35">
        <f>W31/$B8*100</f>
        <v>0.13792492685550847</v>
      </c>
      <c r="Z31" s="77"/>
      <c r="AA31" s="73"/>
      <c r="AB31" s="73"/>
      <c r="AC31" s="107"/>
      <c r="AD31" s="107"/>
      <c r="AE31" s="107"/>
    </row>
    <row r="32" spans="1:31" ht="22.5" customHeight="1" thickBot="1">
      <c r="A32" s="5" t="s">
        <v>3</v>
      </c>
      <c r="B32" s="111">
        <v>747</v>
      </c>
      <c r="C32" s="39">
        <f>B32/$AE9*100000</f>
        <v>71.82692307692308</v>
      </c>
      <c r="D32" s="32">
        <f>B32/$B9*100</f>
        <v>7.217391304347825</v>
      </c>
      <c r="E32" s="16">
        <v>332</v>
      </c>
      <c r="F32" s="39">
        <f>E32/$AE9*100000</f>
        <v>31.923076923076923</v>
      </c>
      <c r="G32" s="32">
        <f>E32/$B9*100</f>
        <v>3.207729468599034</v>
      </c>
      <c r="H32" s="16">
        <v>1159</v>
      </c>
      <c r="I32" s="39">
        <f>H32/$AE9*100000</f>
        <v>111.4423076923077</v>
      </c>
      <c r="J32" s="32">
        <f>H32/$B9*100</f>
        <v>11.198067632850242</v>
      </c>
      <c r="K32" s="16">
        <v>123</v>
      </c>
      <c r="L32" s="39">
        <f>K32/$AE9*100000</f>
        <v>11.826923076923077</v>
      </c>
      <c r="M32" s="32">
        <f>K32/$B9*100</f>
        <v>1.1884057971014492</v>
      </c>
      <c r="N32" s="16">
        <v>81</v>
      </c>
      <c r="O32" s="39">
        <f>N32/$AE9*100000</f>
        <v>7.788461538461537</v>
      </c>
      <c r="P32" s="32">
        <f>N32/$B9*100</f>
        <v>0.782608695652174</v>
      </c>
      <c r="Q32" s="16">
        <v>205</v>
      </c>
      <c r="R32" s="39">
        <f>Q32/$AE9*100000</f>
        <v>19.71153846153846</v>
      </c>
      <c r="S32" s="32">
        <f>Q32/$B9*100</f>
        <v>1.9806763285024156</v>
      </c>
      <c r="T32" s="16">
        <v>93</v>
      </c>
      <c r="U32" s="39">
        <f aca="true" t="shared" si="18" ref="U32:U46">T32/$AE9*100000</f>
        <v>8.942307692307692</v>
      </c>
      <c r="V32" s="32">
        <f>T32/$B9*100</f>
        <v>0.8985507246376812</v>
      </c>
      <c r="W32" s="16">
        <v>22</v>
      </c>
      <c r="X32" s="39">
        <f>W32/$AE9*100000</f>
        <v>2.1153846153846154</v>
      </c>
      <c r="Y32" s="36">
        <f>W32/$B9*100</f>
        <v>0.21256038647342995</v>
      </c>
      <c r="Z32" s="78"/>
      <c r="AA32" s="73"/>
      <c r="AB32" s="73"/>
      <c r="AC32" s="107"/>
      <c r="AD32" s="107"/>
      <c r="AE32" s="107"/>
    </row>
    <row r="33" spans="1:31" ht="22.5" customHeight="1" thickBot="1">
      <c r="A33" s="9" t="s">
        <v>4</v>
      </c>
      <c r="B33" s="17">
        <f>B34+B43</f>
        <v>149</v>
      </c>
      <c r="C33" s="45">
        <f aca="true" t="shared" si="19" ref="C33:C46">B33/$AE10*100000</f>
        <v>76.58030395699168</v>
      </c>
      <c r="D33" s="45">
        <f aca="true" t="shared" si="20" ref="D33:D46">B33/$B10*100</f>
        <v>7.540485829959515</v>
      </c>
      <c r="E33" s="18">
        <f>E34+E43</f>
        <v>46</v>
      </c>
      <c r="F33" s="45">
        <f aca="true" t="shared" si="21" ref="F33:F46">E33/$AE10*100000</f>
        <v>23.642241490077968</v>
      </c>
      <c r="G33" s="45">
        <f aca="true" t="shared" si="22" ref="G33:G46">E33/$B10*100</f>
        <v>2.327935222672065</v>
      </c>
      <c r="H33" s="18">
        <f>H34+H43</f>
        <v>180</v>
      </c>
      <c r="I33" s="45">
        <f aca="true" t="shared" si="23" ref="I33:I46">H33/$AE10*100000</f>
        <v>92.51311887421814</v>
      </c>
      <c r="J33" s="45">
        <f aca="true" t="shared" si="24" ref="J33:J46">H33/$B10*100</f>
        <v>9.109311740890687</v>
      </c>
      <c r="K33" s="18">
        <f>K34+K43</f>
        <v>16</v>
      </c>
      <c r="L33" s="45">
        <f aca="true" t="shared" si="25" ref="L33:L46">K33/$AE10*100000</f>
        <v>8.223388344374946</v>
      </c>
      <c r="M33" s="45">
        <f aca="true" t="shared" si="26" ref="M33:M46">K33/$B10*100</f>
        <v>0.8097165991902834</v>
      </c>
      <c r="N33" s="18">
        <f>N34+N43</f>
        <v>15</v>
      </c>
      <c r="O33" s="45">
        <f aca="true" t="shared" si="27" ref="O33:O46">N33/$AE10*100000</f>
        <v>7.709426572851511</v>
      </c>
      <c r="P33" s="45">
        <f aca="true" t="shared" si="28" ref="P33:P46">N33/$B10*100</f>
        <v>0.7591093117408907</v>
      </c>
      <c r="Q33" s="18">
        <f>Q34+Q43</f>
        <v>30</v>
      </c>
      <c r="R33" s="45">
        <f aca="true" t="shared" si="29" ref="R33:R46">Q33/$AE10*100000</f>
        <v>15.418853145703022</v>
      </c>
      <c r="S33" s="45">
        <f aca="true" t="shared" si="30" ref="S33:S46">Q33/$B10*100</f>
        <v>1.5182186234817814</v>
      </c>
      <c r="T33" s="18">
        <f>T34+T43</f>
        <v>17</v>
      </c>
      <c r="U33" s="45">
        <f t="shared" si="18"/>
        <v>8.73735011589838</v>
      </c>
      <c r="V33" s="45">
        <f aca="true" t="shared" si="31" ref="V33:V46">T33/$B10*100</f>
        <v>0.8603238866396761</v>
      </c>
      <c r="W33" s="18">
        <f>W34+W43</f>
        <v>3</v>
      </c>
      <c r="X33" s="45">
        <f aca="true" t="shared" si="32" ref="X33:X46">W33/$AE10*100000</f>
        <v>1.5418853145703024</v>
      </c>
      <c r="Y33" s="47">
        <f aca="true" t="shared" si="33" ref="Y33:Y46">W33/$B10*100</f>
        <v>0.15182186234817813</v>
      </c>
      <c r="Z33" s="80"/>
      <c r="AA33" s="73"/>
      <c r="AB33" s="73"/>
      <c r="AC33" s="107"/>
      <c r="AD33" s="107"/>
      <c r="AE33" s="107"/>
    </row>
    <row r="34" spans="1:31" ht="22.5" customHeight="1" thickBot="1">
      <c r="A34" s="10" t="s">
        <v>5</v>
      </c>
      <c r="B34" s="19">
        <f>SUM(B35:B42)</f>
        <v>106</v>
      </c>
      <c r="C34" s="46">
        <f t="shared" si="19"/>
        <v>67.1204685768561</v>
      </c>
      <c r="D34" s="46">
        <f t="shared" si="20"/>
        <v>6.896551724137931</v>
      </c>
      <c r="E34" s="20">
        <f>SUM(E35:E42)</f>
        <v>40</v>
      </c>
      <c r="F34" s="46">
        <f t="shared" si="21"/>
        <v>25.328478708247584</v>
      </c>
      <c r="G34" s="46">
        <f t="shared" si="22"/>
        <v>2.6024723487312946</v>
      </c>
      <c r="H34" s="20">
        <f>SUM(H35:H42)</f>
        <v>127</v>
      </c>
      <c r="I34" s="46">
        <f t="shared" si="23"/>
        <v>80.4179198986861</v>
      </c>
      <c r="J34" s="46">
        <f t="shared" si="24"/>
        <v>8.26284970722186</v>
      </c>
      <c r="K34" s="20">
        <f>SUM(K35:K42)</f>
        <v>12</v>
      </c>
      <c r="L34" s="46">
        <f t="shared" si="25"/>
        <v>7.598543612474276</v>
      </c>
      <c r="M34" s="46">
        <f t="shared" si="26"/>
        <v>0.7807417046193884</v>
      </c>
      <c r="N34" s="20">
        <f>SUM(N35:N42)</f>
        <v>10</v>
      </c>
      <c r="O34" s="46">
        <f t="shared" si="27"/>
        <v>6.332119677061896</v>
      </c>
      <c r="P34" s="46">
        <f t="shared" si="28"/>
        <v>0.6506180871828237</v>
      </c>
      <c r="Q34" s="20">
        <f>SUM(Q35:Q42)</f>
        <v>21</v>
      </c>
      <c r="R34" s="46">
        <f t="shared" si="29"/>
        <v>13.297451321829982</v>
      </c>
      <c r="S34" s="46">
        <f t="shared" si="30"/>
        <v>1.3662979830839297</v>
      </c>
      <c r="T34" s="20">
        <f>SUM(T35:T42)</f>
        <v>13</v>
      </c>
      <c r="U34" s="46">
        <f t="shared" si="18"/>
        <v>8.231755580180465</v>
      </c>
      <c r="V34" s="46">
        <f t="shared" si="31"/>
        <v>0.8458035133376708</v>
      </c>
      <c r="W34" s="20">
        <f>SUM(W35:W42)</f>
        <v>2</v>
      </c>
      <c r="X34" s="46">
        <f t="shared" si="32"/>
        <v>1.2664239354123792</v>
      </c>
      <c r="Y34" s="48">
        <f t="shared" si="33"/>
        <v>0.13012361743656475</v>
      </c>
      <c r="Z34" s="80"/>
      <c r="AA34" s="73"/>
      <c r="AB34" s="73"/>
      <c r="AC34" s="107"/>
      <c r="AD34" s="107"/>
      <c r="AE34" s="107"/>
    </row>
    <row r="35" spans="1:31" ht="22.5" customHeight="1">
      <c r="A35" s="3" t="s">
        <v>6</v>
      </c>
      <c r="B35" s="131">
        <v>42</v>
      </c>
      <c r="C35" s="39">
        <f t="shared" si="19"/>
        <v>50.883803200833526</v>
      </c>
      <c r="D35" s="91">
        <f t="shared" si="20"/>
        <v>5.3097345132743365</v>
      </c>
      <c r="E35" s="21">
        <v>21</v>
      </c>
      <c r="F35" s="39">
        <f t="shared" si="21"/>
        <v>25.441901600416763</v>
      </c>
      <c r="G35" s="91">
        <f t="shared" si="22"/>
        <v>2.6548672566371683</v>
      </c>
      <c r="H35" s="21">
        <v>73</v>
      </c>
      <c r="I35" s="39">
        <f t="shared" si="23"/>
        <v>88.44089603954399</v>
      </c>
      <c r="J35" s="91">
        <f t="shared" si="24"/>
        <v>9.22882427307206</v>
      </c>
      <c r="K35" s="21">
        <v>5</v>
      </c>
      <c r="L35" s="39">
        <f t="shared" si="25"/>
        <v>6.0575956191468485</v>
      </c>
      <c r="M35" s="91">
        <f t="shared" si="26"/>
        <v>0.6321112515802781</v>
      </c>
      <c r="N35" s="21">
        <v>1</v>
      </c>
      <c r="O35" s="39">
        <f t="shared" si="27"/>
        <v>1.2115191238293697</v>
      </c>
      <c r="P35" s="91">
        <f t="shared" si="28"/>
        <v>0.12642225031605564</v>
      </c>
      <c r="Q35" s="21">
        <v>11</v>
      </c>
      <c r="R35" s="39">
        <f t="shared" si="29"/>
        <v>13.326710362123066</v>
      </c>
      <c r="S35" s="91">
        <f t="shared" si="30"/>
        <v>1.390644753476612</v>
      </c>
      <c r="T35" s="21">
        <v>7</v>
      </c>
      <c r="U35" s="39">
        <f t="shared" si="18"/>
        <v>8.480633866805588</v>
      </c>
      <c r="V35" s="39">
        <f t="shared" si="31"/>
        <v>0.8849557522123894</v>
      </c>
      <c r="W35" s="21">
        <v>2</v>
      </c>
      <c r="X35" s="39">
        <f t="shared" si="32"/>
        <v>2.4230382476587393</v>
      </c>
      <c r="Y35" s="43">
        <f t="shared" si="33"/>
        <v>0.2528445006321113</v>
      </c>
      <c r="Z35" s="78"/>
      <c r="AA35" s="73"/>
      <c r="AB35" s="73"/>
      <c r="AC35" s="107"/>
      <c r="AD35" s="107"/>
      <c r="AE35" s="107"/>
    </row>
    <row r="36" spans="1:31" ht="22.5" customHeight="1">
      <c r="A36" s="4" t="s">
        <v>17</v>
      </c>
      <c r="B36" s="132">
        <v>22</v>
      </c>
      <c r="C36" s="40">
        <f t="shared" si="19"/>
        <v>117.77932437496654</v>
      </c>
      <c r="D36" s="92">
        <f t="shared" si="20"/>
        <v>11.34020618556701</v>
      </c>
      <c r="E36" s="22">
        <v>7</v>
      </c>
      <c r="F36" s="40">
        <f t="shared" si="21"/>
        <v>37.47523957385299</v>
      </c>
      <c r="G36" s="92">
        <f t="shared" si="22"/>
        <v>3.608247422680412</v>
      </c>
      <c r="H36" s="22">
        <v>5</v>
      </c>
      <c r="I36" s="40">
        <f t="shared" si="23"/>
        <v>26.76802826703785</v>
      </c>
      <c r="J36" s="92">
        <f t="shared" si="24"/>
        <v>2.5773195876288657</v>
      </c>
      <c r="K36" s="22">
        <v>0</v>
      </c>
      <c r="L36" s="40">
        <f t="shared" si="25"/>
        <v>0</v>
      </c>
      <c r="M36" s="92">
        <f t="shared" si="26"/>
        <v>0</v>
      </c>
      <c r="N36" s="22">
        <v>2</v>
      </c>
      <c r="O36" s="40">
        <f t="shared" si="27"/>
        <v>10.70721130681514</v>
      </c>
      <c r="P36" s="92">
        <f t="shared" si="28"/>
        <v>1.0309278350515463</v>
      </c>
      <c r="Q36" s="22">
        <v>1</v>
      </c>
      <c r="R36" s="40">
        <f t="shared" si="29"/>
        <v>5.35360565340757</v>
      </c>
      <c r="S36" s="92">
        <f t="shared" si="30"/>
        <v>0.5154639175257731</v>
      </c>
      <c r="T36" s="22">
        <v>4</v>
      </c>
      <c r="U36" s="40">
        <f t="shared" si="18"/>
        <v>21.41442261363028</v>
      </c>
      <c r="V36" s="40">
        <f t="shared" si="31"/>
        <v>2.0618556701030926</v>
      </c>
      <c r="W36" s="22">
        <v>0</v>
      </c>
      <c r="X36" s="40">
        <f t="shared" si="32"/>
        <v>0</v>
      </c>
      <c r="Y36" s="37">
        <f t="shared" si="33"/>
        <v>0</v>
      </c>
      <c r="Z36" s="78"/>
      <c r="AA36" s="73"/>
      <c r="AB36" s="73"/>
      <c r="AC36" s="107"/>
      <c r="AD36" s="107"/>
      <c r="AE36" s="107"/>
    </row>
    <row r="37" spans="1:31" ht="22.5" customHeight="1">
      <c r="A37" s="4" t="s">
        <v>8</v>
      </c>
      <c r="B37" s="132">
        <v>12</v>
      </c>
      <c r="C37" s="40">
        <f t="shared" si="19"/>
        <v>77.16545559771076</v>
      </c>
      <c r="D37" s="92">
        <f t="shared" si="20"/>
        <v>8.053691275167784</v>
      </c>
      <c r="E37" s="22">
        <v>3</v>
      </c>
      <c r="F37" s="40">
        <f t="shared" si="21"/>
        <v>19.29136389942769</v>
      </c>
      <c r="G37" s="92">
        <f t="shared" si="22"/>
        <v>2.013422818791946</v>
      </c>
      <c r="H37" s="22">
        <v>12</v>
      </c>
      <c r="I37" s="40">
        <f t="shared" si="23"/>
        <v>77.16545559771076</v>
      </c>
      <c r="J37" s="92">
        <f t="shared" si="24"/>
        <v>8.053691275167784</v>
      </c>
      <c r="K37" s="22">
        <v>1</v>
      </c>
      <c r="L37" s="40">
        <f t="shared" si="25"/>
        <v>6.4304546331425625</v>
      </c>
      <c r="M37" s="92">
        <f t="shared" si="26"/>
        <v>0.6711409395973155</v>
      </c>
      <c r="N37" s="22">
        <v>2</v>
      </c>
      <c r="O37" s="40">
        <f t="shared" si="27"/>
        <v>12.860909266285125</v>
      </c>
      <c r="P37" s="92">
        <f t="shared" si="28"/>
        <v>1.342281879194631</v>
      </c>
      <c r="Q37" s="22">
        <v>3</v>
      </c>
      <c r="R37" s="40">
        <f t="shared" si="29"/>
        <v>19.29136389942769</v>
      </c>
      <c r="S37" s="92">
        <f t="shared" si="30"/>
        <v>2.013422818791946</v>
      </c>
      <c r="T37" s="22">
        <v>0</v>
      </c>
      <c r="U37" s="40">
        <f t="shared" si="18"/>
        <v>0</v>
      </c>
      <c r="V37" s="40">
        <f t="shared" si="31"/>
        <v>0</v>
      </c>
      <c r="W37" s="22">
        <v>0</v>
      </c>
      <c r="X37" s="40">
        <f t="shared" si="32"/>
        <v>0</v>
      </c>
      <c r="Y37" s="37">
        <f t="shared" si="33"/>
        <v>0</v>
      </c>
      <c r="Z37" s="78"/>
      <c r="AA37" s="73"/>
      <c r="AB37" s="73"/>
      <c r="AC37" s="107"/>
      <c r="AD37" s="107"/>
      <c r="AE37" s="107"/>
    </row>
    <row r="38" spans="1:31" ht="22.5" customHeight="1">
      <c r="A38" s="4" t="s">
        <v>9</v>
      </c>
      <c r="B38" s="132">
        <v>11</v>
      </c>
      <c r="C38" s="40">
        <f t="shared" si="19"/>
        <v>75.74714226690539</v>
      </c>
      <c r="D38" s="92">
        <f t="shared" si="20"/>
        <v>7.333333333333333</v>
      </c>
      <c r="E38" s="22">
        <v>2</v>
      </c>
      <c r="F38" s="40">
        <f t="shared" si="21"/>
        <v>13.772207684891889</v>
      </c>
      <c r="G38" s="92">
        <f t="shared" si="22"/>
        <v>1.3333333333333335</v>
      </c>
      <c r="H38" s="22">
        <v>8</v>
      </c>
      <c r="I38" s="40">
        <f t="shared" si="23"/>
        <v>55.088830739567555</v>
      </c>
      <c r="J38" s="92">
        <f t="shared" si="24"/>
        <v>5.333333333333334</v>
      </c>
      <c r="K38" s="22">
        <v>4</v>
      </c>
      <c r="L38" s="40">
        <f t="shared" si="25"/>
        <v>27.544415369783778</v>
      </c>
      <c r="M38" s="92">
        <f t="shared" si="26"/>
        <v>2.666666666666667</v>
      </c>
      <c r="N38" s="22">
        <v>1</v>
      </c>
      <c r="O38" s="40">
        <f t="shared" si="27"/>
        <v>6.886103842445944</v>
      </c>
      <c r="P38" s="92">
        <f t="shared" si="28"/>
        <v>0.6666666666666667</v>
      </c>
      <c r="Q38" s="22">
        <v>4</v>
      </c>
      <c r="R38" s="40">
        <f t="shared" si="29"/>
        <v>27.544415369783778</v>
      </c>
      <c r="S38" s="92">
        <f t="shared" si="30"/>
        <v>2.666666666666667</v>
      </c>
      <c r="T38" s="22">
        <v>0</v>
      </c>
      <c r="U38" s="40">
        <f t="shared" si="18"/>
        <v>0</v>
      </c>
      <c r="V38" s="40">
        <f t="shared" si="31"/>
        <v>0</v>
      </c>
      <c r="W38" s="22">
        <v>0</v>
      </c>
      <c r="X38" s="40">
        <f t="shared" si="32"/>
        <v>0</v>
      </c>
      <c r="Y38" s="37">
        <f t="shared" si="33"/>
        <v>0</v>
      </c>
      <c r="Z38" s="78"/>
      <c r="AA38" s="73"/>
      <c r="AB38" s="73"/>
      <c r="AC38" s="107"/>
      <c r="AD38" s="107"/>
      <c r="AE38" s="107"/>
    </row>
    <row r="39" spans="1:31" ht="22.5" customHeight="1">
      <c r="A39" s="4" t="s">
        <v>10</v>
      </c>
      <c r="B39" s="132">
        <v>5</v>
      </c>
      <c r="C39" s="40">
        <f t="shared" si="19"/>
        <v>127.03252032520325</v>
      </c>
      <c r="D39" s="92">
        <f t="shared" si="20"/>
        <v>10.204081632653061</v>
      </c>
      <c r="E39" s="22">
        <v>1</v>
      </c>
      <c r="F39" s="40">
        <f t="shared" si="21"/>
        <v>25.406504065040654</v>
      </c>
      <c r="G39" s="92">
        <f t="shared" si="22"/>
        <v>2.0408163265306123</v>
      </c>
      <c r="H39" s="22">
        <v>8</v>
      </c>
      <c r="I39" s="40">
        <f t="shared" si="23"/>
        <v>203.25203252032523</v>
      </c>
      <c r="J39" s="92">
        <f t="shared" si="24"/>
        <v>16.3265306122449</v>
      </c>
      <c r="K39" s="22">
        <v>0</v>
      </c>
      <c r="L39" s="40">
        <f t="shared" si="25"/>
        <v>0</v>
      </c>
      <c r="M39" s="92">
        <f t="shared" si="26"/>
        <v>0</v>
      </c>
      <c r="N39" s="22">
        <v>2</v>
      </c>
      <c r="O39" s="40">
        <f t="shared" si="27"/>
        <v>50.81300813008131</v>
      </c>
      <c r="P39" s="92">
        <f t="shared" si="28"/>
        <v>4.081632653061225</v>
      </c>
      <c r="Q39" s="22">
        <v>1</v>
      </c>
      <c r="R39" s="40">
        <f t="shared" si="29"/>
        <v>25.406504065040654</v>
      </c>
      <c r="S39" s="92">
        <f t="shared" si="30"/>
        <v>2.0408163265306123</v>
      </c>
      <c r="T39" s="22">
        <v>0</v>
      </c>
      <c r="U39" s="40">
        <f t="shared" si="18"/>
        <v>0</v>
      </c>
      <c r="V39" s="40">
        <f t="shared" si="31"/>
        <v>0</v>
      </c>
      <c r="W39" s="22">
        <v>0</v>
      </c>
      <c r="X39" s="40">
        <f t="shared" si="32"/>
        <v>0</v>
      </c>
      <c r="Y39" s="37">
        <f t="shared" si="33"/>
        <v>0</v>
      </c>
      <c r="Z39" s="78"/>
      <c r="AA39" s="73"/>
      <c r="AB39" s="73"/>
      <c r="AC39" s="107"/>
      <c r="AD39" s="107"/>
      <c r="AE39" s="107"/>
    </row>
    <row r="40" spans="1:31" ht="22.5" customHeight="1">
      <c r="A40" s="4" t="s">
        <v>11</v>
      </c>
      <c r="B40" s="132">
        <v>6</v>
      </c>
      <c r="C40" s="40">
        <f t="shared" si="19"/>
        <v>60.03001500750375</v>
      </c>
      <c r="D40" s="92">
        <f t="shared" si="20"/>
        <v>7.59493670886076</v>
      </c>
      <c r="E40" s="22">
        <v>1</v>
      </c>
      <c r="F40" s="40">
        <f t="shared" si="21"/>
        <v>10.005002501250626</v>
      </c>
      <c r="G40" s="92">
        <f t="shared" si="22"/>
        <v>1.2658227848101267</v>
      </c>
      <c r="H40" s="22">
        <v>14</v>
      </c>
      <c r="I40" s="40">
        <f t="shared" si="23"/>
        <v>140.07003501750876</v>
      </c>
      <c r="J40" s="92">
        <f t="shared" si="24"/>
        <v>17.72151898734177</v>
      </c>
      <c r="K40" s="22">
        <v>2</v>
      </c>
      <c r="L40" s="40">
        <f t="shared" si="25"/>
        <v>20.010005002501252</v>
      </c>
      <c r="M40" s="92">
        <f t="shared" si="26"/>
        <v>2.5316455696202533</v>
      </c>
      <c r="N40" s="22">
        <v>1</v>
      </c>
      <c r="O40" s="40">
        <f t="shared" si="27"/>
        <v>10.005002501250626</v>
      </c>
      <c r="P40" s="92">
        <f t="shared" si="28"/>
        <v>1.2658227848101267</v>
      </c>
      <c r="Q40" s="22">
        <v>0</v>
      </c>
      <c r="R40" s="40">
        <f t="shared" si="29"/>
        <v>0</v>
      </c>
      <c r="S40" s="92">
        <f t="shared" si="30"/>
        <v>0</v>
      </c>
      <c r="T40" s="22">
        <v>1</v>
      </c>
      <c r="U40" s="40">
        <f t="shared" si="18"/>
        <v>10.005002501250626</v>
      </c>
      <c r="V40" s="40">
        <f t="shared" si="31"/>
        <v>1.2658227848101267</v>
      </c>
      <c r="W40" s="22">
        <v>0</v>
      </c>
      <c r="X40" s="40">
        <f t="shared" si="32"/>
        <v>0</v>
      </c>
      <c r="Y40" s="37">
        <f t="shared" si="33"/>
        <v>0</v>
      </c>
      <c r="Z40" s="78"/>
      <c r="AA40" s="73"/>
      <c r="AB40" s="73"/>
      <c r="AC40" s="107"/>
      <c r="AD40" s="107"/>
      <c r="AE40" s="107"/>
    </row>
    <row r="41" spans="1:31" ht="22.5" customHeight="1">
      <c r="A41" s="4" t="s">
        <v>12</v>
      </c>
      <c r="B41" s="132">
        <v>3</v>
      </c>
      <c r="C41" s="40">
        <f t="shared" si="19"/>
        <v>58.46813486649776</v>
      </c>
      <c r="D41" s="92">
        <f t="shared" si="20"/>
        <v>5.357142857142857</v>
      </c>
      <c r="E41" s="22">
        <v>2</v>
      </c>
      <c r="F41" s="40">
        <f t="shared" si="21"/>
        <v>38.97875657766517</v>
      </c>
      <c r="G41" s="92">
        <f t="shared" si="22"/>
        <v>3.571428571428571</v>
      </c>
      <c r="H41" s="22">
        <v>3</v>
      </c>
      <c r="I41" s="40">
        <f t="shared" si="23"/>
        <v>58.46813486649776</v>
      </c>
      <c r="J41" s="92">
        <f t="shared" si="24"/>
        <v>5.357142857142857</v>
      </c>
      <c r="K41" s="22">
        <v>0</v>
      </c>
      <c r="L41" s="40">
        <f t="shared" si="25"/>
        <v>0</v>
      </c>
      <c r="M41" s="92">
        <f t="shared" si="26"/>
        <v>0</v>
      </c>
      <c r="N41" s="22">
        <v>0</v>
      </c>
      <c r="O41" s="40">
        <f t="shared" si="27"/>
        <v>0</v>
      </c>
      <c r="P41" s="92">
        <f t="shared" si="28"/>
        <v>0</v>
      </c>
      <c r="Q41" s="22">
        <v>0</v>
      </c>
      <c r="R41" s="40">
        <f t="shared" si="29"/>
        <v>0</v>
      </c>
      <c r="S41" s="92">
        <f t="shared" si="30"/>
        <v>0</v>
      </c>
      <c r="T41" s="22">
        <v>1</v>
      </c>
      <c r="U41" s="40">
        <f t="shared" si="18"/>
        <v>19.489378288832587</v>
      </c>
      <c r="V41" s="40">
        <f t="shared" si="31"/>
        <v>1.7857142857142856</v>
      </c>
      <c r="W41" s="22">
        <v>0</v>
      </c>
      <c r="X41" s="40">
        <f t="shared" si="32"/>
        <v>0</v>
      </c>
      <c r="Y41" s="37">
        <f t="shared" si="33"/>
        <v>0</v>
      </c>
      <c r="Z41" s="78"/>
      <c r="AA41" s="73"/>
      <c r="AB41" s="73"/>
      <c r="AC41" s="107"/>
      <c r="AD41" s="107"/>
      <c r="AE41" s="107"/>
    </row>
    <row r="42" spans="1:31" ht="22.5" customHeight="1" thickBot="1">
      <c r="A42" s="5" t="s">
        <v>13</v>
      </c>
      <c r="B42" s="133">
        <v>5</v>
      </c>
      <c r="C42" s="33">
        <f t="shared" si="19"/>
        <v>66.05019815059445</v>
      </c>
      <c r="D42" s="93">
        <f t="shared" si="20"/>
        <v>7.246376811594203</v>
      </c>
      <c r="E42" s="16">
        <v>3</v>
      </c>
      <c r="F42" s="33">
        <f t="shared" si="21"/>
        <v>39.63011889035667</v>
      </c>
      <c r="G42" s="93">
        <f t="shared" si="22"/>
        <v>4.3478260869565215</v>
      </c>
      <c r="H42" s="16">
        <v>4</v>
      </c>
      <c r="I42" s="33">
        <f t="shared" si="23"/>
        <v>52.84015852047556</v>
      </c>
      <c r="J42" s="93">
        <f t="shared" si="24"/>
        <v>5.797101449275362</v>
      </c>
      <c r="K42" s="16">
        <v>0</v>
      </c>
      <c r="L42" s="33">
        <f t="shared" si="25"/>
        <v>0</v>
      </c>
      <c r="M42" s="93">
        <f t="shared" si="26"/>
        <v>0</v>
      </c>
      <c r="N42" s="16">
        <v>1</v>
      </c>
      <c r="O42" s="33">
        <f t="shared" si="27"/>
        <v>13.21003963011889</v>
      </c>
      <c r="P42" s="93">
        <f t="shared" si="28"/>
        <v>1.4492753623188406</v>
      </c>
      <c r="Q42" s="16">
        <v>1</v>
      </c>
      <c r="R42" s="33">
        <f t="shared" si="29"/>
        <v>13.21003963011889</v>
      </c>
      <c r="S42" s="93">
        <f t="shared" si="30"/>
        <v>1.4492753623188406</v>
      </c>
      <c r="T42" s="16">
        <v>0</v>
      </c>
      <c r="U42" s="33">
        <f t="shared" si="18"/>
        <v>0</v>
      </c>
      <c r="V42" s="33">
        <f t="shared" si="31"/>
        <v>0</v>
      </c>
      <c r="W42" s="16">
        <v>0</v>
      </c>
      <c r="X42" s="33">
        <f t="shared" si="32"/>
        <v>0</v>
      </c>
      <c r="Y42" s="34">
        <f t="shared" si="33"/>
        <v>0</v>
      </c>
      <c r="Z42" s="78"/>
      <c r="AA42" s="73"/>
      <c r="AB42" s="73"/>
      <c r="AC42" s="107"/>
      <c r="AD42" s="107"/>
      <c r="AE42" s="107"/>
    </row>
    <row r="43" spans="1:31" ht="22.5" customHeight="1" thickBot="1">
      <c r="A43" s="10" t="s">
        <v>5</v>
      </c>
      <c r="B43" s="19">
        <f>SUM(B44:B46)</f>
        <v>43</v>
      </c>
      <c r="C43" s="46">
        <f t="shared" si="19"/>
        <v>117.3516729436166</v>
      </c>
      <c r="D43" s="46">
        <f t="shared" si="20"/>
        <v>9.79498861047836</v>
      </c>
      <c r="E43" s="20">
        <f>SUM(E44:E46)</f>
        <v>6</v>
      </c>
      <c r="F43" s="46">
        <f t="shared" si="21"/>
        <v>16.37465203864418</v>
      </c>
      <c r="G43" s="46">
        <f t="shared" si="22"/>
        <v>1.366742596810934</v>
      </c>
      <c r="H43" s="20">
        <f>SUM(H44:H46)</f>
        <v>53</v>
      </c>
      <c r="I43" s="46">
        <f t="shared" si="23"/>
        <v>144.64275967469024</v>
      </c>
      <c r="J43" s="95">
        <f t="shared" si="24"/>
        <v>12.072892938496583</v>
      </c>
      <c r="K43" s="23">
        <f>SUM(K44:K46)</f>
        <v>4</v>
      </c>
      <c r="L43" s="46">
        <f t="shared" si="25"/>
        <v>10.916434692429453</v>
      </c>
      <c r="M43" s="95">
        <f t="shared" si="26"/>
        <v>0.9111617312072893</v>
      </c>
      <c r="N43" s="23">
        <f>SUM(N44:N46)</f>
        <v>5</v>
      </c>
      <c r="O43" s="46">
        <f t="shared" si="27"/>
        <v>13.645543365536817</v>
      </c>
      <c r="P43" s="95">
        <f t="shared" si="28"/>
        <v>1.1389521640091116</v>
      </c>
      <c r="Q43" s="23">
        <f>SUM(Q44:Q46)</f>
        <v>9</v>
      </c>
      <c r="R43" s="46">
        <f t="shared" si="29"/>
        <v>24.561978057966268</v>
      </c>
      <c r="S43" s="95">
        <f t="shared" si="30"/>
        <v>2.050113895216401</v>
      </c>
      <c r="T43" s="23">
        <f>SUM(T44:T46)</f>
        <v>4</v>
      </c>
      <c r="U43" s="46">
        <f t="shared" si="18"/>
        <v>10.916434692429453</v>
      </c>
      <c r="V43" s="46">
        <f t="shared" si="31"/>
        <v>0.9111617312072893</v>
      </c>
      <c r="W43" s="23">
        <f>SUM(W44:W46)</f>
        <v>1</v>
      </c>
      <c r="X43" s="46">
        <f t="shared" si="32"/>
        <v>2.7291086731073633</v>
      </c>
      <c r="Y43" s="48">
        <f t="shared" si="33"/>
        <v>0.22779043280182232</v>
      </c>
      <c r="Z43" s="78"/>
      <c r="AA43" s="73"/>
      <c r="AB43" s="73"/>
      <c r="AC43" s="107"/>
      <c r="AD43" s="107"/>
      <c r="AE43" s="107"/>
    </row>
    <row r="44" spans="1:31" ht="22.5" customHeight="1">
      <c r="A44" s="3" t="s">
        <v>14</v>
      </c>
      <c r="B44" s="134">
        <v>20</v>
      </c>
      <c r="C44" s="39">
        <f t="shared" si="19"/>
        <v>170.03910899506886</v>
      </c>
      <c r="D44" s="91">
        <f t="shared" si="20"/>
        <v>10.869565217391305</v>
      </c>
      <c r="E44" s="21">
        <v>2</v>
      </c>
      <c r="F44" s="39">
        <f t="shared" si="21"/>
        <v>17.003910899506884</v>
      </c>
      <c r="G44" s="91">
        <f t="shared" si="22"/>
        <v>1.0869565217391304</v>
      </c>
      <c r="H44" s="21">
        <v>24</v>
      </c>
      <c r="I44" s="39">
        <f t="shared" si="23"/>
        <v>204.04693079408264</v>
      </c>
      <c r="J44" s="91">
        <f t="shared" si="24"/>
        <v>13.043478260869565</v>
      </c>
      <c r="K44" s="21">
        <v>1</v>
      </c>
      <c r="L44" s="39">
        <f t="shared" si="25"/>
        <v>8.501955449753442</v>
      </c>
      <c r="M44" s="91">
        <f t="shared" si="26"/>
        <v>0.5434782608695652</v>
      </c>
      <c r="N44" s="21">
        <v>2</v>
      </c>
      <c r="O44" s="39">
        <f t="shared" si="27"/>
        <v>17.003910899506884</v>
      </c>
      <c r="P44" s="91">
        <f t="shared" si="28"/>
        <v>1.0869565217391304</v>
      </c>
      <c r="Q44" s="21">
        <v>5</v>
      </c>
      <c r="R44" s="39">
        <f t="shared" si="29"/>
        <v>42.509777248767215</v>
      </c>
      <c r="S44" s="91">
        <f t="shared" si="30"/>
        <v>2.717391304347826</v>
      </c>
      <c r="T44" s="21">
        <v>1</v>
      </c>
      <c r="U44" s="39">
        <f t="shared" si="18"/>
        <v>8.501955449753442</v>
      </c>
      <c r="V44" s="39">
        <f t="shared" si="31"/>
        <v>0.5434782608695652</v>
      </c>
      <c r="W44" s="21">
        <v>1</v>
      </c>
      <c r="X44" s="39">
        <f t="shared" si="32"/>
        <v>8.501955449753442</v>
      </c>
      <c r="Y44" s="43">
        <f t="shared" si="33"/>
        <v>0.5434782608695652</v>
      </c>
      <c r="Z44" s="78"/>
      <c r="AA44" s="73"/>
      <c r="AB44" s="73"/>
      <c r="AC44" s="107"/>
      <c r="AD44" s="107"/>
      <c r="AE44" s="107"/>
    </row>
    <row r="45" spans="1:31" ht="22.5" customHeight="1">
      <c r="A45" s="4" t="s">
        <v>15</v>
      </c>
      <c r="B45" s="135">
        <v>8</v>
      </c>
      <c r="C45" s="40">
        <f t="shared" si="19"/>
        <v>66.25807520291535</v>
      </c>
      <c r="D45" s="92">
        <f t="shared" si="20"/>
        <v>6.956521739130435</v>
      </c>
      <c r="E45" s="22">
        <v>3</v>
      </c>
      <c r="F45" s="40">
        <f t="shared" si="21"/>
        <v>24.846778201093258</v>
      </c>
      <c r="G45" s="92">
        <f t="shared" si="22"/>
        <v>2.608695652173913</v>
      </c>
      <c r="H45" s="22">
        <v>16</v>
      </c>
      <c r="I45" s="40">
        <f t="shared" si="23"/>
        <v>132.5161504058307</v>
      </c>
      <c r="J45" s="92">
        <f t="shared" si="24"/>
        <v>13.91304347826087</v>
      </c>
      <c r="K45" s="22">
        <v>2</v>
      </c>
      <c r="L45" s="40">
        <f t="shared" si="25"/>
        <v>16.564518800728838</v>
      </c>
      <c r="M45" s="92">
        <f t="shared" si="26"/>
        <v>1.7391304347826086</v>
      </c>
      <c r="N45" s="22">
        <v>1</v>
      </c>
      <c r="O45" s="40">
        <f t="shared" si="27"/>
        <v>8.282259400364419</v>
      </c>
      <c r="P45" s="92">
        <f t="shared" si="28"/>
        <v>0.8695652173913043</v>
      </c>
      <c r="Q45" s="22">
        <v>0</v>
      </c>
      <c r="R45" s="40">
        <f t="shared" si="29"/>
        <v>0</v>
      </c>
      <c r="S45" s="92">
        <f t="shared" si="30"/>
        <v>0</v>
      </c>
      <c r="T45" s="22">
        <v>1</v>
      </c>
      <c r="U45" s="40">
        <f t="shared" si="18"/>
        <v>8.282259400364419</v>
      </c>
      <c r="V45" s="40">
        <f t="shared" si="31"/>
        <v>0.8695652173913043</v>
      </c>
      <c r="W45" s="22">
        <v>0</v>
      </c>
      <c r="X45" s="40">
        <f t="shared" si="32"/>
        <v>0</v>
      </c>
      <c r="Y45" s="37">
        <f t="shared" si="33"/>
        <v>0</v>
      </c>
      <c r="Z45" s="78"/>
      <c r="AA45" s="73"/>
      <c r="AB45" s="73"/>
      <c r="AC45" s="107"/>
      <c r="AD45" s="107"/>
      <c r="AE45" s="107"/>
    </row>
    <row r="46" spans="1:31" ht="22.5" customHeight="1" thickBot="1">
      <c r="A46" s="7" t="s">
        <v>16</v>
      </c>
      <c r="B46" s="136">
        <v>15</v>
      </c>
      <c r="C46" s="41">
        <f t="shared" si="19"/>
        <v>117.13259409651725</v>
      </c>
      <c r="D46" s="94">
        <f t="shared" si="20"/>
        <v>10.714285714285714</v>
      </c>
      <c r="E46" s="25">
        <v>1</v>
      </c>
      <c r="F46" s="41">
        <f t="shared" si="21"/>
        <v>7.808839606434484</v>
      </c>
      <c r="G46" s="94">
        <f t="shared" si="22"/>
        <v>0.7142857142857143</v>
      </c>
      <c r="H46" s="25">
        <v>13</v>
      </c>
      <c r="I46" s="41">
        <f t="shared" si="23"/>
        <v>101.5149148836483</v>
      </c>
      <c r="J46" s="94">
        <f t="shared" si="24"/>
        <v>9.285714285714286</v>
      </c>
      <c r="K46" s="25">
        <v>1</v>
      </c>
      <c r="L46" s="41">
        <f t="shared" si="25"/>
        <v>7.808839606434484</v>
      </c>
      <c r="M46" s="94">
        <f t="shared" si="26"/>
        <v>0.7142857142857143</v>
      </c>
      <c r="N46" s="25">
        <v>2</v>
      </c>
      <c r="O46" s="41">
        <f t="shared" si="27"/>
        <v>15.617679212868968</v>
      </c>
      <c r="P46" s="94">
        <f t="shared" si="28"/>
        <v>1.4285714285714286</v>
      </c>
      <c r="Q46" s="25">
        <v>4</v>
      </c>
      <c r="R46" s="41">
        <f t="shared" si="29"/>
        <v>31.235358425737935</v>
      </c>
      <c r="S46" s="94">
        <f t="shared" si="30"/>
        <v>2.857142857142857</v>
      </c>
      <c r="T46" s="25">
        <v>2</v>
      </c>
      <c r="U46" s="41">
        <f t="shared" si="18"/>
        <v>15.617679212868968</v>
      </c>
      <c r="V46" s="41">
        <f t="shared" si="31"/>
        <v>1.4285714285714286</v>
      </c>
      <c r="W46" s="25">
        <v>0</v>
      </c>
      <c r="X46" s="41">
        <f t="shared" si="32"/>
        <v>0</v>
      </c>
      <c r="Y46" s="44">
        <f t="shared" si="33"/>
        <v>0</v>
      </c>
      <c r="Z46" s="78"/>
      <c r="AA46" s="73"/>
      <c r="AB46" s="73"/>
      <c r="AC46" s="107"/>
      <c r="AD46" s="107"/>
      <c r="AE46" s="107"/>
    </row>
    <row r="47" spans="1:31" ht="61.5" customHeight="1">
      <c r="A47" s="173" t="s">
        <v>51</v>
      </c>
      <c r="B47" s="174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07"/>
      <c r="AA47" s="107"/>
      <c r="AB47" s="107"/>
      <c r="AC47" s="107"/>
      <c r="AD47" s="107"/>
      <c r="AE47" s="107"/>
    </row>
    <row r="48" spans="1:25" ht="14.25">
      <c r="A48" s="176" t="s">
        <v>46</v>
      </c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74"/>
      <c r="R48" s="74"/>
      <c r="S48" s="74"/>
      <c r="T48" s="74"/>
      <c r="U48" s="74"/>
      <c r="V48" s="74"/>
      <c r="W48" s="74"/>
      <c r="X48" s="74"/>
      <c r="Y48" s="75"/>
    </row>
    <row r="49" spans="3:28" ht="13.5">
      <c r="C49" s="148"/>
      <c r="D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</row>
  </sheetData>
  <sheetProtection/>
  <mergeCells count="27">
    <mergeCell ref="AD5:AE5"/>
    <mergeCell ref="AD6:AE6"/>
    <mergeCell ref="AD7:AE7"/>
    <mergeCell ref="A29:A30"/>
    <mergeCell ref="Z29:AA29"/>
    <mergeCell ref="A5:A7"/>
    <mergeCell ref="H6:I6"/>
    <mergeCell ref="B29:D29"/>
    <mergeCell ref="E29:G29"/>
    <mergeCell ref="H29:J29"/>
    <mergeCell ref="T6:U6"/>
    <mergeCell ref="B5:D6"/>
    <mergeCell ref="E5:G6"/>
    <mergeCell ref="H5:S5"/>
    <mergeCell ref="T5:AB5"/>
    <mergeCell ref="K6:M6"/>
    <mergeCell ref="N6:P6"/>
    <mergeCell ref="Q6:S6"/>
    <mergeCell ref="W6:Y6"/>
    <mergeCell ref="Z6:AB6"/>
    <mergeCell ref="A48:P48"/>
    <mergeCell ref="K29:M29"/>
    <mergeCell ref="N29:P29"/>
    <mergeCell ref="Q29:S29"/>
    <mergeCell ref="T29:V29"/>
    <mergeCell ref="W29:Y29"/>
    <mergeCell ref="A47:Y47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landscape" paperSize="9" scale="50" r:id="rId1"/>
  <headerFooter alignWithMargins="0">
    <oddFooter>&amp;L&amp;14西濃地域の公衆衛生2014&amp;C&amp;14－　23　－&amp;R&amp;14第２章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2015-03-02T01:59:21Z</cp:lastPrinted>
  <dcterms:created xsi:type="dcterms:W3CDTF">2006-12-28T07:52:45Z</dcterms:created>
  <dcterms:modified xsi:type="dcterms:W3CDTF">2015-03-12T00:56:25Z</dcterms:modified>
  <cp:category/>
  <cp:version/>
  <cp:contentType/>
  <cp:contentStatus/>
</cp:coreProperties>
</file>