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2-1" sheetId="1" r:id="rId1"/>
  </sheets>
  <definedNames>
    <definedName name="_xlnm.Print_Area" localSheetId="0">'T2-1'!$A$1:$AP$32</definedName>
  </definedNames>
  <calcPr fullCalcOnLoad="1"/>
</workbook>
</file>

<file path=xl/sharedStrings.xml><?xml version="1.0" encoding="utf-8"?>
<sst xmlns="http://schemas.openxmlformats.org/spreadsheetml/2006/main" count="128" uniqueCount="68">
  <si>
    <t>（１）　人口動態総覧</t>
  </si>
  <si>
    <t>自  然</t>
  </si>
  <si>
    <t>婚姻件数</t>
  </si>
  <si>
    <t>離婚件数</t>
  </si>
  <si>
    <t>出生率</t>
  </si>
  <si>
    <t>死亡率</t>
  </si>
  <si>
    <t>婚姻率</t>
  </si>
  <si>
    <t>離婚率</t>
  </si>
  <si>
    <t>総 数</t>
  </si>
  <si>
    <t>男</t>
  </si>
  <si>
    <t>女</t>
  </si>
  <si>
    <t>総  数</t>
  </si>
  <si>
    <t>総　数</t>
  </si>
  <si>
    <t>人  工</t>
  </si>
  <si>
    <t>全    国</t>
  </si>
  <si>
    <t>岐 阜 県</t>
  </si>
  <si>
    <t>管　　内</t>
  </si>
  <si>
    <t>小　　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</si>
  <si>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</si>
  <si>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</si>
  <si>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</si>
  <si>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</si>
  <si>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</si>
  <si>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</si>
  <si>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</si>
  <si>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</si>
  <si>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</si>
  <si>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</si>
  <si>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＜各比率の算出方法＞</t>
  </si>
  <si>
    <t>○出生率・死亡率・自然増加率・婚姻率・離婚率＝年間事件数／人口＊1,000</t>
  </si>
  <si>
    <t>○死産率（自然死産率・人工死産率）＝死産（自然・人工）数／出産（出生＋死産）数＊1,000</t>
  </si>
  <si>
    <t>○乳児死亡率（新生児死亡率・早期新生児死亡率）＝乳児（新生児・早期新生児）死亡数／出生数＊1,000</t>
  </si>
  <si>
    <t>○周産期死亡率＝妊娠満２２週以後の死産数＋早期新生児死亡数／出産（出生数＋妊娠満２２週以後の死産数）数＊1,000</t>
  </si>
  <si>
    <t>○妊娠満２２週以後の死産率＝妊娠満２２週以後の死産数／出産（出生数＋妊娠満２２週以後の死産数）数＊1,000</t>
  </si>
  <si>
    <t>＜率算出に用いた人口＞</t>
  </si>
  <si>
    <t>CTRL+A印刷</t>
  </si>
  <si>
    <t>\A</t>
  </si>
  <si>
    <t>/ppr{flush}a1.N26~omt4~qagq</t>
  </si>
  <si>
    <t>/ppr{flush}Q5.AD26~omt2~qagPq</t>
  </si>
  <si>
    <t>新生児死亡数</t>
  </si>
  <si>
    <t>妊娠満２２週以降の死産</t>
  </si>
  <si>
    <t>早期新生児死亡</t>
  </si>
  <si>
    <t>自然増加率</t>
  </si>
  <si>
    <t>乳児死亡率</t>
  </si>
  <si>
    <t>新生児死亡率</t>
  </si>
  <si>
    <t>妊娠満22週以降の死産</t>
  </si>
  <si>
    <t>人口（10月1日現在）</t>
  </si>
  <si>
    <t>出    生    数</t>
  </si>
  <si>
    <t>死　　亡　　数</t>
  </si>
  <si>
    <t>自 然 増 加 数</t>
  </si>
  <si>
    <t xml:space="preserve">乳 児 死 亡 数 </t>
  </si>
  <si>
    <t>死    産    数</t>
  </si>
  <si>
    <t>周 産 期 死 亡 数</t>
  </si>
  <si>
    <t xml:space="preserve">周産期死亡率  </t>
  </si>
  <si>
    <t xml:space="preserve">死   産   率  </t>
  </si>
  <si>
    <t>海 津 市</t>
  </si>
  <si>
    <t>岐阜県の人口</t>
  </si>
  <si>
    <t>全国の人口</t>
  </si>
  <si>
    <t>管内市町の人口</t>
  </si>
  <si>
    <t>　ア　実数　（Ｔ２－１）</t>
  </si>
  <si>
    <t>　イ  率 （Ｔ２ー２）</t>
  </si>
  <si>
    <t>市町村の人口</t>
  </si>
  <si>
    <t>※全国及び岐阜県の数値は、厚生労働省公表値</t>
  </si>
  <si>
    <t xml:space="preserve">     （平成２５年）</t>
  </si>
  <si>
    <t>　：　平成25年10月1日現在推計人口　(総務省統計局）</t>
  </si>
  <si>
    <t>　：　平成25年10月1日現在推計人口　(県統計課）</t>
  </si>
  <si>
    <t>　：　平成25年10月1日現在推計人口－日本人人口(総務省統計局）</t>
  </si>
  <si>
    <t>　：　平成25年10月1日現在推計人口(県統計課）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</si>
</sst>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#.00;\-#,##0.00;\-"/>
    <numFmt numFmtId="179" formatCode="#,###;\-#,###;\-"/>
    <numFmt numFmtId="180" formatCode="#,##0.0;\-#,##0.0;\-"/>
    <numFmt numFmtId="181" formatCode="#,##0.00;\-#,##0.00;\-"/>
    <numFmt numFmtId="182" formatCode="#,##0;&quot;△&quot;#,##0"/>
    <numFmt numFmtId="183" formatCode="#,##0;&quot;△ &quot;#,##0"/>
    <numFmt numFmtId="184" formatCode="#,##0.0;&quot;△&quot;#,##0.0"/>
    <numFmt numFmtId="185" formatCode="#,##0_ "/>
    <numFmt numFmtId="18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9" fontId="0" fillId="33" borderId="16" xfId="0" applyNumberFormat="1" applyFont="1" applyFill="1" applyBorder="1" applyAlignment="1" applyProtection="1">
      <alignment vertical="center"/>
      <protection/>
    </xf>
    <xf numFmtId="179" fontId="0" fillId="0" borderId="17" xfId="0" applyNumberFormat="1" applyFont="1" applyBorder="1" applyAlignment="1" applyProtection="1">
      <alignment vertical="center"/>
      <protection locked="0"/>
    </xf>
    <xf numFmtId="179" fontId="0" fillId="0" borderId="18" xfId="0" applyNumberFormat="1" applyFont="1" applyBorder="1" applyAlignment="1" applyProtection="1">
      <alignment vertical="center"/>
      <protection locked="0"/>
    </xf>
    <xf numFmtId="179" fontId="0" fillId="33" borderId="17" xfId="0" applyNumberFormat="1" applyFont="1" applyFill="1" applyBorder="1" applyAlignment="1" applyProtection="1">
      <alignment vertical="center"/>
      <protection/>
    </xf>
    <xf numFmtId="182" fontId="0" fillId="33" borderId="17" xfId="0" applyNumberFormat="1" applyFont="1" applyFill="1" applyBorder="1" applyAlignment="1" applyProtection="1">
      <alignment vertical="center"/>
      <protection/>
    </xf>
    <xf numFmtId="182" fontId="0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79" fontId="0" fillId="0" borderId="21" xfId="0" applyNumberFormat="1" applyFont="1" applyFill="1" applyBorder="1" applyAlignment="1" applyProtection="1">
      <alignment vertical="center"/>
      <protection locked="0"/>
    </xf>
    <xf numFmtId="179" fontId="0" fillId="0" borderId="21" xfId="0" applyNumberFormat="1" applyFont="1" applyBorder="1" applyAlignment="1" applyProtection="1">
      <alignment vertical="center"/>
      <protection locked="0"/>
    </xf>
    <xf numFmtId="179" fontId="0" fillId="0" borderId="22" xfId="0" applyNumberFormat="1" applyFont="1" applyBorder="1" applyAlignment="1" applyProtection="1">
      <alignment vertical="center"/>
      <protection locked="0"/>
    </xf>
    <xf numFmtId="180" fontId="0" fillId="0" borderId="23" xfId="0" applyNumberFormat="1" applyFont="1" applyBorder="1" applyAlignment="1" applyProtection="1">
      <alignment vertical="center"/>
      <protection locked="0"/>
    </xf>
    <xf numFmtId="180" fontId="0" fillId="0" borderId="21" xfId="0" applyNumberFormat="1" applyFont="1" applyBorder="1" applyAlignment="1" applyProtection="1">
      <alignment vertical="center"/>
      <protection locked="0"/>
    </xf>
    <xf numFmtId="184" fontId="0" fillId="0" borderId="21" xfId="0" applyNumberFormat="1" applyFont="1" applyBorder="1" applyAlignment="1" applyProtection="1">
      <alignment vertical="center"/>
      <protection locked="0"/>
    </xf>
    <xf numFmtId="181" fontId="0" fillId="0" borderId="22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179" fontId="0" fillId="33" borderId="25" xfId="0" applyNumberFormat="1" applyFont="1" applyFill="1" applyBorder="1" applyAlignment="1" applyProtection="1">
      <alignment vertical="center"/>
      <protection/>
    </xf>
    <xf numFmtId="179" fontId="0" fillId="33" borderId="26" xfId="0" applyNumberFormat="1" applyFont="1" applyFill="1" applyBorder="1" applyAlignment="1" applyProtection="1">
      <alignment vertical="center"/>
      <protection/>
    </xf>
    <xf numFmtId="182" fontId="0" fillId="33" borderId="26" xfId="0" applyNumberFormat="1" applyFont="1" applyFill="1" applyBorder="1" applyAlignment="1" applyProtection="1">
      <alignment vertical="center"/>
      <protection/>
    </xf>
    <xf numFmtId="182" fontId="0" fillId="33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80" fontId="0" fillId="0" borderId="29" xfId="0" applyNumberFormat="1" applyFont="1" applyFill="1" applyBorder="1" applyAlignment="1" applyProtection="1">
      <alignment vertical="center"/>
      <protection/>
    </xf>
    <xf numFmtId="180" fontId="0" fillId="0" borderId="26" xfId="0" applyNumberFormat="1" applyFont="1" applyFill="1" applyBorder="1" applyAlignment="1" applyProtection="1">
      <alignment vertical="center"/>
      <protection/>
    </xf>
    <xf numFmtId="184" fontId="0" fillId="0" borderId="26" xfId="0" applyNumberFormat="1" applyFont="1" applyFill="1" applyBorder="1" applyAlignment="1" applyProtection="1">
      <alignment vertical="center"/>
      <protection/>
    </xf>
    <xf numFmtId="181" fontId="0" fillId="0" borderId="27" xfId="0" applyNumberFormat="1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179" fontId="0" fillId="33" borderId="10" xfId="0" applyNumberFormat="1" applyFont="1" applyFill="1" applyBorder="1" applyAlignment="1" applyProtection="1">
      <alignment vertical="center"/>
      <protection/>
    </xf>
    <xf numFmtId="179" fontId="0" fillId="33" borderId="14" xfId="0" applyNumberFormat="1" applyFont="1" applyFill="1" applyBorder="1" applyAlignment="1" applyProtection="1">
      <alignment vertical="center"/>
      <protection/>
    </xf>
    <xf numFmtId="179" fontId="0" fillId="33" borderId="31" xfId="0" applyNumberFormat="1" applyFont="1" applyFill="1" applyBorder="1" applyAlignment="1" applyProtection="1">
      <alignment vertical="center"/>
      <protection/>
    </xf>
    <xf numFmtId="179" fontId="0" fillId="33" borderId="11" xfId="0" applyNumberFormat="1" applyFont="1" applyFill="1" applyBorder="1" applyAlignment="1" applyProtection="1">
      <alignment vertical="center"/>
      <protection/>
    </xf>
    <xf numFmtId="182" fontId="0" fillId="33" borderId="11" xfId="0" applyNumberFormat="1" applyFont="1" applyFill="1" applyBorder="1" applyAlignment="1" applyProtection="1">
      <alignment vertical="center"/>
      <protection/>
    </xf>
    <xf numFmtId="182" fontId="0" fillId="33" borderId="12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179" fontId="0" fillId="33" borderId="33" xfId="0" applyNumberFormat="1" applyFont="1" applyFill="1" applyBorder="1" applyAlignment="1" applyProtection="1">
      <alignment vertical="center"/>
      <protection/>
    </xf>
    <xf numFmtId="180" fontId="0" fillId="33" borderId="34" xfId="0" applyNumberFormat="1" applyFont="1" applyFill="1" applyBorder="1" applyAlignment="1" applyProtection="1">
      <alignment vertical="center"/>
      <protection/>
    </xf>
    <xf numFmtId="180" fontId="0" fillId="33" borderId="11" xfId="0" applyNumberFormat="1" applyFont="1" applyFill="1" applyBorder="1" applyAlignment="1" applyProtection="1">
      <alignment vertical="center"/>
      <protection/>
    </xf>
    <xf numFmtId="181" fontId="0" fillId="33" borderId="12" xfId="0" applyNumberFormat="1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179" fontId="0" fillId="33" borderId="36" xfId="0" applyNumberFormat="1" applyFont="1" applyFill="1" applyBorder="1" applyAlignment="1" applyProtection="1">
      <alignment vertical="center"/>
      <protection/>
    </xf>
    <xf numFmtId="179" fontId="0" fillId="33" borderId="37" xfId="0" applyNumberFormat="1" applyFont="1" applyFill="1" applyBorder="1" applyAlignment="1" applyProtection="1">
      <alignment vertical="center"/>
      <protection/>
    </xf>
    <xf numFmtId="179" fontId="0" fillId="33" borderId="38" xfId="0" applyNumberFormat="1" applyFont="1" applyFill="1" applyBorder="1" applyAlignment="1" applyProtection="1">
      <alignment vertical="center"/>
      <protection/>
    </xf>
    <xf numFmtId="182" fontId="0" fillId="33" borderId="37" xfId="0" applyNumberFormat="1" applyFont="1" applyFill="1" applyBorder="1" applyAlignment="1" applyProtection="1">
      <alignment vertical="center"/>
      <protection/>
    </xf>
    <xf numFmtId="182" fontId="0" fillId="33" borderId="39" xfId="0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179" fontId="0" fillId="33" borderId="39" xfId="0" applyNumberFormat="1" applyFont="1" applyFill="1" applyBorder="1" applyAlignment="1" applyProtection="1">
      <alignment vertical="center"/>
      <protection/>
    </xf>
    <xf numFmtId="180" fontId="0" fillId="33" borderId="36" xfId="0" applyNumberFormat="1" applyFont="1" applyFill="1" applyBorder="1" applyAlignment="1" applyProtection="1">
      <alignment vertical="center"/>
      <protection/>
    </xf>
    <xf numFmtId="180" fontId="0" fillId="33" borderId="37" xfId="0" applyNumberFormat="1" applyFont="1" applyFill="1" applyBorder="1" applyAlignment="1" applyProtection="1">
      <alignment vertical="center"/>
      <protection/>
    </xf>
    <xf numFmtId="184" fontId="0" fillId="33" borderId="37" xfId="0" applyNumberFormat="1" applyFont="1" applyFill="1" applyBorder="1" applyAlignment="1" applyProtection="1">
      <alignment vertical="center"/>
      <protection/>
    </xf>
    <xf numFmtId="181" fontId="0" fillId="33" borderId="39" xfId="0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179" fontId="0" fillId="33" borderId="42" xfId="0" applyNumberFormat="1" applyFont="1" applyFill="1" applyBorder="1" applyAlignment="1" applyProtection="1">
      <alignment vertical="center"/>
      <protection/>
    </xf>
    <xf numFmtId="179" fontId="0" fillId="33" borderId="21" xfId="0" applyNumberFormat="1" applyFont="1" applyFill="1" applyBorder="1" applyAlignment="1" applyProtection="1">
      <alignment vertical="center"/>
      <protection/>
    </xf>
    <xf numFmtId="182" fontId="0" fillId="33" borderId="21" xfId="0" applyNumberFormat="1" applyFont="1" applyFill="1" applyBorder="1" applyAlignment="1" applyProtection="1">
      <alignment vertical="center"/>
      <protection/>
    </xf>
    <xf numFmtId="182" fontId="0" fillId="33" borderId="22" xfId="0" applyNumberFormat="1" applyFont="1" applyFill="1" applyBorder="1" applyAlignment="1" applyProtection="1">
      <alignment vertical="center"/>
      <protection/>
    </xf>
    <xf numFmtId="180" fontId="0" fillId="33" borderId="23" xfId="0" applyNumberFormat="1" applyFont="1" applyFill="1" applyBorder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vertical="center"/>
      <protection/>
    </xf>
    <xf numFmtId="181" fontId="0" fillId="33" borderId="22" xfId="0" applyNumberFormat="1" applyFont="1" applyFill="1" applyBorder="1" applyAlignment="1" applyProtection="1">
      <alignment vertical="center"/>
      <protection/>
    </xf>
    <xf numFmtId="180" fontId="0" fillId="33" borderId="29" xfId="0" applyNumberFormat="1" applyFont="1" applyFill="1" applyBorder="1" applyAlignment="1" applyProtection="1">
      <alignment vertical="center"/>
      <protection/>
    </xf>
    <xf numFmtId="180" fontId="0" fillId="33" borderId="26" xfId="0" applyNumberFormat="1" applyFont="1" applyFill="1" applyBorder="1" applyAlignment="1" applyProtection="1">
      <alignment vertical="center"/>
      <protection/>
    </xf>
    <xf numFmtId="184" fontId="0" fillId="33" borderId="26" xfId="0" applyNumberFormat="1" applyFont="1" applyFill="1" applyBorder="1" applyAlignment="1" applyProtection="1">
      <alignment vertical="center"/>
      <protection/>
    </xf>
    <xf numFmtId="181" fontId="0" fillId="33" borderId="27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179" fontId="0" fillId="33" borderId="44" xfId="0" applyNumberFormat="1" applyFont="1" applyFill="1" applyBorder="1" applyAlignment="1" applyProtection="1">
      <alignment vertical="center"/>
      <protection/>
    </xf>
    <xf numFmtId="182" fontId="0" fillId="33" borderId="14" xfId="0" applyNumberFormat="1" applyFont="1" applyFill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180" fontId="0" fillId="33" borderId="44" xfId="0" applyNumberFormat="1" applyFont="1" applyFill="1" applyBorder="1" applyAlignment="1" applyProtection="1">
      <alignment vertical="center"/>
      <protection/>
    </xf>
    <xf numFmtId="180" fontId="0" fillId="33" borderId="14" xfId="0" applyNumberFormat="1" applyFont="1" applyFill="1" applyBorder="1" applyAlignment="1" applyProtection="1">
      <alignment vertical="center"/>
      <protection/>
    </xf>
    <xf numFmtId="184" fontId="0" fillId="33" borderId="14" xfId="0" applyNumberFormat="1" applyFont="1" applyFill="1" applyBorder="1" applyAlignment="1" applyProtection="1">
      <alignment vertical="center"/>
      <protection/>
    </xf>
    <xf numFmtId="181" fontId="0" fillId="33" borderId="3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6" xfId="0" applyNumberFormat="1" applyFont="1" applyFill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 vertical="center"/>
      <protection locked="0"/>
    </xf>
    <xf numFmtId="38" fontId="0" fillId="0" borderId="27" xfId="48" applyFont="1" applyFill="1" applyBorder="1" applyAlignment="1" applyProtection="1">
      <alignment vertical="center"/>
      <protection locked="0"/>
    </xf>
    <xf numFmtId="179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Font="1" applyFill="1" applyBorder="1" applyAlignment="1" applyProtection="1">
      <alignment vertical="center"/>
      <protection locked="0"/>
    </xf>
    <xf numFmtId="179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NumberFormat="1" applyFont="1" applyFill="1" applyBorder="1" applyAlignment="1" applyProtection="1">
      <alignment vertical="center"/>
      <protection locked="0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NumberFormat="1" applyFont="1" applyFill="1" applyBorder="1" applyAlignment="1" applyProtection="1">
      <alignment vertical="center"/>
      <protection locked="0"/>
    </xf>
    <xf numFmtId="17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33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NumberFormat="1" applyFont="1" applyFill="1" applyBorder="1" applyAlignment="1" applyProtection="1">
      <alignment horizontal="right" vertical="center"/>
      <protection locked="0"/>
    </xf>
    <xf numFmtId="179" fontId="0" fillId="0" borderId="46" xfId="0" applyNumberFormat="1" applyFont="1" applyFill="1" applyBorder="1" applyAlignment="1" applyProtection="1">
      <alignment vertical="center"/>
      <protection locked="0"/>
    </xf>
    <xf numFmtId="179" fontId="0" fillId="0" borderId="17" xfId="0" applyNumberFormat="1" applyFont="1" applyFill="1" applyBorder="1" applyAlignment="1" applyProtection="1">
      <alignment vertical="center"/>
      <protection locked="0"/>
    </xf>
    <xf numFmtId="179" fontId="0" fillId="0" borderId="18" xfId="0" applyNumberFormat="1" applyFont="1" applyFill="1" applyBorder="1" applyAlignment="1" applyProtection="1">
      <alignment vertical="center"/>
      <protection locked="0"/>
    </xf>
    <xf numFmtId="186" fontId="0" fillId="0" borderId="21" xfId="0" applyNumberFormat="1" applyFont="1" applyFill="1" applyBorder="1" applyAlignment="1" applyProtection="1">
      <alignment vertical="center"/>
      <protection locked="0"/>
    </xf>
    <xf numFmtId="186" fontId="0" fillId="0" borderId="26" xfId="0" applyNumberFormat="1" applyFont="1" applyFill="1" applyBorder="1" applyAlignment="1" applyProtection="1">
      <alignment vertical="center"/>
      <protection locked="0"/>
    </xf>
    <xf numFmtId="186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47" xfId="0" applyNumberFormat="1" applyFont="1" applyFill="1" applyBorder="1" applyAlignment="1" applyProtection="1">
      <alignment vertical="center"/>
      <protection locked="0"/>
    </xf>
    <xf numFmtId="179" fontId="0" fillId="0" borderId="14" xfId="0" applyNumberFormat="1" applyFont="1" applyFill="1" applyBorder="1" applyAlignment="1" applyProtection="1">
      <alignment vertical="center"/>
      <protection locked="0"/>
    </xf>
    <xf numFmtId="179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186" fontId="0" fillId="0" borderId="17" xfId="0" applyNumberFormat="1" applyFont="1" applyFill="1" applyBorder="1" applyAlignment="1" applyProtection="1">
      <alignment vertical="center"/>
      <protection locked="0"/>
    </xf>
    <xf numFmtId="182" fontId="0" fillId="33" borderId="33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="85" zoomScaleNormal="77" zoomScaleSheetLayoutView="85" zoomScalePageLayoutView="0" workbookViewId="0" topLeftCell="G7">
      <selection activeCell="M25" sqref="M25"/>
    </sheetView>
  </sheetViews>
  <sheetFormatPr defaultColWidth="9.00390625" defaultRowHeight="13.5"/>
  <cols>
    <col min="1" max="1" width="9.00390625" style="9" customWidth="1"/>
    <col min="2" max="2" width="13.375" style="9" customWidth="1"/>
    <col min="3" max="3" width="12.375" style="9" customWidth="1"/>
    <col min="4" max="4" width="12.00390625" style="9" customWidth="1"/>
    <col min="5" max="5" width="9.75390625" style="9" bestFit="1" customWidth="1"/>
    <col min="6" max="7" width="9.375" style="9" bestFit="1" customWidth="1"/>
    <col min="8" max="8" width="9.75390625" style="9" bestFit="1" customWidth="1"/>
    <col min="9" max="10" width="9.375" style="9" bestFit="1" customWidth="1"/>
    <col min="11" max="12" width="9.75390625" style="9" bestFit="1" customWidth="1"/>
    <col min="13" max="13" width="9.375" style="9" bestFit="1" customWidth="1"/>
    <col min="14" max="14" width="5.625" style="9" customWidth="1"/>
    <col min="15" max="15" width="9.00390625" style="93" customWidth="1"/>
    <col min="16" max="27" width="9.125" style="9" bestFit="1" customWidth="1"/>
    <col min="28" max="28" width="5.625" style="9" customWidth="1"/>
    <col min="29" max="29" width="9.00390625" style="9" customWidth="1"/>
    <col min="30" max="33" width="9.125" style="9" bestFit="1" customWidth="1"/>
    <col min="34" max="35" width="9.375" style="9" bestFit="1" customWidth="1"/>
    <col min="36" max="42" width="9.125" style="9" bestFit="1" customWidth="1"/>
    <col min="43" max="16384" width="9.00390625" style="9" customWidth="1"/>
  </cols>
  <sheetData>
    <row r="1" spans="1:42" ht="16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ht="13.5">
      <c r="A2" s="7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 t="s">
        <v>60</v>
      </c>
      <c r="AD2" s="7"/>
      <c r="AE2" s="7"/>
      <c r="AF2" s="7"/>
      <c r="AG2" s="10"/>
      <c r="AH2" s="10"/>
      <c r="AI2" s="10"/>
      <c r="AJ2" s="7"/>
      <c r="AK2" s="7"/>
      <c r="AL2" s="7"/>
      <c r="AM2" s="7"/>
      <c r="AN2" s="7"/>
      <c r="AO2" s="7"/>
      <c r="AP2" s="7"/>
    </row>
    <row r="3" spans="1:42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11" t="s">
        <v>63</v>
      </c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1" t="s">
        <v>63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1" t="s">
        <v>63</v>
      </c>
    </row>
    <row r="4" spans="1:42" ht="19.5" customHeight="1">
      <c r="A4" s="125"/>
      <c r="B4" s="132" t="s">
        <v>46</v>
      </c>
      <c r="C4" s="127"/>
      <c r="D4" s="128"/>
      <c r="E4" s="129" t="s">
        <v>47</v>
      </c>
      <c r="F4" s="127"/>
      <c r="G4" s="128"/>
      <c r="H4" s="129" t="s">
        <v>48</v>
      </c>
      <c r="I4" s="127"/>
      <c r="J4" s="128"/>
      <c r="K4" s="129" t="s">
        <v>49</v>
      </c>
      <c r="L4" s="127"/>
      <c r="M4" s="133"/>
      <c r="N4" s="12"/>
      <c r="O4" s="121"/>
      <c r="P4" s="127" t="s">
        <v>50</v>
      </c>
      <c r="Q4" s="127"/>
      <c r="R4" s="128"/>
      <c r="S4" s="123" t="s">
        <v>39</v>
      </c>
      <c r="T4" s="129" t="s">
        <v>51</v>
      </c>
      <c r="U4" s="127"/>
      <c r="V4" s="128"/>
      <c r="W4" s="129" t="s">
        <v>52</v>
      </c>
      <c r="X4" s="127"/>
      <c r="Y4" s="128"/>
      <c r="Z4" s="123" t="s">
        <v>2</v>
      </c>
      <c r="AA4" s="119" t="s">
        <v>3</v>
      </c>
      <c r="AB4" s="13"/>
      <c r="AC4" s="121"/>
      <c r="AD4" s="130" t="s">
        <v>4</v>
      </c>
      <c r="AE4" s="123" t="s">
        <v>5</v>
      </c>
      <c r="AF4" s="123" t="s">
        <v>42</v>
      </c>
      <c r="AG4" s="123" t="s">
        <v>43</v>
      </c>
      <c r="AH4" s="123" t="s">
        <v>44</v>
      </c>
      <c r="AI4" s="129" t="s">
        <v>54</v>
      </c>
      <c r="AJ4" s="127"/>
      <c r="AK4" s="128"/>
      <c r="AL4" s="129" t="s">
        <v>53</v>
      </c>
      <c r="AM4" s="127"/>
      <c r="AN4" s="128"/>
      <c r="AO4" s="123" t="s">
        <v>6</v>
      </c>
      <c r="AP4" s="119" t="s">
        <v>7</v>
      </c>
    </row>
    <row r="5" spans="1:42" ht="41.25" thickBot="1">
      <c r="A5" s="126"/>
      <c r="B5" s="14" t="s">
        <v>8</v>
      </c>
      <c r="C5" s="15" t="s">
        <v>9</v>
      </c>
      <c r="D5" s="15" t="s">
        <v>10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9</v>
      </c>
      <c r="J5" s="15" t="s">
        <v>10</v>
      </c>
      <c r="K5" s="15" t="s">
        <v>11</v>
      </c>
      <c r="L5" s="15" t="s">
        <v>9</v>
      </c>
      <c r="M5" s="16" t="s">
        <v>10</v>
      </c>
      <c r="N5" s="12"/>
      <c r="O5" s="122"/>
      <c r="P5" s="17" t="s">
        <v>12</v>
      </c>
      <c r="Q5" s="18" t="s">
        <v>9</v>
      </c>
      <c r="R5" s="18" t="s">
        <v>10</v>
      </c>
      <c r="S5" s="124"/>
      <c r="T5" s="18" t="s">
        <v>11</v>
      </c>
      <c r="U5" s="18" t="s">
        <v>1</v>
      </c>
      <c r="V5" s="18" t="s">
        <v>13</v>
      </c>
      <c r="W5" s="18" t="s">
        <v>11</v>
      </c>
      <c r="X5" s="18" t="s">
        <v>40</v>
      </c>
      <c r="Y5" s="18" t="s">
        <v>41</v>
      </c>
      <c r="Z5" s="124"/>
      <c r="AA5" s="120"/>
      <c r="AB5" s="13"/>
      <c r="AC5" s="122"/>
      <c r="AD5" s="131"/>
      <c r="AE5" s="124"/>
      <c r="AF5" s="124"/>
      <c r="AG5" s="124"/>
      <c r="AH5" s="124"/>
      <c r="AI5" s="18" t="s">
        <v>11</v>
      </c>
      <c r="AJ5" s="18" t="s">
        <v>1</v>
      </c>
      <c r="AK5" s="18" t="s">
        <v>13</v>
      </c>
      <c r="AL5" s="18" t="s">
        <v>11</v>
      </c>
      <c r="AM5" s="18" t="s">
        <v>45</v>
      </c>
      <c r="AN5" s="18" t="s">
        <v>41</v>
      </c>
      <c r="AO5" s="124"/>
      <c r="AP5" s="120"/>
    </row>
    <row r="6" spans="1:42" ht="20.25" customHeight="1">
      <c r="A6" s="19" t="s">
        <v>14</v>
      </c>
      <c r="B6" s="20">
        <f>SUM(C6:D6)</f>
        <v>127297000</v>
      </c>
      <c r="C6" s="111">
        <v>61909000</v>
      </c>
      <c r="D6" s="112">
        <v>65388000</v>
      </c>
      <c r="E6" s="23">
        <f aca="true" t="shared" si="0" ref="E6:E21">SUM(F6:G6)</f>
        <v>1029816</v>
      </c>
      <c r="F6" s="21">
        <v>527657</v>
      </c>
      <c r="G6" s="22">
        <v>502159</v>
      </c>
      <c r="H6" s="23">
        <f aca="true" t="shared" si="1" ref="H6:H21">SUM(I6:J6)</f>
        <v>1268436</v>
      </c>
      <c r="I6" s="21">
        <v>658684</v>
      </c>
      <c r="J6" s="21">
        <v>609752</v>
      </c>
      <c r="K6" s="24">
        <f>E6-H6</f>
        <v>-238620</v>
      </c>
      <c r="L6" s="24">
        <f aca="true" t="shared" si="2" ref="L6:L21">F6-I6</f>
        <v>-131027</v>
      </c>
      <c r="M6" s="25">
        <f aca="true" t="shared" si="3" ref="M6:M21">G6-J6</f>
        <v>-107593</v>
      </c>
      <c r="N6" s="26"/>
      <c r="O6" s="27" t="s">
        <v>14</v>
      </c>
      <c r="P6" s="20">
        <f aca="true" t="shared" si="4" ref="P6:P21">SUM(Q6:R6)</f>
        <v>2185</v>
      </c>
      <c r="Q6" s="28">
        <v>1193</v>
      </c>
      <c r="R6" s="28">
        <v>992</v>
      </c>
      <c r="S6" s="29">
        <v>1026</v>
      </c>
      <c r="T6" s="23">
        <f>SUM(U6:V6)</f>
        <v>24102</v>
      </c>
      <c r="U6" s="29">
        <v>10938</v>
      </c>
      <c r="V6" s="29">
        <v>13164</v>
      </c>
      <c r="W6" s="23">
        <f aca="true" t="shared" si="5" ref="W6:W21">SUM(X6:Y6)</f>
        <v>3862</v>
      </c>
      <c r="X6" s="29">
        <v>3110</v>
      </c>
      <c r="Y6" s="29">
        <v>752</v>
      </c>
      <c r="Z6" s="29">
        <v>660613</v>
      </c>
      <c r="AA6" s="30">
        <v>231383</v>
      </c>
      <c r="AB6" s="7"/>
      <c r="AC6" s="27" t="s">
        <v>14</v>
      </c>
      <c r="AD6" s="31">
        <v>8.2</v>
      </c>
      <c r="AE6" s="32">
        <v>10.1</v>
      </c>
      <c r="AF6" s="33">
        <v>-1.9</v>
      </c>
      <c r="AG6" s="32">
        <v>2.1</v>
      </c>
      <c r="AH6" s="32">
        <v>1</v>
      </c>
      <c r="AI6" s="32">
        <v>22.9</v>
      </c>
      <c r="AJ6" s="32">
        <v>10.4</v>
      </c>
      <c r="AK6" s="32">
        <v>12.5</v>
      </c>
      <c r="AL6" s="32">
        <v>3.7</v>
      </c>
      <c r="AM6" s="32">
        <v>3</v>
      </c>
      <c r="AN6" s="32">
        <v>0.7</v>
      </c>
      <c r="AO6" s="32">
        <v>5.3</v>
      </c>
      <c r="AP6" s="34">
        <v>1.84</v>
      </c>
    </row>
    <row r="7" spans="1:42" ht="20.25" customHeight="1">
      <c r="A7" s="35" t="s">
        <v>15</v>
      </c>
      <c r="B7" s="36">
        <f aca="true" t="shared" si="6" ref="B7:B21">SUM(C7:D7)</f>
        <v>2053286</v>
      </c>
      <c r="C7" s="99">
        <v>992638</v>
      </c>
      <c r="D7" s="110">
        <v>1060648</v>
      </c>
      <c r="E7" s="37">
        <f t="shared" si="0"/>
        <v>16000</v>
      </c>
      <c r="F7" s="99">
        <v>8271</v>
      </c>
      <c r="G7" s="110">
        <v>7729</v>
      </c>
      <c r="H7" s="37">
        <f t="shared" si="1"/>
        <v>21518</v>
      </c>
      <c r="I7" s="99">
        <v>11168</v>
      </c>
      <c r="J7" s="99">
        <v>10350</v>
      </c>
      <c r="K7" s="38">
        <f aca="true" t="shared" si="7" ref="K7:K21">E7-H7</f>
        <v>-5518</v>
      </c>
      <c r="L7" s="38">
        <f t="shared" si="2"/>
        <v>-2897</v>
      </c>
      <c r="M7" s="39">
        <f t="shared" si="3"/>
        <v>-2621</v>
      </c>
      <c r="N7" s="40"/>
      <c r="O7" s="41" t="s">
        <v>15</v>
      </c>
      <c r="P7" s="36">
        <f t="shared" si="4"/>
        <v>40</v>
      </c>
      <c r="Q7" s="99">
        <v>22</v>
      </c>
      <c r="R7" s="99">
        <v>18</v>
      </c>
      <c r="S7" s="99">
        <v>21</v>
      </c>
      <c r="T7" s="37">
        <f aca="true" t="shared" si="8" ref="T7:T21">SUM(U7:V7)</f>
        <v>311</v>
      </c>
      <c r="U7" s="96">
        <v>141</v>
      </c>
      <c r="V7" s="96">
        <v>170</v>
      </c>
      <c r="W7" s="37">
        <f t="shared" si="5"/>
        <v>58</v>
      </c>
      <c r="X7" s="96">
        <v>43</v>
      </c>
      <c r="Y7" s="96">
        <v>15</v>
      </c>
      <c r="Z7" s="97">
        <v>9492</v>
      </c>
      <c r="AA7" s="98">
        <v>3227</v>
      </c>
      <c r="AB7" s="7"/>
      <c r="AC7" s="41" t="s">
        <v>15</v>
      </c>
      <c r="AD7" s="42">
        <v>7.8</v>
      </c>
      <c r="AE7" s="43">
        <v>10.5</v>
      </c>
      <c r="AF7" s="44">
        <v>-2.7</v>
      </c>
      <c r="AG7" s="43">
        <v>2.5</v>
      </c>
      <c r="AH7" s="43">
        <v>1.3</v>
      </c>
      <c r="AI7" s="43">
        <v>19.1</v>
      </c>
      <c r="AJ7" s="43">
        <v>8.6</v>
      </c>
      <c r="AK7" s="43">
        <v>10.4</v>
      </c>
      <c r="AL7" s="43">
        <v>3.6</v>
      </c>
      <c r="AM7" s="43">
        <v>2.7</v>
      </c>
      <c r="AN7" s="43">
        <v>0.9</v>
      </c>
      <c r="AO7" s="43">
        <v>4.6</v>
      </c>
      <c r="AP7" s="45">
        <v>1.57</v>
      </c>
    </row>
    <row r="8" spans="1:42" ht="20.25" customHeight="1" thickBot="1">
      <c r="A8" s="46" t="s">
        <v>16</v>
      </c>
      <c r="B8" s="47">
        <f t="shared" si="6"/>
        <v>378467</v>
      </c>
      <c r="C8" s="48">
        <f>C9+C18</f>
        <v>183900</v>
      </c>
      <c r="D8" s="49">
        <f>D9+D18</f>
        <v>194567</v>
      </c>
      <c r="E8" s="50">
        <f t="shared" si="0"/>
        <v>2860</v>
      </c>
      <c r="F8" s="48">
        <f>F9+F18</f>
        <v>1504</v>
      </c>
      <c r="G8" s="49">
        <f>G9+G18</f>
        <v>1356</v>
      </c>
      <c r="H8" s="50">
        <f t="shared" si="1"/>
        <v>4071</v>
      </c>
      <c r="I8" s="48">
        <f>I9+I18</f>
        <v>2095</v>
      </c>
      <c r="J8" s="48">
        <f>J9+J18</f>
        <v>1976</v>
      </c>
      <c r="K8" s="51">
        <f t="shared" si="7"/>
        <v>-1211</v>
      </c>
      <c r="L8" s="51">
        <f t="shared" si="2"/>
        <v>-591</v>
      </c>
      <c r="M8" s="52">
        <f t="shared" si="3"/>
        <v>-620</v>
      </c>
      <c r="N8" s="40"/>
      <c r="O8" s="53" t="s">
        <v>16</v>
      </c>
      <c r="P8" s="47">
        <f t="shared" si="4"/>
        <v>3</v>
      </c>
      <c r="Q8" s="48">
        <f>Q9+Q18</f>
        <v>3</v>
      </c>
      <c r="R8" s="48">
        <f>R9+R18</f>
        <v>0</v>
      </c>
      <c r="S8" s="48">
        <f>S9+S18</f>
        <v>1</v>
      </c>
      <c r="T8" s="50">
        <f t="shared" si="8"/>
        <v>59</v>
      </c>
      <c r="U8" s="48">
        <f>U9+U18</f>
        <v>25</v>
      </c>
      <c r="V8" s="48">
        <f>V9+V18</f>
        <v>34</v>
      </c>
      <c r="W8" s="50">
        <f t="shared" si="5"/>
        <v>5</v>
      </c>
      <c r="X8" s="48">
        <f>X9+X18</f>
        <v>5</v>
      </c>
      <c r="Y8" s="48">
        <f>Y9+Y18</f>
        <v>0</v>
      </c>
      <c r="Z8" s="48">
        <f>Z9+Z18</f>
        <v>1651</v>
      </c>
      <c r="AA8" s="54">
        <f>AA9+AA18</f>
        <v>534</v>
      </c>
      <c r="AB8" s="7"/>
      <c r="AC8" s="53" t="s">
        <v>16</v>
      </c>
      <c r="AD8" s="55">
        <f aca="true" t="shared" si="9" ref="AD8:AD21">E8/B8*1000</f>
        <v>7.556801517701675</v>
      </c>
      <c r="AE8" s="56">
        <f aca="true" t="shared" si="10" ref="AE8:AE21">H8/B8*1000</f>
        <v>10.756552090406824</v>
      </c>
      <c r="AF8" s="81">
        <f aca="true" t="shared" si="11" ref="AF8:AF21">K8/B8*1000</f>
        <v>-3.1997505727051503</v>
      </c>
      <c r="AG8" s="56">
        <f aca="true" t="shared" si="12" ref="AG8:AG21">P8/E8*1000</f>
        <v>1.048951048951049</v>
      </c>
      <c r="AH8" s="56">
        <f aca="true" t="shared" si="13" ref="AH8:AH21">S8/E8*1000</f>
        <v>0.34965034965034963</v>
      </c>
      <c r="AI8" s="56">
        <f aca="true" t="shared" si="14" ref="AI8:AI21">T8/(E8+T8)*1000</f>
        <v>20.212401507365538</v>
      </c>
      <c r="AJ8" s="56">
        <f aca="true" t="shared" si="15" ref="AJ8:AJ21">U8/(E8+T8)*1000</f>
        <v>8.56457690990065</v>
      </c>
      <c r="AK8" s="56">
        <f aca="true" t="shared" si="16" ref="AK8:AK21">V8/(E8+T8)*1000</f>
        <v>11.647824597464886</v>
      </c>
      <c r="AL8" s="56">
        <f aca="true" t="shared" si="17" ref="AL8:AL21">W8/(E8+X8)*1000</f>
        <v>1.7452006980802792</v>
      </c>
      <c r="AM8" s="56">
        <f aca="true" t="shared" si="18" ref="AM8:AM21">X8/(E8+X8)*1000</f>
        <v>1.7452006980802792</v>
      </c>
      <c r="AN8" s="56">
        <f aca="true" t="shared" si="19" ref="AN8:AN21">Y8/(E8+X8)*1000</f>
        <v>0</v>
      </c>
      <c r="AO8" s="56">
        <f aca="true" t="shared" si="20" ref="AO8:AO21">Z8/B8*1000</f>
        <v>4.362335421582331</v>
      </c>
      <c r="AP8" s="57">
        <f aca="true" t="shared" si="21" ref="AP8:AP21">AA8/B8*1000</f>
        <v>1.4109552484100332</v>
      </c>
    </row>
    <row r="9" spans="1:42" ht="20.25" customHeight="1" thickBot="1">
      <c r="A9" s="58" t="s">
        <v>17</v>
      </c>
      <c r="B9" s="59">
        <f t="shared" si="6"/>
        <v>307492</v>
      </c>
      <c r="C9" s="60">
        <f>SUM(C10:C17)</f>
        <v>149567</v>
      </c>
      <c r="D9" s="61">
        <f>SUM(D10:D17)</f>
        <v>157925</v>
      </c>
      <c r="E9" s="60">
        <f t="shared" si="0"/>
        <v>2376</v>
      </c>
      <c r="F9" s="60">
        <f>SUM(F10:F17)</f>
        <v>1243</v>
      </c>
      <c r="G9" s="61">
        <f>SUM(G10:G17)</f>
        <v>1133</v>
      </c>
      <c r="H9" s="60">
        <f t="shared" si="1"/>
        <v>3176</v>
      </c>
      <c r="I9" s="60">
        <f>SUM(I10:I17)</f>
        <v>1639</v>
      </c>
      <c r="J9" s="60">
        <f>SUM(J10:J17)</f>
        <v>1537</v>
      </c>
      <c r="K9" s="62">
        <f t="shared" si="7"/>
        <v>-800</v>
      </c>
      <c r="L9" s="62">
        <f t="shared" si="2"/>
        <v>-396</v>
      </c>
      <c r="M9" s="63">
        <f t="shared" si="3"/>
        <v>-404</v>
      </c>
      <c r="N9" s="40"/>
      <c r="O9" s="64" t="s">
        <v>17</v>
      </c>
      <c r="P9" s="59">
        <f t="shared" si="4"/>
        <v>3</v>
      </c>
      <c r="Q9" s="60">
        <f>SUM(Q10:Q17)</f>
        <v>3</v>
      </c>
      <c r="R9" s="60">
        <f>SUM(R10:R17)</f>
        <v>0</v>
      </c>
      <c r="S9" s="60">
        <f>SUM(S10:S17)</f>
        <v>1</v>
      </c>
      <c r="T9" s="60">
        <f t="shared" si="8"/>
        <v>50</v>
      </c>
      <c r="U9" s="60">
        <f>SUM(U10:U17)</f>
        <v>20</v>
      </c>
      <c r="V9" s="60">
        <f>SUM(V10:V17)</f>
        <v>30</v>
      </c>
      <c r="W9" s="60">
        <f t="shared" si="5"/>
        <v>3</v>
      </c>
      <c r="X9" s="60">
        <f>SUM(X10:X17)</f>
        <v>3</v>
      </c>
      <c r="Y9" s="60">
        <f>SUM(Y10:Y17)</f>
        <v>0</v>
      </c>
      <c r="Z9" s="60">
        <f>SUM(Z10:Z17)</f>
        <v>1399</v>
      </c>
      <c r="AA9" s="65">
        <f>SUM(AA10:AA17)</f>
        <v>440</v>
      </c>
      <c r="AB9" s="7"/>
      <c r="AC9" s="64" t="s">
        <v>17</v>
      </c>
      <c r="AD9" s="66">
        <f t="shared" si="9"/>
        <v>7.727030296723167</v>
      </c>
      <c r="AE9" s="67">
        <f t="shared" si="10"/>
        <v>10.32872399932356</v>
      </c>
      <c r="AF9" s="68">
        <f t="shared" si="11"/>
        <v>-2.6016937026003926</v>
      </c>
      <c r="AG9" s="67">
        <f t="shared" si="12"/>
        <v>1.2626262626262628</v>
      </c>
      <c r="AH9" s="67">
        <f t="shared" si="13"/>
        <v>0.42087542087542085</v>
      </c>
      <c r="AI9" s="67">
        <f t="shared" si="14"/>
        <v>20.610057708161584</v>
      </c>
      <c r="AJ9" s="67">
        <f t="shared" si="15"/>
        <v>8.244023083264633</v>
      </c>
      <c r="AK9" s="67">
        <f t="shared" si="16"/>
        <v>12.36603462489695</v>
      </c>
      <c r="AL9" s="67">
        <f t="shared" si="17"/>
        <v>1.2610340479192939</v>
      </c>
      <c r="AM9" s="67">
        <f t="shared" si="18"/>
        <v>1.2610340479192939</v>
      </c>
      <c r="AN9" s="67">
        <f t="shared" si="19"/>
        <v>0</v>
      </c>
      <c r="AO9" s="67">
        <f t="shared" si="20"/>
        <v>4.549711862422437</v>
      </c>
      <c r="AP9" s="69">
        <f t="shared" si="21"/>
        <v>1.430931536430216</v>
      </c>
    </row>
    <row r="10" spans="1:42" ht="20.25" customHeight="1">
      <c r="A10" s="70" t="s">
        <v>18</v>
      </c>
      <c r="B10" s="71">
        <f t="shared" si="6"/>
        <v>160126</v>
      </c>
      <c r="C10" s="113">
        <v>77585</v>
      </c>
      <c r="D10" s="113">
        <v>82541</v>
      </c>
      <c r="E10" s="72">
        <f t="shared" si="0"/>
        <v>1376</v>
      </c>
      <c r="F10" s="28">
        <v>706</v>
      </c>
      <c r="G10" s="116">
        <v>670</v>
      </c>
      <c r="H10" s="72">
        <f t="shared" si="1"/>
        <v>1588</v>
      </c>
      <c r="I10" s="28">
        <v>797</v>
      </c>
      <c r="J10" s="28">
        <v>791</v>
      </c>
      <c r="K10" s="73">
        <f t="shared" si="7"/>
        <v>-212</v>
      </c>
      <c r="L10" s="73">
        <f t="shared" si="2"/>
        <v>-91</v>
      </c>
      <c r="M10" s="74">
        <f t="shared" si="3"/>
        <v>-121</v>
      </c>
      <c r="N10" s="40"/>
      <c r="O10" s="27" t="s">
        <v>18</v>
      </c>
      <c r="P10" s="71">
        <f t="shared" si="4"/>
        <v>3</v>
      </c>
      <c r="Q10" s="28">
        <v>3</v>
      </c>
      <c r="R10" s="101">
        <v>0</v>
      </c>
      <c r="S10" s="101">
        <v>1</v>
      </c>
      <c r="T10" s="72">
        <f t="shared" si="8"/>
        <v>21</v>
      </c>
      <c r="U10" s="100">
        <v>6</v>
      </c>
      <c r="V10" s="100">
        <v>15</v>
      </c>
      <c r="W10" s="72">
        <f t="shared" si="5"/>
        <v>1</v>
      </c>
      <c r="X10" s="100">
        <v>1</v>
      </c>
      <c r="Y10" s="101">
        <v>0</v>
      </c>
      <c r="Z10" s="100">
        <v>851</v>
      </c>
      <c r="AA10" s="102">
        <v>230</v>
      </c>
      <c r="AB10" s="7"/>
      <c r="AC10" s="27" t="s">
        <v>18</v>
      </c>
      <c r="AD10" s="75">
        <f>E10/B10*1000</f>
        <v>8.593232829147047</v>
      </c>
      <c r="AE10" s="76">
        <f t="shared" si="10"/>
        <v>9.917190212707494</v>
      </c>
      <c r="AF10" s="77">
        <f t="shared" si="11"/>
        <v>-1.3239573835604461</v>
      </c>
      <c r="AG10" s="76">
        <f t="shared" si="12"/>
        <v>2.1802325581395348</v>
      </c>
      <c r="AH10" s="76">
        <f t="shared" si="13"/>
        <v>0.7267441860465116</v>
      </c>
      <c r="AI10" s="76">
        <f t="shared" si="14"/>
        <v>15.032211882605582</v>
      </c>
      <c r="AJ10" s="76">
        <f t="shared" si="15"/>
        <v>4.294917680744453</v>
      </c>
      <c r="AK10" s="76">
        <f t="shared" si="16"/>
        <v>10.73729420186113</v>
      </c>
      <c r="AL10" s="76">
        <f t="shared" si="17"/>
        <v>0.7262164124909223</v>
      </c>
      <c r="AM10" s="76">
        <f t="shared" si="18"/>
        <v>0.7262164124909223</v>
      </c>
      <c r="AN10" s="76">
        <f t="shared" si="19"/>
        <v>0</v>
      </c>
      <c r="AO10" s="76">
        <f t="shared" si="20"/>
        <v>5.314564780235564</v>
      </c>
      <c r="AP10" s="78">
        <f t="shared" si="21"/>
        <v>1.4363688595231257</v>
      </c>
    </row>
    <row r="11" spans="1:42" ht="20.25" customHeight="1">
      <c r="A11" s="35" t="s">
        <v>55</v>
      </c>
      <c r="B11" s="36">
        <f t="shared" si="6"/>
        <v>36487</v>
      </c>
      <c r="C11" s="114">
        <v>17808</v>
      </c>
      <c r="D11" s="114">
        <v>18679</v>
      </c>
      <c r="E11" s="37">
        <f t="shared" si="0"/>
        <v>215</v>
      </c>
      <c r="F11" s="99">
        <v>113</v>
      </c>
      <c r="G11" s="110">
        <v>102</v>
      </c>
      <c r="H11" s="37">
        <f t="shared" si="1"/>
        <v>402</v>
      </c>
      <c r="I11" s="99">
        <v>208</v>
      </c>
      <c r="J11" s="99">
        <v>194</v>
      </c>
      <c r="K11" s="38">
        <f t="shared" si="7"/>
        <v>-187</v>
      </c>
      <c r="L11" s="38">
        <f t="shared" si="2"/>
        <v>-95</v>
      </c>
      <c r="M11" s="39">
        <f t="shared" si="3"/>
        <v>-92</v>
      </c>
      <c r="N11" s="40"/>
      <c r="O11" s="41" t="s">
        <v>55</v>
      </c>
      <c r="P11" s="36">
        <f t="shared" si="4"/>
        <v>0</v>
      </c>
      <c r="Q11" s="99">
        <v>0</v>
      </c>
      <c r="R11" s="99">
        <v>0</v>
      </c>
      <c r="S11" s="99">
        <v>0</v>
      </c>
      <c r="T11" s="37">
        <f t="shared" si="8"/>
        <v>7</v>
      </c>
      <c r="U11" s="103">
        <v>3</v>
      </c>
      <c r="V11" s="103">
        <v>4</v>
      </c>
      <c r="W11" s="37">
        <f t="shared" si="5"/>
        <v>0</v>
      </c>
      <c r="X11" s="103">
        <v>0</v>
      </c>
      <c r="Y11" s="103">
        <v>0</v>
      </c>
      <c r="Z11" s="96">
        <v>127</v>
      </c>
      <c r="AA11" s="104">
        <v>45</v>
      </c>
      <c r="AB11" s="7"/>
      <c r="AC11" s="41" t="s">
        <v>55</v>
      </c>
      <c r="AD11" s="79">
        <f t="shared" si="9"/>
        <v>5.892509660975142</v>
      </c>
      <c r="AE11" s="80">
        <f t="shared" si="10"/>
        <v>11.017622714939566</v>
      </c>
      <c r="AF11" s="81">
        <f t="shared" si="11"/>
        <v>-5.125113053964426</v>
      </c>
      <c r="AG11" s="80">
        <f t="shared" si="12"/>
        <v>0</v>
      </c>
      <c r="AH11" s="80">
        <f t="shared" si="13"/>
        <v>0</v>
      </c>
      <c r="AI11" s="80">
        <f t="shared" si="14"/>
        <v>31.531531531531527</v>
      </c>
      <c r="AJ11" s="80">
        <f t="shared" si="15"/>
        <v>13.513513513513514</v>
      </c>
      <c r="AK11" s="80">
        <f t="shared" si="16"/>
        <v>18.01801801801802</v>
      </c>
      <c r="AL11" s="80">
        <f>W11/(E11+X11)*1000</f>
        <v>0</v>
      </c>
      <c r="AM11" s="80">
        <f t="shared" si="18"/>
        <v>0</v>
      </c>
      <c r="AN11" s="80">
        <f t="shared" si="19"/>
        <v>0</v>
      </c>
      <c r="AO11" s="80">
        <f t="shared" si="20"/>
        <v>3.480691753227177</v>
      </c>
      <c r="AP11" s="82">
        <f t="shared" si="21"/>
        <v>1.2333159755529366</v>
      </c>
    </row>
    <row r="12" spans="1:42" ht="20.25" customHeight="1">
      <c r="A12" s="35" t="s">
        <v>19</v>
      </c>
      <c r="B12" s="36">
        <f t="shared" si="6"/>
        <v>30328</v>
      </c>
      <c r="C12" s="114">
        <v>14777</v>
      </c>
      <c r="D12" s="114">
        <v>15551</v>
      </c>
      <c r="E12" s="37">
        <f t="shared" si="0"/>
        <v>207</v>
      </c>
      <c r="F12" s="99">
        <v>108</v>
      </c>
      <c r="G12" s="110">
        <v>99</v>
      </c>
      <c r="H12" s="37">
        <f t="shared" si="1"/>
        <v>365</v>
      </c>
      <c r="I12" s="99">
        <v>216</v>
      </c>
      <c r="J12" s="99">
        <v>149</v>
      </c>
      <c r="K12" s="38">
        <f t="shared" si="7"/>
        <v>-158</v>
      </c>
      <c r="L12" s="38">
        <f t="shared" si="2"/>
        <v>-108</v>
      </c>
      <c r="M12" s="39">
        <f t="shared" si="3"/>
        <v>-50</v>
      </c>
      <c r="N12" s="40"/>
      <c r="O12" s="41" t="s">
        <v>19</v>
      </c>
      <c r="P12" s="36">
        <f t="shared" si="4"/>
        <v>0</v>
      </c>
      <c r="Q12" s="103">
        <v>0</v>
      </c>
      <c r="R12" s="99">
        <v>0</v>
      </c>
      <c r="S12" s="103">
        <v>0</v>
      </c>
      <c r="T12" s="37">
        <f t="shared" si="8"/>
        <v>4</v>
      </c>
      <c r="U12" s="103">
        <v>3</v>
      </c>
      <c r="V12" s="96">
        <v>1</v>
      </c>
      <c r="W12" s="37">
        <f t="shared" si="5"/>
        <v>0</v>
      </c>
      <c r="X12" s="103">
        <v>0</v>
      </c>
      <c r="Y12" s="103">
        <v>0</v>
      </c>
      <c r="Z12" s="96">
        <v>118</v>
      </c>
      <c r="AA12" s="104">
        <v>51</v>
      </c>
      <c r="AB12" s="7"/>
      <c r="AC12" s="41" t="s">
        <v>19</v>
      </c>
      <c r="AD12" s="79">
        <f t="shared" si="9"/>
        <v>6.82537589026642</v>
      </c>
      <c r="AE12" s="80">
        <f t="shared" si="10"/>
        <v>12.035083091532577</v>
      </c>
      <c r="AF12" s="81">
        <f t="shared" si="11"/>
        <v>-5.2097072012661565</v>
      </c>
      <c r="AG12" s="80">
        <f t="shared" si="12"/>
        <v>0</v>
      </c>
      <c r="AH12" s="80">
        <f t="shared" si="13"/>
        <v>0</v>
      </c>
      <c r="AI12" s="80">
        <f t="shared" si="14"/>
        <v>18.95734597156398</v>
      </c>
      <c r="AJ12" s="80">
        <f t="shared" si="15"/>
        <v>14.218009478672984</v>
      </c>
      <c r="AK12" s="80">
        <f t="shared" si="16"/>
        <v>4.739336492890995</v>
      </c>
      <c r="AL12" s="80">
        <f t="shared" si="17"/>
        <v>0</v>
      </c>
      <c r="AM12" s="80">
        <f t="shared" si="18"/>
        <v>0</v>
      </c>
      <c r="AN12" s="80">
        <f t="shared" si="19"/>
        <v>0</v>
      </c>
      <c r="AO12" s="80">
        <f t="shared" si="20"/>
        <v>3.8907939857557374</v>
      </c>
      <c r="AP12" s="82">
        <f t="shared" si="21"/>
        <v>1.681614349775785</v>
      </c>
    </row>
    <row r="13" spans="1:42" ht="20.25" customHeight="1">
      <c r="A13" s="35" t="s">
        <v>20</v>
      </c>
      <c r="B13" s="36">
        <f t="shared" si="6"/>
        <v>28206</v>
      </c>
      <c r="C13" s="114">
        <v>13684</v>
      </c>
      <c r="D13" s="114">
        <v>14522</v>
      </c>
      <c r="E13" s="37">
        <f t="shared" si="0"/>
        <v>203</v>
      </c>
      <c r="F13" s="99">
        <v>114</v>
      </c>
      <c r="G13" s="110">
        <v>89</v>
      </c>
      <c r="H13" s="37">
        <f t="shared" si="1"/>
        <v>295</v>
      </c>
      <c r="I13" s="99">
        <v>145</v>
      </c>
      <c r="J13" s="99">
        <v>150</v>
      </c>
      <c r="K13" s="38">
        <f t="shared" si="7"/>
        <v>-92</v>
      </c>
      <c r="L13" s="38">
        <f t="shared" si="2"/>
        <v>-31</v>
      </c>
      <c r="M13" s="39">
        <f t="shared" si="3"/>
        <v>-61</v>
      </c>
      <c r="N13" s="40"/>
      <c r="O13" s="41" t="s">
        <v>20</v>
      </c>
      <c r="P13" s="36">
        <f t="shared" si="4"/>
        <v>0</v>
      </c>
      <c r="Q13" s="103">
        <v>0</v>
      </c>
      <c r="R13" s="103">
        <v>0</v>
      </c>
      <c r="S13" s="103">
        <v>0</v>
      </c>
      <c r="T13" s="37">
        <f t="shared" si="8"/>
        <v>14</v>
      </c>
      <c r="U13" s="103">
        <v>4</v>
      </c>
      <c r="V13" s="96">
        <v>10</v>
      </c>
      <c r="W13" s="37">
        <f t="shared" si="5"/>
        <v>0</v>
      </c>
      <c r="X13" s="103">
        <v>0</v>
      </c>
      <c r="Y13" s="103">
        <v>0</v>
      </c>
      <c r="Z13" s="96">
        <v>115</v>
      </c>
      <c r="AA13" s="104">
        <v>40</v>
      </c>
      <c r="AB13" s="7"/>
      <c r="AC13" s="41" t="s">
        <v>20</v>
      </c>
      <c r="AD13" s="79">
        <f t="shared" si="9"/>
        <v>7.197050272991563</v>
      </c>
      <c r="AE13" s="80">
        <f t="shared" si="10"/>
        <v>10.458767638091187</v>
      </c>
      <c r="AF13" s="81">
        <f t="shared" si="11"/>
        <v>-3.261717365099624</v>
      </c>
      <c r="AG13" s="80">
        <f t="shared" si="12"/>
        <v>0</v>
      </c>
      <c r="AH13" s="80">
        <f t="shared" si="13"/>
        <v>0</v>
      </c>
      <c r="AI13" s="80">
        <f t="shared" si="14"/>
        <v>64.51612903225806</v>
      </c>
      <c r="AJ13" s="80">
        <f t="shared" si="15"/>
        <v>18.433179723502302</v>
      </c>
      <c r="AK13" s="80">
        <f t="shared" si="16"/>
        <v>46.082949308755765</v>
      </c>
      <c r="AL13" s="80">
        <f t="shared" si="17"/>
        <v>0</v>
      </c>
      <c r="AM13" s="80">
        <f t="shared" si="18"/>
        <v>0</v>
      </c>
      <c r="AN13" s="80">
        <f t="shared" si="19"/>
        <v>0</v>
      </c>
      <c r="AO13" s="80">
        <f t="shared" si="20"/>
        <v>4.07714670637453</v>
      </c>
      <c r="AP13" s="82">
        <f t="shared" si="21"/>
        <v>1.4181379848259237</v>
      </c>
    </row>
    <row r="14" spans="1:42" ht="20.25" customHeight="1">
      <c r="A14" s="35" t="s">
        <v>21</v>
      </c>
      <c r="B14" s="36">
        <f t="shared" si="6"/>
        <v>7670</v>
      </c>
      <c r="C14" s="114">
        <v>3734</v>
      </c>
      <c r="D14" s="114">
        <v>3936</v>
      </c>
      <c r="E14" s="37">
        <f t="shared" si="0"/>
        <v>30</v>
      </c>
      <c r="F14" s="99">
        <v>15</v>
      </c>
      <c r="G14" s="110">
        <v>15</v>
      </c>
      <c r="H14" s="37">
        <f t="shared" si="1"/>
        <v>100</v>
      </c>
      <c r="I14" s="99">
        <v>51</v>
      </c>
      <c r="J14" s="99">
        <v>49</v>
      </c>
      <c r="K14" s="38">
        <f t="shared" si="7"/>
        <v>-70</v>
      </c>
      <c r="L14" s="38">
        <f t="shared" si="2"/>
        <v>-36</v>
      </c>
      <c r="M14" s="39">
        <f t="shared" si="3"/>
        <v>-34</v>
      </c>
      <c r="N14" s="40"/>
      <c r="O14" s="41" t="s">
        <v>21</v>
      </c>
      <c r="P14" s="36">
        <f t="shared" si="4"/>
        <v>0</v>
      </c>
      <c r="Q14" s="103">
        <v>0</v>
      </c>
      <c r="R14" s="103">
        <v>0</v>
      </c>
      <c r="S14" s="103">
        <v>0</v>
      </c>
      <c r="T14" s="37">
        <f t="shared" si="8"/>
        <v>0</v>
      </c>
      <c r="U14" s="103">
        <v>0</v>
      </c>
      <c r="V14" s="103">
        <v>0</v>
      </c>
      <c r="W14" s="37">
        <f t="shared" si="5"/>
        <v>0</v>
      </c>
      <c r="X14" s="103">
        <v>0</v>
      </c>
      <c r="Y14" s="103">
        <v>0</v>
      </c>
      <c r="Z14" s="96">
        <v>26</v>
      </c>
      <c r="AA14" s="104">
        <v>3</v>
      </c>
      <c r="AB14" s="7"/>
      <c r="AC14" s="41" t="s">
        <v>21</v>
      </c>
      <c r="AD14" s="79">
        <f t="shared" si="9"/>
        <v>3.911342894393742</v>
      </c>
      <c r="AE14" s="80">
        <f t="shared" si="10"/>
        <v>13.03780964797914</v>
      </c>
      <c r="AF14" s="81">
        <f t="shared" si="11"/>
        <v>-9.126466753585397</v>
      </c>
      <c r="AG14" s="80">
        <f t="shared" si="12"/>
        <v>0</v>
      </c>
      <c r="AH14" s="80">
        <f t="shared" si="13"/>
        <v>0</v>
      </c>
      <c r="AI14" s="80">
        <f t="shared" si="14"/>
        <v>0</v>
      </c>
      <c r="AJ14" s="80">
        <f t="shared" si="15"/>
        <v>0</v>
      </c>
      <c r="AK14" s="80">
        <f t="shared" si="16"/>
        <v>0</v>
      </c>
      <c r="AL14" s="80">
        <f t="shared" si="17"/>
        <v>0</v>
      </c>
      <c r="AM14" s="80">
        <f t="shared" si="18"/>
        <v>0</v>
      </c>
      <c r="AN14" s="80">
        <f t="shared" si="19"/>
        <v>0</v>
      </c>
      <c r="AO14" s="80">
        <f t="shared" si="20"/>
        <v>3.389830508474576</v>
      </c>
      <c r="AP14" s="82">
        <f t="shared" si="21"/>
        <v>0.39113428943937417</v>
      </c>
    </row>
    <row r="15" spans="1:42" ht="20.25" customHeight="1">
      <c r="A15" s="35" t="s">
        <v>22</v>
      </c>
      <c r="B15" s="36">
        <f t="shared" si="6"/>
        <v>19569</v>
      </c>
      <c r="C15" s="114">
        <v>9574</v>
      </c>
      <c r="D15" s="114">
        <v>9995</v>
      </c>
      <c r="E15" s="37">
        <f t="shared" si="0"/>
        <v>126</v>
      </c>
      <c r="F15" s="99">
        <v>61</v>
      </c>
      <c r="G15" s="110">
        <v>65</v>
      </c>
      <c r="H15" s="37">
        <f t="shared" si="1"/>
        <v>177</v>
      </c>
      <c r="I15" s="99">
        <v>98</v>
      </c>
      <c r="J15" s="99">
        <v>79</v>
      </c>
      <c r="K15" s="38">
        <f t="shared" si="7"/>
        <v>-51</v>
      </c>
      <c r="L15" s="38">
        <f t="shared" si="2"/>
        <v>-37</v>
      </c>
      <c r="M15" s="39">
        <f t="shared" si="3"/>
        <v>-14</v>
      </c>
      <c r="N15" s="40"/>
      <c r="O15" s="41" t="s">
        <v>22</v>
      </c>
      <c r="P15" s="36">
        <f t="shared" si="4"/>
        <v>0</v>
      </c>
      <c r="Q15" s="99">
        <v>0</v>
      </c>
      <c r="R15" s="99">
        <v>0</v>
      </c>
      <c r="S15" s="99">
        <v>0</v>
      </c>
      <c r="T15" s="37">
        <f t="shared" si="8"/>
        <v>2</v>
      </c>
      <c r="U15" s="103">
        <v>2</v>
      </c>
      <c r="V15" s="96">
        <v>0</v>
      </c>
      <c r="W15" s="37">
        <f t="shared" si="5"/>
        <v>1</v>
      </c>
      <c r="X15" s="103">
        <v>1</v>
      </c>
      <c r="Y15" s="103">
        <v>0</v>
      </c>
      <c r="Z15" s="96">
        <v>62</v>
      </c>
      <c r="AA15" s="104">
        <v>34</v>
      </c>
      <c r="AB15" s="7"/>
      <c r="AC15" s="41" t="s">
        <v>22</v>
      </c>
      <c r="AD15" s="79">
        <f t="shared" si="9"/>
        <v>6.438755173999693</v>
      </c>
      <c r="AE15" s="80">
        <f t="shared" si="10"/>
        <v>9.044917982523378</v>
      </c>
      <c r="AF15" s="81">
        <f t="shared" si="11"/>
        <v>-2.6061628085236856</v>
      </c>
      <c r="AG15" s="80">
        <f t="shared" si="12"/>
        <v>0</v>
      </c>
      <c r="AH15" s="80">
        <f t="shared" si="13"/>
        <v>0</v>
      </c>
      <c r="AI15" s="80">
        <f t="shared" si="14"/>
        <v>15.625</v>
      </c>
      <c r="AJ15" s="80">
        <f t="shared" si="15"/>
        <v>15.625</v>
      </c>
      <c r="AK15" s="80">
        <f t="shared" si="16"/>
        <v>0</v>
      </c>
      <c r="AL15" s="80">
        <f t="shared" si="17"/>
        <v>7.874015748031496</v>
      </c>
      <c r="AM15" s="80">
        <f t="shared" si="18"/>
        <v>7.874015748031496</v>
      </c>
      <c r="AN15" s="80">
        <f t="shared" si="19"/>
        <v>0</v>
      </c>
      <c r="AO15" s="80">
        <f t="shared" si="20"/>
        <v>3.1682763554601667</v>
      </c>
      <c r="AP15" s="82">
        <f t="shared" si="21"/>
        <v>1.7374418723491236</v>
      </c>
    </row>
    <row r="16" spans="1:42" ht="20.25" customHeight="1">
      <c r="A16" s="35" t="s">
        <v>23</v>
      </c>
      <c r="B16" s="36">
        <f t="shared" si="6"/>
        <v>10009</v>
      </c>
      <c r="C16" s="114">
        <v>4878</v>
      </c>
      <c r="D16" s="114">
        <v>5131</v>
      </c>
      <c r="E16" s="37">
        <f t="shared" si="0"/>
        <v>98</v>
      </c>
      <c r="F16" s="99">
        <v>64</v>
      </c>
      <c r="G16" s="110">
        <v>34</v>
      </c>
      <c r="H16" s="37">
        <f t="shared" si="1"/>
        <v>104</v>
      </c>
      <c r="I16" s="99">
        <v>48</v>
      </c>
      <c r="J16" s="99">
        <v>56</v>
      </c>
      <c r="K16" s="38">
        <f t="shared" si="7"/>
        <v>-6</v>
      </c>
      <c r="L16" s="38">
        <f t="shared" si="2"/>
        <v>16</v>
      </c>
      <c r="M16" s="39">
        <f t="shared" si="3"/>
        <v>-22</v>
      </c>
      <c r="N16" s="40"/>
      <c r="O16" s="41" t="s">
        <v>23</v>
      </c>
      <c r="P16" s="36">
        <f t="shared" si="4"/>
        <v>0</v>
      </c>
      <c r="Q16" s="103">
        <v>0</v>
      </c>
      <c r="R16" s="103">
        <v>0</v>
      </c>
      <c r="S16" s="103">
        <v>0</v>
      </c>
      <c r="T16" s="37">
        <f t="shared" si="8"/>
        <v>0</v>
      </c>
      <c r="U16" s="103">
        <v>0</v>
      </c>
      <c r="V16" s="103">
        <v>0</v>
      </c>
      <c r="W16" s="37">
        <f t="shared" si="5"/>
        <v>0</v>
      </c>
      <c r="X16" s="103">
        <v>0</v>
      </c>
      <c r="Y16" s="103">
        <v>0</v>
      </c>
      <c r="Z16" s="96">
        <v>48</v>
      </c>
      <c r="AA16" s="104">
        <v>11</v>
      </c>
      <c r="AB16" s="7"/>
      <c r="AC16" s="41" t="s">
        <v>23</v>
      </c>
      <c r="AD16" s="79">
        <f t="shared" si="9"/>
        <v>9.791187930862224</v>
      </c>
      <c r="AE16" s="80">
        <f t="shared" si="10"/>
        <v>10.390648416425218</v>
      </c>
      <c r="AF16" s="81">
        <f t="shared" si="11"/>
        <v>-0.5994604855629933</v>
      </c>
      <c r="AG16" s="80">
        <f t="shared" si="12"/>
        <v>0</v>
      </c>
      <c r="AH16" s="80">
        <f t="shared" si="13"/>
        <v>0</v>
      </c>
      <c r="AI16" s="80">
        <f t="shared" si="14"/>
        <v>0</v>
      </c>
      <c r="AJ16" s="80">
        <f t="shared" si="15"/>
        <v>0</v>
      </c>
      <c r="AK16" s="80">
        <f t="shared" si="16"/>
        <v>0</v>
      </c>
      <c r="AL16" s="80">
        <f t="shared" si="17"/>
        <v>0</v>
      </c>
      <c r="AM16" s="80">
        <f t="shared" si="18"/>
        <v>0</v>
      </c>
      <c r="AN16" s="80">
        <f t="shared" si="19"/>
        <v>0</v>
      </c>
      <c r="AO16" s="80">
        <f t="shared" si="20"/>
        <v>4.795683884503946</v>
      </c>
      <c r="AP16" s="82">
        <f t="shared" si="21"/>
        <v>1.099010890198821</v>
      </c>
    </row>
    <row r="17" spans="1:42" ht="20.25" customHeight="1" thickBot="1">
      <c r="A17" s="35" t="s">
        <v>24</v>
      </c>
      <c r="B17" s="36">
        <f t="shared" si="6"/>
        <v>15097</v>
      </c>
      <c r="C17" s="114">
        <v>7527</v>
      </c>
      <c r="D17" s="114">
        <v>7570</v>
      </c>
      <c r="E17" s="37">
        <f t="shared" si="0"/>
        <v>121</v>
      </c>
      <c r="F17" s="99">
        <v>62</v>
      </c>
      <c r="G17" s="110">
        <v>59</v>
      </c>
      <c r="H17" s="37">
        <f t="shared" si="1"/>
        <v>145</v>
      </c>
      <c r="I17" s="99">
        <v>76</v>
      </c>
      <c r="J17" s="99">
        <v>69</v>
      </c>
      <c r="K17" s="38">
        <f t="shared" si="7"/>
        <v>-24</v>
      </c>
      <c r="L17" s="38">
        <f t="shared" si="2"/>
        <v>-14</v>
      </c>
      <c r="M17" s="39">
        <f t="shared" si="3"/>
        <v>-10</v>
      </c>
      <c r="N17" s="40"/>
      <c r="O17" s="41" t="s">
        <v>24</v>
      </c>
      <c r="P17" s="36">
        <f t="shared" si="4"/>
        <v>0</v>
      </c>
      <c r="Q17" s="103">
        <v>0</v>
      </c>
      <c r="R17" s="103">
        <v>0</v>
      </c>
      <c r="S17" s="103">
        <v>0</v>
      </c>
      <c r="T17" s="37">
        <f t="shared" si="8"/>
        <v>2</v>
      </c>
      <c r="U17" s="96">
        <v>2</v>
      </c>
      <c r="V17" s="108">
        <v>0</v>
      </c>
      <c r="W17" s="37">
        <f t="shared" si="5"/>
        <v>1</v>
      </c>
      <c r="X17" s="103">
        <v>1</v>
      </c>
      <c r="Y17" s="103">
        <v>0</v>
      </c>
      <c r="Z17" s="96">
        <v>52</v>
      </c>
      <c r="AA17" s="104">
        <v>26</v>
      </c>
      <c r="AB17" s="7"/>
      <c r="AC17" s="41" t="s">
        <v>24</v>
      </c>
      <c r="AD17" s="79">
        <f t="shared" si="9"/>
        <v>8.014837384910908</v>
      </c>
      <c r="AE17" s="80">
        <f t="shared" si="10"/>
        <v>9.604557196794065</v>
      </c>
      <c r="AF17" s="81">
        <f t="shared" si="11"/>
        <v>-1.5897198118831557</v>
      </c>
      <c r="AG17" s="80">
        <f t="shared" si="12"/>
        <v>0</v>
      </c>
      <c r="AH17" s="80">
        <f t="shared" si="13"/>
        <v>0</v>
      </c>
      <c r="AI17" s="80">
        <f t="shared" si="14"/>
        <v>16.260162601626018</v>
      </c>
      <c r="AJ17" s="80">
        <f t="shared" si="15"/>
        <v>16.260162601626018</v>
      </c>
      <c r="AK17" s="80">
        <f t="shared" si="16"/>
        <v>0</v>
      </c>
      <c r="AL17" s="80">
        <f t="shared" si="17"/>
        <v>8.196721311475411</v>
      </c>
      <c r="AM17" s="80">
        <f t="shared" si="18"/>
        <v>8.196721311475411</v>
      </c>
      <c r="AN17" s="80">
        <f t="shared" si="19"/>
        <v>0</v>
      </c>
      <c r="AO17" s="80">
        <f t="shared" si="20"/>
        <v>3.444392925746837</v>
      </c>
      <c r="AP17" s="82">
        <f t="shared" si="21"/>
        <v>1.7221964628734185</v>
      </c>
    </row>
    <row r="18" spans="1:42" ht="20.25" customHeight="1" thickBot="1">
      <c r="A18" s="58" t="s">
        <v>17</v>
      </c>
      <c r="B18" s="59">
        <f t="shared" si="6"/>
        <v>70975</v>
      </c>
      <c r="C18" s="60">
        <f aca="true" t="shared" si="22" ref="C18:J18">SUM(C19:C21)</f>
        <v>34333</v>
      </c>
      <c r="D18" s="61">
        <f t="shared" si="22"/>
        <v>36642</v>
      </c>
      <c r="E18" s="60">
        <f t="shared" si="0"/>
        <v>484</v>
      </c>
      <c r="F18" s="60">
        <f t="shared" si="22"/>
        <v>261</v>
      </c>
      <c r="G18" s="61">
        <f t="shared" si="22"/>
        <v>223</v>
      </c>
      <c r="H18" s="60">
        <f t="shared" si="1"/>
        <v>895</v>
      </c>
      <c r="I18" s="60">
        <f t="shared" si="22"/>
        <v>456</v>
      </c>
      <c r="J18" s="60">
        <f t="shared" si="22"/>
        <v>439</v>
      </c>
      <c r="K18" s="62">
        <f t="shared" si="7"/>
        <v>-411</v>
      </c>
      <c r="L18" s="62">
        <f t="shared" si="2"/>
        <v>-195</v>
      </c>
      <c r="M18" s="63">
        <f t="shared" si="3"/>
        <v>-216</v>
      </c>
      <c r="N18" s="40"/>
      <c r="O18" s="64" t="s">
        <v>17</v>
      </c>
      <c r="P18" s="59">
        <f t="shared" si="4"/>
        <v>0</v>
      </c>
      <c r="Q18" s="60">
        <f aca="true" t="shared" si="23" ref="Q18:AA18">SUM(Q19:Q21)</f>
        <v>0</v>
      </c>
      <c r="R18" s="60">
        <f t="shared" si="23"/>
        <v>0</v>
      </c>
      <c r="S18" s="60">
        <f t="shared" si="23"/>
        <v>0</v>
      </c>
      <c r="T18" s="60">
        <f t="shared" si="8"/>
        <v>9</v>
      </c>
      <c r="U18" s="60">
        <f t="shared" si="23"/>
        <v>5</v>
      </c>
      <c r="V18" s="60">
        <f t="shared" si="23"/>
        <v>4</v>
      </c>
      <c r="W18" s="60">
        <f t="shared" si="5"/>
        <v>2</v>
      </c>
      <c r="X18" s="60">
        <f t="shared" si="23"/>
        <v>2</v>
      </c>
      <c r="Y18" s="60">
        <f t="shared" si="23"/>
        <v>0</v>
      </c>
      <c r="Z18" s="60">
        <f t="shared" si="23"/>
        <v>252</v>
      </c>
      <c r="AA18" s="65">
        <f t="shared" si="23"/>
        <v>94</v>
      </c>
      <c r="AB18" s="7"/>
      <c r="AC18" s="64" t="s">
        <v>17</v>
      </c>
      <c r="AD18" s="66">
        <f t="shared" si="9"/>
        <v>6.819302571327932</v>
      </c>
      <c r="AE18" s="67">
        <f t="shared" si="10"/>
        <v>12.610073969707644</v>
      </c>
      <c r="AF18" s="68">
        <f t="shared" si="11"/>
        <v>-5.790771398379711</v>
      </c>
      <c r="AG18" s="67">
        <f t="shared" si="12"/>
        <v>0</v>
      </c>
      <c r="AH18" s="67">
        <f t="shared" si="13"/>
        <v>0</v>
      </c>
      <c r="AI18" s="67">
        <f t="shared" si="14"/>
        <v>18.255578093306287</v>
      </c>
      <c r="AJ18" s="67">
        <f t="shared" si="15"/>
        <v>10.141987829614605</v>
      </c>
      <c r="AK18" s="67">
        <f t="shared" si="16"/>
        <v>8.113590263691684</v>
      </c>
      <c r="AL18" s="67">
        <f t="shared" si="17"/>
        <v>4.11522633744856</v>
      </c>
      <c r="AM18" s="67">
        <f t="shared" si="18"/>
        <v>4.11522633744856</v>
      </c>
      <c r="AN18" s="67">
        <f t="shared" si="19"/>
        <v>0</v>
      </c>
      <c r="AO18" s="67">
        <f t="shared" si="20"/>
        <v>3.55054596688975</v>
      </c>
      <c r="AP18" s="69">
        <f t="shared" si="21"/>
        <v>1.3244100035223672</v>
      </c>
    </row>
    <row r="19" spans="1:42" ht="20.25" customHeight="1">
      <c r="A19" s="19" t="s">
        <v>25</v>
      </c>
      <c r="B19" s="20">
        <f t="shared" si="6"/>
        <v>22515</v>
      </c>
      <c r="C19" s="134">
        <v>10753</v>
      </c>
      <c r="D19" s="134">
        <v>11762</v>
      </c>
      <c r="E19" s="23">
        <f t="shared" si="0"/>
        <v>125</v>
      </c>
      <c r="F19" s="111">
        <v>71</v>
      </c>
      <c r="G19" s="112">
        <v>54</v>
      </c>
      <c r="H19" s="23">
        <f t="shared" si="1"/>
        <v>381</v>
      </c>
      <c r="I19" s="111">
        <v>197</v>
      </c>
      <c r="J19" s="111">
        <v>184</v>
      </c>
      <c r="K19" s="24">
        <f t="shared" si="7"/>
        <v>-256</v>
      </c>
      <c r="L19" s="24">
        <f t="shared" si="2"/>
        <v>-126</v>
      </c>
      <c r="M19" s="25">
        <f t="shared" si="3"/>
        <v>-130</v>
      </c>
      <c r="N19" s="40"/>
      <c r="O19" s="27" t="s">
        <v>25</v>
      </c>
      <c r="P19" s="71">
        <f t="shared" si="4"/>
        <v>0</v>
      </c>
      <c r="Q19" s="101">
        <v>0</v>
      </c>
      <c r="R19" s="101">
        <v>0</v>
      </c>
      <c r="S19" s="101">
        <v>0</v>
      </c>
      <c r="T19" s="72">
        <f t="shared" si="8"/>
        <v>2</v>
      </c>
      <c r="U19" s="101">
        <v>1</v>
      </c>
      <c r="V19" s="109">
        <v>1</v>
      </c>
      <c r="W19" s="72">
        <f t="shared" si="5"/>
        <v>0</v>
      </c>
      <c r="X19" s="101">
        <v>0</v>
      </c>
      <c r="Y19" s="101">
        <v>0</v>
      </c>
      <c r="Z19" s="100">
        <v>81</v>
      </c>
      <c r="AA19" s="102">
        <v>28</v>
      </c>
      <c r="AB19" s="7"/>
      <c r="AC19" s="27" t="s">
        <v>25</v>
      </c>
      <c r="AD19" s="75">
        <f t="shared" si="9"/>
        <v>5.55185431934266</v>
      </c>
      <c r="AE19" s="76">
        <f t="shared" si="10"/>
        <v>16.92205196535643</v>
      </c>
      <c r="AF19" s="77">
        <f t="shared" si="11"/>
        <v>-11.370197646013768</v>
      </c>
      <c r="AG19" s="76">
        <f t="shared" si="12"/>
        <v>0</v>
      </c>
      <c r="AH19" s="76">
        <f t="shared" si="13"/>
        <v>0</v>
      </c>
      <c r="AI19" s="76">
        <f t="shared" si="14"/>
        <v>15.748031496062993</v>
      </c>
      <c r="AJ19" s="76">
        <f t="shared" si="15"/>
        <v>7.874015748031496</v>
      </c>
      <c r="AK19" s="76">
        <f t="shared" si="16"/>
        <v>7.874015748031496</v>
      </c>
      <c r="AL19" s="76">
        <f t="shared" si="17"/>
        <v>0</v>
      </c>
      <c r="AM19" s="76">
        <f t="shared" si="18"/>
        <v>0</v>
      </c>
      <c r="AN19" s="76">
        <f t="shared" si="19"/>
        <v>0</v>
      </c>
      <c r="AO19" s="76">
        <f t="shared" si="20"/>
        <v>3.597601598934044</v>
      </c>
      <c r="AP19" s="78">
        <f t="shared" si="21"/>
        <v>1.243615367532756</v>
      </c>
    </row>
    <row r="20" spans="1:42" ht="20.25" customHeight="1">
      <c r="A20" s="35" t="s">
        <v>26</v>
      </c>
      <c r="B20" s="36">
        <f t="shared" si="6"/>
        <v>23633</v>
      </c>
      <c r="C20" s="114">
        <v>11559</v>
      </c>
      <c r="D20" s="114">
        <v>12074</v>
      </c>
      <c r="E20" s="37">
        <f t="shared" si="0"/>
        <v>182</v>
      </c>
      <c r="F20" s="99">
        <v>92</v>
      </c>
      <c r="G20" s="110">
        <v>90</v>
      </c>
      <c r="H20" s="37">
        <f t="shared" si="1"/>
        <v>245</v>
      </c>
      <c r="I20" s="99">
        <v>130</v>
      </c>
      <c r="J20" s="99">
        <v>115</v>
      </c>
      <c r="K20" s="38">
        <f t="shared" si="7"/>
        <v>-63</v>
      </c>
      <c r="L20" s="38">
        <f t="shared" si="2"/>
        <v>-38</v>
      </c>
      <c r="M20" s="39">
        <f t="shared" si="3"/>
        <v>-25</v>
      </c>
      <c r="N20" s="40"/>
      <c r="O20" s="41" t="s">
        <v>26</v>
      </c>
      <c r="P20" s="36">
        <f t="shared" si="4"/>
        <v>0</v>
      </c>
      <c r="Q20" s="103">
        <v>0</v>
      </c>
      <c r="R20" s="103">
        <v>0</v>
      </c>
      <c r="S20" s="103">
        <v>0</v>
      </c>
      <c r="T20" s="37">
        <f t="shared" si="8"/>
        <v>3</v>
      </c>
      <c r="U20" s="103">
        <v>1</v>
      </c>
      <c r="V20" s="96">
        <v>2</v>
      </c>
      <c r="W20" s="37">
        <f t="shared" si="5"/>
        <v>1</v>
      </c>
      <c r="X20" s="103">
        <v>1</v>
      </c>
      <c r="Y20" s="103">
        <v>0</v>
      </c>
      <c r="Z20" s="96">
        <v>85</v>
      </c>
      <c r="AA20" s="104">
        <v>37</v>
      </c>
      <c r="AB20" s="7"/>
      <c r="AC20" s="41" t="s">
        <v>26</v>
      </c>
      <c r="AD20" s="79">
        <f t="shared" si="9"/>
        <v>7.701095925189354</v>
      </c>
      <c r="AE20" s="80">
        <f t="shared" si="10"/>
        <v>10.366859899293361</v>
      </c>
      <c r="AF20" s="81">
        <f t="shared" si="11"/>
        <v>-2.665763974104007</v>
      </c>
      <c r="AG20" s="80">
        <f t="shared" si="12"/>
        <v>0</v>
      </c>
      <c r="AH20" s="80">
        <f t="shared" si="13"/>
        <v>0</v>
      </c>
      <c r="AI20" s="80">
        <f t="shared" si="14"/>
        <v>16.216216216216218</v>
      </c>
      <c r="AJ20" s="80">
        <f t="shared" si="15"/>
        <v>5.405405405405405</v>
      </c>
      <c r="AK20" s="80">
        <f t="shared" si="16"/>
        <v>10.81081081081081</v>
      </c>
      <c r="AL20" s="80">
        <f t="shared" si="17"/>
        <v>5.46448087431694</v>
      </c>
      <c r="AM20" s="80">
        <f t="shared" si="18"/>
        <v>5.46448087431694</v>
      </c>
      <c r="AN20" s="80">
        <f t="shared" si="19"/>
        <v>0</v>
      </c>
      <c r="AO20" s="80">
        <f t="shared" si="20"/>
        <v>3.5966656793466765</v>
      </c>
      <c r="AP20" s="82">
        <f t="shared" si="21"/>
        <v>1.5656074133626707</v>
      </c>
    </row>
    <row r="21" spans="1:42" ht="20.25" customHeight="1" thickBot="1">
      <c r="A21" s="83" t="s">
        <v>27</v>
      </c>
      <c r="B21" s="84">
        <f t="shared" si="6"/>
        <v>24827</v>
      </c>
      <c r="C21" s="115">
        <v>12021</v>
      </c>
      <c r="D21" s="115">
        <v>12806</v>
      </c>
      <c r="E21" s="48">
        <f t="shared" si="0"/>
        <v>177</v>
      </c>
      <c r="F21" s="117">
        <v>98</v>
      </c>
      <c r="G21" s="118">
        <v>79</v>
      </c>
      <c r="H21" s="48">
        <f t="shared" si="1"/>
        <v>269</v>
      </c>
      <c r="I21" s="117">
        <v>129</v>
      </c>
      <c r="J21" s="117">
        <v>140</v>
      </c>
      <c r="K21" s="85">
        <f t="shared" si="7"/>
        <v>-92</v>
      </c>
      <c r="L21" s="85">
        <f t="shared" si="2"/>
        <v>-31</v>
      </c>
      <c r="M21" s="135">
        <f t="shared" si="3"/>
        <v>-61</v>
      </c>
      <c r="N21" s="40"/>
      <c r="O21" s="86" t="s">
        <v>27</v>
      </c>
      <c r="P21" s="84">
        <f t="shared" si="4"/>
        <v>0</v>
      </c>
      <c r="Q21" s="105">
        <v>0</v>
      </c>
      <c r="R21" s="105">
        <v>0</v>
      </c>
      <c r="S21" s="105">
        <v>0</v>
      </c>
      <c r="T21" s="48">
        <f t="shared" si="8"/>
        <v>4</v>
      </c>
      <c r="U21" s="105">
        <v>3</v>
      </c>
      <c r="V21" s="106">
        <v>1</v>
      </c>
      <c r="W21" s="48">
        <f t="shared" si="5"/>
        <v>1</v>
      </c>
      <c r="X21" s="105">
        <v>1</v>
      </c>
      <c r="Y21" s="105">
        <v>0</v>
      </c>
      <c r="Z21" s="106">
        <v>86</v>
      </c>
      <c r="AA21" s="107">
        <v>29</v>
      </c>
      <c r="AB21" s="7"/>
      <c r="AC21" s="86" t="s">
        <v>27</v>
      </c>
      <c r="AD21" s="87">
        <f t="shared" si="9"/>
        <v>7.129334998187457</v>
      </c>
      <c r="AE21" s="88">
        <f t="shared" si="10"/>
        <v>10.834978048092802</v>
      </c>
      <c r="AF21" s="89">
        <f t="shared" si="11"/>
        <v>-3.705643049905345</v>
      </c>
      <c r="AG21" s="88">
        <f t="shared" si="12"/>
        <v>0</v>
      </c>
      <c r="AH21" s="88">
        <f t="shared" si="13"/>
        <v>0</v>
      </c>
      <c r="AI21" s="88">
        <f t="shared" si="14"/>
        <v>22.099447513812155</v>
      </c>
      <c r="AJ21" s="88">
        <f t="shared" si="15"/>
        <v>16.574585635359114</v>
      </c>
      <c r="AK21" s="88">
        <f t="shared" si="16"/>
        <v>5.524861878453039</v>
      </c>
      <c r="AL21" s="88">
        <f t="shared" si="17"/>
        <v>5.617977528089887</v>
      </c>
      <c r="AM21" s="88">
        <f t="shared" si="18"/>
        <v>5.617977528089887</v>
      </c>
      <c r="AN21" s="88">
        <f t="shared" si="19"/>
        <v>0</v>
      </c>
      <c r="AO21" s="88">
        <f t="shared" si="20"/>
        <v>3.4639706770854315</v>
      </c>
      <c r="AP21" s="90">
        <f t="shared" si="21"/>
        <v>1.16808313529625</v>
      </c>
    </row>
    <row r="22" spans="1:42" ht="12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2:42" s="1" customFormat="1" ht="12" customHeight="1">
      <c r="B23" s="5" t="s">
        <v>57</v>
      </c>
      <c r="C23" s="2" t="s">
        <v>64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 t="s">
        <v>28</v>
      </c>
      <c r="AE23" s="2"/>
      <c r="AF23" s="2"/>
      <c r="AG23" s="2"/>
      <c r="AH23" s="2"/>
      <c r="AI23" s="2"/>
      <c r="AJ23" s="2"/>
      <c r="AK23" s="2"/>
      <c r="AL23" s="91" t="s">
        <v>62</v>
      </c>
      <c r="AN23" s="2"/>
      <c r="AO23" s="2"/>
      <c r="AP23" s="2"/>
    </row>
    <row r="24" spans="2:42" s="1" customFormat="1" ht="12" customHeight="1">
      <c r="B24" s="5" t="s">
        <v>56</v>
      </c>
      <c r="C24" s="2" t="s">
        <v>65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 t="s">
        <v>29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2:42" s="1" customFormat="1" ht="12" customHeight="1">
      <c r="B25" s="5" t="s">
        <v>61</v>
      </c>
      <c r="C25" s="2" t="s">
        <v>65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 t="s">
        <v>30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" customFormat="1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 t="s">
        <v>31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" customFormat="1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 t="s">
        <v>32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" customFormat="1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 t="s">
        <v>33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" customFormat="1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 t="s">
        <v>34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" customFormat="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6" t="s">
        <v>57</v>
      </c>
      <c r="AE30" s="2"/>
      <c r="AF30" s="2" t="s">
        <v>66</v>
      </c>
      <c r="AG30" s="2"/>
      <c r="AH30" s="2"/>
      <c r="AI30" s="2"/>
      <c r="AJ30" s="2"/>
      <c r="AK30" s="2"/>
      <c r="AM30" s="2"/>
      <c r="AN30" s="2"/>
      <c r="AO30" s="2"/>
      <c r="AP30" s="2"/>
    </row>
    <row r="31" spans="1:42" s="1" customFormat="1" ht="12" customHeight="1">
      <c r="A31" s="2"/>
      <c r="B31" s="2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6" t="s">
        <v>56</v>
      </c>
      <c r="AE31" s="2"/>
      <c r="AF31" s="2" t="s">
        <v>66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1" customFormat="1" ht="12" customHeight="1">
      <c r="A32" s="2"/>
      <c r="B32" s="2"/>
      <c r="C32" s="4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6" t="s">
        <v>58</v>
      </c>
      <c r="AE32" s="2"/>
      <c r="AF32" s="2" t="s">
        <v>67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ht="13.5">
      <c r="C33" s="92"/>
    </row>
    <row r="34" spans="3:7" ht="13.5">
      <c r="C34" s="92"/>
      <c r="D34" s="92"/>
      <c r="E34" s="92"/>
      <c r="F34" s="94"/>
      <c r="G34" s="94"/>
    </row>
    <row r="47" spans="19:28" ht="13.5">
      <c r="S47" s="9" t="s">
        <v>35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9" spans="19:28" ht="13.5">
      <c r="S49" s="9" t="s">
        <v>35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</row>
    <row r="50" spans="19:20" ht="13.5">
      <c r="S50" s="9" t="s">
        <v>36</v>
      </c>
      <c r="T50" s="9" t="s">
        <v>37</v>
      </c>
    </row>
    <row r="51" ht="13.5">
      <c r="T51" s="9" t="s">
        <v>38</v>
      </c>
    </row>
    <row r="52" spans="19:20" ht="13.5">
      <c r="S52" s="9" t="s">
        <v>36</v>
      </c>
      <c r="T52" s="9" t="s">
        <v>37</v>
      </c>
    </row>
    <row r="53" ht="13.5">
      <c r="T53" s="9" t="s">
        <v>38</v>
      </c>
    </row>
    <row r="57" spans="3:8" ht="13.5">
      <c r="C57" s="95"/>
      <c r="D57" s="95"/>
      <c r="E57" s="95"/>
      <c r="F57" s="95"/>
      <c r="G57" s="95"/>
      <c r="H57" s="95"/>
    </row>
    <row r="58" spans="3:8" ht="13.5">
      <c r="C58" s="95"/>
      <c r="D58" s="95"/>
      <c r="E58" s="95"/>
      <c r="F58" s="95"/>
      <c r="G58" s="95"/>
      <c r="H58" s="95"/>
    </row>
    <row r="59" spans="3:8" ht="13.5">
      <c r="C59" s="95"/>
      <c r="D59" s="95"/>
      <c r="E59" s="95"/>
      <c r="F59" s="95"/>
      <c r="G59" s="95"/>
      <c r="H59" s="95"/>
    </row>
    <row r="60" spans="3:8" ht="13.5">
      <c r="C60" s="95"/>
      <c r="D60" s="95"/>
      <c r="E60" s="95"/>
      <c r="F60" s="95"/>
      <c r="G60" s="95"/>
      <c r="H60" s="95"/>
    </row>
    <row r="61" spans="3:7" ht="13.5">
      <c r="C61" s="95"/>
      <c r="D61" s="95"/>
      <c r="E61" s="95"/>
      <c r="F61" s="95"/>
      <c r="G61" s="95"/>
    </row>
    <row r="62" spans="3:8" ht="13.5">
      <c r="C62" s="95"/>
      <c r="D62" s="95"/>
      <c r="E62" s="95"/>
      <c r="F62" s="95"/>
      <c r="G62" s="95"/>
      <c r="H62" s="95"/>
    </row>
    <row r="63" spans="3:8" ht="13.5">
      <c r="C63" s="95"/>
      <c r="D63" s="95"/>
      <c r="E63" s="95"/>
      <c r="F63" s="95"/>
      <c r="G63" s="95"/>
      <c r="H63" s="95"/>
    </row>
    <row r="64" spans="3:8" ht="13.5">
      <c r="C64" s="95"/>
      <c r="D64" s="95"/>
      <c r="E64" s="95"/>
      <c r="F64" s="95"/>
      <c r="G64" s="95"/>
      <c r="H64" s="95"/>
    </row>
    <row r="65" spans="3:8" ht="13.5">
      <c r="C65" s="95"/>
      <c r="D65" s="95"/>
      <c r="E65" s="95"/>
      <c r="F65" s="95"/>
      <c r="G65" s="95"/>
      <c r="H65" s="95"/>
    </row>
    <row r="66" spans="3:8" ht="13.5">
      <c r="C66" s="95"/>
      <c r="D66" s="95"/>
      <c r="E66" s="95"/>
      <c r="F66" s="95"/>
      <c r="G66" s="95"/>
      <c r="H66" s="95"/>
    </row>
    <row r="67" spans="3:8" ht="13.5">
      <c r="C67" s="95"/>
      <c r="D67" s="95"/>
      <c r="E67" s="95"/>
      <c r="F67" s="95"/>
      <c r="G67" s="95"/>
      <c r="H67" s="95"/>
    </row>
    <row r="68" spans="3:8" ht="13.5">
      <c r="C68" s="95"/>
      <c r="D68" s="95"/>
      <c r="E68" s="95"/>
      <c r="F68" s="95"/>
      <c r="G68" s="95"/>
      <c r="H68" s="95"/>
    </row>
    <row r="69" spans="3:8" ht="13.5">
      <c r="C69" s="95"/>
      <c r="D69" s="95"/>
      <c r="E69" s="95"/>
      <c r="F69" s="95"/>
      <c r="G69" s="95"/>
      <c r="H69" s="95"/>
    </row>
  </sheetData>
  <sheetProtection/>
  <mergeCells count="22">
    <mergeCell ref="AP4:AP5"/>
    <mergeCell ref="AL4:AN4"/>
    <mergeCell ref="AI4:AK4"/>
    <mergeCell ref="AD4:AD5"/>
    <mergeCell ref="AE4:AE5"/>
    <mergeCell ref="B4:D4"/>
    <mergeCell ref="E4:G4"/>
    <mergeCell ref="H4:J4"/>
    <mergeCell ref="K4:M4"/>
    <mergeCell ref="W4:Y4"/>
    <mergeCell ref="A4:A5"/>
    <mergeCell ref="P4:R4"/>
    <mergeCell ref="O4:O5"/>
    <mergeCell ref="S4:S5"/>
    <mergeCell ref="T4:V4"/>
    <mergeCell ref="Z4:Z5"/>
    <mergeCell ref="AA4:AA5"/>
    <mergeCell ref="AC4:AC5"/>
    <mergeCell ref="AO4:AO5"/>
    <mergeCell ref="AG4:AG5"/>
    <mergeCell ref="AH4:AH5"/>
    <mergeCell ref="AF4:AF5"/>
  </mergeCells>
  <printOptions/>
  <pageMargins left="0.984251968503937" right="0.7874015748031497" top="0.7874015748031497" bottom="0.5905511811023623" header="0.7874015748031497" footer="0.3937007874015748"/>
  <pageSetup fitToWidth="3" horizontalDpi="600" verticalDpi="600" orientation="landscape" paperSize="9" scale="95" r:id="rId1"/>
  <headerFooter alignWithMargins="0">
    <oddFooter>&amp;L&amp;9西濃地域の公衆衛生2014&amp;C&amp;9－　&amp;P+9　－&amp;R&amp;9第２章　人口動態統計</oddFooter>
  </headerFooter>
  <colBreaks count="1" manualBreakCount="1">
    <brk id="2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2015-02-27T02:55:30Z</cp:lastPrinted>
  <dcterms:created xsi:type="dcterms:W3CDTF">2006-12-26T05:52:34Z</dcterms:created>
  <dcterms:modified xsi:type="dcterms:W3CDTF">2015-03-25T00:16:02Z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393749976</vt:i4>
  </property>
  <property fmtid="{D5CDD505-2E9C-101B-9397-08002B2CF9AE}" pid="3" name="_EmailSubject">
    <vt:lpwstr>人口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PreviousAdHocReviewCycleID">
    <vt:i4>2017698848</vt:i4>
  </property>
  <property fmtid="{D5CDD505-2E9C-101B-9397-08002B2CF9AE}" pid="7" name="_ReviewingToolsShownOnce">
    <vt:lpwstr/>
  </property>
</Properties>
</file>