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<sst xmlns="http://schemas.openxmlformats.org/spreadsheetml/2006/main" count="933" uniqueCount="773">
  <si>
    <t xml:space="preserve">        52． 産業小分類別事業所数、従業者数</t>
  </si>
  <si>
    <t>区分</t>
  </si>
  <si>
    <t>事業所数</t>
  </si>
  <si>
    <t>従業者数</t>
  </si>
  <si>
    <t>人</t>
  </si>
  <si>
    <t>Ａ～Ｍ</t>
  </si>
  <si>
    <t>全産業</t>
  </si>
  <si>
    <t>091</t>
  </si>
  <si>
    <t>一般土木建設工事業</t>
  </si>
  <si>
    <t>092</t>
  </si>
  <si>
    <t>093</t>
  </si>
  <si>
    <t>舗装工事業</t>
  </si>
  <si>
    <t>094</t>
  </si>
  <si>
    <t>しゅんせつ工事業</t>
  </si>
  <si>
    <t>Ａ～Ｃ</t>
  </si>
  <si>
    <t>農林漁業</t>
  </si>
  <si>
    <t>095</t>
  </si>
  <si>
    <t>096</t>
  </si>
  <si>
    <t>木造建築工事業</t>
  </si>
  <si>
    <t>Ａ</t>
  </si>
  <si>
    <t>農業</t>
  </si>
  <si>
    <t>10</t>
  </si>
  <si>
    <t>職別工事業（設備工事業を除く）</t>
  </si>
  <si>
    <t>01</t>
  </si>
  <si>
    <t>101</t>
  </si>
  <si>
    <t>大工工事業</t>
  </si>
  <si>
    <t>011</t>
  </si>
  <si>
    <t>102</t>
  </si>
  <si>
    <t>012</t>
  </si>
  <si>
    <t>103</t>
  </si>
  <si>
    <t>鉄骨・鉄筋工事業</t>
  </si>
  <si>
    <t>013</t>
  </si>
  <si>
    <t>104</t>
  </si>
  <si>
    <t>石工・れんが・タイル・ブロック工事業</t>
  </si>
  <si>
    <t>014</t>
  </si>
  <si>
    <t>105</t>
  </si>
  <si>
    <t>左官工事業</t>
  </si>
  <si>
    <t>015</t>
  </si>
  <si>
    <t>106</t>
  </si>
  <si>
    <t>107</t>
  </si>
  <si>
    <t>板金・金物工事業</t>
  </si>
  <si>
    <t>Ｂ</t>
  </si>
  <si>
    <t>林業</t>
  </si>
  <si>
    <t>108</t>
  </si>
  <si>
    <t>塗装工事業</t>
  </si>
  <si>
    <t>109</t>
  </si>
  <si>
    <t>その他の職別工事業</t>
  </si>
  <si>
    <t>02</t>
  </si>
  <si>
    <t>10A</t>
  </si>
  <si>
    <t>内 装 工 事 業</t>
  </si>
  <si>
    <t>021</t>
  </si>
  <si>
    <t>育林業</t>
  </si>
  <si>
    <t>10B</t>
  </si>
  <si>
    <t>022</t>
  </si>
  <si>
    <t>素材生産業</t>
  </si>
  <si>
    <t>023</t>
  </si>
  <si>
    <t>11</t>
  </si>
  <si>
    <t>設備工事業</t>
  </si>
  <si>
    <t>024</t>
  </si>
  <si>
    <t>林業サービス業</t>
  </si>
  <si>
    <t>111</t>
  </si>
  <si>
    <t>電気工事業</t>
  </si>
  <si>
    <t>029</t>
  </si>
  <si>
    <t>その他の林業</t>
  </si>
  <si>
    <t>112</t>
  </si>
  <si>
    <t>電気通信・信号装置工事業</t>
  </si>
  <si>
    <t>113</t>
  </si>
  <si>
    <t>Ｃ</t>
  </si>
  <si>
    <t>漁業</t>
  </si>
  <si>
    <t>114</t>
  </si>
  <si>
    <t>さく井工事業</t>
  </si>
  <si>
    <t>119</t>
  </si>
  <si>
    <t>その他の設備工事業</t>
  </si>
  <si>
    <t>03</t>
  </si>
  <si>
    <t>031</t>
  </si>
  <si>
    <t>一般海面漁業</t>
  </si>
  <si>
    <t>Ｆ</t>
  </si>
  <si>
    <t>製造業</t>
  </si>
  <si>
    <t>032</t>
  </si>
  <si>
    <t>捕鯨業</t>
  </si>
  <si>
    <t>033</t>
  </si>
  <si>
    <t>内水面漁業</t>
  </si>
  <si>
    <t>12</t>
  </si>
  <si>
    <t>食料品製造業</t>
  </si>
  <si>
    <t>121</t>
  </si>
  <si>
    <t>畜産食料品製造業</t>
  </si>
  <si>
    <t>04</t>
  </si>
  <si>
    <t>水産養殖業</t>
  </si>
  <si>
    <t>122</t>
  </si>
  <si>
    <t>水産食料品製造業</t>
  </si>
  <si>
    <t>041</t>
  </si>
  <si>
    <t>海面養殖業</t>
  </si>
  <si>
    <t>123</t>
  </si>
  <si>
    <t>野菜缶詰・果実缶詰・農産保存食料品製造業</t>
  </si>
  <si>
    <t>042</t>
  </si>
  <si>
    <t>内水面養殖業</t>
  </si>
  <si>
    <t>124</t>
  </si>
  <si>
    <t>調味料製造業</t>
  </si>
  <si>
    <t>125</t>
  </si>
  <si>
    <t>糖類製造業</t>
  </si>
  <si>
    <t>Ｄ～Ｍ</t>
  </si>
  <si>
    <t>非農林漁業</t>
  </si>
  <si>
    <t>126</t>
  </si>
  <si>
    <t>精穀・製粉業</t>
  </si>
  <si>
    <t>127</t>
  </si>
  <si>
    <t>パン・菓子製造業</t>
  </si>
  <si>
    <t>128</t>
  </si>
  <si>
    <t>動植物油脂製造業</t>
  </si>
  <si>
    <t>129</t>
  </si>
  <si>
    <t>その他の食料品製造業</t>
  </si>
  <si>
    <t>Ｄ</t>
  </si>
  <si>
    <t>鉱業</t>
  </si>
  <si>
    <t>13</t>
  </si>
  <si>
    <t>05</t>
  </si>
  <si>
    <t>金属鉱業</t>
  </si>
  <si>
    <t>131</t>
  </si>
  <si>
    <t>清涼飲料製造業</t>
  </si>
  <si>
    <t>051</t>
  </si>
  <si>
    <t>貴金属鉱業</t>
  </si>
  <si>
    <t>132</t>
  </si>
  <si>
    <t>酒類製造業</t>
  </si>
  <si>
    <t>052</t>
  </si>
  <si>
    <t>非鉄金属鉱業</t>
  </si>
  <si>
    <t>133</t>
  </si>
  <si>
    <t>茶・コーヒー製造業</t>
  </si>
  <si>
    <t>053</t>
  </si>
  <si>
    <t>鉄属鉱業</t>
  </si>
  <si>
    <t>134</t>
  </si>
  <si>
    <t>製氷業</t>
  </si>
  <si>
    <t>059</t>
  </si>
  <si>
    <t>その他の金属雇業</t>
  </si>
  <si>
    <t>135</t>
  </si>
  <si>
    <t>たばこ製造業</t>
  </si>
  <si>
    <t>136</t>
  </si>
  <si>
    <t>飼料・有機質肥料製造業</t>
  </si>
  <si>
    <t>06</t>
  </si>
  <si>
    <t>061</t>
  </si>
  <si>
    <t>14</t>
  </si>
  <si>
    <t>繊維工業（衣服、その他の繊維製品を除く）</t>
  </si>
  <si>
    <t>062</t>
  </si>
  <si>
    <t>石炭選別業</t>
  </si>
  <si>
    <t>141</t>
  </si>
  <si>
    <t>製糸業</t>
  </si>
  <si>
    <t>142</t>
  </si>
  <si>
    <t>紡績業</t>
  </si>
  <si>
    <t>07</t>
  </si>
  <si>
    <t>143</t>
  </si>
  <si>
    <t>ねん糸製造業</t>
  </si>
  <si>
    <t>071</t>
  </si>
  <si>
    <t>原油鉱業</t>
  </si>
  <si>
    <t>144</t>
  </si>
  <si>
    <t>織物業</t>
  </si>
  <si>
    <t>072</t>
  </si>
  <si>
    <t>天然ガス鉱業</t>
  </si>
  <si>
    <t>145</t>
  </si>
  <si>
    <t>146</t>
  </si>
  <si>
    <t>染色整理業</t>
  </si>
  <si>
    <t>08</t>
  </si>
  <si>
    <t>非金属鉱業</t>
  </si>
  <si>
    <t>147</t>
  </si>
  <si>
    <t>綱・網製造業</t>
  </si>
  <si>
    <t>081</t>
  </si>
  <si>
    <t>採石業、砂・砂利・玉石採取業</t>
  </si>
  <si>
    <t>148</t>
  </si>
  <si>
    <t>レース・繊維雑品製造業</t>
  </si>
  <si>
    <t>082</t>
  </si>
  <si>
    <t>窯業原料用鉱物鉱業</t>
  </si>
  <si>
    <t>149</t>
  </si>
  <si>
    <t>その他の繊維工業</t>
  </si>
  <si>
    <t>083</t>
  </si>
  <si>
    <t>粘土鉱業（別掲を除く）</t>
  </si>
  <si>
    <t>089</t>
  </si>
  <si>
    <t>その他の非金属鉱業</t>
  </si>
  <si>
    <t>15</t>
  </si>
  <si>
    <t>Ｅ</t>
  </si>
  <si>
    <t>建設業</t>
  </si>
  <si>
    <t>09</t>
  </si>
  <si>
    <t>総合工事業</t>
  </si>
  <si>
    <t xml:space="preserve">       52． 産業小分類別事業所数、従業者数（続き）</t>
  </si>
  <si>
    <t>その他の衣服・繊維製身の回り品製造業</t>
  </si>
  <si>
    <t>なめし革製造業</t>
  </si>
  <si>
    <t>その他の繊維製品製造業</t>
  </si>
  <si>
    <t>工業用革製品製造業（手袋を除く）</t>
  </si>
  <si>
    <t>革製履物用材料・同附属品製造業</t>
  </si>
  <si>
    <t>革製履物製造業</t>
  </si>
  <si>
    <t>製材業、木製品製造業</t>
  </si>
  <si>
    <t>革製手袋製造業</t>
  </si>
  <si>
    <t>造作材・合板・建築用組立材料製造業</t>
  </si>
  <si>
    <t>かばん製造業</t>
  </si>
  <si>
    <t>木製容器製造業（竹・とうを含む）</t>
  </si>
  <si>
    <t>袋物製造業</t>
  </si>
  <si>
    <t>その他の木製品製造業（竹・とうを含む）</t>
  </si>
  <si>
    <t>毛皮製造業</t>
  </si>
  <si>
    <t>その他のなめし革製品製造業</t>
  </si>
  <si>
    <t>家具製造業</t>
  </si>
  <si>
    <t>宗教用具製造業</t>
  </si>
  <si>
    <t>ガラス・同製品製造業</t>
  </si>
  <si>
    <t>建具製造業</t>
  </si>
  <si>
    <t>セメント・同製品製造業</t>
  </si>
  <si>
    <t>その他の家具・装備品製造業</t>
  </si>
  <si>
    <t>建設用粘土製品製造業(陶磁器製を除く)</t>
  </si>
  <si>
    <t>陶磁器・同関連製品製造業</t>
  </si>
  <si>
    <t>パルプ・紙・紙加工品製造業</t>
  </si>
  <si>
    <t>耐火物製造業</t>
  </si>
  <si>
    <t>パルプ製造業</t>
  </si>
  <si>
    <t>炭素・黒鉛製品製造業</t>
  </si>
  <si>
    <t>紙製造業</t>
  </si>
  <si>
    <t>研磨材・同製品製造業</t>
  </si>
  <si>
    <t>加工紙製造業</t>
  </si>
  <si>
    <t>骨材・石工品等製造業</t>
  </si>
  <si>
    <t>紙製品製造業</t>
  </si>
  <si>
    <t>その他の窯業・土石製品製造業</t>
  </si>
  <si>
    <t>紙製容器製造業</t>
  </si>
  <si>
    <t>その他のパルプ・紙・紙加工品製造業</t>
  </si>
  <si>
    <t>鉄鋼業</t>
  </si>
  <si>
    <t>高炉による製鉄業</t>
  </si>
  <si>
    <t>出版・印刷・同関連産業</t>
  </si>
  <si>
    <t>高炉によらない製鉄業</t>
  </si>
  <si>
    <t>新聞業</t>
  </si>
  <si>
    <t>製鋼・製鋼圧延業</t>
  </si>
  <si>
    <t>出版業</t>
  </si>
  <si>
    <t>印刷業（謄写印刷業を除く）</t>
  </si>
  <si>
    <t>表面処理鋼材製造業</t>
  </si>
  <si>
    <t>製版業</t>
  </si>
  <si>
    <t>製本業、印刷物加工品</t>
  </si>
  <si>
    <t>その他の鉄鋼業</t>
  </si>
  <si>
    <t>非鉄金属製造業</t>
  </si>
  <si>
    <t>化学工業</t>
  </si>
  <si>
    <t>非鉄金属第１次製錬・精製業</t>
  </si>
  <si>
    <t>化学肥料製造業</t>
  </si>
  <si>
    <t>非鉄金属第２次製錬・精製業</t>
  </si>
  <si>
    <t>無機化学工業製品製造業</t>
  </si>
  <si>
    <t>非鉄金属・同合金圧延業（抽伸、押出しを含む）</t>
  </si>
  <si>
    <t>有機化学工業製品製造業</t>
  </si>
  <si>
    <t>電線・ケーブル製造業</t>
  </si>
  <si>
    <t>化学繊維製造業</t>
  </si>
  <si>
    <t>油脂加工製品・石けん・塗料等製造業</t>
  </si>
  <si>
    <t>その他の非鉄金属製造業</t>
  </si>
  <si>
    <t>医薬品製造業</t>
  </si>
  <si>
    <t>金属製品製造業</t>
  </si>
  <si>
    <t>その他の化学工業</t>
  </si>
  <si>
    <t>ブリキ缶・その他のめっき板等製品製造業</t>
  </si>
  <si>
    <t>洋食器・刃物・手道具・金物類製造業</t>
  </si>
  <si>
    <t>石油製品・石炭製品製造業</t>
  </si>
  <si>
    <t>暖房装置・配管工事用附属品製造業</t>
  </si>
  <si>
    <t>石油精製業</t>
  </si>
  <si>
    <t>建設用・建築用金属製品製造業</t>
  </si>
  <si>
    <t>潤滑油・グリース製造業</t>
  </si>
  <si>
    <t>コークス製造業</t>
  </si>
  <si>
    <t>練炭・豆炭製造業</t>
  </si>
  <si>
    <t>金属線製品製造業（ねじ類を除く）</t>
  </si>
  <si>
    <t>舗装材料製造業</t>
  </si>
  <si>
    <t>ボルト・ナット・リベット等製造業</t>
  </si>
  <si>
    <t>その他の石油製品・石炭製品製造業</t>
  </si>
  <si>
    <t>その他の金属製品製造業</t>
  </si>
  <si>
    <t>プラスチック製品製造業（別掲を除く）</t>
  </si>
  <si>
    <t>一般機械器具製造業</t>
  </si>
  <si>
    <t>プラスチック板・棒・管・継手等製造業</t>
  </si>
  <si>
    <t>ボイラ・原動機製造業</t>
  </si>
  <si>
    <t>プラスチックフィルム・シート等製造業</t>
  </si>
  <si>
    <t>工業用プラスチック製品製造業</t>
  </si>
  <si>
    <t>建設機械・鉱山機械製造業</t>
  </si>
  <si>
    <t>発泡・強化プラスチック製品製造業</t>
  </si>
  <si>
    <t>金属加工機械製造業</t>
  </si>
  <si>
    <t>プラスチック成形材料製造業</t>
  </si>
  <si>
    <t>繊維機械製造業</t>
  </si>
  <si>
    <t>その他のプラスチック製品製造業</t>
  </si>
  <si>
    <t>特殊産業用機械製造業</t>
  </si>
  <si>
    <t>一般産業用機械・装置製造業</t>
  </si>
  <si>
    <t>ゴム製品製造業</t>
  </si>
  <si>
    <t>事務用・サービス用・民生用機械器具製造業</t>
  </si>
  <si>
    <t>タイヤ・チューブ製造業</t>
  </si>
  <si>
    <t>その他の機械・同部分品製造業</t>
  </si>
  <si>
    <t>ゴム製・プラスチック製履物・同附属品製造業</t>
  </si>
  <si>
    <t>ゴムベルト・ゴムホース・工業用ゴム製品製造業</t>
  </si>
  <si>
    <t>電気機械器具製造業</t>
  </si>
  <si>
    <t>その他のゴム製品製造業</t>
  </si>
  <si>
    <t>発電用・送電用等電気機械器具製造業</t>
  </si>
  <si>
    <t>民生用電気機械器具製造業</t>
  </si>
  <si>
    <t>電球・電気照明器具製造業</t>
  </si>
  <si>
    <t>通信機械器具・同関連機械器具製造業</t>
  </si>
  <si>
    <t>Ｈ</t>
  </si>
  <si>
    <t>電子計算機・同附属装置製造業</t>
  </si>
  <si>
    <t>電子応用装置製造業</t>
  </si>
  <si>
    <t>鉄道業</t>
  </si>
  <si>
    <t>電気計測器製造業</t>
  </si>
  <si>
    <t>その他の電気機械器具製造業</t>
  </si>
  <si>
    <t>道路旅客運送業</t>
  </si>
  <si>
    <t>輸送用機械器具製造業</t>
  </si>
  <si>
    <t>一般乗用旅客自動車運送業</t>
  </si>
  <si>
    <t>自動車・同附属品製造業</t>
  </si>
  <si>
    <t>一般貸切旅客自動車運送業</t>
  </si>
  <si>
    <t>鉄道車両・同部分品製造業</t>
  </si>
  <si>
    <t>特定旅客自動車運送業</t>
  </si>
  <si>
    <t>自転車・同部分品製造業</t>
  </si>
  <si>
    <t>船舶製造・修理業、舶用機関製造業</t>
  </si>
  <si>
    <t>航空機・同附属品製造業</t>
  </si>
  <si>
    <t>道路貨物運送業</t>
  </si>
  <si>
    <t>その他の輸送用機械器具製造業</t>
  </si>
  <si>
    <t>一般貨物自動車運送業</t>
  </si>
  <si>
    <t>特定貨物自動車運送業</t>
  </si>
  <si>
    <t>精密機械器具製造業</t>
  </si>
  <si>
    <t>貨物軽自動車運送業</t>
  </si>
  <si>
    <t>計量器・測定器・分析機器・試験機製造業</t>
  </si>
  <si>
    <t>測量機械器具製造業</t>
  </si>
  <si>
    <t>医療用機械器具・医療用品製造業</t>
  </si>
  <si>
    <t>理化学機械器具製造業</t>
  </si>
  <si>
    <t>水運業</t>
  </si>
  <si>
    <t>光学機械器具・レンズ製造業</t>
  </si>
  <si>
    <t>眼鏡製造業（枠を含む）</t>
  </si>
  <si>
    <t>時計・同部分品製造業</t>
  </si>
  <si>
    <t>内陸水運業</t>
  </si>
  <si>
    <t>船舶貸渡業</t>
  </si>
  <si>
    <t>武器製造業</t>
  </si>
  <si>
    <t>銃製造業</t>
  </si>
  <si>
    <t>航空運輸業</t>
  </si>
  <si>
    <t>砲製造業</t>
  </si>
  <si>
    <t>航空運送業</t>
  </si>
  <si>
    <t>銃弾製造業</t>
  </si>
  <si>
    <t>航空機使用業（航空運送業を除く）</t>
  </si>
  <si>
    <t>砲弾製造業（装てん組立業を除く）</t>
  </si>
  <si>
    <t>銃砲弾以外の弾薬製造業（装てん組立業を除く）</t>
  </si>
  <si>
    <t>倉庫業</t>
  </si>
  <si>
    <t>弾薬装てん組立業（銃弾製造業を除く）</t>
  </si>
  <si>
    <t>普通倉庫業</t>
  </si>
  <si>
    <t>特殊装甲車両・同部分品製造業</t>
  </si>
  <si>
    <t>冷蔵倉庫業</t>
  </si>
  <si>
    <t>その他の武器製造業</t>
  </si>
  <si>
    <t>水面木材倉庫業</t>
  </si>
  <si>
    <t>その他の製造業</t>
  </si>
  <si>
    <t>運輸に附帯するサービス業</t>
  </si>
  <si>
    <t>貴金属製品製造業（宝石加工を含む）</t>
  </si>
  <si>
    <t>旅行業</t>
  </si>
  <si>
    <t>港湾運送業</t>
  </si>
  <si>
    <t>運送代理店</t>
  </si>
  <si>
    <t>運輸あっせん業</t>
  </si>
  <si>
    <t>ペン・鉛筆・絵画用品・その他の事務用品製造業</t>
  </si>
  <si>
    <t>こん包業</t>
  </si>
  <si>
    <t>装身具・装飾品・ボタン・同関連品製造業</t>
  </si>
  <si>
    <t>運輸施設提供業</t>
  </si>
  <si>
    <t>漆器製造業</t>
  </si>
  <si>
    <t>その他の運輸に附帯するサービス業</t>
  </si>
  <si>
    <t>他に分類されない製造業</t>
  </si>
  <si>
    <t>Ｇ</t>
  </si>
  <si>
    <t>電気業</t>
  </si>
  <si>
    <t>ガス業</t>
  </si>
  <si>
    <t>Ｉ</t>
  </si>
  <si>
    <t>熱供給業</t>
  </si>
  <si>
    <t>卸売業</t>
  </si>
  <si>
    <t>各種商品卸売業</t>
  </si>
  <si>
    <t>水道業</t>
  </si>
  <si>
    <t>上水道業</t>
  </si>
  <si>
    <t>工業用水道業</t>
  </si>
  <si>
    <t>その他の各種商品卸売業</t>
  </si>
  <si>
    <t>下水道業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</si>
  <si>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</si>
  <si>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</si>
  <si>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</si>
  <si>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</si>
  <si>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</si>
  <si>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</si>
  <si>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</si>
  <si>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</si>
  <si>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</si>
  <si>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</si>
  <si>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</si>
  <si>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</si>
  <si>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花・植木小売業</t>
  </si>
  <si>
    <t>飲食業</t>
  </si>
  <si>
    <t>一般飲食店</t>
  </si>
  <si>
    <t>食堂・レストラン</t>
  </si>
  <si>
    <t>一般食堂（別掲を除く）</t>
  </si>
  <si>
    <t>日本料理店</t>
  </si>
  <si>
    <t>西洋料理店</t>
  </si>
  <si>
    <t>小売業</t>
  </si>
  <si>
    <t>各種商品小売業</t>
  </si>
  <si>
    <t>百貨店</t>
  </si>
  <si>
    <t>呉服・服地・寝具小売業</t>
  </si>
  <si>
    <t>その他の飲食店</t>
  </si>
  <si>
    <t>男子服小売業</t>
  </si>
  <si>
    <t>料亭</t>
  </si>
  <si>
    <t>婦人・子供服小売業</t>
  </si>
  <si>
    <t>バー、キャバレー、ナイトクラブ</t>
  </si>
  <si>
    <t>靴・履物小売業</t>
  </si>
  <si>
    <t>酒場、ビヤホール</t>
  </si>
  <si>
    <t>その他の織物・衣服・身の回り品小売業</t>
  </si>
  <si>
    <t>Ｊ</t>
  </si>
  <si>
    <t>飲食料品小売業</t>
  </si>
  <si>
    <t>各種食料品小売業</t>
  </si>
  <si>
    <t>中央銀行</t>
  </si>
  <si>
    <t>食肉小売業</t>
  </si>
  <si>
    <t>銀行</t>
  </si>
  <si>
    <t>鮮魚小売業</t>
  </si>
  <si>
    <t>在日外国銀行</t>
  </si>
  <si>
    <t>乾物小売業</t>
  </si>
  <si>
    <t>野菜・果実小売業</t>
  </si>
  <si>
    <t>菓子・パン小売業</t>
  </si>
  <si>
    <t>米穀類小売業</t>
  </si>
  <si>
    <t>料理品小売業</t>
  </si>
  <si>
    <t>その他の飲食料品小売業</t>
  </si>
  <si>
    <t>農林水産系統組合中央機関</t>
  </si>
  <si>
    <t>農林水産系統組合に対する地域的親金融機関</t>
  </si>
  <si>
    <t>農林水産業に対する地域的金融機関</t>
  </si>
  <si>
    <t>自動車小売業</t>
  </si>
  <si>
    <t>家具・建具・畳小売業</t>
  </si>
  <si>
    <t>金物・荒物小売業</t>
  </si>
  <si>
    <t>農林水産政府関係金融機関</t>
  </si>
  <si>
    <t>劇場、興行場（別掲を除く）</t>
  </si>
  <si>
    <t>興行団</t>
  </si>
  <si>
    <t>競輪・競馬等の競走場</t>
  </si>
  <si>
    <t>競輪・競馬等の競技団</t>
  </si>
  <si>
    <t>体育館</t>
  </si>
  <si>
    <t>証券業</t>
  </si>
  <si>
    <t>ボウリング場</t>
  </si>
  <si>
    <t>テニス場</t>
  </si>
  <si>
    <t>公園、遊園地</t>
  </si>
  <si>
    <t>生命保険業</t>
  </si>
  <si>
    <t>遊戯場</t>
  </si>
  <si>
    <t>損害保険業</t>
  </si>
  <si>
    <t>マージャンクラブ</t>
  </si>
  <si>
    <t>共済事業</t>
  </si>
  <si>
    <t>その他の遊戯場</t>
  </si>
  <si>
    <t>保険サービス業</t>
  </si>
  <si>
    <t>その他の娯楽場</t>
  </si>
  <si>
    <t>Ｋ</t>
  </si>
  <si>
    <t>不動産業</t>
  </si>
  <si>
    <t>不動産取引業</t>
  </si>
  <si>
    <t>不動産賃貸業（貸家業、貸間業を除く）</t>
  </si>
  <si>
    <t>機械修理業</t>
  </si>
  <si>
    <t>貸家業、貸間業</t>
  </si>
  <si>
    <t>家具修理業</t>
  </si>
  <si>
    <t>不動産管理業</t>
  </si>
  <si>
    <t>表具業</t>
  </si>
  <si>
    <t>Ｌ</t>
  </si>
  <si>
    <t>サービス業</t>
  </si>
  <si>
    <t>他に分類されない修理業</t>
  </si>
  <si>
    <t>洗濯業</t>
  </si>
  <si>
    <t>普通洗濯業</t>
  </si>
  <si>
    <t>リネンサプライ業</t>
  </si>
  <si>
    <t>洗張・染物業</t>
  </si>
  <si>
    <t>理容業</t>
  </si>
  <si>
    <t>美容業</t>
  </si>
  <si>
    <t>公衆浴場業</t>
  </si>
  <si>
    <t>写真業</t>
  </si>
  <si>
    <t>衣服裁縫修理業</t>
  </si>
  <si>
    <t>物品預り業</t>
  </si>
  <si>
    <t>情報処理サービス業</t>
  </si>
  <si>
    <t>情報提供サービス業</t>
  </si>
  <si>
    <t>保育所</t>
  </si>
  <si>
    <t>その他の児童福祉事業</t>
  </si>
  <si>
    <t>老人福祉事業</t>
  </si>
  <si>
    <t>精神薄弱・身体障害者福祉事業</t>
  </si>
  <si>
    <t>更生保護事業</t>
  </si>
  <si>
    <t>法律事務所、特許事務所</t>
  </si>
  <si>
    <t>その他の社会保険、社会福祉</t>
  </si>
  <si>
    <t>公証人役場、司法書士事務所</t>
  </si>
  <si>
    <t>公認会計士事務所、税理士事務所</t>
  </si>
  <si>
    <t>教育</t>
  </si>
  <si>
    <t>獣医業</t>
  </si>
  <si>
    <t>小学校</t>
  </si>
  <si>
    <t>土木建築サービス業</t>
  </si>
  <si>
    <t>中学校</t>
  </si>
  <si>
    <t>デザイン業</t>
  </si>
  <si>
    <t>高等学校</t>
  </si>
  <si>
    <t>著述家・芸術家業</t>
  </si>
  <si>
    <t>高等教育機関</t>
  </si>
  <si>
    <t>個人教授業</t>
  </si>
  <si>
    <t>特殊教育諸学校</t>
  </si>
  <si>
    <t>学習塾（各種学校でないもの）</t>
  </si>
  <si>
    <t>幼稚園</t>
  </si>
  <si>
    <t>専修学校、各種学校</t>
  </si>
  <si>
    <t>社会教育</t>
  </si>
  <si>
    <t>生花・茶道個人教授所</t>
  </si>
  <si>
    <t>91Ａ</t>
  </si>
  <si>
    <t>公民館</t>
  </si>
  <si>
    <t>そろばん個人教授所</t>
  </si>
  <si>
    <t>91Ｂ</t>
  </si>
  <si>
    <t>図書館</t>
  </si>
  <si>
    <t>音楽個人教授所</t>
  </si>
  <si>
    <t>91Ｃ</t>
  </si>
  <si>
    <t>博物館、美術館</t>
  </si>
  <si>
    <t>書道個人教授所</t>
  </si>
  <si>
    <t>91Ｄ</t>
  </si>
  <si>
    <t>動物園、植物園、水族館</t>
  </si>
  <si>
    <t>和裁・洋裁個人教授所</t>
  </si>
  <si>
    <t>91Ｅ</t>
  </si>
  <si>
    <t>その他の社会教育</t>
  </si>
  <si>
    <t>その他の教育施設</t>
  </si>
  <si>
    <t>経済団体</t>
  </si>
  <si>
    <t>労働団体</t>
  </si>
  <si>
    <t>86Ａ</t>
  </si>
  <si>
    <t>学術・文化団体</t>
  </si>
  <si>
    <t>86Ｂ</t>
  </si>
  <si>
    <t>政治団体</t>
  </si>
  <si>
    <t>他に分類されない非営利的団体</t>
  </si>
  <si>
    <t>その他のサービス業</t>
  </si>
  <si>
    <t>集会場</t>
  </si>
  <si>
    <t>と畜場</t>
  </si>
  <si>
    <t>他に分類されないサービス業</t>
  </si>
  <si>
    <t>Ｍ</t>
  </si>
  <si>
    <t>公務（他に分類されないもの）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</si>
  <si>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</si>
  <si>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</si>
  <si>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</si>
  <si>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</si>
  <si>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</si>
  <si>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</si>
  <si>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</si>
  <si>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保健所</t>
  </si>
  <si>
    <r>
      <t>石炭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亜炭鉱業</t>
    </r>
  </si>
  <si>
    <r>
      <t>原油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天然ガス鉱業</t>
    </r>
  </si>
  <si>
    <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その他の繊維製品製造業</t>
    </r>
  </si>
  <si>
    <r>
      <t>なめし革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同製品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毛皮製造業</t>
    </r>
  </si>
  <si>
    <r>
      <t>木材</t>
    </r>
    <r>
      <rPr>
        <sz val="8"/>
        <rFont val="ＭＳ Ｐ明朝"/>
        <family val="1"/>
      </rPr>
      <t>・</t>
    </r>
    <r>
      <rPr>
        <sz val="8"/>
        <rFont val="ＭＳ Ｐゴシック"/>
        <family val="3"/>
      </rPr>
      <t>木製品製造業（家具を除く）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</si>
  <si>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装備品製造業</t>
    </r>
  </si>
  <si>
    <r>
      <t>窯業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土石製品製造業</t>
    </r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</si>
  <si>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</si>
  <si>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水道業</t>
    </r>
  </si>
  <si>
    <r>
      <t>卸売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小売業、飲食店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</si>
  <si>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</si>
  <si>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金融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保険業</t>
    </r>
  </si>
  <si>
    <r>
      <t>銀行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信託業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</si>
  <si>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</si>
  <si>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不動産賃貸業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管理業</t>
    </r>
  </si>
  <si>
    <r>
      <t>洗濯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理容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浴場業</t>
    </r>
  </si>
  <si>
    <r>
      <t>政治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経済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文化団体</t>
    </r>
  </si>
  <si>
    <t>016</t>
  </si>
  <si>
    <t>017</t>
  </si>
  <si>
    <t>穀作農業</t>
  </si>
  <si>
    <t>穀作以外のほ場作物農業</t>
  </si>
  <si>
    <t>果樹・樹園農業</t>
  </si>
  <si>
    <t>施設園芸農業</t>
  </si>
  <si>
    <t>畜産農業</t>
  </si>
  <si>
    <t>養蚕農業</t>
  </si>
  <si>
    <t>各種農業</t>
  </si>
  <si>
    <t>018</t>
  </si>
  <si>
    <t>019</t>
  </si>
  <si>
    <t>農業サービス業（園芸サービス業を除く）</t>
  </si>
  <si>
    <t>園芸サービス業</t>
  </si>
  <si>
    <t>92Ａ</t>
  </si>
  <si>
    <t>92Ｂ</t>
  </si>
  <si>
    <t>学術研究機関</t>
  </si>
  <si>
    <t>自然科学研究所</t>
  </si>
  <si>
    <t>人文科学研究所</t>
  </si>
  <si>
    <t>社会保険、社会福祉</t>
  </si>
  <si>
    <t>社会保険事業団体</t>
  </si>
  <si>
    <t>福祉事務所</t>
  </si>
  <si>
    <t>児童福祉事業</t>
  </si>
  <si>
    <t>宗教</t>
  </si>
  <si>
    <t>神道系宗教</t>
  </si>
  <si>
    <t>仏教系宗教</t>
  </si>
  <si>
    <t>キリスト教系宗教</t>
  </si>
  <si>
    <t>その他の宗教</t>
  </si>
  <si>
    <t>一般廃棄物処理業</t>
  </si>
  <si>
    <t>産業廃棄物処理業</t>
  </si>
  <si>
    <t>その他の廃棄物処理業</t>
  </si>
  <si>
    <t>廃棄物処理業</t>
  </si>
  <si>
    <t>保健衛生</t>
  </si>
  <si>
    <t>健康相談施設</t>
  </si>
  <si>
    <t>検疫所（動物検疫、植物防疫を除く）</t>
  </si>
  <si>
    <t>その他の保健衛生</t>
  </si>
  <si>
    <t>医療業</t>
  </si>
  <si>
    <t>病院</t>
  </si>
  <si>
    <t>一般診療所</t>
  </si>
  <si>
    <t>歯科診療所</t>
  </si>
  <si>
    <t>助産所</t>
  </si>
  <si>
    <t>療術業</t>
  </si>
  <si>
    <t>看護業</t>
  </si>
  <si>
    <t>歯科技工所</t>
  </si>
  <si>
    <t>その他の医療関連サービス業</t>
  </si>
  <si>
    <t>86Ｃ</t>
  </si>
  <si>
    <t>86Ｄ</t>
  </si>
  <si>
    <t>86Ｅ</t>
  </si>
  <si>
    <t>86Ｆ</t>
  </si>
  <si>
    <t>86Ｇ</t>
  </si>
  <si>
    <t>86Ｈ</t>
  </si>
  <si>
    <t>専門サービス業（他に分類されないもの）</t>
  </si>
  <si>
    <t>スポーツ・健康個人教授所</t>
  </si>
  <si>
    <t>その他の個人教授所</t>
  </si>
  <si>
    <t>その他の専門サービス業</t>
  </si>
  <si>
    <t>その他の事業サービス業</t>
  </si>
  <si>
    <t>速記・筆耕・複写業</t>
  </si>
  <si>
    <t>商品検査業</t>
  </si>
  <si>
    <t>計量証明業</t>
  </si>
  <si>
    <t>建物サービス業</t>
  </si>
  <si>
    <t>民営職業紹介業</t>
  </si>
  <si>
    <t>警備業</t>
  </si>
  <si>
    <t>他に分類されない事業サービス業</t>
  </si>
  <si>
    <t>ニュース供給業</t>
  </si>
  <si>
    <t>興信所</t>
  </si>
  <si>
    <t>広告業</t>
  </si>
  <si>
    <r>
      <t>情報サービス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調査・広告業</t>
    </r>
  </si>
  <si>
    <t>84Ａ</t>
  </si>
  <si>
    <t>84Ｂ</t>
  </si>
  <si>
    <t>84Ｃ</t>
  </si>
  <si>
    <t>84Ｄ</t>
  </si>
  <si>
    <t>情報サービス業</t>
  </si>
  <si>
    <t>ソフトウェア業</t>
  </si>
  <si>
    <t>その他の情報サービス業</t>
  </si>
  <si>
    <t>農林水産業等協同組合（他に分類されないもの）</t>
  </si>
  <si>
    <t>協同組合（他に分類されないもの）</t>
  </si>
  <si>
    <t>事業協同組合（他に分類されないもの）</t>
  </si>
  <si>
    <t>その他の修理業</t>
  </si>
  <si>
    <t>かじ業</t>
  </si>
  <si>
    <t>自動車整備業</t>
  </si>
  <si>
    <t>駐車場業</t>
  </si>
  <si>
    <t>放送業</t>
  </si>
  <si>
    <t>公共放送業</t>
  </si>
  <si>
    <t>民間放送業</t>
  </si>
  <si>
    <t>有線放送業</t>
  </si>
  <si>
    <t>78Ｋ</t>
  </si>
  <si>
    <t>78Ｌ</t>
  </si>
  <si>
    <t>78Ｍ</t>
  </si>
  <si>
    <t>78Ｆ</t>
  </si>
  <si>
    <t>78Ｅ</t>
  </si>
  <si>
    <t>78Ｄ</t>
  </si>
  <si>
    <t>78Ｃ</t>
  </si>
  <si>
    <t>78Ｂ</t>
  </si>
  <si>
    <t>78Ａ</t>
  </si>
  <si>
    <t>パチンコホールホール</t>
  </si>
  <si>
    <t>ゴルフ・バッティング・テニス練習場</t>
  </si>
  <si>
    <t>ゴルフ場</t>
  </si>
  <si>
    <t>運動競技場（別掲を除く）</t>
  </si>
  <si>
    <t>運動競技場</t>
  </si>
  <si>
    <r>
      <t>娯楽業（映画</t>
    </r>
    <r>
      <rPr>
        <sz val="8"/>
        <rFont val="ＭＳ Ｐゴシック"/>
        <family val="3"/>
      </rPr>
      <t>業を除く）</t>
    </r>
  </si>
  <si>
    <t>映画業</t>
  </si>
  <si>
    <t>映画制作・配給業</t>
  </si>
  <si>
    <t>映画館</t>
  </si>
  <si>
    <t>映画サービス業</t>
  </si>
  <si>
    <t>その他の個人サービス業</t>
  </si>
  <si>
    <t>葬儀・火葬業</t>
  </si>
  <si>
    <t>他に分類されない個人サービス業</t>
  </si>
  <si>
    <t>特殊浴場業</t>
  </si>
  <si>
    <t>75Ａ</t>
  </si>
  <si>
    <t>75Ｂ</t>
  </si>
  <si>
    <t>73Ａ</t>
  </si>
  <si>
    <t>73Ｂ</t>
  </si>
  <si>
    <t>旅館、その他の宿泊所</t>
  </si>
  <si>
    <t>旅館</t>
  </si>
  <si>
    <t>簡易宿所</t>
  </si>
  <si>
    <t>下宿業</t>
  </si>
  <si>
    <t>その他の宿泊所</t>
  </si>
  <si>
    <t>会社・団体の宿泊所</t>
  </si>
  <si>
    <t>他に分類されない宿泊所</t>
  </si>
  <si>
    <t>物品賃貸業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</si>
  <si>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</si>
  <si>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</si>
  <si>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</si>
  <si>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</si>
  <si>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</si>
  <si>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</si>
  <si>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建売業、土地売買業</t>
  </si>
  <si>
    <t>不動産代理業・仲介業</t>
  </si>
  <si>
    <t>保険媒介代理業</t>
  </si>
  <si>
    <t>保険媒介代理業、保険サービス業</t>
  </si>
  <si>
    <t>保険業</t>
  </si>
  <si>
    <t>証券業、商品取引業</t>
  </si>
  <si>
    <t>商品取引業（商品取引所会員のもの）</t>
  </si>
  <si>
    <t>取引所</t>
  </si>
  <si>
    <t>投資業</t>
  </si>
  <si>
    <t>補助的金融業、金融附帯業</t>
  </si>
  <si>
    <t>補助的金融業、金融附帯業</t>
  </si>
  <si>
    <t>その他の庶民金融機関</t>
  </si>
  <si>
    <t>住宅専門金融機関</t>
  </si>
  <si>
    <t>その他の特定目的金融機関</t>
  </si>
  <si>
    <t>中小企業・庶民・住宅等特定目的金融業</t>
  </si>
  <si>
    <t>農林水産業に対する政府金融機関</t>
  </si>
  <si>
    <t>農林水産金融業</t>
  </si>
  <si>
    <t>政府金融機関（別掲を除く）</t>
  </si>
  <si>
    <t>59Ａ</t>
  </si>
  <si>
    <t>59Ｂ</t>
  </si>
  <si>
    <t>59Ｃ</t>
  </si>
  <si>
    <t>59Ｄ</t>
  </si>
  <si>
    <t>中華料理店、その他の東洋料理店</t>
  </si>
  <si>
    <t>そば・うどん店</t>
  </si>
  <si>
    <t>すし店</t>
  </si>
  <si>
    <t>喫茶店</t>
  </si>
  <si>
    <t>その他の一般飲食店</t>
  </si>
  <si>
    <t>59～60</t>
  </si>
  <si>
    <t>58Ａ</t>
  </si>
  <si>
    <t>58Ｂ</t>
  </si>
  <si>
    <t>家具・建具・じゅう器小売業</t>
  </si>
  <si>
    <t>その他の小売業</t>
  </si>
  <si>
    <t>自転車小売業（二輪自動車を含む）</t>
  </si>
  <si>
    <t>55Ａ</t>
  </si>
  <si>
    <t>55Ｂ</t>
  </si>
  <si>
    <t>酒・調味料小売業</t>
  </si>
  <si>
    <t>その他の各種商品小売業（従業員50人未満）</t>
  </si>
  <si>
    <t>53～58</t>
  </si>
  <si>
    <t>代理商、仲立業</t>
  </si>
  <si>
    <t>代理商、仲立業</t>
  </si>
  <si>
    <t>51Ａ</t>
  </si>
  <si>
    <t>51Ｂ</t>
  </si>
  <si>
    <t>51Ｃ</t>
  </si>
  <si>
    <t>51Ｄ</t>
  </si>
  <si>
    <t>51Ｅ</t>
  </si>
  <si>
    <t>衣服・食料・家具等卸売業</t>
  </si>
  <si>
    <t>衣服・身の回り品卸売業</t>
  </si>
  <si>
    <t>農畜産物・水産物卸売業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</si>
  <si>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</si>
  <si>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</si>
  <si>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</si>
  <si>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</si>
  <si>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</si>
  <si>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>食料・飲料卸売業</t>
  </si>
  <si>
    <t>医薬品・化粧品卸売業</t>
  </si>
  <si>
    <t>家具・建具・じゅう器等卸売業</t>
  </si>
  <si>
    <t>その他の卸売業</t>
  </si>
  <si>
    <t>繊維・機械器具・建築材料等卸売業</t>
  </si>
  <si>
    <t>繊維品卸売業（衣服、身の回り品を除く）</t>
  </si>
  <si>
    <t>化学製品卸売業</t>
  </si>
  <si>
    <t>鉱物・金属材料卸売業</t>
  </si>
  <si>
    <t>機械器具卸売業</t>
  </si>
  <si>
    <t>建築材料卸売業</t>
  </si>
  <si>
    <t>再生資源卸売業</t>
  </si>
  <si>
    <t>49Ａ</t>
  </si>
  <si>
    <t>49Ｂ</t>
  </si>
  <si>
    <t>49～52</t>
  </si>
  <si>
    <t>各種商品卸売業（従業者100人以上）</t>
  </si>
  <si>
    <t>郵便業</t>
  </si>
  <si>
    <t>電信・電話業（有線放送電話業を除く）</t>
  </si>
  <si>
    <t>有線放送電話業</t>
  </si>
  <si>
    <t>通信に附帯するサービス業</t>
  </si>
  <si>
    <t>通信業</t>
  </si>
  <si>
    <t>貨物運送取扱業</t>
  </si>
  <si>
    <t>海洋運輸業</t>
  </si>
  <si>
    <t>沿海運輸業</t>
  </si>
  <si>
    <t>無償貨物自動車運送業</t>
  </si>
  <si>
    <t>通運業</t>
  </si>
  <si>
    <t>41Ａ</t>
  </si>
  <si>
    <t>41Ｂ</t>
  </si>
  <si>
    <t>41Ｃ</t>
  </si>
  <si>
    <t>一般旅客自動車運送業</t>
  </si>
  <si>
    <t>一般乗合旅客自動車運送業</t>
  </si>
  <si>
    <t>無償旅客自動車運送業</t>
  </si>
  <si>
    <t>旅客軽自動車運送業</t>
  </si>
  <si>
    <t>国有鉄道業</t>
  </si>
  <si>
    <t>鉄道業（国有鉄道を除く）</t>
  </si>
  <si>
    <t>楽器・レコード製造業</t>
  </si>
  <si>
    <t>がん具・運動競技用具製造業</t>
  </si>
  <si>
    <t>電子機器用・通信機器用部分品製造業</t>
  </si>
  <si>
    <t>農業用機械製造業（農機具を除く）</t>
  </si>
  <si>
    <t>金属プレス製品製造業</t>
  </si>
  <si>
    <t>粉末や金製品製造業、被覆・彫刻業・熱処理業</t>
  </si>
  <si>
    <t>非鉄金属鋳物製造業</t>
  </si>
  <si>
    <t>製鋼を行わない鋼材製造業</t>
  </si>
  <si>
    <t>鍛鋼・鍛工品・鋳鋼製造業</t>
  </si>
  <si>
    <t>銑鉄鋳物製造業</t>
  </si>
  <si>
    <t>印刷業に伴うサービス業</t>
  </si>
  <si>
    <t>木製履物製造業</t>
  </si>
  <si>
    <t>外衣製造業（和式を除く）</t>
  </si>
  <si>
    <t>シャツ・下着製造業（和式を除く）</t>
  </si>
  <si>
    <t>帽子製造業</t>
  </si>
  <si>
    <t>毛皮製衣服・身の回り品製造業</t>
  </si>
  <si>
    <t>ニット製造業</t>
  </si>
  <si>
    <r>
      <t>飲料</t>
    </r>
    <r>
      <rPr>
        <sz val="8"/>
        <rFont val="ＭＳ 明朝"/>
        <family val="1"/>
      </rPr>
      <t>・飼料・</t>
    </r>
    <r>
      <rPr>
        <sz val="8"/>
        <rFont val="ＭＳ ゴシック"/>
        <family val="3"/>
      </rPr>
      <t>たばこ製造業</t>
    </r>
  </si>
  <si>
    <t>管工事業（さく井を除く）</t>
  </si>
  <si>
    <t>屋根工事業（金属製屋根を除く）</t>
  </si>
  <si>
    <t>とび・土木・コンクリート工事業</t>
  </si>
  <si>
    <t>建築工事業(木造建築を除く)</t>
  </si>
  <si>
    <t>土木工事業（舗装、しゅんせつを除く）</t>
  </si>
  <si>
    <t>084</t>
  </si>
  <si>
    <t>化学・肥料原料用鉱物鉱業</t>
  </si>
  <si>
    <t>石炭鉱業（選別業を除く）</t>
  </si>
  <si>
    <t>063</t>
  </si>
  <si>
    <t>亜炭鉱業</t>
  </si>
  <si>
    <t>製薪業、木炭製造業</t>
  </si>
  <si>
    <t>-</t>
  </si>
  <si>
    <t>-</t>
  </si>
  <si>
    <t>-</t>
  </si>
  <si>
    <t>-</t>
  </si>
  <si>
    <t>　資料：総務庁統計局「事業所統計調査」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</si>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</sst>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9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明朝"/>
      <family val="1"/>
    </font>
    <font>
      <sz val="6.5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202" fontId="8" fillId="0" borderId="1" xfId="0" applyNumberFormat="1" applyFont="1" applyBorder="1" applyAlignment="1">
      <alignment horizontal="right"/>
    </xf>
    <xf numFmtId="202" fontId="8" fillId="0" borderId="0" xfId="0" applyNumberFormat="1" applyFont="1" applyAlignment="1">
      <alignment horizontal="right"/>
    </xf>
    <xf numFmtId="202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Font="1" applyBorder="1" applyAlignment="1">
      <alignment/>
    </xf>
    <xf numFmtId="0" fontId="14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16" fillId="0" borderId="0" xfId="0" applyFont="1" applyAlignment="1">
      <alignment horizontal="distributed"/>
    </xf>
    <xf numFmtId="202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distributed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 horizontal="right"/>
    </xf>
    <xf numFmtId="202" fontId="8" fillId="0" borderId="1" xfId="0" applyNumberFormat="1" applyFont="1" applyBorder="1" applyAlignment="1">
      <alignment/>
    </xf>
    <xf numFmtId="202" fontId="8" fillId="0" borderId="0" xfId="0" applyNumberFormat="1" applyFont="1" applyBorder="1" applyAlignment="1">
      <alignment/>
    </xf>
    <xf numFmtId="202" fontId="8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distributed"/>
    </xf>
    <xf numFmtId="49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/>
    </xf>
    <xf numFmtId="49" fontId="6" fillId="0" borderId="0" xfId="0" applyNumberFormat="1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11" xfId="0" applyFont="1" applyBorder="1" applyAlignment="1">
      <alignment horizontal="distributed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11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17" fillId="0" borderId="0" xfId="0" applyFont="1" applyAlignment="1">
      <alignment horizontal="distributed"/>
    </xf>
    <xf numFmtId="58" fontId="3" fillId="0" borderId="17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408"/>
  <sheetViews>
    <sheetView tabSelected="1" zoomScale="140" zoomScaleNormal="140" workbookViewId="0" topLeftCell="A1">
      <selection activeCell="A1" sqref="A1"/>
    </sheetView>
  </sheetViews>
  <sheetFormatPr defaultColWidth="9.140625" defaultRowHeight="12"/>
  <cols>
    <col min="1" max="1" width="0.85546875" style="1" customWidth="1"/>
    <col min="2" max="2" width="2.00390625" style="1" customWidth="1"/>
    <col min="3" max="3" width="2.421875" style="1" customWidth="1"/>
    <col min="4" max="5" width="1.7109375" style="1" customWidth="1"/>
    <col min="6" max="6" width="24.8515625" style="1" customWidth="1"/>
    <col min="7" max="8" width="7.140625" style="41" customWidth="1"/>
    <col min="9" max="9" width="0.85546875" style="1" customWidth="1"/>
    <col min="10" max="10" width="2.00390625" style="1" customWidth="1"/>
    <col min="11" max="11" width="2.421875" style="1" customWidth="1"/>
    <col min="12" max="13" width="1.7109375" style="1" customWidth="1"/>
    <col min="14" max="14" width="24.57421875" style="1" customWidth="1"/>
    <col min="15" max="16" width="7.140625" style="41" customWidth="1"/>
    <col min="17" max="17" width="8.140625" style="1" customWidth="1"/>
    <col min="18" max="18" width="8.8515625" style="1" customWidth="1"/>
    <col min="19" max="16384" width="9.140625" style="1" customWidth="1"/>
  </cols>
  <sheetData>
    <row r="1" ht="17.25">
      <c r="F1" s="2" t="s">
        <v>0</v>
      </c>
    </row>
    <row r="2" spans="14:16" ht="18" customHeight="1" thickBot="1">
      <c r="N2" s="72">
        <v>33420</v>
      </c>
      <c r="O2" s="72"/>
      <c r="P2" s="72"/>
    </row>
    <row r="3" spans="1:16" ht="12.75" thickTop="1">
      <c r="A3" s="57" t="s">
        <v>1</v>
      </c>
      <c r="B3" s="57"/>
      <c r="C3" s="57"/>
      <c r="D3" s="57"/>
      <c r="E3" s="57"/>
      <c r="F3" s="57"/>
      <c r="G3" s="35" t="s">
        <v>2</v>
      </c>
      <c r="H3" s="59" t="s">
        <v>3</v>
      </c>
      <c r="I3" s="57" t="s">
        <v>1</v>
      </c>
      <c r="J3" s="57"/>
      <c r="K3" s="57"/>
      <c r="L3" s="57"/>
      <c r="M3" s="57"/>
      <c r="N3" s="57"/>
      <c r="O3" s="35" t="s">
        <v>2</v>
      </c>
      <c r="P3" s="35" t="s">
        <v>3</v>
      </c>
    </row>
    <row r="4" spans="1:16" ht="12">
      <c r="A4" s="58"/>
      <c r="B4" s="58"/>
      <c r="C4" s="58"/>
      <c r="D4" s="58"/>
      <c r="E4" s="58"/>
      <c r="F4" s="58"/>
      <c r="G4" s="36"/>
      <c r="H4" s="60"/>
      <c r="I4" s="58"/>
      <c r="J4" s="58"/>
      <c r="K4" s="58"/>
      <c r="L4" s="58"/>
      <c r="M4" s="58"/>
      <c r="N4" s="58"/>
      <c r="O4" s="36"/>
      <c r="P4" s="36"/>
    </row>
    <row r="5" spans="7:16" s="4" customFormat="1" ht="10.5" customHeight="1">
      <c r="G5" s="33"/>
      <c r="H5" s="42" t="s">
        <v>4</v>
      </c>
      <c r="O5" s="43"/>
      <c r="P5" s="40" t="s">
        <v>4</v>
      </c>
    </row>
    <row r="6" spans="2:16" ht="10.5" customHeight="1">
      <c r="B6" s="50" t="s">
        <v>5</v>
      </c>
      <c r="C6" s="50"/>
      <c r="D6" s="50"/>
      <c r="E6" s="5"/>
      <c r="F6" s="5" t="s">
        <v>6</v>
      </c>
      <c r="G6" s="8">
        <f>SUM(G8,G43)</f>
        <v>129790</v>
      </c>
      <c r="H6" s="10">
        <f>SUM(H8,H43)</f>
        <v>962423</v>
      </c>
      <c r="J6" s="3"/>
      <c r="K6" s="55" t="s">
        <v>171</v>
      </c>
      <c r="L6" s="55"/>
      <c r="M6" s="16"/>
      <c r="N6" s="7" t="s">
        <v>172</v>
      </c>
      <c r="O6" s="8" t="s">
        <v>767</v>
      </c>
      <c r="P6" s="9" t="s">
        <v>767</v>
      </c>
    </row>
    <row r="7" spans="7:16" ht="10.5" customHeight="1">
      <c r="G7" s="8"/>
      <c r="H7" s="10"/>
      <c r="J7" s="3"/>
      <c r="O7" s="8"/>
      <c r="P7" s="9"/>
    </row>
    <row r="8" spans="2:16" ht="10.5" customHeight="1">
      <c r="B8" s="50" t="s">
        <v>14</v>
      </c>
      <c r="C8" s="50"/>
      <c r="D8" s="50"/>
      <c r="E8" s="5"/>
      <c r="F8" s="5" t="s">
        <v>15</v>
      </c>
      <c r="G8" s="8">
        <f>SUM(G10,G23,G32)</f>
        <v>401</v>
      </c>
      <c r="H8" s="10">
        <f>SUM(H10,H23,H32)</f>
        <v>4622</v>
      </c>
      <c r="J8" s="5" t="s">
        <v>174</v>
      </c>
      <c r="K8" s="15"/>
      <c r="L8" s="62" t="s">
        <v>175</v>
      </c>
      <c r="M8" s="50"/>
      <c r="N8" s="50"/>
      <c r="O8" s="8">
        <f>SUM(O10,O18,O31)</f>
        <v>12236</v>
      </c>
      <c r="P8" s="27">
        <f>SUM(P10,P18,P31)</f>
        <v>80917</v>
      </c>
    </row>
    <row r="9" spans="7:16" ht="10.5" customHeight="1">
      <c r="G9" s="8"/>
      <c r="H9" s="10"/>
      <c r="J9" s="3"/>
      <c r="K9" s="13"/>
      <c r="L9" s="13"/>
      <c r="M9" s="6"/>
      <c r="N9" s="6"/>
      <c r="O9" s="8"/>
      <c r="P9" s="9"/>
    </row>
    <row r="10" spans="2:16" ht="10.5" customHeight="1">
      <c r="B10" s="5" t="s">
        <v>19</v>
      </c>
      <c r="C10" s="5"/>
      <c r="D10" s="50" t="s">
        <v>20</v>
      </c>
      <c r="E10" s="50"/>
      <c r="F10" s="50"/>
      <c r="G10" s="8">
        <f>G12</f>
        <v>217</v>
      </c>
      <c r="H10" s="10">
        <f>H12</f>
        <v>2174</v>
      </c>
      <c r="J10" s="3"/>
      <c r="K10" s="15" t="s">
        <v>176</v>
      </c>
      <c r="L10" s="5"/>
      <c r="M10" s="50" t="s">
        <v>177</v>
      </c>
      <c r="N10" s="50"/>
      <c r="O10" s="8">
        <f>SUM(O11:O16)</f>
        <v>4741</v>
      </c>
      <c r="P10" s="27">
        <f>SUM(P11:P16)</f>
        <v>46533</v>
      </c>
    </row>
    <row r="11" spans="2:16" ht="10.5" customHeight="1">
      <c r="B11" s="7"/>
      <c r="G11" s="8"/>
      <c r="H11" s="10"/>
      <c r="J11" s="3"/>
      <c r="K11" s="55" t="s">
        <v>7</v>
      </c>
      <c r="L11" s="55"/>
      <c r="M11" s="6"/>
      <c r="N11" s="7" t="s">
        <v>8</v>
      </c>
      <c r="O11" s="8">
        <v>337</v>
      </c>
      <c r="P11" s="9">
        <v>7700</v>
      </c>
    </row>
    <row r="12" spans="2:16" ht="10.5" customHeight="1">
      <c r="B12" s="7"/>
      <c r="C12" s="15" t="s">
        <v>23</v>
      </c>
      <c r="D12" s="15"/>
      <c r="E12" s="50" t="s">
        <v>20</v>
      </c>
      <c r="F12" s="50"/>
      <c r="G12" s="8">
        <f>SUM(G13:G21)</f>
        <v>217</v>
      </c>
      <c r="H12" s="10">
        <f>SUM(H13:H21)</f>
        <v>2174</v>
      </c>
      <c r="J12" s="3"/>
      <c r="K12" s="55" t="s">
        <v>9</v>
      </c>
      <c r="L12" s="55"/>
      <c r="M12" s="6"/>
      <c r="N12" s="11" t="s">
        <v>760</v>
      </c>
      <c r="O12" s="8">
        <v>1834</v>
      </c>
      <c r="P12" s="9">
        <v>20800</v>
      </c>
    </row>
    <row r="13" spans="2:16" ht="10.5" customHeight="1">
      <c r="B13" s="7"/>
      <c r="C13" s="55" t="s">
        <v>26</v>
      </c>
      <c r="D13" s="55"/>
      <c r="E13" s="7"/>
      <c r="F13" s="7" t="s">
        <v>528</v>
      </c>
      <c r="G13" s="8">
        <v>1</v>
      </c>
      <c r="H13" s="10">
        <v>6</v>
      </c>
      <c r="J13" s="3"/>
      <c r="K13" s="55" t="s">
        <v>10</v>
      </c>
      <c r="L13" s="55"/>
      <c r="M13" s="6"/>
      <c r="N13" s="7" t="s">
        <v>11</v>
      </c>
      <c r="O13" s="8">
        <v>104</v>
      </c>
      <c r="P13" s="9">
        <v>1386</v>
      </c>
    </row>
    <row r="14" spans="2:16" ht="10.5" customHeight="1">
      <c r="B14" s="7"/>
      <c r="C14" s="55" t="s">
        <v>28</v>
      </c>
      <c r="D14" s="55"/>
      <c r="F14" s="7" t="s">
        <v>529</v>
      </c>
      <c r="G14" s="8">
        <v>7</v>
      </c>
      <c r="H14" s="10">
        <v>101</v>
      </c>
      <c r="J14" s="3"/>
      <c r="K14" s="55" t="s">
        <v>12</v>
      </c>
      <c r="L14" s="55"/>
      <c r="M14" s="6"/>
      <c r="N14" s="7" t="s">
        <v>13</v>
      </c>
      <c r="O14" s="8">
        <v>5</v>
      </c>
      <c r="P14" s="9">
        <v>46</v>
      </c>
    </row>
    <row r="15" spans="2:16" ht="10.5" customHeight="1">
      <c r="B15" s="7"/>
      <c r="C15" s="55" t="s">
        <v>31</v>
      </c>
      <c r="D15" s="55"/>
      <c r="E15" s="16"/>
      <c r="F15" s="7" t="s">
        <v>530</v>
      </c>
      <c r="G15" s="33">
        <v>3</v>
      </c>
      <c r="H15" s="37">
        <v>36</v>
      </c>
      <c r="J15" s="3"/>
      <c r="K15" s="55" t="s">
        <v>16</v>
      </c>
      <c r="L15" s="55"/>
      <c r="M15" s="6"/>
      <c r="N15" s="12" t="s">
        <v>759</v>
      </c>
      <c r="O15" s="8">
        <v>807</v>
      </c>
      <c r="P15" s="9">
        <v>7721</v>
      </c>
    </row>
    <row r="16" spans="2:16" ht="10.5" customHeight="1">
      <c r="B16" s="7"/>
      <c r="C16" s="55" t="s">
        <v>34</v>
      </c>
      <c r="D16" s="55"/>
      <c r="E16" s="16"/>
      <c r="F16" s="7" t="s">
        <v>531</v>
      </c>
      <c r="G16" s="33">
        <v>28</v>
      </c>
      <c r="H16" s="37">
        <v>277</v>
      </c>
      <c r="J16" s="3"/>
      <c r="K16" s="55" t="s">
        <v>17</v>
      </c>
      <c r="L16" s="55"/>
      <c r="M16" s="6"/>
      <c r="N16" s="7" t="s">
        <v>18</v>
      </c>
      <c r="O16" s="8">
        <v>1654</v>
      </c>
      <c r="P16" s="9">
        <v>8880</v>
      </c>
    </row>
    <row r="17" spans="2:16" ht="10.5" customHeight="1">
      <c r="B17" s="7"/>
      <c r="C17" s="55" t="s">
        <v>37</v>
      </c>
      <c r="D17" s="55"/>
      <c r="E17" s="16"/>
      <c r="F17" s="7" t="s">
        <v>532</v>
      </c>
      <c r="G17" s="8">
        <v>84</v>
      </c>
      <c r="H17" s="10">
        <v>738</v>
      </c>
      <c r="J17" s="3"/>
      <c r="O17" s="8"/>
      <c r="P17" s="9"/>
    </row>
    <row r="18" spans="3:16" ht="10.5" customHeight="1">
      <c r="C18" s="55" t="s">
        <v>526</v>
      </c>
      <c r="D18" s="55"/>
      <c r="E18" s="16"/>
      <c r="F18" s="7" t="s">
        <v>533</v>
      </c>
      <c r="G18" s="33">
        <v>3</v>
      </c>
      <c r="H18" s="37">
        <v>36</v>
      </c>
      <c r="J18" s="3"/>
      <c r="K18" s="14" t="s">
        <v>21</v>
      </c>
      <c r="L18" s="14"/>
      <c r="M18" s="50" t="s">
        <v>22</v>
      </c>
      <c r="N18" s="51"/>
      <c r="O18" s="8">
        <f>SUM(O19:O27)</f>
        <v>5239</v>
      </c>
      <c r="P18" s="27">
        <f>SUM(P19:P27)</f>
        <v>19942</v>
      </c>
    </row>
    <row r="19" spans="3:16" ht="10.5" customHeight="1">
      <c r="C19" s="55" t="s">
        <v>527</v>
      </c>
      <c r="D19" s="55"/>
      <c r="E19" s="16"/>
      <c r="F19" s="7" t="s">
        <v>534</v>
      </c>
      <c r="G19" s="8">
        <v>1</v>
      </c>
      <c r="H19" s="10">
        <v>10</v>
      </c>
      <c r="J19" s="3"/>
      <c r="K19" s="55" t="s">
        <v>24</v>
      </c>
      <c r="L19" s="55"/>
      <c r="M19" s="6"/>
      <c r="N19" s="7" t="s">
        <v>25</v>
      </c>
      <c r="O19" s="8">
        <v>1563</v>
      </c>
      <c r="P19" s="9">
        <v>3360</v>
      </c>
    </row>
    <row r="20" spans="2:16" ht="10.5" customHeight="1">
      <c r="B20" s="7"/>
      <c r="C20" s="55" t="s">
        <v>535</v>
      </c>
      <c r="D20" s="55"/>
      <c r="E20" s="16"/>
      <c r="F20" s="19" t="s">
        <v>537</v>
      </c>
      <c r="G20" s="8">
        <v>62</v>
      </c>
      <c r="H20" s="10">
        <v>621</v>
      </c>
      <c r="J20" s="3"/>
      <c r="K20" s="55" t="s">
        <v>27</v>
      </c>
      <c r="L20" s="55"/>
      <c r="M20" s="6"/>
      <c r="N20" s="17" t="s">
        <v>758</v>
      </c>
      <c r="O20" s="8">
        <v>388</v>
      </c>
      <c r="P20" s="9">
        <v>2529</v>
      </c>
    </row>
    <row r="21" spans="2:16" ht="10.5" customHeight="1">
      <c r="B21" s="7"/>
      <c r="C21" s="55" t="s">
        <v>536</v>
      </c>
      <c r="D21" s="55"/>
      <c r="F21" s="7" t="s">
        <v>538</v>
      </c>
      <c r="G21" s="8">
        <v>28</v>
      </c>
      <c r="H21" s="10">
        <v>349</v>
      </c>
      <c r="J21" s="3"/>
      <c r="K21" s="55" t="s">
        <v>29</v>
      </c>
      <c r="L21" s="55"/>
      <c r="M21" s="6"/>
      <c r="N21" s="7" t="s">
        <v>30</v>
      </c>
      <c r="O21" s="8">
        <v>444</v>
      </c>
      <c r="P21" s="9">
        <v>2805</v>
      </c>
    </row>
    <row r="22" spans="2:16" ht="10.5" customHeight="1">
      <c r="B22" s="7"/>
      <c r="E22" s="16"/>
      <c r="G22" s="8"/>
      <c r="H22" s="10"/>
      <c r="J22" s="3"/>
      <c r="K22" s="55" t="s">
        <v>32</v>
      </c>
      <c r="L22" s="55"/>
      <c r="M22" s="6"/>
      <c r="N22" s="18" t="s">
        <v>33</v>
      </c>
      <c r="O22" s="8">
        <v>135</v>
      </c>
      <c r="P22" s="9">
        <v>521</v>
      </c>
    </row>
    <row r="23" spans="2:16" ht="10.5" customHeight="1">
      <c r="B23" s="5" t="s">
        <v>41</v>
      </c>
      <c r="C23" s="15"/>
      <c r="D23" s="62" t="s">
        <v>42</v>
      </c>
      <c r="E23" s="50"/>
      <c r="F23" s="50"/>
      <c r="G23" s="8">
        <f>G25</f>
        <v>158</v>
      </c>
      <c r="H23" s="10">
        <f>H25</f>
        <v>2267</v>
      </c>
      <c r="J23" s="3"/>
      <c r="K23" s="55" t="s">
        <v>35</v>
      </c>
      <c r="L23" s="55"/>
      <c r="M23" s="6"/>
      <c r="N23" s="7" t="s">
        <v>36</v>
      </c>
      <c r="O23" s="8">
        <v>847</v>
      </c>
      <c r="P23" s="9">
        <v>2622</v>
      </c>
    </row>
    <row r="24" spans="2:16" ht="10.5" customHeight="1">
      <c r="B24" s="7"/>
      <c r="G24" s="8"/>
      <c r="H24" s="10"/>
      <c r="J24" s="3"/>
      <c r="K24" s="55" t="s">
        <v>38</v>
      </c>
      <c r="L24" s="55"/>
      <c r="M24" s="6"/>
      <c r="N24" s="18" t="s">
        <v>757</v>
      </c>
      <c r="O24" s="8">
        <v>251</v>
      </c>
      <c r="P24" s="9">
        <v>1052</v>
      </c>
    </row>
    <row r="25" spans="2:16" ht="10.5" customHeight="1">
      <c r="B25" s="7"/>
      <c r="C25" s="15" t="s">
        <v>47</v>
      </c>
      <c r="D25" s="15"/>
      <c r="E25" s="50" t="s">
        <v>42</v>
      </c>
      <c r="F25" s="50"/>
      <c r="G25" s="8">
        <f>SUM(G26:G30)</f>
        <v>158</v>
      </c>
      <c r="H25" s="10">
        <f>SUM(H26:H30)</f>
        <v>2267</v>
      </c>
      <c r="J25" s="3"/>
      <c r="K25" s="55" t="s">
        <v>39</v>
      </c>
      <c r="L25" s="55"/>
      <c r="M25" s="6"/>
      <c r="N25" s="7" t="s">
        <v>40</v>
      </c>
      <c r="O25" s="8">
        <v>672</v>
      </c>
      <c r="P25" s="9">
        <v>2088</v>
      </c>
    </row>
    <row r="26" spans="2:16" ht="10.5" customHeight="1">
      <c r="B26" s="7"/>
      <c r="C26" s="55" t="s">
        <v>50</v>
      </c>
      <c r="D26" s="55"/>
      <c r="E26" s="16"/>
      <c r="F26" s="7" t="s">
        <v>51</v>
      </c>
      <c r="G26" s="8">
        <v>119</v>
      </c>
      <c r="H26" s="10">
        <v>1818</v>
      </c>
      <c r="J26" s="3"/>
      <c r="K26" s="55" t="s">
        <v>43</v>
      </c>
      <c r="L26" s="55"/>
      <c r="M26" s="6"/>
      <c r="N26" s="7" t="s">
        <v>44</v>
      </c>
      <c r="O26" s="8">
        <v>409</v>
      </c>
      <c r="P26" s="9">
        <v>1775</v>
      </c>
    </row>
    <row r="27" spans="3:16" ht="10.5" customHeight="1">
      <c r="C27" s="55" t="s">
        <v>53</v>
      </c>
      <c r="D27" s="55"/>
      <c r="F27" s="7" t="s">
        <v>766</v>
      </c>
      <c r="G27" s="8" t="s">
        <v>767</v>
      </c>
      <c r="H27" s="10" t="s">
        <v>767</v>
      </c>
      <c r="J27" s="3"/>
      <c r="K27" s="55" t="s">
        <v>45</v>
      </c>
      <c r="L27" s="55"/>
      <c r="M27" s="6"/>
      <c r="N27" s="7" t="s">
        <v>46</v>
      </c>
      <c r="O27" s="8">
        <f>SUM(O28:O29)</f>
        <v>530</v>
      </c>
      <c r="P27" s="27">
        <f>SUM(P28:P29)</f>
        <v>3190</v>
      </c>
    </row>
    <row r="28" spans="2:16" ht="10.5" customHeight="1">
      <c r="B28" s="7"/>
      <c r="C28" s="55" t="s">
        <v>55</v>
      </c>
      <c r="D28" s="55"/>
      <c r="E28" s="16"/>
      <c r="F28" s="7" t="s">
        <v>54</v>
      </c>
      <c r="G28" s="8">
        <v>17</v>
      </c>
      <c r="H28" s="10">
        <v>213</v>
      </c>
      <c r="J28" s="3"/>
      <c r="L28" s="65" t="s">
        <v>48</v>
      </c>
      <c r="M28" s="66"/>
      <c r="N28" s="7" t="s">
        <v>49</v>
      </c>
      <c r="O28" s="8">
        <v>265</v>
      </c>
      <c r="P28" s="9">
        <v>1389</v>
      </c>
    </row>
    <row r="29" spans="2:16" ht="10.5" customHeight="1">
      <c r="B29" s="7"/>
      <c r="C29" s="55" t="s">
        <v>58</v>
      </c>
      <c r="D29" s="55"/>
      <c r="E29" s="16"/>
      <c r="F29" s="7" t="s">
        <v>59</v>
      </c>
      <c r="G29" s="8">
        <v>19</v>
      </c>
      <c r="H29" s="10">
        <v>212</v>
      </c>
      <c r="J29" s="3"/>
      <c r="K29" s="13"/>
      <c r="L29" s="65" t="s">
        <v>52</v>
      </c>
      <c r="M29" s="66"/>
      <c r="N29" s="7" t="s">
        <v>46</v>
      </c>
      <c r="O29" s="8">
        <v>265</v>
      </c>
      <c r="P29" s="9">
        <v>1801</v>
      </c>
    </row>
    <row r="30" spans="2:16" ht="10.5" customHeight="1">
      <c r="B30" s="7"/>
      <c r="C30" s="55" t="s">
        <v>62</v>
      </c>
      <c r="D30" s="55"/>
      <c r="E30" s="16"/>
      <c r="F30" s="7" t="s">
        <v>63</v>
      </c>
      <c r="G30" s="8">
        <v>3</v>
      </c>
      <c r="H30" s="10">
        <v>24</v>
      </c>
      <c r="O30" s="8"/>
      <c r="P30" s="9"/>
    </row>
    <row r="31" spans="2:16" ht="10.5" customHeight="1">
      <c r="B31" s="7"/>
      <c r="C31" s="55"/>
      <c r="D31" s="55"/>
      <c r="E31" s="16"/>
      <c r="G31" s="8"/>
      <c r="H31" s="10"/>
      <c r="J31" s="3"/>
      <c r="K31" s="14" t="s">
        <v>56</v>
      </c>
      <c r="L31" s="14"/>
      <c r="M31" s="50" t="s">
        <v>57</v>
      </c>
      <c r="N31" s="50"/>
      <c r="O31" s="8">
        <f>SUM(O32:O36)</f>
        <v>2256</v>
      </c>
      <c r="P31" s="27">
        <f>SUM(P32:P36)</f>
        <v>14442</v>
      </c>
    </row>
    <row r="32" spans="2:16" ht="10.5" customHeight="1">
      <c r="B32" s="5" t="s">
        <v>67</v>
      </c>
      <c r="C32" s="15"/>
      <c r="D32" s="62" t="s">
        <v>68</v>
      </c>
      <c r="E32" s="50"/>
      <c r="F32" s="50"/>
      <c r="G32" s="8">
        <f>SUM(G34,G39)</f>
        <v>26</v>
      </c>
      <c r="H32" s="10">
        <f>SUM(H34,H39)</f>
        <v>181</v>
      </c>
      <c r="J32" s="3"/>
      <c r="K32" s="55" t="s">
        <v>60</v>
      </c>
      <c r="L32" s="55"/>
      <c r="M32" s="7"/>
      <c r="N32" s="7" t="s">
        <v>61</v>
      </c>
      <c r="O32" s="8">
        <v>1039</v>
      </c>
      <c r="P32" s="9">
        <v>6567</v>
      </c>
    </row>
    <row r="33" spans="2:16" ht="10.5" customHeight="1">
      <c r="B33" s="7"/>
      <c r="C33" s="16"/>
      <c r="D33" s="16"/>
      <c r="E33" s="16"/>
      <c r="F33" s="7"/>
      <c r="G33" s="8"/>
      <c r="H33" s="10"/>
      <c r="J33" s="3"/>
      <c r="K33" s="55" t="s">
        <v>64</v>
      </c>
      <c r="L33" s="55"/>
      <c r="M33" s="7"/>
      <c r="N33" s="7" t="s">
        <v>65</v>
      </c>
      <c r="O33" s="8">
        <v>130</v>
      </c>
      <c r="P33" s="9">
        <v>1448</v>
      </c>
    </row>
    <row r="34" spans="2:16" ht="10.5" customHeight="1">
      <c r="B34" s="7"/>
      <c r="C34" s="15" t="s">
        <v>73</v>
      </c>
      <c r="D34" s="15"/>
      <c r="E34" s="50" t="s">
        <v>68</v>
      </c>
      <c r="F34" s="50"/>
      <c r="G34" s="8">
        <f>SUM(G35:G37)</f>
        <v>2</v>
      </c>
      <c r="H34" s="10">
        <f>SUM(H35:H37)</f>
        <v>7</v>
      </c>
      <c r="J34" s="3"/>
      <c r="K34" s="55" t="s">
        <v>66</v>
      </c>
      <c r="L34" s="55"/>
      <c r="M34" s="7"/>
      <c r="N34" s="17" t="s">
        <v>756</v>
      </c>
      <c r="O34" s="8">
        <v>937</v>
      </c>
      <c r="P34" s="9">
        <v>5481</v>
      </c>
    </row>
    <row r="35" spans="2:16" ht="10.5" customHeight="1">
      <c r="B35" s="7"/>
      <c r="C35" s="55" t="s">
        <v>74</v>
      </c>
      <c r="D35" s="55"/>
      <c r="F35" s="7" t="s">
        <v>79</v>
      </c>
      <c r="G35" s="8" t="s">
        <v>767</v>
      </c>
      <c r="H35" s="10" t="s">
        <v>767</v>
      </c>
      <c r="J35" s="3"/>
      <c r="K35" s="55" t="s">
        <v>69</v>
      </c>
      <c r="L35" s="55"/>
      <c r="M35" s="7"/>
      <c r="N35" s="7" t="s">
        <v>70</v>
      </c>
      <c r="O35" s="8">
        <v>51</v>
      </c>
      <c r="P35" s="9">
        <v>154</v>
      </c>
    </row>
    <row r="36" spans="2:16" ht="10.5" customHeight="1">
      <c r="B36" s="7"/>
      <c r="C36" s="55" t="s">
        <v>78</v>
      </c>
      <c r="D36" s="55"/>
      <c r="F36" s="7" t="s">
        <v>75</v>
      </c>
      <c r="G36" s="8" t="s">
        <v>767</v>
      </c>
      <c r="H36" s="10" t="s">
        <v>767</v>
      </c>
      <c r="J36" s="3"/>
      <c r="K36" s="55" t="s">
        <v>71</v>
      </c>
      <c r="L36" s="55"/>
      <c r="M36" s="7"/>
      <c r="N36" s="7" t="s">
        <v>72</v>
      </c>
      <c r="O36" s="8">
        <v>99</v>
      </c>
      <c r="P36" s="9">
        <v>792</v>
      </c>
    </row>
    <row r="37" spans="2:16" ht="10.5" customHeight="1">
      <c r="B37" s="7"/>
      <c r="C37" s="55" t="s">
        <v>80</v>
      </c>
      <c r="D37" s="55"/>
      <c r="E37" s="16"/>
      <c r="F37" s="7" t="s">
        <v>81</v>
      </c>
      <c r="G37" s="8">
        <v>2</v>
      </c>
      <c r="H37" s="10">
        <v>7</v>
      </c>
      <c r="J37" s="3"/>
      <c r="O37" s="8"/>
      <c r="P37" s="9"/>
    </row>
    <row r="38" spans="7:16" ht="10.5" customHeight="1">
      <c r="G38" s="33"/>
      <c r="H38" s="37"/>
      <c r="J38" s="21" t="s">
        <v>76</v>
      </c>
      <c r="K38" s="14"/>
      <c r="L38" s="62" t="s">
        <v>77</v>
      </c>
      <c r="M38" s="63"/>
      <c r="N38" s="64"/>
      <c r="O38" s="8">
        <f>SUM(O40,O51,O59,G77,G85,G92,G98,G106,G114,G123,G131,O78,O84,O95,O106,O116,O124,G142,G153,G164,G172,G181,G191)</f>
        <v>28309</v>
      </c>
      <c r="P38" s="27">
        <f>SUM(P40,P51,P59,H77,H85,H92,H98,H106,H114,H123,H131,P78,P84,P95,P106,P116,P124,H142,H153,H164,H172,H181,H191)</f>
        <v>318274</v>
      </c>
    </row>
    <row r="39" spans="2:16" ht="10.5" customHeight="1">
      <c r="B39" s="7"/>
      <c r="C39" s="15" t="s">
        <v>86</v>
      </c>
      <c r="D39" s="15"/>
      <c r="E39" s="50" t="s">
        <v>87</v>
      </c>
      <c r="F39" s="50"/>
      <c r="G39" s="8">
        <f>SUM(G40:G41)</f>
        <v>24</v>
      </c>
      <c r="H39" s="10">
        <f>SUM(H40:H41)</f>
        <v>174</v>
      </c>
      <c r="J39" s="3"/>
      <c r="O39" s="8"/>
      <c r="P39" s="9"/>
    </row>
    <row r="40" spans="3:16" ht="10.5" customHeight="1">
      <c r="C40" s="55" t="s">
        <v>90</v>
      </c>
      <c r="D40" s="55"/>
      <c r="E40" s="16"/>
      <c r="F40" s="7" t="s">
        <v>91</v>
      </c>
      <c r="G40" s="45" t="s">
        <v>767</v>
      </c>
      <c r="H40" s="42" t="s">
        <v>767</v>
      </c>
      <c r="J40" s="3"/>
      <c r="K40" s="14" t="s">
        <v>82</v>
      </c>
      <c r="L40" s="14"/>
      <c r="M40" s="50" t="s">
        <v>83</v>
      </c>
      <c r="N40" s="50"/>
      <c r="O40" s="8">
        <f>SUM(O41:O49)</f>
        <v>1327</v>
      </c>
      <c r="P40" s="27">
        <f>SUM(P41:P49)</f>
        <v>16668</v>
      </c>
    </row>
    <row r="41" spans="2:16" ht="10.5" customHeight="1">
      <c r="B41" s="7"/>
      <c r="C41" s="55" t="s">
        <v>94</v>
      </c>
      <c r="D41" s="55"/>
      <c r="E41" s="16"/>
      <c r="F41" s="7" t="s">
        <v>95</v>
      </c>
      <c r="G41" s="8">
        <v>24</v>
      </c>
      <c r="H41" s="10">
        <v>174</v>
      </c>
      <c r="J41" s="3"/>
      <c r="K41" s="55" t="s">
        <v>84</v>
      </c>
      <c r="L41" s="55"/>
      <c r="M41" s="7"/>
      <c r="N41" s="7" t="s">
        <v>85</v>
      </c>
      <c r="O41" s="8">
        <v>94</v>
      </c>
      <c r="P41" s="9">
        <v>2290</v>
      </c>
    </row>
    <row r="42" spans="7:16" ht="10.5" customHeight="1">
      <c r="G42" s="33"/>
      <c r="H42" s="37"/>
      <c r="J42" s="3"/>
      <c r="K42" s="55" t="s">
        <v>88</v>
      </c>
      <c r="L42" s="55"/>
      <c r="M42" s="7"/>
      <c r="N42" s="7" t="s">
        <v>89</v>
      </c>
      <c r="O42" s="8">
        <v>80</v>
      </c>
      <c r="P42" s="9">
        <v>810</v>
      </c>
    </row>
    <row r="43" spans="2:16" ht="10.5" customHeight="1">
      <c r="B43" s="50" t="s">
        <v>100</v>
      </c>
      <c r="C43" s="50"/>
      <c r="D43" s="50"/>
      <c r="E43" s="15"/>
      <c r="F43" s="5" t="s">
        <v>101</v>
      </c>
      <c r="G43" s="8">
        <f>SUM(G45,O8,O38,G200,O155,G215,O255,G302,G313,O387)</f>
        <v>129389</v>
      </c>
      <c r="H43" s="10">
        <f>SUM(H45,P8,P38,H200,P155,H215,P255,H302,H313,P387)</f>
        <v>957801</v>
      </c>
      <c r="J43" s="3"/>
      <c r="K43" s="55" t="s">
        <v>92</v>
      </c>
      <c r="L43" s="55"/>
      <c r="M43" s="7"/>
      <c r="N43" s="11" t="s">
        <v>93</v>
      </c>
      <c r="O43" s="8">
        <v>67</v>
      </c>
      <c r="P43" s="9">
        <v>1072</v>
      </c>
    </row>
    <row r="44" spans="2:16" ht="10.5" customHeight="1">
      <c r="B44" s="7"/>
      <c r="G44" s="33"/>
      <c r="H44" s="37"/>
      <c r="J44" s="3"/>
      <c r="K44" s="55" t="s">
        <v>96</v>
      </c>
      <c r="L44" s="55"/>
      <c r="M44" s="7"/>
      <c r="N44" s="7" t="s">
        <v>97</v>
      </c>
      <c r="O44" s="8">
        <v>45</v>
      </c>
      <c r="P44" s="9">
        <v>383</v>
      </c>
    </row>
    <row r="45" spans="2:16" ht="10.5" customHeight="1">
      <c r="B45" s="5" t="s">
        <v>110</v>
      </c>
      <c r="C45" s="15"/>
      <c r="D45" s="62" t="s">
        <v>111</v>
      </c>
      <c r="E45" s="50"/>
      <c r="F45" s="50"/>
      <c r="G45" s="8">
        <f>SUM(G47,G53,G58,G62)</f>
        <v>183</v>
      </c>
      <c r="H45" s="10">
        <f>SUM(H47,H53,H58,H62)</f>
        <v>1916</v>
      </c>
      <c r="J45" s="3"/>
      <c r="K45" s="55" t="s">
        <v>98</v>
      </c>
      <c r="L45" s="55"/>
      <c r="M45" s="7"/>
      <c r="N45" s="7" t="s">
        <v>99</v>
      </c>
      <c r="O45" s="8">
        <v>4</v>
      </c>
      <c r="P45" s="9">
        <v>132</v>
      </c>
    </row>
    <row r="46" spans="7:16" ht="10.5" customHeight="1">
      <c r="G46" s="8"/>
      <c r="H46" s="10"/>
      <c r="J46" s="3"/>
      <c r="K46" s="55" t="s">
        <v>102</v>
      </c>
      <c r="L46" s="55"/>
      <c r="M46" s="7"/>
      <c r="N46" s="7" t="s">
        <v>103</v>
      </c>
      <c r="O46" s="8">
        <v>31</v>
      </c>
      <c r="P46" s="9">
        <v>125</v>
      </c>
    </row>
    <row r="47" spans="2:16" ht="10.5" customHeight="1">
      <c r="B47" s="25"/>
      <c r="C47" s="15" t="s">
        <v>113</v>
      </c>
      <c r="D47" s="15"/>
      <c r="E47" s="62" t="s">
        <v>114</v>
      </c>
      <c r="F47" s="50"/>
      <c r="G47" s="8">
        <f>SUM(G48:G51)</f>
        <v>2</v>
      </c>
      <c r="H47" s="10">
        <f>SUM(H48:H51)</f>
        <v>133</v>
      </c>
      <c r="J47" s="3"/>
      <c r="K47" s="55" t="s">
        <v>104</v>
      </c>
      <c r="L47" s="55"/>
      <c r="M47" s="7"/>
      <c r="N47" s="7" t="s">
        <v>105</v>
      </c>
      <c r="O47" s="8">
        <v>423</v>
      </c>
      <c r="P47" s="9">
        <v>5811</v>
      </c>
    </row>
    <row r="48" spans="3:16" ht="10.5" customHeight="1">
      <c r="C48" s="55" t="s">
        <v>117</v>
      </c>
      <c r="D48" s="55"/>
      <c r="E48" s="16"/>
      <c r="F48" s="7" t="s">
        <v>118</v>
      </c>
      <c r="G48" s="8" t="s">
        <v>767</v>
      </c>
      <c r="H48" s="10" t="s">
        <v>767</v>
      </c>
      <c r="J48" s="3"/>
      <c r="K48" s="55" t="s">
        <v>106</v>
      </c>
      <c r="L48" s="55"/>
      <c r="M48" s="7"/>
      <c r="N48" s="7" t="s">
        <v>107</v>
      </c>
      <c r="O48" s="8">
        <v>1</v>
      </c>
      <c r="P48" s="9">
        <v>61</v>
      </c>
    </row>
    <row r="49" spans="2:16" ht="10.5" customHeight="1">
      <c r="B49" s="7"/>
      <c r="C49" s="55" t="s">
        <v>121</v>
      </c>
      <c r="D49" s="55"/>
      <c r="E49" s="16"/>
      <c r="F49" s="7" t="s">
        <v>122</v>
      </c>
      <c r="G49" s="8">
        <v>1</v>
      </c>
      <c r="H49" s="10">
        <v>40</v>
      </c>
      <c r="J49" s="3"/>
      <c r="K49" s="55" t="s">
        <v>108</v>
      </c>
      <c r="L49" s="55"/>
      <c r="M49" s="7"/>
      <c r="N49" s="7" t="s">
        <v>109</v>
      </c>
      <c r="O49" s="8">
        <v>582</v>
      </c>
      <c r="P49" s="9">
        <v>5984</v>
      </c>
    </row>
    <row r="50" spans="2:16" ht="10.5" customHeight="1">
      <c r="B50" s="7"/>
      <c r="C50" s="55" t="s">
        <v>125</v>
      </c>
      <c r="D50" s="55"/>
      <c r="E50" s="16"/>
      <c r="F50" s="7" t="s">
        <v>126</v>
      </c>
      <c r="G50" s="8" t="s">
        <v>767</v>
      </c>
      <c r="H50" s="10" t="s">
        <v>767</v>
      </c>
      <c r="J50" s="3"/>
      <c r="K50" s="13"/>
      <c r="L50" s="13"/>
      <c r="M50" s="7"/>
      <c r="N50" s="7"/>
      <c r="O50" s="8"/>
      <c r="P50" s="9"/>
    </row>
    <row r="51" spans="2:16" ht="10.5" customHeight="1">
      <c r="B51" s="7"/>
      <c r="C51" s="55" t="s">
        <v>129</v>
      </c>
      <c r="D51" s="55"/>
      <c r="E51" s="16"/>
      <c r="F51" s="7" t="s">
        <v>130</v>
      </c>
      <c r="G51" s="8">
        <v>1</v>
      </c>
      <c r="H51" s="10">
        <v>93</v>
      </c>
      <c r="J51" s="3"/>
      <c r="K51" s="14" t="s">
        <v>112</v>
      </c>
      <c r="L51" s="14"/>
      <c r="M51" s="50" t="s">
        <v>755</v>
      </c>
      <c r="N51" s="50"/>
      <c r="O51" s="8">
        <f>SUM(O52:O57)</f>
        <v>189</v>
      </c>
      <c r="P51" s="27">
        <f>SUM(P52:P57)</f>
        <v>2392</v>
      </c>
    </row>
    <row r="52" spans="2:16" ht="10.5" customHeight="1">
      <c r="B52" s="7"/>
      <c r="G52" s="8"/>
      <c r="H52" s="10"/>
      <c r="J52" s="3"/>
      <c r="K52" s="55" t="s">
        <v>115</v>
      </c>
      <c r="L52" s="55"/>
      <c r="M52" s="7"/>
      <c r="N52" s="7" t="s">
        <v>116</v>
      </c>
      <c r="O52" s="8">
        <v>19</v>
      </c>
      <c r="P52" s="9">
        <v>450</v>
      </c>
    </row>
    <row r="53" spans="2:16" ht="10.5" customHeight="1">
      <c r="B53" s="7"/>
      <c r="C53" s="15" t="s">
        <v>135</v>
      </c>
      <c r="D53" s="15"/>
      <c r="E53" s="62" t="s">
        <v>509</v>
      </c>
      <c r="F53" s="50"/>
      <c r="G53" s="8" t="s">
        <v>768</v>
      </c>
      <c r="H53" s="10" t="s">
        <v>769</v>
      </c>
      <c r="J53" s="3"/>
      <c r="K53" s="55" t="s">
        <v>119</v>
      </c>
      <c r="L53" s="55"/>
      <c r="M53" s="7"/>
      <c r="N53" s="7" t="s">
        <v>120</v>
      </c>
      <c r="O53" s="8">
        <v>70</v>
      </c>
      <c r="P53" s="9">
        <v>1034</v>
      </c>
    </row>
    <row r="54" spans="2:16" ht="10.5" customHeight="1">
      <c r="B54" s="7"/>
      <c r="C54" s="55" t="s">
        <v>136</v>
      </c>
      <c r="D54" s="55"/>
      <c r="E54" s="16"/>
      <c r="F54" s="17" t="s">
        <v>763</v>
      </c>
      <c r="G54" s="8" t="s">
        <v>767</v>
      </c>
      <c r="H54" s="10" t="s">
        <v>767</v>
      </c>
      <c r="J54" s="3"/>
      <c r="K54" s="55" t="s">
        <v>123</v>
      </c>
      <c r="L54" s="55"/>
      <c r="M54" s="7"/>
      <c r="N54" s="7" t="s">
        <v>124</v>
      </c>
      <c r="O54" s="8">
        <v>75</v>
      </c>
      <c r="P54" s="9">
        <v>572</v>
      </c>
    </row>
    <row r="55" spans="2:16" ht="10.5" customHeight="1">
      <c r="B55" s="7"/>
      <c r="C55" s="55" t="s">
        <v>139</v>
      </c>
      <c r="D55" s="55"/>
      <c r="F55" s="7" t="s">
        <v>765</v>
      </c>
      <c r="G55" s="8" t="s">
        <v>767</v>
      </c>
      <c r="H55" s="10" t="s">
        <v>767</v>
      </c>
      <c r="J55" s="3"/>
      <c r="K55" s="55" t="s">
        <v>127</v>
      </c>
      <c r="L55" s="55"/>
      <c r="M55" s="7"/>
      <c r="N55" s="7" t="s">
        <v>128</v>
      </c>
      <c r="O55" s="8">
        <v>3</v>
      </c>
      <c r="P55" s="9">
        <v>42</v>
      </c>
    </row>
    <row r="56" spans="2:16" ht="10.5" customHeight="1">
      <c r="B56" s="7"/>
      <c r="C56" s="55" t="s">
        <v>764</v>
      </c>
      <c r="D56" s="55"/>
      <c r="E56" s="16"/>
      <c r="F56" s="7" t="s">
        <v>140</v>
      </c>
      <c r="G56" s="8" t="s">
        <v>767</v>
      </c>
      <c r="H56" s="10" t="s">
        <v>767</v>
      </c>
      <c r="J56" s="3"/>
      <c r="K56" s="55" t="s">
        <v>131</v>
      </c>
      <c r="L56" s="55"/>
      <c r="M56" s="7"/>
      <c r="N56" s="7" t="s">
        <v>134</v>
      </c>
      <c r="O56" s="8">
        <v>22</v>
      </c>
      <c r="P56" s="9">
        <v>294</v>
      </c>
    </row>
    <row r="57" spans="2:16" ht="10.5" customHeight="1">
      <c r="B57" s="7"/>
      <c r="G57" s="8"/>
      <c r="H57" s="10"/>
      <c r="J57" s="3"/>
      <c r="K57" s="55" t="s">
        <v>133</v>
      </c>
      <c r="L57" s="55"/>
      <c r="M57" s="7"/>
      <c r="N57" s="7" t="s">
        <v>132</v>
      </c>
      <c r="O57" s="8" t="s">
        <v>767</v>
      </c>
      <c r="P57" s="9" t="s">
        <v>767</v>
      </c>
    </row>
    <row r="58" spans="2:16" ht="10.5" customHeight="1">
      <c r="B58" s="7"/>
      <c r="C58" s="15" t="s">
        <v>145</v>
      </c>
      <c r="D58" s="15"/>
      <c r="E58" s="62" t="s">
        <v>510</v>
      </c>
      <c r="F58" s="50"/>
      <c r="G58" s="8" t="s">
        <v>769</v>
      </c>
      <c r="H58" s="10" t="s">
        <v>769</v>
      </c>
      <c r="J58" s="3"/>
      <c r="O58" s="8"/>
      <c r="P58" s="9"/>
    </row>
    <row r="59" spans="2:16" ht="10.5" customHeight="1">
      <c r="B59" s="7"/>
      <c r="C59" s="55" t="s">
        <v>148</v>
      </c>
      <c r="D59" s="55"/>
      <c r="E59" s="16"/>
      <c r="F59" s="7" t="s">
        <v>149</v>
      </c>
      <c r="G59" s="8" t="s">
        <v>767</v>
      </c>
      <c r="H59" s="10" t="s">
        <v>767</v>
      </c>
      <c r="J59" s="3"/>
      <c r="K59" s="14" t="s">
        <v>137</v>
      </c>
      <c r="L59" s="14"/>
      <c r="M59" s="61" t="s">
        <v>138</v>
      </c>
      <c r="N59" s="61"/>
      <c r="O59" s="8">
        <f>SUM(O60:O66,G74:G75)</f>
        <v>2903</v>
      </c>
      <c r="P59" s="27">
        <f>SUM(P60:P66,H74:H75)</f>
        <v>25272</v>
      </c>
    </row>
    <row r="60" spans="2:16" ht="10.5" customHeight="1">
      <c r="B60" s="7"/>
      <c r="C60" s="55" t="s">
        <v>152</v>
      </c>
      <c r="D60" s="55"/>
      <c r="E60" s="16"/>
      <c r="F60" s="7" t="s">
        <v>153</v>
      </c>
      <c r="G60" s="8" t="s">
        <v>767</v>
      </c>
      <c r="H60" s="10" t="s">
        <v>767</v>
      </c>
      <c r="J60" s="3"/>
      <c r="K60" s="55" t="s">
        <v>141</v>
      </c>
      <c r="L60" s="55"/>
      <c r="M60" s="7"/>
      <c r="N60" s="7" t="s">
        <v>142</v>
      </c>
      <c r="O60" s="8">
        <v>7</v>
      </c>
      <c r="P60" s="9">
        <v>155</v>
      </c>
    </row>
    <row r="61" spans="2:16" ht="10.5" customHeight="1">
      <c r="B61" s="7"/>
      <c r="E61" s="16"/>
      <c r="G61" s="8"/>
      <c r="H61" s="10"/>
      <c r="J61" s="3"/>
      <c r="K61" s="55" t="s">
        <v>143</v>
      </c>
      <c r="L61" s="55"/>
      <c r="M61" s="7"/>
      <c r="N61" s="7" t="s">
        <v>144</v>
      </c>
      <c r="O61" s="8">
        <v>79</v>
      </c>
      <c r="P61" s="9">
        <v>8629</v>
      </c>
    </row>
    <row r="62" spans="2:16" ht="10.5" customHeight="1">
      <c r="B62" s="7"/>
      <c r="C62" s="15" t="s">
        <v>157</v>
      </c>
      <c r="D62" s="15"/>
      <c r="E62" s="62" t="s">
        <v>158</v>
      </c>
      <c r="F62" s="50"/>
      <c r="G62" s="8">
        <f>SUM(G63:G66,O6)</f>
        <v>181</v>
      </c>
      <c r="H62" s="10">
        <f>SUM(H63:H66,P6)</f>
        <v>1783</v>
      </c>
      <c r="J62" s="3"/>
      <c r="K62" s="55" t="s">
        <v>146</v>
      </c>
      <c r="L62" s="55"/>
      <c r="M62" s="7"/>
      <c r="N62" s="7" t="s">
        <v>147</v>
      </c>
      <c r="O62" s="8">
        <v>639</v>
      </c>
      <c r="P62" s="9">
        <v>2064</v>
      </c>
    </row>
    <row r="63" spans="2:16" ht="10.5" customHeight="1">
      <c r="B63" s="7"/>
      <c r="C63" s="55" t="s">
        <v>161</v>
      </c>
      <c r="D63" s="55"/>
      <c r="F63" s="7" t="s">
        <v>162</v>
      </c>
      <c r="G63" s="8">
        <v>140</v>
      </c>
      <c r="H63" s="10">
        <v>1315</v>
      </c>
      <c r="J63" s="3"/>
      <c r="K63" s="55" t="s">
        <v>150</v>
      </c>
      <c r="L63" s="55"/>
      <c r="M63" s="7"/>
      <c r="N63" s="7" t="s">
        <v>151</v>
      </c>
      <c r="O63" s="8">
        <v>1437</v>
      </c>
      <c r="P63" s="9">
        <v>5437</v>
      </c>
    </row>
    <row r="64" spans="3:16" ht="10.5" customHeight="1">
      <c r="C64" s="55" t="s">
        <v>165</v>
      </c>
      <c r="D64" s="55"/>
      <c r="F64" s="7" t="s">
        <v>166</v>
      </c>
      <c r="G64" s="8">
        <v>38</v>
      </c>
      <c r="H64" s="10">
        <v>463</v>
      </c>
      <c r="J64" s="3"/>
      <c r="K64" s="55" t="s">
        <v>154</v>
      </c>
      <c r="L64" s="55"/>
      <c r="M64" s="7"/>
      <c r="N64" s="7" t="s">
        <v>754</v>
      </c>
      <c r="O64" s="8">
        <v>290</v>
      </c>
      <c r="P64" s="9">
        <v>2150</v>
      </c>
    </row>
    <row r="65" spans="3:16" ht="10.5" customHeight="1">
      <c r="C65" s="55" t="s">
        <v>169</v>
      </c>
      <c r="D65" s="55"/>
      <c r="E65" s="16"/>
      <c r="F65" s="7" t="s">
        <v>762</v>
      </c>
      <c r="G65" s="8" t="s">
        <v>767</v>
      </c>
      <c r="H65" s="10" t="s">
        <v>767</v>
      </c>
      <c r="J65" s="3"/>
      <c r="K65" s="55" t="s">
        <v>155</v>
      </c>
      <c r="L65" s="55"/>
      <c r="M65" s="7"/>
      <c r="N65" s="7" t="s">
        <v>156</v>
      </c>
      <c r="O65" s="8">
        <v>160</v>
      </c>
      <c r="P65" s="9">
        <v>3756</v>
      </c>
    </row>
    <row r="66" spans="2:16" ht="10.5" customHeight="1">
      <c r="B66" s="7"/>
      <c r="C66" s="55" t="s">
        <v>761</v>
      </c>
      <c r="D66" s="55"/>
      <c r="F66" s="7" t="s">
        <v>170</v>
      </c>
      <c r="G66" s="8">
        <v>3</v>
      </c>
      <c r="H66" s="10">
        <v>5</v>
      </c>
      <c r="J66" s="3"/>
      <c r="K66" s="55" t="s">
        <v>159</v>
      </c>
      <c r="L66" s="55"/>
      <c r="M66" s="7"/>
      <c r="N66" s="7" t="s">
        <v>160</v>
      </c>
      <c r="O66" s="8">
        <v>4</v>
      </c>
      <c r="P66" s="9">
        <v>11</v>
      </c>
    </row>
    <row r="67" spans="7:15" ht="8.25" customHeight="1" thickBot="1">
      <c r="G67" s="33"/>
      <c r="H67" s="37"/>
      <c r="O67" s="33"/>
    </row>
    <row r="68" spans="1:16" ht="12">
      <c r="A68" s="67" t="s">
        <v>771</v>
      </c>
      <c r="B68" s="67"/>
      <c r="C68" s="67"/>
      <c r="D68" s="67"/>
      <c r="E68" s="67"/>
      <c r="F68" s="67"/>
      <c r="G68" s="67"/>
      <c r="H68" s="67"/>
      <c r="I68" s="22"/>
      <c r="J68" s="22"/>
      <c r="K68" s="22"/>
      <c r="L68" s="22"/>
      <c r="M68" s="22"/>
      <c r="N68" s="22"/>
      <c r="O68" s="44"/>
      <c r="P68" s="44"/>
    </row>
    <row r="69" ht="17.25">
      <c r="F69" s="2" t="s">
        <v>178</v>
      </c>
    </row>
    <row r="70" ht="18" customHeight="1" thickBot="1"/>
    <row r="71" spans="1:16" ht="12.75" customHeight="1" thickTop="1">
      <c r="A71" s="57" t="s">
        <v>1</v>
      </c>
      <c r="B71" s="57"/>
      <c r="C71" s="57"/>
      <c r="D71" s="57"/>
      <c r="E71" s="57"/>
      <c r="F71" s="57"/>
      <c r="G71" s="35" t="s">
        <v>2</v>
      </c>
      <c r="H71" s="59" t="s">
        <v>3</v>
      </c>
      <c r="I71" s="57" t="s">
        <v>1</v>
      </c>
      <c r="J71" s="57"/>
      <c r="K71" s="57"/>
      <c r="L71" s="57"/>
      <c r="M71" s="57"/>
      <c r="N71" s="57"/>
      <c r="O71" s="56" t="s">
        <v>2</v>
      </c>
      <c r="P71" s="35" t="s">
        <v>3</v>
      </c>
    </row>
    <row r="72" spans="1:16" ht="12.75" customHeight="1">
      <c r="A72" s="58"/>
      <c r="B72" s="58"/>
      <c r="C72" s="58"/>
      <c r="D72" s="58"/>
      <c r="E72" s="58"/>
      <c r="F72" s="58"/>
      <c r="G72" s="36"/>
      <c r="H72" s="60"/>
      <c r="I72" s="58"/>
      <c r="J72" s="58"/>
      <c r="K72" s="58"/>
      <c r="L72" s="58"/>
      <c r="M72" s="58"/>
      <c r="N72" s="58"/>
      <c r="O72" s="34"/>
      <c r="P72" s="36"/>
    </row>
    <row r="73" spans="7:16" ht="10.5" customHeight="1">
      <c r="G73" s="43"/>
      <c r="H73" s="32" t="s">
        <v>4</v>
      </c>
      <c r="O73" s="43"/>
      <c r="P73" s="40" t="s">
        <v>4</v>
      </c>
    </row>
    <row r="74" spans="3:16" s="3" customFormat="1" ht="10.5" customHeight="1">
      <c r="C74" s="55" t="s">
        <v>163</v>
      </c>
      <c r="D74" s="55"/>
      <c r="E74" s="7"/>
      <c r="F74" s="7" t="s">
        <v>164</v>
      </c>
      <c r="G74" s="8">
        <v>55</v>
      </c>
      <c r="H74" s="10">
        <v>239</v>
      </c>
      <c r="K74" s="49">
        <v>224</v>
      </c>
      <c r="L74" s="49"/>
      <c r="M74" s="7"/>
      <c r="N74" s="12" t="s">
        <v>262</v>
      </c>
      <c r="O74" s="8">
        <v>98</v>
      </c>
      <c r="P74" s="9">
        <v>1854</v>
      </c>
    </row>
    <row r="75" spans="3:16" s="3" customFormat="1" ht="10.5" customHeight="1">
      <c r="C75" s="55" t="s">
        <v>167</v>
      </c>
      <c r="D75" s="55"/>
      <c r="E75" s="7"/>
      <c r="F75" s="7" t="s">
        <v>168</v>
      </c>
      <c r="G75" s="8">
        <v>232</v>
      </c>
      <c r="H75" s="10">
        <v>2831</v>
      </c>
      <c r="I75" s="21"/>
      <c r="K75" s="49">
        <v>225</v>
      </c>
      <c r="L75" s="49"/>
      <c r="M75" s="7"/>
      <c r="N75" s="7" t="s">
        <v>264</v>
      </c>
      <c r="O75" s="8">
        <v>66</v>
      </c>
      <c r="P75" s="9">
        <v>638</v>
      </c>
    </row>
    <row r="76" spans="7:16" s="3" customFormat="1" ht="10.5" customHeight="1">
      <c r="G76" s="8"/>
      <c r="H76" s="10"/>
      <c r="K76" s="49">
        <v>229</v>
      </c>
      <c r="L76" s="49"/>
      <c r="M76" s="7"/>
      <c r="N76" s="17" t="s">
        <v>266</v>
      </c>
      <c r="O76" s="8">
        <v>353</v>
      </c>
      <c r="P76" s="9">
        <v>4137</v>
      </c>
    </row>
    <row r="77" spans="3:16" s="3" customFormat="1" ht="10.5" customHeight="1">
      <c r="C77" s="14" t="s">
        <v>173</v>
      </c>
      <c r="D77" s="14"/>
      <c r="E77" s="50" t="s">
        <v>511</v>
      </c>
      <c r="F77" s="50"/>
      <c r="G77" s="8">
        <f>SUM(G78:G83)</f>
        <v>5666</v>
      </c>
      <c r="H77" s="10">
        <f>SUM(H78:H83)</f>
        <v>36668</v>
      </c>
      <c r="O77" s="8"/>
      <c r="P77" s="9"/>
    </row>
    <row r="78" spans="3:16" s="3" customFormat="1" ht="10.5" customHeight="1">
      <c r="C78" s="49">
        <v>151</v>
      </c>
      <c r="D78" s="49"/>
      <c r="F78" s="7" t="s">
        <v>750</v>
      </c>
      <c r="G78" s="8">
        <v>4707</v>
      </c>
      <c r="H78" s="10">
        <v>31131</v>
      </c>
      <c r="K78" s="21">
        <v>23</v>
      </c>
      <c r="L78" s="21"/>
      <c r="M78" s="50" t="s">
        <v>269</v>
      </c>
      <c r="N78" s="50"/>
      <c r="O78" s="8">
        <f>SUM(O79:O82)</f>
        <v>257</v>
      </c>
      <c r="P78" s="27">
        <f>SUM(P79:P82)</f>
        <v>2751</v>
      </c>
    </row>
    <row r="79" spans="3:16" s="3" customFormat="1" ht="10.5" customHeight="1">
      <c r="C79" s="49">
        <v>152</v>
      </c>
      <c r="D79" s="49"/>
      <c r="F79" s="12" t="s">
        <v>751</v>
      </c>
      <c r="G79" s="8">
        <v>39</v>
      </c>
      <c r="H79" s="10">
        <v>506</v>
      </c>
      <c r="K79" s="49">
        <v>231</v>
      </c>
      <c r="L79" s="49"/>
      <c r="M79" s="7"/>
      <c r="N79" s="7" t="s">
        <v>271</v>
      </c>
      <c r="O79" s="8">
        <v>5</v>
      </c>
      <c r="P79" s="9">
        <v>285</v>
      </c>
    </row>
    <row r="80" spans="3:16" s="3" customFormat="1" ht="10.5" customHeight="1">
      <c r="C80" s="49">
        <v>153</v>
      </c>
      <c r="D80" s="49"/>
      <c r="E80" s="7"/>
      <c r="F80" s="7" t="s">
        <v>752</v>
      </c>
      <c r="G80" s="8">
        <v>21</v>
      </c>
      <c r="H80" s="10">
        <v>175</v>
      </c>
      <c r="K80" s="49">
        <v>232</v>
      </c>
      <c r="L80" s="49"/>
      <c r="M80" s="7"/>
      <c r="N80" s="11" t="s">
        <v>273</v>
      </c>
      <c r="O80" s="8">
        <v>6</v>
      </c>
      <c r="P80" s="9">
        <v>71</v>
      </c>
    </row>
    <row r="81" spans="3:16" s="3" customFormat="1" ht="10.5" customHeight="1">
      <c r="C81" s="49">
        <v>154</v>
      </c>
      <c r="D81" s="49"/>
      <c r="E81" s="7"/>
      <c r="F81" s="7" t="s">
        <v>753</v>
      </c>
      <c r="G81" s="8">
        <v>28</v>
      </c>
      <c r="H81" s="10">
        <v>470</v>
      </c>
      <c r="K81" s="49">
        <v>233</v>
      </c>
      <c r="L81" s="49"/>
      <c r="M81" s="7"/>
      <c r="N81" s="11" t="s">
        <v>274</v>
      </c>
      <c r="O81" s="8">
        <v>215</v>
      </c>
      <c r="P81" s="9">
        <v>2071</v>
      </c>
    </row>
    <row r="82" spans="3:16" s="3" customFormat="1" ht="10.5" customHeight="1">
      <c r="C82" s="49">
        <v>155</v>
      </c>
      <c r="D82" s="49"/>
      <c r="E82" s="7"/>
      <c r="F82" s="18" t="s">
        <v>179</v>
      </c>
      <c r="G82" s="8">
        <v>105</v>
      </c>
      <c r="H82" s="10">
        <v>575</v>
      </c>
      <c r="K82" s="49">
        <v>239</v>
      </c>
      <c r="L82" s="49"/>
      <c r="M82" s="7"/>
      <c r="N82" s="7" t="s">
        <v>276</v>
      </c>
      <c r="O82" s="8">
        <v>31</v>
      </c>
      <c r="P82" s="9">
        <v>324</v>
      </c>
    </row>
    <row r="83" spans="3:16" s="3" customFormat="1" ht="10.5" customHeight="1">
      <c r="C83" s="49">
        <v>159</v>
      </c>
      <c r="D83" s="49"/>
      <c r="E83" s="7"/>
      <c r="F83" s="7" t="s">
        <v>181</v>
      </c>
      <c r="G83" s="8">
        <v>766</v>
      </c>
      <c r="H83" s="10">
        <v>3811</v>
      </c>
      <c r="O83" s="8"/>
      <c r="P83" s="9"/>
    </row>
    <row r="84" spans="7:16" s="3" customFormat="1" ht="10.5" customHeight="1">
      <c r="G84" s="8"/>
      <c r="H84" s="10"/>
      <c r="K84" s="21">
        <v>24</v>
      </c>
      <c r="L84" s="21"/>
      <c r="M84" s="50" t="s">
        <v>512</v>
      </c>
      <c r="N84" s="50"/>
      <c r="O84" s="8">
        <f>SUM(O85:O93)</f>
        <v>79</v>
      </c>
      <c r="P84" s="27">
        <f>SUM(P85:P93)</f>
        <v>594</v>
      </c>
    </row>
    <row r="85" spans="3:16" s="3" customFormat="1" ht="10.5" customHeight="1">
      <c r="C85" s="21">
        <v>16</v>
      </c>
      <c r="D85" s="21"/>
      <c r="E85" s="5"/>
      <c r="F85" s="23" t="s">
        <v>513</v>
      </c>
      <c r="G85" s="8">
        <f>SUM(G86:G90)</f>
        <v>1429</v>
      </c>
      <c r="H85" s="10">
        <f>SUM(H86:H90)</f>
        <v>10265</v>
      </c>
      <c r="K85" s="49">
        <v>241</v>
      </c>
      <c r="L85" s="49"/>
      <c r="M85" s="7"/>
      <c r="N85" s="7" t="s">
        <v>180</v>
      </c>
      <c r="O85" s="8">
        <v>1</v>
      </c>
      <c r="P85" s="9">
        <v>6</v>
      </c>
    </row>
    <row r="86" spans="3:16" s="3" customFormat="1" ht="10.5" customHeight="1">
      <c r="C86" s="49">
        <v>161</v>
      </c>
      <c r="D86" s="49"/>
      <c r="E86" s="7"/>
      <c r="F86" s="7" t="s">
        <v>185</v>
      </c>
      <c r="G86" s="8">
        <v>537</v>
      </c>
      <c r="H86" s="10">
        <v>4134</v>
      </c>
      <c r="K86" s="49">
        <v>242</v>
      </c>
      <c r="L86" s="49"/>
      <c r="M86" s="7"/>
      <c r="N86" s="12" t="s">
        <v>182</v>
      </c>
      <c r="O86" s="8">
        <v>1</v>
      </c>
      <c r="P86" s="9">
        <v>13</v>
      </c>
    </row>
    <row r="87" spans="3:16" s="3" customFormat="1" ht="10.5" customHeight="1">
      <c r="C87" s="49">
        <v>162</v>
      </c>
      <c r="D87" s="49"/>
      <c r="E87" s="7"/>
      <c r="F87" s="12" t="s">
        <v>187</v>
      </c>
      <c r="G87" s="8">
        <v>184</v>
      </c>
      <c r="H87" s="10">
        <v>2627</v>
      </c>
      <c r="K87" s="49">
        <v>243</v>
      </c>
      <c r="L87" s="49"/>
      <c r="M87" s="7"/>
      <c r="N87" s="17" t="s">
        <v>183</v>
      </c>
      <c r="O87" s="8">
        <v>1</v>
      </c>
      <c r="P87" s="9">
        <v>2</v>
      </c>
    </row>
    <row r="88" spans="3:16" s="3" customFormat="1" ht="10.5" customHeight="1">
      <c r="C88" s="49">
        <v>163</v>
      </c>
      <c r="D88" s="49"/>
      <c r="E88" s="7"/>
      <c r="F88" s="17" t="s">
        <v>189</v>
      </c>
      <c r="G88" s="8">
        <v>148</v>
      </c>
      <c r="H88" s="10">
        <v>927</v>
      </c>
      <c r="K88" s="49">
        <v>244</v>
      </c>
      <c r="L88" s="49"/>
      <c r="M88" s="7"/>
      <c r="N88" s="7" t="s">
        <v>184</v>
      </c>
      <c r="O88" s="8">
        <v>1</v>
      </c>
      <c r="P88" s="9">
        <v>12</v>
      </c>
    </row>
    <row r="89" spans="3:16" s="3" customFormat="1" ht="10.5" customHeight="1">
      <c r="C89" s="49">
        <v>164</v>
      </c>
      <c r="D89" s="49"/>
      <c r="F89" s="17" t="s">
        <v>749</v>
      </c>
      <c r="G89" s="8">
        <v>1</v>
      </c>
      <c r="H89" s="10">
        <v>2</v>
      </c>
      <c r="K89" s="49">
        <v>245</v>
      </c>
      <c r="L89" s="49"/>
      <c r="M89" s="7"/>
      <c r="N89" s="7" t="s">
        <v>186</v>
      </c>
      <c r="O89" s="8" t="s">
        <v>767</v>
      </c>
      <c r="P89" s="9" t="s">
        <v>767</v>
      </c>
    </row>
    <row r="90" spans="3:16" s="3" customFormat="1" ht="10.5" customHeight="1">
      <c r="C90" s="49">
        <v>169</v>
      </c>
      <c r="D90" s="49"/>
      <c r="E90" s="7"/>
      <c r="F90" s="18" t="s">
        <v>191</v>
      </c>
      <c r="G90" s="8">
        <v>559</v>
      </c>
      <c r="H90" s="10">
        <v>2575</v>
      </c>
      <c r="K90" s="49">
        <v>246</v>
      </c>
      <c r="L90" s="49"/>
      <c r="M90" s="7"/>
      <c r="N90" s="7" t="s">
        <v>188</v>
      </c>
      <c r="O90" s="8">
        <v>15</v>
      </c>
      <c r="P90" s="9">
        <v>82</v>
      </c>
    </row>
    <row r="91" spans="7:16" s="3" customFormat="1" ht="10.5" customHeight="1">
      <c r="G91" s="8"/>
      <c r="H91" s="10"/>
      <c r="K91" s="49">
        <v>247</v>
      </c>
      <c r="L91" s="49"/>
      <c r="M91" s="7"/>
      <c r="N91" s="7" t="s">
        <v>190</v>
      </c>
      <c r="O91" s="8">
        <v>45</v>
      </c>
      <c r="P91" s="9">
        <v>329</v>
      </c>
    </row>
    <row r="92" spans="3:16" s="3" customFormat="1" ht="10.5" customHeight="1">
      <c r="C92" s="21">
        <v>17</v>
      </c>
      <c r="D92" s="21"/>
      <c r="E92" s="50" t="s">
        <v>514</v>
      </c>
      <c r="F92" s="50"/>
      <c r="G92" s="8">
        <f>SUM(G93:G96)</f>
        <v>1571</v>
      </c>
      <c r="H92" s="10">
        <f>SUM(H93:H96)</f>
        <v>13853</v>
      </c>
      <c r="K92" s="49">
        <v>248</v>
      </c>
      <c r="L92" s="49"/>
      <c r="M92" s="7"/>
      <c r="N92" s="7" t="s">
        <v>192</v>
      </c>
      <c r="O92" s="8">
        <v>1</v>
      </c>
      <c r="P92" s="9">
        <v>1</v>
      </c>
    </row>
    <row r="93" spans="3:17" s="3" customFormat="1" ht="10.5" customHeight="1">
      <c r="C93" s="49">
        <v>171</v>
      </c>
      <c r="D93" s="49"/>
      <c r="E93" s="7"/>
      <c r="F93" s="7" t="s">
        <v>194</v>
      </c>
      <c r="G93" s="8">
        <v>601</v>
      </c>
      <c r="H93" s="10">
        <v>9434</v>
      </c>
      <c r="K93" s="49">
        <v>249</v>
      </c>
      <c r="L93" s="49"/>
      <c r="M93" s="7"/>
      <c r="N93" s="7" t="s">
        <v>193</v>
      </c>
      <c r="O93" s="8">
        <v>14</v>
      </c>
      <c r="P93" s="9">
        <v>149</v>
      </c>
      <c r="Q93" s="21"/>
    </row>
    <row r="94" spans="3:16" s="3" customFormat="1" ht="10.5" customHeight="1">
      <c r="C94" s="49">
        <v>172</v>
      </c>
      <c r="D94" s="49"/>
      <c r="E94" s="7"/>
      <c r="F94" s="7" t="s">
        <v>195</v>
      </c>
      <c r="G94" s="8">
        <v>68</v>
      </c>
      <c r="H94" s="10">
        <v>346</v>
      </c>
      <c r="O94" s="8"/>
      <c r="P94" s="9"/>
    </row>
    <row r="95" spans="3:16" s="3" customFormat="1" ht="10.5" customHeight="1">
      <c r="C95" s="49">
        <v>173</v>
      </c>
      <c r="D95" s="49"/>
      <c r="E95" s="7"/>
      <c r="F95" s="7" t="s">
        <v>197</v>
      </c>
      <c r="G95" s="8">
        <v>771</v>
      </c>
      <c r="H95" s="10">
        <v>2960</v>
      </c>
      <c r="K95" s="21">
        <v>25</v>
      </c>
      <c r="L95" s="21"/>
      <c r="M95" s="50" t="s">
        <v>515</v>
      </c>
      <c r="N95" s="50"/>
      <c r="O95" s="8">
        <f>SUM(O96:O104)</f>
        <v>4118</v>
      </c>
      <c r="P95" s="27">
        <f>SUM(P96:P104)</f>
        <v>47582</v>
      </c>
    </row>
    <row r="96" spans="3:16" s="3" customFormat="1" ht="10.5" customHeight="1">
      <c r="C96" s="49">
        <v>179</v>
      </c>
      <c r="D96" s="49"/>
      <c r="E96" s="7"/>
      <c r="F96" s="7" t="s">
        <v>199</v>
      </c>
      <c r="G96" s="8">
        <v>131</v>
      </c>
      <c r="H96" s="10">
        <v>1113</v>
      </c>
      <c r="K96" s="49">
        <v>251</v>
      </c>
      <c r="L96" s="49"/>
      <c r="M96" s="7"/>
      <c r="N96" s="7" t="s">
        <v>196</v>
      </c>
      <c r="O96" s="8">
        <v>33</v>
      </c>
      <c r="P96" s="9">
        <v>1077</v>
      </c>
    </row>
    <row r="97" spans="7:16" s="3" customFormat="1" ht="10.5" customHeight="1">
      <c r="G97" s="8"/>
      <c r="H97" s="10"/>
      <c r="K97" s="49">
        <v>252</v>
      </c>
      <c r="L97" s="49"/>
      <c r="M97" s="7"/>
      <c r="N97" s="7" t="s">
        <v>198</v>
      </c>
      <c r="O97" s="8">
        <v>281</v>
      </c>
      <c r="P97" s="9">
        <v>6390</v>
      </c>
    </row>
    <row r="98" spans="3:16" s="3" customFormat="1" ht="10.5" customHeight="1">
      <c r="C98" s="21">
        <v>18</v>
      </c>
      <c r="D98" s="21"/>
      <c r="E98" s="50" t="s">
        <v>202</v>
      </c>
      <c r="F98" s="50"/>
      <c r="G98" s="8">
        <f>SUM(G99:G104)</f>
        <v>669</v>
      </c>
      <c r="H98" s="10">
        <f>SUM(H99:H104)</f>
        <v>10996</v>
      </c>
      <c r="K98" s="49">
        <v>253</v>
      </c>
      <c r="L98" s="49"/>
      <c r="M98" s="7"/>
      <c r="N98" s="19" t="s">
        <v>200</v>
      </c>
      <c r="O98" s="8">
        <v>66</v>
      </c>
      <c r="P98" s="9">
        <v>525</v>
      </c>
    </row>
    <row r="99" spans="3:16" s="3" customFormat="1" ht="10.5" customHeight="1">
      <c r="C99" s="49">
        <v>181</v>
      </c>
      <c r="D99" s="49"/>
      <c r="E99" s="7"/>
      <c r="F99" s="7" t="s">
        <v>204</v>
      </c>
      <c r="G99" s="8">
        <v>10</v>
      </c>
      <c r="H99" s="10">
        <v>128</v>
      </c>
      <c r="K99" s="49">
        <v>254</v>
      </c>
      <c r="L99" s="49"/>
      <c r="M99" s="7"/>
      <c r="N99" s="7" t="s">
        <v>201</v>
      </c>
      <c r="O99" s="8">
        <v>2990</v>
      </c>
      <c r="P99" s="9">
        <v>28751</v>
      </c>
    </row>
    <row r="100" spans="3:16" s="3" customFormat="1" ht="10.5" customHeight="1">
      <c r="C100" s="49">
        <v>182</v>
      </c>
      <c r="D100" s="49"/>
      <c r="E100" s="7"/>
      <c r="F100" s="7" t="s">
        <v>206</v>
      </c>
      <c r="G100" s="8">
        <v>84</v>
      </c>
      <c r="H100" s="10">
        <v>2954</v>
      </c>
      <c r="K100" s="49">
        <v>255</v>
      </c>
      <c r="L100" s="49"/>
      <c r="M100" s="7"/>
      <c r="N100" s="7" t="s">
        <v>203</v>
      </c>
      <c r="O100" s="8">
        <v>72</v>
      </c>
      <c r="P100" s="9">
        <v>2243</v>
      </c>
    </row>
    <row r="101" spans="3:16" s="3" customFormat="1" ht="10.5" customHeight="1">
      <c r="C101" s="49">
        <v>183</v>
      </c>
      <c r="D101" s="49"/>
      <c r="E101" s="7"/>
      <c r="F101" s="7" t="s">
        <v>208</v>
      </c>
      <c r="G101" s="8">
        <v>61</v>
      </c>
      <c r="H101" s="10">
        <v>1889</v>
      </c>
      <c r="K101" s="49">
        <v>256</v>
      </c>
      <c r="L101" s="49"/>
      <c r="M101" s="7"/>
      <c r="N101" s="7" t="s">
        <v>205</v>
      </c>
      <c r="O101" s="8">
        <v>10</v>
      </c>
      <c r="P101" s="9">
        <v>149</v>
      </c>
    </row>
    <row r="102" spans="3:16" s="3" customFormat="1" ht="10.5" customHeight="1">
      <c r="C102" s="49">
        <v>184</v>
      </c>
      <c r="D102" s="49"/>
      <c r="E102" s="7"/>
      <c r="F102" s="7" t="s">
        <v>210</v>
      </c>
      <c r="G102" s="8">
        <v>39</v>
      </c>
      <c r="H102" s="10">
        <v>665</v>
      </c>
      <c r="K102" s="49">
        <v>257</v>
      </c>
      <c r="L102" s="49"/>
      <c r="M102" s="7"/>
      <c r="N102" s="7" t="s">
        <v>207</v>
      </c>
      <c r="O102" s="8">
        <v>37</v>
      </c>
      <c r="P102" s="9">
        <v>879</v>
      </c>
    </row>
    <row r="103" spans="3:16" s="3" customFormat="1" ht="10.5" customHeight="1">
      <c r="C103" s="49">
        <v>185</v>
      </c>
      <c r="D103" s="49"/>
      <c r="E103" s="7"/>
      <c r="F103" s="7" t="s">
        <v>212</v>
      </c>
      <c r="G103" s="8">
        <v>382</v>
      </c>
      <c r="H103" s="10">
        <v>4024</v>
      </c>
      <c r="K103" s="49">
        <v>258</v>
      </c>
      <c r="L103" s="49"/>
      <c r="M103" s="7"/>
      <c r="N103" s="7" t="s">
        <v>209</v>
      </c>
      <c r="O103" s="8">
        <v>359</v>
      </c>
      <c r="P103" s="9">
        <v>4783</v>
      </c>
    </row>
    <row r="104" spans="3:16" s="3" customFormat="1" ht="10.5" customHeight="1">
      <c r="C104" s="49">
        <v>189</v>
      </c>
      <c r="D104" s="49"/>
      <c r="E104" s="7"/>
      <c r="F104" s="12" t="s">
        <v>213</v>
      </c>
      <c r="G104" s="8">
        <v>93</v>
      </c>
      <c r="H104" s="10">
        <v>1336</v>
      </c>
      <c r="K104" s="49">
        <v>259</v>
      </c>
      <c r="L104" s="49"/>
      <c r="M104" s="7"/>
      <c r="N104" s="7" t="s">
        <v>211</v>
      </c>
      <c r="O104" s="8">
        <v>270</v>
      </c>
      <c r="P104" s="9">
        <v>2785</v>
      </c>
    </row>
    <row r="105" spans="7:16" s="3" customFormat="1" ht="10.5" customHeight="1">
      <c r="G105" s="8"/>
      <c r="H105" s="10"/>
      <c r="O105" s="8"/>
      <c r="P105" s="9"/>
    </row>
    <row r="106" spans="3:16" s="3" customFormat="1" ht="10.5" customHeight="1">
      <c r="C106" s="21">
        <v>19</v>
      </c>
      <c r="D106" s="21"/>
      <c r="E106" s="50" t="s">
        <v>216</v>
      </c>
      <c r="F106" s="50"/>
      <c r="G106" s="8">
        <f>SUM(G107:G112)</f>
        <v>997</v>
      </c>
      <c r="H106" s="10">
        <f>SUM(H107:H112)</f>
        <v>9193</v>
      </c>
      <c r="K106" s="21">
        <v>26</v>
      </c>
      <c r="L106" s="21"/>
      <c r="M106" s="50" t="s">
        <v>214</v>
      </c>
      <c r="N106" s="50"/>
      <c r="O106" s="8">
        <f>SUM(O107:O114)</f>
        <v>138</v>
      </c>
      <c r="P106" s="27">
        <f>SUM(P107:P114)</f>
        <v>2858</v>
      </c>
    </row>
    <row r="107" spans="3:16" s="3" customFormat="1" ht="10.5" customHeight="1">
      <c r="C107" s="49">
        <v>191</v>
      </c>
      <c r="D107" s="49"/>
      <c r="E107" s="7"/>
      <c r="F107" s="7" t="s">
        <v>218</v>
      </c>
      <c r="G107" s="8">
        <v>18</v>
      </c>
      <c r="H107" s="10">
        <v>358</v>
      </c>
      <c r="K107" s="49">
        <v>261</v>
      </c>
      <c r="L107" s="49"/>
      <c r="M107" s="7"/>
      <c r="N107" s="7" t="s">
        <v>215</v>
      </c>
      <c r="O107" s="8" t="s">
        <v>767</v>
      </c>
      <c r="P107" s="9" t="s">
        <v>767</v>
      </c>
    </row>
    <row r="108" spans="3:16" s="3" customFormat="1" ht="10.5" customHeight="1">
      <c r="C108" s="49">
        <v>192</v>
      </c>
      <c r="D108" s="49"/>
      <c r="E108" s="7"/>
      <c r="F108" s="7" t="s">
        <v>220</v>
      </c>
      <c r="G108" s="8">
        <v>24</v>
      </c>
      <c r="H108" s="10">
        <v>539</v>
      </c>
      <c r="K108" s="49">
        <v>262</v>
      </c>
      <c r="L108" s="49"/>
      <c r="M108" s="7"/>
      <c r="N108" s="7" t="s">
        <v>217</v>
      </c>
      <c r="O108" s="8" t="s">
        <v>767</v>
      </c>
      <c r="P108" s="9" t="s">
        <v>767</v>
      </c>
    </row>
    <row r="109" spans="3:16" s="3" customFormat="1" ht="10.5" customHeight="1">
      <c r="C109" s="49">
        <v>193</v>
      </c>
      <c r="D109" s="49"/>
      <c r="E109" s="7"/>
      <c r="F109" s="7" t="s">
        <v>221</v>
      </c>
      <c r="G109" s="8">
        <v>788</v>
      </c>
      <c r="H109" s="10">
        <v>7072</v>
      </c>
      <c r="K109" s="49">
        <v>263</v>
      </c>
      <c r="L109" s="49"/>
      <c r="M109" s="7"/>
      <c r="N109" s="7" t="s">
        <v>219</v>
      </c>
      <c r="O109" s="8">
        <v>2</v>
      </c>
      <c r="P109" s="9">
        <v>216</v>
      </c>
    </row>
    <row r="110" spans="3:16" s="3" customFormat="1" ht="10.5" customHeight="1">
      <c r="C110" s="49">
        <v>194</v>
      </c>
      <c r="D110" s="49"/>
      <c r="E110" s="7"/>
      <c r="F110" s="7" t="s">
        <v>223</v>
      </c>
      <c r="G110" s="8">
        <v>94</v>
      </c>
      <c r="H110" s="10">
        <v>702</v>
      </c>
      <c r="K110" s="49">
        <v>264</v>
      </c>
      <c r="L110" s="49"/>
      <c r="M110" s="7"/>
      <c r="N110" s="7" t="s">
        <v>745</v>
      </c>
      <c r="O110" s="8">
        <v>25</v>
      </c>
      <c r="P110" s="9">
        <v>520</v>
      </c>
    </row>
    <row r="111" spans="3:16" s="3" customFormat="1" ht="10.5" customHeight="1">
      <c r="C111" s="49">
        <v>195</v>
      </c>
      <c r="D111" s="49"/>
      <c r="E111" s="7"/>
      <c r="F111" s="7" t="s">
        <v>224</v>
      </c>
      <c r="G111" s="8">
        <v>70</v>
      </c>
      <c r="H111" s="10">
        <v>515</v>
      </c>
      <c r="K111" s="49">
        <v>265</v>
      </c>
      <c r="L111" s="49"/>
      <c r="M111" s="7"/>
      <c r="N111" s="7" t="s">
        <v>222</v>
      </c>
      <c r="O111" s="8">
        <v>4</v>
      </c>
      <c r="P111" s="9">
        <v>54</v>
      </c>
    </row>
    <row r="112" spans="3:16" s="3" customFormat="1" ht="10.5" customHeight="1">
      <c r="C112" s="49">
        <v>199</v>
      </c>
      <c r="D112" s="49"/>
      <c r="E112" s="7"/>
      <c r="F112" s="7" t="s">
        <v>748</v>
      </c>
      <c r="G112" s="8">
        <v>3</v>
      </c>
      <c r="H112" s="10">
        <v>7</v>
      </c>
      <c r="K112" s="49">
        <v>266</v>
      </c>
      <c r="L112" s="49"/>
      <c r="M112" s="7"/>
      <c r="N112" s="7" t="s">
        <v>746</v>
      </c>
      <c r="O112" s="8">
        <v>13</v>
      </c>
      <c r="P112" s="9">
        <v>361</v>
      </c>
    </row>
    <row r="113" spans="7:16" s="3" customFormat="1" ht="10.5" customHeight="1">
      <c r="G113" s="8"/>
      <c r="H113" s="10"/>
      <c r="K113" s="49">
        <v>267</v>
      </c>
      <c r="L113" s="49"/>
      <c r="N113" s="7" t="s">
        <v>747</v>
      </c>
      <c r="O113" s="8">
        <v>57</v>
      </c>
      <c r="P113" s="9">
        <v>1120</v>
      </c>
    </row>
    <row r="114" spans="3:16" s="3" customFormat="1" ht="10.5" customHeight="1">
      <c r="C114" s="21">
        <v>20</v>
      </c>
      <c r="D114" s="21"/>
      <c r="E114" s="50" t="s">
        <v>227</v>
      </c>
      <c r="F114" s="50"/>
      <c r="G114" s="8">
        <f>SUM(G115:G121)</f>
        <v>139</v>
      </c>
      <c r="H114" s="10">
        <f>SUM(H115:H121)</f>
        <v>4662</v>
      </c>
      <c r="K114" s="49">
        <v>269</v>
      </c>
      <c r="L114" s="49"/>
      <c r="M114" s="7"/>
      <c r="N114" s="7" t="s">
        <v>225</v>
      </c>
      <c r="O114" s="8">
        <v>37</v>
      </c>
      <c r="P114" s="9">
        <v>587</v>
      </c>
    </row>
    <row r="115" spans="3:16" s="3" customFormat="1" ht="10.5" customHeight="1">
      <c r="C115" s="49">
        <v>201</v>
      </c>
      <c r="D115" s="49"/>
      <c r="E115" s="7"/>
      <c r="F115" s="7" t="s">
        <v>229</v>
      </c>
      <c r="G115" s="8">
        <v>1</v>
      </c>
      <c r="H115" s="10">
        <v>14</v>
      </c>
      <c r="O115" s="8"/>
      <c r="P115" s="9"/>
    </row>
    <row r="116" spans="3:16" s="3" customFormat="1" ht="10.5" customHeight="1">
      <c r="C116" s="49">
        <v>202</v>
      </c>
      <c r="D116" s="49"/>
      <c r="E116" s="7"/>
      <c r="F116" s="7" t="s">
        <v>231</v>
      </c>
      <c r="G116" s="8">
        <v>39</v>
      </c>
      <c r="H116" s="10">
        <v>657</v>
      </c>
      <c r="K116" s="21">
        <v>27</v>
      </c>
      <c r="L116" s="21"/>
      <c r="M116" s="50" t="s">
        <v>226</v>
      </c>
      <c r="N116" s="50"/>
      <c r="O116" s="8">
        <f>SUM(O117:O122)</f>
        <v>156</v>
      </c>
      <c r="P116" s="27">
        <f>SUM(P117:P122)</f>
        <v>4294</v>
      </c>
    </row>
    <row r="117" spans="3:16" s="3" customFormat="1" ht="10.5" customHeight="1">
      <c r="C117" s="49">
        <v>203</v>
      </c>
      <c r="D117" s="49"/>
      <c r="E117" s="7"/>
      <c r="F117" s="7" t="s">
        <v>233</v>
      </c>
      <c r="G117" s="8">
        <v>20</v>
      </c>
      <c r="H117" s="10">
        <v>893</v>
      </c>
      <c r="K117" s="49">
        <v>271</v>
      </c>
      <c r="L117" s="49"/>
      <c r="M117" s="7"/>
      <c r="N117" s="7" t="s">
        <v>228</v>
      </c>
      <c r="O117" s="8">
        <v>2</v>
      </c>
      <c r="P117" s="9">
        <v>930</v>
      </c>
    </row>
    <row r="118" spans="3:16" s="3" customFormat="1" ht="10.5" customHeight="1">
      <c r="C118" s="49">
        <v>204</v>
      </c>
      <c r="D118" s="49"/>
      <c r="E118" s="7"/>
      <c r="F118" s="7" t="s">
        <v>235</v>
      </c>
      <c r="G118" s="8">
        <v>8</v>
      </c>
      <c r="H118" s="10">
        <v>260</v>
      </c>
      <c r="K118" s="49">
        <v>272</v>
      </c>
      <c r="L118" s="49"/>
      <c r="M118" s="7"/>
      <c r="N118" s="7" t="s">
        <v>230</v>
      </c>
      <c r="O118" s="8">
        <v>13</v>
      </c>
      <c r="P118" s="9">
        <v>169</v>
      </c>
    </row>
    <row r="119" spans="3:16" s="3" customFormat="1" ht="10.5" customHeight="1">
      <c r="C119" s="49">
        <v>205</v>
      </c>
      <c r="D119" s="49"/>
      <c r="E119" s="7"/>
      <c r="F119" s="12" t="s">
        <v>236</v>
      </c>
      <c r="G119" s="8">
        <v>20</v>
      </c>
      <c r="H119" s="10">
        <v>222</v>
      </c>
      <c r="K119" s="49">
        <v>273</v>
      </c>
      <c r="L119" s="49"/>
      <c r="M119" s="7"/>
      <c r="N119" s="11" t="s">
        <v>232</v>
      </c>
      <c r="O119" s="8">
        <v>10</v>
      </c>
      <c r="P119" s="9">
        <v>756</v>
      </c>
    </row>
    <row r="120" spans="3:16" s="3" customFormat="1" ht="10.5" customHeight="1">
      <c r="C120" s="49">
        <v>206</v>
      </c>
      <c r="D120" s="49"/>
      <c r="E120" s="7"/>
      <c r="F120" s="7" t="s">
        <v>238</v>
      </c>
      <c r="G120" s="8">
        <v>32</v>
      </c>
      <c r="H120" s="10">
        <v>2255</v>
      </c>
      <c r="K120" s="49">
        <v>274</v>
      </c>
      <c r="L120" s="49"/>
      <c r="M120" s="7"/>
      <c r="N120" s="7" t="s">
        <v>744</v>
      </c>
      <c r="O120" s="8">
        <v>102</v>
      </c>
      <c r="P120" s="9">
        <v>2063</v>
      </c>
    </row>
    <row r="121" spans="3:16" s="3" customFormat="1" ht="10.5" customHeight="1">
      <c r="C121" s="49">
        <v>209</v>
      </c>
      <c r="D121" s="49"/>
      <c r="E121" s="7"/>
      <c r="F121" s="7" t="s">
        <v>240</v>
      </c>
      <c r="G121" s="8">
        <v>19</v>
      </c>
      <c r="H121" s="10">
        <v>361</v>
      </c>
      <c r="K121" s="49">
        <v>275</v>
      </c>
      <c r="L121" s="49"/>
      <c r="M121" s="7"/>
      <c r="N121" s="7" t="s">
        <v>234</v>
      </c>
      <c r="O121" s="8">
        <v>19</v>
      </c>
      <c r="P121" s="9">
        <v>330</v>
      </c>
    </row>
    <row r="122" spans="7:16" s="3" customFormat="1" ht="10.5" customHeight="1">
      <c r="G122" s="8"/>
      <c r="H122" s="10"/>
      <c r="K122" s="49">
        <v>279</v>
      </c>
      <c r="L122" s="49"/>
      <c r="M122" s="7"/>
      <c r="N122" s="7" t="s">
        <v>237</v>
      </c>
      <c r="O122" s="8">
        <v>10</v>
      </c>
      <c r="P122" s="9">
        <v>46</v>
      </c>
    </row>
    <row r="123" spans="3:16" s="3" customFormat="1" ht="10.5" customHeight="1">
      <c r="C123" s="21">
        <v>21</v>
      </c>
      <c r="D123" s="21"/>
      <c r="E123" s="50" t="s">
        <v>243</v>
      </c>
      <c r="F123" s="50"/>
      <c r="G123" s="8">
        <f>SUM(G124:G129)</f>
        <v>19</v>
      </c>
      <c r="H123" s="10">
        <f>SUM(H124:H129)</f>
        <v>235</v>
      </c>
      <c r="O123" s="8"/>
      <c r="P123" s="9"/>
    </row>
    <row r="124" spans="3:16" s="3" customFormat="1" ht="10.5" customHeight="1">
      <c r="C124" s="49">
        <v>211</v>
      </c>
      <c r="D124" s="49"/>
      <c r="E124" s="7"/>
      <c r="F124" s="7" t="s">
        <v>245</v>
      </c>
      <c r="G124" s="8" t="s">
        <v>767</v>
      </c>
      <c r="H124" s="10" t="s">
        <v>767</v>
      </c>
      <c r="K124" s="25">
        <v>28</v>
      </c>
      <c r="L124" s="25"/>
      <c r="M124" s="50" t="s">
        <v>239</v>
      </c>
      <c r="N124" s="50"/>
      <c r="O124" s="8">
        <f>SUM(O125:O133)</f>
        <v>3355</v>
      </c>
      <c r="P124" s="27">
        <f>SUM(P125:P133)</f>
        <v>24504</v>
      </c>
    </row>
    <row r="125" spans="3:16" s="3" customFormat="1" ht="10.5" customHeight="1">
      <c r="C125" s="49">
        <v>212</v>
      </c>
      <c r="D125" s="49"/>
      <c r="E125" s="7"/>
      <c r="F125" s="7" t="s">
        <v>247</v>
      </c>
      <c r="G125" s="8">
        <v>5</v>
      </c>
      <c r="H125" s="10">
        <v>151</v>
      </c>
      <c r="K125" s="49">
        <v>281</v>
      </c>
      <c r="L125" s="49"/>
      <c r="M125" s="7"/>
      <c r="N125" s="18" t="s">
        <v>241</v>
      </c>
      <c r="O125" s="8">
        <v>12</v>
      </c>
      <c r="P125" s="9">
        <v>382</v>
      </c>
    </row>
    <row r="126" spans="3:16" s="3" customFormat="1" ht="10.5" customHeight="1">
      <c r="C126" s="49">
        <v>213</v>
      </c>
      <c r="D126" s="49"/>
      <c r="E126" s="7"/>
      <c r="F126" s="7" t="s">
        <v>248</v>
      </c>
      <c r="G126" s="8" t="s">
        <v>767</v>
      </c>
      <c r="H126" s="10" t="s">
        <v>767</v>
      </c>
      <c r="K126" s="49">
        <v>282</v>
      </c>
      <c r="L126" s="49"/>
      <c r="M126" s="7"/>
      <c r="N126" s="12" t="s">
        <v>242</v>
      </c>
      <c r="O126" s="8">
        <v>539</v>
      </c>
      <c r="P126" s="9">
        <v>3649</v>
      </c>
    </row>
    <row r="127" spans="3:16" s="3" customFormat="1" ht="10.5" customHeight="1">
      <c r="C127" s="49">
        <v>214</v>
      </c>
      <c r="D127" s="49"/>
      <c r="E127" s="7"/>
      <c r="F127" s="7" t="s">
        <v>249</v>
      </c>
      <c r="G127" s="8" t="s">
        <v>767</v>
      </c>
      <c r="H127" s="10" t="s">
        <v>767</v>
      </c>
      <c r="K127" s="49">
        <v>283</v>
      </c>
      <c r="L127" s="49"/>
      <c r="M127" s="7"/>
      <c r="N127" s="12" t="s">
        <v>244</v>
      </c>
      <c r="O127" s="8">
        <v>101</v>
      </c>
      <c r="P127" s="9">
        <v>2299</v>
      </c>
    </row>
    <row r="128" spans="3:16" s="3" customFormat="1" ht="10.5" customHeight="1">
      <c r="C128" s="49">
        <v>215</v>
      </c>
      <c r="D128" s="49"/>
      <c r="E128" s="7"/>
      <c r="F128" s="7" t="s">
        <v>251</v>
      </c>
      <c r="G128" s="8">
        <v>13</v>
      </c>
      <c r="H128" s="10">
        <v>82</v>
      </c>
      <c r="K128" s="49">
        <v>284</v>
      </c>
      <c r="L128" s="49"/>
      <c r="M128" s="7"/>
      <c r="N128" s="7" t="s">
        <v>246</v>
      </c>
      <c r="O128" s="8">
        <v>828</v>
      </c>
      <c r="P128" s="9">
        <v>7062</v>
      </c>
    </row>
    <row r="129" spans="3:16" s="3" customFormat="1" ht="10.5" customHeight="1">
      <c r="C129" s="49">
        <v>219</v>
      </c>
      <c r="D129" s="49"/>
      <c r="E129" s="7"/>
      <c r="F129" s="12" t="s">
        <v>253</v>
      </c>
      <c r="G129" s="8">
        <v>1</v>
      </c>
      <c r="H129" s="10">
        <v>2</v>
      </c>
      <c r="K129" s="49">
        <v>285</v>
      </c>
      <c r="L129" s="49"/>
      <c r="M129" s="7"/>
      <c r="N129" s="7" t="s">
        <v>742</v>
      </c>
      <c r="O129" s="8">
        <v>396</v>
      </c>
      <c r="P129" s="9">
        <v>3629</v>
      </c>
    </row>
    <row r="130" spans="7:16" s="3" customFormat="1" ht="10.5" customHeight="1">
      <c r="G130" s="8"/>
      <c r="H130" s="10"/>
      <c r="K130" s="49">
        <v>286</v>
      </c>
      <c r="L130" s="49"/>
      <c r="M130" s="7"/>
      <c r="N130" s="11" t="s">
        <v>743</v>
      </c>
      <c r="O130" s="8">
        <v>1116</v>
      </c>
      <c r="P130" s="9">
        <v>4361</v>
      </c>
    </row>
    <row r="131" spans="3:16" s="3" customFormat="1" ht="10.5" customHeight="1">
      <c r="C131" s="21">
        <v>22</v>
      </c>
      <c r="D131" s="21"/>
      <c r="E131" s="54" t="s">
        <v>255</v>
      </c>
      <c r="F131" s="54"/>
      <c r="G131" s="8">
        <f>SUM(G132:G134,O74:O76)</f>
        <v>982</v>
      </c>
      <c r="H131" s="10">
        <f>SUM(H132:H134,P74:P76)</f>
        <v>14042</v>
      </c>
      <c r="K131" s="49">
        <v>287</v>
      </c>
      <c r="L131" s="49"/>
      <c r="M131" s="7"/>
      <c r="N131" s="17" t="s">
        <v>250</v>
      </c>
      <c r="O131" s="8">
        <v>42</v>
      </c>
      <c r="P131" s="9">
        <v>463</v>
      </c>
    </row>
    <row r="132" spans="3:16" s="3" customFormat="1" ht="10.5" customHeight="1">
      <c r="C132" s="49">
        <v>221</v>
      </c>
      <c r="D132" s="49"/>
      <c r="E132" s="7"/>
      <c r="F132" s="18" t="s">
        <v>257</v>
      </c>
      <c r="G132" s="8">
        <v>46</v>
      </c>
      <c r="H132" s="10">
        <v>1282</v>
      </c>
      <c r="K132" s="49">
        <v>288</v>
      </c>
      <c r="L132" s="49"/>
      <c r="M132" s="7"/>
      <c r="N132" s="17" t="s">
        <v>252</v>
      </c>
      <c r="O132" s="8">
        <v>216</v>
      </c>
      <c r="P132" s="9">
        <v>1819</v>
      </c>
    </row>
    <row r="133" spans="3:16" s="3" customFormat="1" ht="10.5" customHeight="1">
      <c r="C133" s="49">
        <v>222</v>
      </c>
      <c r="D133" s="49"/>
      <c r="E133" s="7"/>
      <c r="F133" s="18" t="s">
        <v>259</v>
      </c>
      <c r="G133" s="8">
        <v>131</v>
      </c>
      <c r="H133" s="10">
        <v>2339</v>
      </c>
      <c r="K133" s="49">
        <v>289</v>
      </c>
      <c r="L133" s="49"/>
      <c r="M133" s="7"/>
      <c r="N133" s="7" t="s">
        <v>254</v>
      </c>
      <c r="O133" s="8">
        <v>105</v>
      </c>
      <c r="P133" s="9">
        <v>840</v>
      </c>
    </row>
    <row r="134" spans="1:16" s="3" customFormat="1" ht="10.5" customHeight="1">
      <c r="A134" s="3">
        <v>19</v>
      </c>
      <c r="C134" s="49">
        <v>223</v>
      </c>
      <c r="D134" s="49"/>
      <c r="E134" s="7"/>
      <c r="F134" s="7" t="s">
        <v>260</v>
      </c>
      <c r="G134" s="33">
        <v>288</v>
      </c>
      <c r="H134" s="37">
        <v>3792</v>
      </c>
      <c r="O134" s="8"/>
      <c r="P134" s="9"/>
    </row>
    <row r="135" spans="7:16" s="3" customFormat="1" ht="6" customHeight="1" thickBot="1">
      <c r="G135" s="38"/>
      <c r="H135" s="39"/>
      <c r="O135" s="38"/>
      <c r="P135" s="41"/>
    </row>
    <row r="136" spans="1:16" ht="11.25" customHeight="1">
      <c r="A136" s="22"/>
      <c r="B136" s="22"/>
      <c r="C136" s="22"/>
      <c r="D136" s="22"/>
      <c r="E136" s="22"/>
      <c r="F136" s="22"/>
      <c r="G136" s="44"/>
      <c r="H136" s="44"/>
      <c r="I136" s="22"/>
      <c r="J136" s="22"/>
      <c r="K136" s="22"/>
      <c r="L136" s="22"/>
      <c r="M136" s="22"/>
      <c r="N136" s="22"/>
      <c r="O136" s="44"/>
      <c r="P136" s="44"/>
    </row>
    <row r="137" ht="17.25">
      <c r="F137" s="2" t="s">
        <v>178</v>
      </c>
    </row>
    <row r="138" ht="18" customHeight="1" thickBot="1"/>
    <row r="139" spans="1:16" ht="12.75" customHeight="1" thickTop="1">
      <c r="A139" s="57" t="s">
        <v>1</v>
      </c>
      <c r="B139" s="57"/>
      <c r="C139" s="57"/>
      <c r="D139" s="57"/>
      <c r="E139" s="57"/>
      <c r="F139" s="57"/>
      <c r="G139" s="35" t="s">
        <v>2</v>
      </c>
      <c r="H139" s="59" t="s">
        <v>3</v>
      </c>
      <c r="I139" s="57" t="s">
        <v>1</v>
      </c>
      <c r="J139" s="57"/>
      <c r="K139" s="57"/>
      <c r="L139" s="57"/>
      <c r="M139" s="57"/>
      <c r="N139" s="57"/>
      <c r="O139" s="56" t="s">
        <v>2</v>
      </c>
      <c r="P139" s="35" t="s">
        <v>3</v>
      </c>
    </row>
    <row r="140" spans="1:16" ht="12.75" customHeight="1">
      <c r="A140" s="58"/>
      <c r="B140" s="58"/>
      <c r="C140" s="58"/>
      <c r="D140" s="58"/>
      <c r="E140" s="58"/>
      <c r="F140" s="58"/>
      <c r="G140" s="36"/>
      <c r="H140" s="60"/>
      <c r="I140" s="58"/>
      <c r="J140" s="58"/>
      <c r="K140" s="58"/>
      <c r="L140" s="58"/>
      <c r="M140" s="58"/>
      <c r="N140" s="58"/>
      <c r="O140" s="34"/>
      <c r="P140" s="36"/>
    </row>
    <row r="141" spans="7:16" ht="10.5" customHeight="1">
      <c r="G141" s="43"/>
      <c r="H141" s="32" t="s">
        <v>4</v>
      </c>
      <c r="O141" s="43"/>
      <c r="P141" s="40" t="s">
        <v>4</v>
      </c>
    </row>
    <row r="142" spans="2:16" ht="10.5" customHeight="1">
      <c r="B142" s="3"/>
      <c r="C142" s="21">
        <v>29</v>
      </c>
      <c r="D142" s="21"/>
      <c r="E142" s="50" t="s">
        <v>256</v>
      </c>
      <c r="F142" s="50"/>
      <c r="G142" s="8">
        <f>SUM(G143:G151)</f>
        <v>1957</v>
      </c>
      <c r="H142" s="10">
        <f>SUM(H143:H151)</f>
        <v>30929</v>
      </c>
      <c r="I142" s="3"/>
      <c r="J142" s="3"/>
      <c r="K142" s="49">
        <v>361</v>
      </c>
      <c r="L142" s="49"/>
      <c r="M142" s="7"/>
      <c r="N142" s="7" t="s">
        <v>344</v>
      </c>
      <c r="O142" s="8">
        <v>69</v>
      </c>
      <c r="P142" s="9">
        <v>2858</v>
      </c>
    </row>
    <row r="143" spans="2:16" ht="10.5" customHeight="1">
      <c r="B143" s="3"/>
      <c r="C143" s="49">
        <v>291</v>
      </c>
      <c r="D143" s="49"/>
      <c r="E143" s="7"/>
      <c r="F143" s="7" t="s">
        <v>258</v>
      </c>
      <c r="G143" s="8">
        <v>13</v>
      </c>
      <c r="H143" s="10">
        <v>147</v>
      </c>
      <c r="I143" s="3"/>
      <c r="J143" s="3"/>
      <c r="K143" s="6"/>
      <c r="L143" s="6"/>
      <c r="M143" s="7"/>
      <c r="N143" s="7"/>
      <c r="O143" s="8"/>
      <c r="P143" s="9"/>
    </row>
    <row r="144" spans="2:16" ht="10.5" customHeight="1">
      <c r="B144" s="3"/>
      <c r="C144" s="49">
        <v>292</v>
      </c>
      <c r="D144" s="49"/>
      <c r="E144" s="7"/>
      <c r="F144" s="18" t="s">
        <v>741</v>
      </c>
      <c r="G144" s="8">
        <v>37</v>
      </c>
      <c r="H144" s="10">
        <v>394</v>
      </c>
      <c r="I144" s="3"/>
      <c r="J144" s="3"/>
      <c r="K144" s="21">
        <v>37</v>
      </c>
      <c r="L144" s="21"/>
      <c r="M144" s="50" t="s">
        <v>345</v>
      </c>
      <c r="N144" s="50"/>
      <c r="O144" s="8">
        <f>O145</f>
        <v>6</v>
      </c>
      <c r="P144" s="27">
        <f>P145</f>
        <v>351</v>
      </c>
    </row>
    <row r="145" spans="2:16" ht="10.5" customHeight="1">
      <c r="B145" s="3"/>
      <c r="C145" s="49">
        <v>293</v>
      </c>
      <c r="D145" s="49"/>
      <c r="E145" s="7"/>
      <c r="F145" s="7" t="s">
        <v>261</v>
      </c>
      <c r="G145" s="8">
        <v>70</v>
      </c>
      <c r="H145" s="10">
        <v>1536</v>
      </c>
      <c r="I145" s="3"/>
      <c r="J145" s="3"/>
      <c r="K145" s="49">
        <v>371</v>
      </c>
      <c r="L145" s="49"/>
      <c r="N145" s="7" t="s">
        <v>345</v>
      </c>
      <c r="O145" s="8">
        <v>6</v>
      </c>
      <c r="P145" s="9">
        <v>351</v>
      </c>
    </row>
    <row r="146" spans="2:16" ht="10.5" customHeight="1">
      <c r="B146" s="3"/>
      <c r="C146" s="49">
        <v>294</v>
      </c>
      <c r="D146" s="49"/>
      <c r="E146" s="7"/>
      <c r="F146" s="7" t="s">
        <v>263</v>
      </c>
      <c r="G146" s="8">
        <v>424</v>
      </c>
      <c r="H146" s="10">
        <v>5233</v>
      </c>
      <c r="I146" s="3"/>
      <c r="J146" s="3"/>
      <c r="O146" s="8"/>
      <c r="P146" s="9"/>
    </row>
    <row r="147" spans="2:16" ht="10.5" customHeight="1">
      <c r="B147" s="3"/>
      <c r="C147" s="49">
        <v>295</v>
      </c>
      <c r="D147" s="49"/>
      <c r="E147" s="7"/>
      <c r="F147" s="7" t="s">
        <v>265</v>
      </c>
      <c r="G147" s="8">
        <v>110</v>
      </c>
      <c r="H147" s="10">
        <v>1175</v>
      </c>
      <c r="I147" s="3"/>
      <c r="J147" s="3"/>
      <c r="K147" s="21">
        <v>38</v>
      </c>
      <c r="L147" s="21"/>
      <c r="M147" s="50" t="s">
        <v>347</v>
      </c>
      <c r="N147" s="50"/>
      <c r="O147" s="8" t="s">
        <v>772</v>
      </c>
      <c r="P147" s="27" t="s">
        <v>772</v>
      </c>
    </row>
    <row r="148" spans="2:16" ht="10.5" customHeight="1">
      <c r="B148" s="3"/>
      <c r="C148" s="49">
        <v>296</v>
      </c>
      <c r="D148" s="49"/>
      <c r="E148" s="7"/>
      <c r="F148" s="7" t="s">
        <v>267</v>
      </c>
      <c r="G148" s="8">
        <v>240</v>
      </c>
      <c r="H148" s="10">
        <v>2665</v>
      </c>
      <c r="I148" s="3"/>
      <c r="J148" s="3"/>
      <c r="K148" s="49">
        <v>381</v>
      </c>
      <c r="L148" s="49"/>
      <c r="M148" s="7"/>
      <c r="N148" s="7" t="s">
        <v>347</v>
      </c>
      <c r="O148" s="8" t="s">
        <v>767</v>
      </c>
      <c r="P148" s="9" t="s">
        <v>767</v>
      </c>
    </row>
    <row r="149" spans="2:16" ht="10.5" customHeight="1">
      <c r="B149" s="3"/>
      <c r="C149" s="49">
        <v>297</v>
      </c>
      <c r="D149" s="49"/>
      <c r="E149" s="7"/>
      <c r="F149" s="7" t="s">
        <v>268</v>
      </c>
      <c r="G149" s="8">
        <v>271</v>
      </c>
      <c r="H149" s="10">
        <v>6392</v>
      </c>
      <c r="I149" s="3"/>
      <c r="J149" s="3"/>
      <c r="K149" s="6"/>
      <c r="L149" s="6"/>
      <c r="M149" s="7"/>
      <c r="O149" s="8"/>
      <c r="P149" s="9"/>
    </row>
    <row r="150" spans="2:16" ht="10.5" customHeight="1">
      <c r="B150" s="3"/>
      <c r="C150" s="49">
        <v>298</v>
      </c>
      <c r="D150" s="49"/>
      <c r="E150" s="7"/>
      <c r="F150" s="19" t="s">
        <v>270</v>
      </c>
      <c r="G150" s="8">
        <v>97</v>
      </c>
      <c r="H150" s="10">
        <v>4971</v>
      </c>
      <c r="I150" s="3"/>
      <c r="J150" s="3"/>
      <c r="K150" s="21">
        <v>39</v>
      </c>
      <c r="L150" s="21"/>
      <c r="M150" s="50" t="s">
        <v>350</v>
      </c>
      <c r="N150" s="50"/>
      <c r="O150" s="8">
        <f>SUM(O151:O153)</f>
        <v>118</v>
      </c>
      <c r="P150" s="27">
        <f>SUM(P151:P153)</f>
        <v>1198</v>
      </c>
    </row>
    <row r="151" spans="2:16" ht="10.5" customHeight="1">
      <c r="B151" s="3"/>
      <c r="C151" s="49">
        <v>299</v>
      </c>
      <c r="D151" s="49"/>
      <c r="E151" s="7"/>
      <c r="F151" s="7" t="s">
        <v>272</v>
      </c>
      <c r="G151" s="8">
        <v>695</v>
      </c>
      <c r="H151" s="10">
        <v>8416</v>
      </c>
      <c r="I151" s="3"/>
      <c r="J151" s="3"/>
      <c r="K151" s="49">
        <v>391</v>
      </c>
      <c r="L151" s="49"/>
      <c r="M151" s="7"/>
      <c r="N151" s="7" t="s">
        <v>351</v>
      </c>
      <c r="O151" s="8">
        <v>97</v>
      </c>
      <c r="P151" s="9">
        <v>963</v>
      </c>
    </row>
    <row r="152" spans="2:16" ht="10.5" customHeight="1">
      <c r="B152" s="3"/>
      <c r="G152" s="8"/>
      <c r="H152" s="10"/>
      <c r="I152" s="3"/>
      <c r="J152" s="3"/>
      <c r="K152" s="49">
        <v>392</v>
      </c>
      <c r="L152" s="49"/>
      <c r="N152" s="7" t="s">
        <v>352</v>
      </c>
      <c r="O152" s="8" t="s">
        <v>767</v>
      </c>
      <c r="P152" s="9" t="s">
        <v>767</v>
      </c>
    </row>
    <row r="153" spans="2:16" ht="10.5" customHeight="1">
      <c r="B153" s="3"/>
      <c r="C153" s="21">
        <v>30</v>
      </c>
      <c r="D153" s="21"/>
      <c r="E153" s="50" t="s">
        <v>275</v>
      </c>
      <c r="F153" s="50"/>
      <c r="G153" s="8">
        <f>SUM(G154:G162)</f>
        <v>665</v>
      </c>
      <c r="H153" s="10">
        <f>SUM(H154:H162)</f>
        <v>25973</v>
      </c>
      <c r="I153" s="3"/>
      <c r="J153" s="3"/>
      <c r="K153" s="49">
        <v>393</v>
      </c>
      <c r="L153" s="49"/>
      <c r="M153" s="7"/>
      <c r="N153" s="7" t="s">
        <v>354</v>
      </c>
      <c r="O153" s="8">
        <v>21</v>
      </c>
      <c r="P153" s="9">
        <v>235</v>
      </c>
    </row>
    <row r="154" spans="2:16" ht="10.5" customHeight="1">
      <c r="B154" s="3"/>
      <c r="C154" s="49">
        <v>301</v>
      </c>
      <c r="D154" s="49"/>
      <c r="E154" s="7"/>
      <c r="F154" s="12" t="s">
        <v>277</v>
      </c>
      <c r="G154" s="8">
        <v>282</v>
      </c>
      <c r="H154" s="10">
        <v>7248</v>
      </c>
      <c r="I154" s="3"/>
      <c r="J154" s="3"/>
      <c r="K154" s="6"/>
      <c r="L154" s="6"/>
      <c r="M154" s="7"/>
      <c r="O154" s="8"/>
      <c r="P154" s="9"/>
    </row>
    <row r="155" spans="2:16" ht="10.5" customHeight="1">
      <c r="B155" s="3"/>
      <c r="C155" s="49">
        <v>302</v>
      </c>
      <c r="D155" s="49"/>
      <c r="E155" s="7"/>
      <c r="F155" s="7" t="s">
        <v>278</v>
      </c>
      <c r="G155" s="8">
        <v>88</v>
      </c>
      <c r="H155" s="10">
        <v>3904</v>
      </c>
      <c r="I155" s="3"/>
      <c r="J155" s="21" t="s">
        <v>281</v>
      </c>
      <c r="K155" s="21"/>
      <c r="L155" s="50" t="s">
        <v>516</v>
      </c>
      <c r="M155" s="50"/>
      <c r="N155" s="50"/>
      <c r="O155" s="8">
        <f>SUM(O157,O161,O170,O177,O183,O187,O192,O202)</f>
        <v>2316</v>
      </c>
      <c r="P155" s="27">
        <f>SUM(P157,P161,P170,P177,P183,P187,P192,P202)</f>
        <v>40078</v>
      </c>
    </row>
    <row r="156" spans="2:16" ht="10.5" customHeight="1">
      <c r="B156" s="3"/>
      <c r="C156" s="49">
        <v>303</v>
      </c>
      <c r="D156" s="49"/>
      <c r="E156" s="7"/>
      <c r="F156" s="7" t="s">
        <v>279</v>
      </c>
      <c r="G156" s="8">
        <v>13</v>
      </c>
      <c r="H156" s="10">
        <v>494</v>
      </c>
      <c r="I156" s="3"/>
      <c r="J156" s="3"/>
      <c r="K156" s="6"/>
      <c r="L156" s="6"/>
      <c r="M156" s="7"/>
      <c r="N156" s="7"/>
      <c r="O156" s="8"/>
      <c r="P156" s="9"/>
    </row>
    <row r="157" spans="2:16" ht="10.5" customHeight="1">
      <c r="B157" s="3"/>
      <c r="C157" s="49">
        <v>304</v>
      </c>
      <c r="D157" s="49"/>
      <c r="E157" s="7"/>
      <c r="F157" s="12" t="s">
        <v>280</v>
      </c>
      <c r="G157" s="8">
        <v>44</v>
      </c>
      <c r="H157" s="10">
        <v>2966</v>
      </c>
      <c r="I157" s="3"/>
      <c r="J157" s="3"/>
      <c r="K157" s="21">
        <v>40</v>
      </c>
      <c r="L157" s="21"/>
      <c r="M157" s="50" t="s">
        <v>284</v>
      </c>
      <c r="N157" s="50"/>
      <c r="O157" s="8">
        <f>SUM(O158:O159)</f>
        <v>114</v>
      </c>
      <c r="P157" s="27">
        <f>SUM(P158:P159)</f>
        <v>2735</v>
      </c>
    </row>
    <row r="158" spans="2:16" ht="10.5" customHeight="1">
      <c r="B158" s="3"/>
      <c r="C158" s="49">
        <v>305</v>
      </c>
      <c r="D158" s="49"/>
      <c r="E158" s="7"/>
      <c r="F158" s="7" t="s">
        <v>282</v>
      </c>
      <c r="G158" s="8">
        <v>12</v>
      </c>
      <c r="H158" s="10">
        <v>106</v>
      </c>
      <c r="I158" s="3"/>
      <c r="J158" s="3"/>
      <c r="K158" s="49">
        <v>401</v>
      </c>
      <c r="L158" s="49"/>
      <c r="M158" s="7"/>
      <c r="N158" s="7" t="s">
        <v>736</v>
      </c>
      <c r="O158" s="8">
        <v>1</v>
      </c>
      <c r="P158" s="9">
        <v>7</v>
      </c>
    </row>
    <row r="159" spans="2:16" ht="10.5" customHeight="1">
      <c r="B159" s="3"/>
      <c r="C159" s="49">
        <v>306</v>
      </c>
      <c r="D159" s="49"/>
      <c r="E159" s="7"/>
      <c r="F159" s="7" t="s">
        <v>283</v>
      </c>
      <c r="G159" s="8">
        <v>16</v>
      </c>
      <c r="H159" s="10">
        <v>2237</v>
      </c>
      <c r="I159" s="3"/>
      <c r="J159" s="3"/>
      <c r="K159" s="49">
        <v>402</v>
      </c>
      <c r="L159" s="49"/>
      <c r="M159" s="7"/>
      <c r="N159" s="7" t="s">
        <v>737</v>
      </c>
      <c r="O159" s="8">
        <v>113</v>
      </c>
      <c r="P159" s="9">
        <v>2728</v>
      </c>
    </row>
    <row r="160" spans="2:16" ht="10.5" customHeight="1">
      <c r="B160" s="3"/>
      <c r="C160" s="49">
        <v>307</v>
      </c>
      <c r="D160" s="49"/>
      <c r="E160" s="7"/>
      <c r="F160" s="7" t="s">
        <v>285</v>
      </c>
      <c r="G160" s="8">
        <v>7</v>
      </c>
      <c r="H160" s="10">
        <v>131</v>
      </c>
      <c r="I160" s="3"/>
      <c r="J160" s="3"/>
      <c r="K160" s="6"/>
      <c r="L160" s="6"/>
      <c r="M160" s="7"/>
      <c r="N160" s="7"/>
      <c r="O160" s="8"/>
      <c r="P160" s="9"/>
    </row>
    <row r="161" spans="2:16" ht="10.5" customHeight="1">
      <c r="B161" s="3"/>
      <c r="C161" s="49">
        <v>308</v>
      </c>
      <c r="D161" s="49"/>
      <c r="E161" s="7"/>
      <c r="F161" s="12" t="s">
        <v>740</v>
      </c>
      <c r="G161" s="8">
        <v>188</v>
      </c>
      <c r="H161" s="10">
        <v>8444</v>
      </c>
      <c r="I161" s="3"/>
      <c r="J161" s="3"/>
      <c r="K161" s="21">
        <v>41</v>
      </c>
      <c r="L161" s="21"/>
      <c r="M161" s="50" t="s">
        <v>287</v>
      </c>
      <c r="N161" s="50"/>
      <c r="O161" s="8">
        <f>SUM(O162,O166:O168)</f>
        <v>347</v>
      </c>
      <c r="P161" s="27">
        <f>SUM(P162,P166:P168)</f>
        <v>7732</v>
      </c>
    </row>
    <row r="162" spans="2:16" ht="10.5" customHeight="1">
      <c r="B162" s="3"/>
      <c r="C162" s="49">
        <v>309</v>
      </c>
      <c r="D162" s="49"/>
      <c r="E162" s="7"/>
      <c r="F162" s="7" t="s">
        <v>286</v>
      </c>
      <c r="G162" s="8">
        <v>15</v>
      </c>
      <c r="H162" s="10">
        <v>443</v>
      </c>
      <c r="I162" s="3"/>
      <c r="J162" s="3"/>
      <c r="K162" s="49">
        <v>411</v>
      </c>
      <c r="L162" s="49"/>
      <c r="M162" s="7"/>
      <c r="N162" s="7" t="s">
        <v>732</v>
      </c>
      <c r="O162" s="8">
        <f>SUM(O163:O165)</f>
        <v>346</v>
      </c>
      <c r="P162" s="27">
        <f>SUM(P163:P165)</f>
        <v>7690</v>
      </c>
    </row>
    <row r="163" spans="2:16" ht="10.5" customHeight="1">
      <c r="B163" s="3"/>
      <c r="C163" s="3"/>
      <c r="D163" s="3"/>
      <c r="E163" s="7"/>
      <c r="F163" s="7"/>
      <c r="G163" s="8"/>
      <c r="H163" s="10"/>
      <c r="I163" s="3"/>
      <c r="J163" s="3"/>
      <c r="K163" s="6"/>
      <c r="L163" s="49" t="s">
        <v>729</v>
      </c>
      <c r="M163" s="49"/>
      <c r="N163" s="7" t="s">
        <v>733</v>
      </c>
      <c r="O163" s="8">
        <v>40</v>
      </c>
      <c r="P163" s="9">
        <v>1659</v>
      </c>
    </row>
    <row r="164" spans="2:16" ht="10.5" customHeight="1">
      <c r="B164" s="3"/>
      <c r="C164" s="21">
        <v>31</v>
      </c>
      <c r="D164" s="21"/>
      <c r="E164" s="50" t="s">
        <v>288</v>
      </c>
      <c r="F164" s="50"/>
      <c r="G164" s="8">
        <f>SUM(G165:G170)</f>
        <v>853</v>
      </c>
      <c r="H164" s="10">
        <f>SUM(H165:H170)</f>
        <v>27486</v>
      </c>
      <c r="I164" s="3"/>
      <c r="J164" s="3"/>
      <c r="K164" s="3"/>
      <c r="L164" s="49" t="s">
        <v>730</v>
      </c>
      <c r="M164" s="49"/>
      <c r="N164" s="7" t="s">
        <v>289</v>
      </c>
      <c r="O164" s="8">
        <v>288</v>
      </c>
      <c r="P164" s="9">
        <v>4236</v>
      </c>
    </row>
    <row r="165" spans="2:16" ht="10.5" customHeight="1">
      <c r="B165" s="3"/>
      <c r="C165" s="49">
        <v>311</v>
      </c>
      <c r="D165" s="49"/>
      <c r="E165" s="7"/>
      <c r="F165" s="7" t="s">
        <v>290</v>
      </c>
      <c r="G165" s="8">
        <v>683</v>
      </c>
      <c r="H165" s="10">
        <v>19890</v>
      </c>
      <c r="I165" s="3"/>
      <c r="J165" s="3"/>
      <c r="L165" s="49" t="s">
        <v>731</v>
      </c>
      <c r="M165" s="49"/>
      <c r="N165" s="7" t="s">
        <v>291</v>
      </c>
      <c r="O165" s="8">
        <v>18</v>
      </c>
      <c r="P165" s="9">
        <v>1795</v>
      </c>
    </row>
    <row r="166" spans="2:16" ht="10.5" customHeight="1">
      <c r="B166" s="3"/>
      <c r="C166" s="49">
        <v>312</v>
      </c>
      <c r="D166" s="49"/>
      <c r="E166" s="7"/>
      <c r="F166" s="7" t="s">
        <v>292</v>
      </c>
      <c r="G166" s="8">
        <v>18</v>
      </c>
      <c r="H166" s="10">
        <v>370</v>
      </c>
      <c r="I166" s="3"/>
      <c r="J166" s="3"/>
      <c r="K166" s="49">
        <v>412</v>
      </c>
      <c r="L166" s="49"/>
      <c r="M166" s="7"/>
      <c r="N166" s="7" t="s">
        <v>293</v>
      </c>
      <c r="O166" s="8">
        <v>1</v>
      </c>
      <c r="P166" s="9">
        <v>42</v>
      </c>
    </row>
    <row r="167" spans="2:16" ht="10.5" customHeight="1">
      <c r="B167" s="3"/>
      <c r="C167" s="49">
        <v>313</v>
      </c>
      <c r="D167" s="49"/>
      <c r="E167" s="7"/>
      <c r="F167" s="7" t="s">
        <v>294</v>
      </c>
      <c r="G167" s="8">
        <v>44</v>
      </c>
      <c r="H167" s="10">
        <v>514</v>
      </c>
      <c r="I167" s="3"/>
      <c r="J167" s="3"/>
      <c r="K167" s="49">
        <v>413</v>
      </c>
      <c r="L167" s="49"/>
      <c r="M167" s="7"/>
      <c r="N167" s="7" t="s">
        <v>734</v>
      </c>
      <c r="O167" s="8" t="s">
        <v>767</v>
      </c>
      <c r="P167" s="9" t="s">
        <v>767</v>
      </c>
    </row>
    <row r="168" spans="2:16" ht="10.5" customHeight="1">
      <c r="B168" s="3"/>
      <c r="C168" s="49">
        <v>314</v>
      </c>
      <c r="D168" s="49"/>
      <c r="E168" s="7"/>
      <c r="F168" s="12" t="s">
        <v>295</v>
      </c>
      <c r="G168" s="8">
        <v>13</v>
      </c>
      <c r="H168" s="10">
        <v>79</v>
      </c>
      <c r="I168" s="3"/>
      <c r="J168" s="3"/>
      <c r="K168" s="49">
        <v>414</v>
      </c>
      <c r="L168" s="49"/>
      <c r="M168" s="7"/>
      <c r="N168" s="7" t="s">
        <v>735</v>
      </c>
      <c r="O168" s="8" t="s">
        <v>767</v>
      </c>
      <c r="P168" s="9" t="s">
        <v>767</v>
      </c>
    </row>
    <row r="169" spans="2:16" ht="10.5" customHeight="1">
      <c r="B169" s="3"/>
      <c r="C169" s="49">
        <v>315</v>
      </c>
      <c r="D169" s="49"/>
      <c r="E169" s="7"/>
      <c r="F169" s="7" t="s">
        <v>296</v>
      </c>
      <c r="G169" s="8">
        <v>60</v>
      </c>
      <c r="H169" s="10">
        <v>6111</v>
      </c>
      <c r="I169" s="3"/>
      <c r="J169" s="3"/>
      <c r="O169" s="8"/>
      <c r="P169" s="9"/>
    </row>
    <row r="170" spans="2:16" ht="10.5" customHeight="1">
      <c r="B170" s="3"/>
      <c r="C170" s="49">
        <v>319</v>
      </c>
      <c r="D170" s="49"/>
      <c r="E170" s="7"/>
      <c r="F170" s="7" t="s">
        <v>298</v>
      </c>
      <c r="G170" s="8">
        <v>35</v>
      </c>
      <c r="H170" s="10">
        <v>522</v>
      </c>
      <c r="I170" s="3"/>
      <c r="J170" s="3"/>
      <c r="K170" s="21">
        <v>42</v>
      </c>
      <c r="L170" s="21"/>
      <c r="M170" s="50" t="s">
        <v>297</v>
      </c>
      <c r="N170" s="50"/>
      <c r="O170" s="8">
        <f>SUM(O171:O175)</f>
        <v>1021</v>
      </c>
      <c r="P170" s="27">
        <f>SUM(P171:P175)</f>
        <v>17473</v>
      </c>
    </row>
    <row r="171" spans="2:16" ht="10.5" customHeight="1">
      <c r="B171" s="3"/>
      <c r="G171" s="8"/>
      <c r="H171" s="10"/>
      <c r="I171" s="3"/>
      <c r="J171" s="3"/>
      <c r="K171" s="49">
        <v>421</v>
      </c>
      <c r="L171" s="49"/>
      <c r="M171" s="7"/>
      <c r="N171" s="7" t="s">
        <v>299</v>
      </c>
      <c r="O171" s="8">
        <v>753</v>
      </c>
      <c r="P171" s="9">
        <v>14827</v>
      </c>
    </row>
    <row r="172" spans="2:16" ht="10.5" customHeight="1">
      <c r="B172" s="3"/>
      <c r="C172" s="21">
        <v>32</v>
      </c>
      <c r="D172" s="21"/>
      <c r="E172" s="50" t="s">
        <v>301</v>
      </c>
      <c r="F172" s="50"/>
      <c r="G172" s="8">
        <f>SUM(G173:G179)</f>
        <v>81</v>
      </c>
      <c r="H172" s="10">
        <f>SUM(H173:H179)</f>
        <v>2234</v>
      </c>
      <c r="I172" s="3"/>
      <c r="J172" s="3"/>
      <c r="K172" s="49">
        <v>422</v>
      </c>
      <c r="L172" s="49"/>
      <c r="M172" s="7"/>
      <c r="N172" s="7" t="s">
        <v>300</v>
      </c>
      <c r="O172" s="8">
        <v>181</v>
      </c>
      <c r="P172" s="9">
        <v>2255</v>
      </c>
    </row>
    <row r="173" spans="2:16" ht="10.5" customHeight="1">
      <c r="B173" s="3"/>
      <c r="C173" s="49">
        <v>321</v>
      </c>
      <c r="D173" s="49"/>
      <c r="E173" s="7"/>
      <c r="F173" s="11" t="s">
        <v>303</v>
      </c>
      <c r="G173" s="8">
        <v>36</v>
      </c>
      <c r="H173" s="10">
        <v>248</v>
      </c>
      <c r="I173" s="3"/>
      <c r="J173" s="3"/>
      <c r="K173" s="49">
        <v>423</v>
      </c>
      <c r="L173" s="49"/>
      <c r="M173" s="7"/>
      <c r="N173" s="7" t="s">
        <v>727</v>
      </c>
      <c r="O173" s="8">
        <v>7</v>
      </c>
      <c r="P173" s="9">
        <v>44</v>
      </c>
    </row>
    <row r="174" spans="2:16" ht="10.5" customHeight="1">
      <c r="B174" s="3"/>
      <c r="C174" s="49">
        <v>322</v>
      </c>
      <c r="D174" s="49"/>
      <c r="E174" s="7"/>
      <c r="F174" s="7" t="s">
        <v>304</v>
      </c>
      <c r="G174" s="8">
        <v>2</v>
      </c>
      <c r="H174" s="10">
        <v>15</v>
      </c>
      <c r="I174" s="3"/>
      <c r="J174" s="3"/>
      <c r="K174" s="49">
        <v>424</v>
      </c>
      <c r="L174" s="49"/>
      <c r="N174" s="7" t="s">
        <v>302</v>
      </c>
      <c r="O174" s="8">
        <v>79</v>
      </c>
      <c r="P174" s="9">
        <v>342</v>
      </c>
    </row>
    <row r="175" spans="2:16" ht="10.5" customHeight="1">
      <c r="B175" s="3"/>
      <c r="C175" s="49">
        <v>323</v>
      </c>
      <c r="D175" s="49"/>
      <c r="E175" s="7"/>
      <c r="F175" s="7" t="s">
        <v>305</v>
      </c>
      <c r="G175" s="8">
        <v>20</v>
      </c>
      <c r="H175" s="10">
        <v>483</v>
      </c>
      <c r="I175" s="3"/>
      <c r="J175" s="3"/>
      <c r="K175" s="49">
        <v>425</v>
      </c>
      <c r="L175" s="49"/>
      <c r="M175" s="7"/>
      <c r="N175" s="7" t="s">
        <v>728</v>
      </c>
      <c r="O175" s="8">
        <v>1</v>
      </c>
      <c r="P175" s="9">
        <v>5</v>
      </c>
    </row>
    <row r="176" spans="2:16" ht="10.5" customHeight="1">
      <c r="B176" s="3"/>
      <c r="C176" s="49">
        <v>324</v>
      </c>
      <c r="D176" s="49"/>
      <c r="E176" s="7"/>
      <c r="F176" s="7" t="s">
        <v>306</v>
      </c>
      <c r="G176" s="8">
        <v>1</v>
      </c>
      <c r="H176" s="10">
        <v>6</v>
      </c>
      <c r="I176" s="3"/>
      <c r="J176" s="3"/>
      <c r="K176" s="6"/>
      <c r="L176" s="6"/>
      <c r="M176" s="7"/>
      <c r="O176" s="8"/>
      <c r="P176" s="9"/>
    </row>
    <row r="177" spans="2:16" ht="10.5" customHeight="1">
      <c r="B177" s="3"/>
      <c r="C177" s="49">
        <v>325</v>
      </c>
      <c r="D177" s="49"/>
      <c r="E177" s="7"/>
      <c r="F177" s="7" t="s">
        <v>308</v>
      </c>
      <c r="G177" s="8">
        <v>8</v>
      </c>
      <c r="H177" s="10">
        <v>135</v>
      </c>
      <c r="I177" s="3"/>
      <c r="J177" s="3"/>
      <c r="K177" s="21">
        <v>43</v>
      </c>
      <c r="L177" s="21"/>
      <c r="M177" s="50" t="s">
        <v>307</v>
      </c>
      <c r="N177" s="50"/>
      <c r="O177" s="8">
        <f>SUM(O178:O181)</f>
        <v>5</v>
      </c>
      <c r="P177" s="27">
        <f>SUM(P178:P181)</f>
        <v>459</v>
      </c>
    </row>
    <row r="178" spans="2:16" ht="10.5" customHeight="1">
      <c r="B178" s="3"/>
      <c r="C178" s="49">
        <v>326</v>
      </c>
      <c r="D178" s="49"/>
      <c r="E178" s="7"/>
      <c r="F178" s="7" t="s">
        <v>309</v>
      </c>
      <c r="G178" s="8">
        <v>3</v>
      </c>
      <c r="H178" s="10">
        <v>393</v>
      </c>
      <c r="I178" s="3"/>
      <c r="J178" s="3"/>
      <c r="K178" s="49">
        <v>431</v>
      </c>
      <c r="L178" s="49"/>
      <c r="M178" s="7"/>
      <c r="N178" s="7" t="s">
        <v>725</v>
      </c>
      <c r="O178" s="8" t="s">
        <v>767</v>
      </c>
      <c r="P178" s="9" t="s">
        <v>767</v>
      </c>
    </row>
    <row r="179" spans="2:16" ht="10.5" customHeight="1">
      <c r="B179" s="3"/>
      <c r="C179" s="49">
        <v>327</v>
      </c>
      <c r="D179" s="49"/>
      <c r="E179" s="7"/>
      <c r="F179" s="7" t="s">
        <v>310</v>
      </c>
      <c r="G179" s="8">
        <v>11</v>
      </c>
      <c r="H179" s="10">
        <v>954</v>
      </c>
      <c r="I179" s="3"/>
      <c r="J179" s="3"/>
      <c r="K179" s="49">
        <v>432</v>
      </c>
      <c r="L179" s="49"/>
      <c r="M179" s="7"/>
      <c r="N179" s="7" t="s">
        <v>726</v>
      </c>
      <c r="O179" s="8" t="s">
        <v>767</v>
      </c>
      <c r="P179" s="9" t="s">
        <v>767</v>
      </c>
    </row>
    <row r="180" spans="2:16" ht="10.5" customHeight="1">
      <c r="B180" s="3"/>
      <c r="G180" s="8"/>
      <c r="H180" s="10"/>
      <c r="I180" s="3"/>
      <c r="J180" s="3"/>
      <c r="K180" s="49">
        <v>433</v>
      </c>
      <c r="L180" s="49"/>
      <c r="M180" s="7"/>
      <c r="N180" s="7" t="s">
        <v>311</v>
      </c>
      <c r="O180" s="8">
        <v>5</v>
      </c>
      <c r="P180" s="9">
        <v>459</v>
      </c>
    </row>
    <row r="181" spans="2:16" ht="10.5" customHeight="1">
      <c r="B181" s="3"/>
      <c r="C181" s="21">
        <v>33</v>
      </c>
      <c r="D181" s="21"/>
      <c r="E181" s="50" t="s">
        <v>313</v>
      </c>
      <c r="F181" s="50"/>
      <c r="G181" s="8" t="s">
        <v>770</v>
      </c>
      <c r="H181" s="10" t="s">
        <v>769</v>
      </c>
      <c r="I181" s="3"/>
      <c r="J181" s="3"/>
      <c r="K181" s="49">
        <v>434</v>
      </c>
      <c r="L181" s="49"/>
      <c r="M181" s="7"/>
      <c r="N181" s="7" t="s">
        <v>312</v>
      </c>
      <c r="O181" s="8" t="s">
        <v>767</v>
      </c>
      <c r="P181" s="9" t="s">
        <v>767</v>
      </c>
    </row>
    <row r="182" spans="2:16" ht="10.5" customHeight="1">
      <c r="B182" s="3"/>
      <c r="C182" s="49">
        <v>331</v>
      </c>
      <c r="D182" s="49"/>
      <c r="E182" s="7"/>
      <c r="F182" s="7" t="s">
        <v>314</v>
      </c>
      <c r="G182" s="8" t="s">
        <v>770</v>
      </c>
      <c r="H182" s="10" t="s">
        <v>769</v>
      </c>
      <c r="I182" s="3"/>
      <c r="J182" s="3"/>
      <c r="K182" s="6"/>
      <c r="L182" s="6"/>
      <c r="M182" s="7"/>
      <c r="O182" s="8"/>
      <c r="P182" s="9"/>
    </row>
    <row r="183" spans="2:16" ht="10.5" customHeight="1">
      <c r="B183" s="3"/>
      <c r="C183" s="49">
        <v>332</v>
      </c>
      <c r="D183" s="49"/>
      <c r="E183" s="7"/>
      <c r="F183" s="7" t="s">
        <v>316</v>
      </c>
      <c r="G183" s="8" t="s">
        <v>770</v>
      </c>
      <c r="H183" s="10" t="s">
        <v>769</v>
      </c>
      <c r="I183" s="3"/>
      <c r="J183" s="3"/>
      <c r="K183" s="21">
        <v>44</v>
      </c>
      <c r="L183" s="21"/>
      <c r="M183" s="50" t="s">
        <v>315</v>
      </c>
      <c r="N183" s="50"/>
      <c r="O183" s="8">
        <f>SUM(O184:O185)</f>
        <v>3</v>
      </c>
      <c r="P183" s="27">
        <f>SUM(P184:P185)</f>
        <v>127</v>
      </c>
    </row>
    <row r="184" spans="2:16" ht="10.5" customHeight="1">
      <c r="B184" s="3"/>
      <c r="C184" s="49">
        <v>333</v>
      </c>
      <c r="D184" s="49"/>
      <c r="E184" s="7"/>
      <c r="F184" s="7" t="s">
        <v>318</v>
      </c>
      <c r="G184" s="8" t="s">
        <v>770</v>
      </c>
      <c r="H184" s="10" t="s">
        <v>769</v>
      </c>
      <c r="I184" s="3"/>
      <c r="J184" s="3"/>
      <c r="K184" s="49">
        <v>441</v>
      </c>
      <c r="L184" s="49"/>
      <c r="N184" s="7" t="s">
        <v>317</v>
      </c>
      <c r="O184" s="8">
        <v>3</v>
      </c>
      <c r="P184" s="9">
        <v>127</v>
      </c>
    </row>
    <row r="185" spans="2:16" ht="10.5" customHeight="1">
      <c r="B185" s="3"/>
      <c r="C185" s="49">
        <v>334</v>
      </c>
      <c r="D185" s="49"/>
      <c r="E185" s="7"/>
      <c r="F185" s="17" t="s">
        <v>320</v>
      </c>
      <c r="G185" s="8" t="s">
        <v>770</v>
      </c>
      <c r="H185" s="10" t="s">
        <v>769</v>
      </c>
      <c r="I185" s="3"/>
      <c r="J185" s="3"/>
      <c r="K185" s="49">
        <v>442</v>
      </c>
      <c r="L185" s="49"/>
      <c r="M185" s="7"/>
      <c r="N185" s="12" t="s">
        <v>319</v>
      </c>
      <c r="O185" s="8" t="s">
        <v>767</v>
      </c>
      <c r="P185" s="9" t="s">
        <v>767</v>
      </c>
    </row>
    <row r="186" spans="2:16" ht="10.5" customHeight="1">
      <c r="B186" s="3"/>
      <c r="C186" s="49">
        <v>335</v>
      </c>
      <c r="D186" s="49"/>
      <c r="E186" s="7"/>
      <c r="F186" s="26" t="s">
        <v>321</v>
      </c>
      <c r="G186" s="8" t="s">
        <v>770</v>
      </c>
      <c r="H186" s="10" t="s">
        <v>769</v>
      </c>
      <c r="I186" s="3"/>
      <c r="J186" s="3"/>
      <c r="K186" s="6"/>
      <c r="L186" s="6"/>
      <c r="M186" s="7"/>
      <c r="N186" s="7"/>
      <c r="O186" s="8"/>
      <c r="P186" s="9"/>
    </row>
    <row r="187" spans="2:16" ht="10.5" customHeight="1">
      <c r="B187" s="3"/>
      <c r="C187" s="49">
        <v>336</v>
      </c>
      <c r="D187" s="49"/>
      <c r="E187" s="7"/>
      <c r="F187" s="18" t="s">
        <v>323</v>
      </c>
      <c r="G187" s="8" t="s">
        <v>770</v>
      </c>
      <c r="H187" s="10" t="s">
        <v>769</v>
      </c>
      <c r="I187" s="3"/>
      <c r="J187" s="3"/>
      <c r="K187" s="21">
        <v>45</v>
      </c>
      <c r="L187" s="21"/>
      <c r="M187" s="50" t="s">
        <v>322</v>
      </c>
      <c r="N187" s="50"/>
      <c r="O187" s="8">
        <f>SUM(O188:O190)</f>
        <v>57</v>
      </c>
      <c r="P187" s="27">
        <f>SUM(P188:P190)</f>
        <v>575</v>
      </c>
    </row>
    <row r="188" spans="3:16" ht="10.5" customHeight="1">
      <c r="C188" s="49">
        <v>337</v>
      </c>
      <c r="D188" s="49"/>
      <c r="E188" s="7"/>
      <c r="F188" s="7" t="s">
        <v>325</v>
      </c>
      <c r="G188" s="8" t="s">
        <v>770</v>
      </c>
      <c r="H188" s="10" t="s">
        <v>769</v>
      </c>
      <c r="I188" s="3"/>
      <c r="J188" s="3"/>
      <c r="K188" s="49">
        <v>451</v>
      </c>
      <c r="L188" s="49"/>
      <c r="N188" s="7" t="s">
        <v>324</v>
      </c>
      <c r="O188" s="8">
        <v>48</v>
      </c>
      <c r="P188" s="9">
        <v>455</v>
      </c>
    </row>
    <row r="189" spans="2:16" ht="10.5" customHeight="1">
      <c r="B189" s="3"/>
      <c r="C189" s="49">
        <v>339</v>
      </c>
      <c r="D189" s="49"/>
      <c r="E189" s="7"/>
      <c r="F189" s="7" t="s">
        <v>327</v>
      </c>
      <c r="G189" s="8" t="s">
        <v>770</v>
      </c>
      <c r="H189" s="10" t="s">
        <v>769</v>
      </c>
      <c r="I189" s="3"/>
      <c r="J189" s="3"/>
      <c r="K189" s="49">
        <v>452</v>
      </c>
      <c r="L189" s="49"/>
      <c r="M189" s="7"/>
      <c r="N189" s="7" t="s">
        <v>326</v>
      </c>
      <c r="O189" s="8">
        <v>9</v>
      </c>
      <c r="P189" s="9">
        <v>120</v>
      </c>
    </row>
    <row r="190" spans="2:16" ht="10.5" customHeight="1">
      <c r="B190" s="3"/>
      <c r="G190" s="8"/>
      <c r="H190" s="10"/>
      <c r="I190" s="3"/>
      <c r="J190" s="3"/>
      <c r="K190" s="49">
        <v>453</v>
      </c>
      <c r="L190" s="49"/>
      <c r="M190" s="7"/>
      <c r="N190" s="7" t="s">
        <v>328</v>
      </c>
      <c r="O190" s="8" t="s">
        <v>767</v>
      </c>
      <c r="P190" s="9" t="s">
        <v>767</v>
      </c>
    </row>
    <row r="191" spans="2:16" ht="10.5" customHeight="1">
      <c r="B191" s="3"/>
      <c r="C191" s="21">
        <v>34</v>
      </c>
      <c r="D191" s="21"/>
      <c r="E191" s="50" t="s">
        <v>329</v>
      </c>
      <c r="F191" s="50"/>
      <c r="G191" s="8">
        <f>SUM(G192:G198)</f>
        <v>759</v>
      </c>
      <c r="H191" s="10">
        <f>SUM(H192:H198)</f>
        <v>4823</v>
      </c>
      <c r="I191" s="3"/>
      <c r="J191" s="3"/>
      <c r="K191" s="6"/>
      <c r="L191" s="6"/>
      <c r="M191" s="7"/>
      <c r="N191" s="7"/>
      <c r="O191" s="8"/>
      <c r="P191" s="9"/>
    </row>
    <row r="192" spans="2:16" ht="10.5" customHeight="1">
      <c r="B192" s="3"/>
      <c r="C192" s="49">
        <v>341</v>
      </c>
      <c r="D192" s="49"/>
      <c r="E192" s="7"/>
      <c r="F192" s="12" t="s">
        <v>331</v>
      </c>
      <c r="G192" s="8">
        <v>14</v>
      </c>
      <c r="H192" s="10">
        <v>43</v>
      </c>
      <c r="I192" s="3"/>
      <c r="J192" s="3"/>
      <c r="K192" s="21">
        <v>46</v>
      </c>
      <c r="L192" s="21"/>
      <c r="M192" s="50" t="s">
        <v>330</v>
      </c>
      <c r="N192" s="50"/>
      <c r="O192" s="8">
        <f>SUM(O193:O200)</f>
        <v>278</v>
      </c>
      <c r="P192" s="27">
        <f>SUM(P193:P200)</f>
        <v>2872</v>
      </c>
    </row>
    <row r="193" spans="2:16" ht="10.5" customHeight="1">
      <c r="B193" s="3"/>
      <c r="C193" s="49">
        <v>342</v>
      </c>
      <c r="D193" s="49"/>
      <c r="E193" s="7"/>
      <c r="F193" s="7" t="s">
        <v>738</v>
      </c>
      <c r="G193" s="8">
        <v>41</v>
      </c>
      <c r="H193" s="10">
        <v>629</v>
      </c>
      <c r="I193" s="3"/>
      <c r="J193" s="3"/>
      <c r="K193" s="49">
        <v>461</v>
      </c>
      <c r="L193" s="49"/>
      <c r="M193" s="3"/>
      <c r="N193" s="7" t="s">
        <v>333</v>
      </c>
      <c r="O193" s="8" t="s">
        <v>767</v>
      </c>
      <c r="P193" s="9" t="s">
        <v>767</v>
      </c>
    </row>
    <row r="194" spans="2:16" ht="10.5" customHeight="1">
      <c r="B194" s="3"/>
      <c r="C194" s="49">
        <v>343</v>
      </c>
      <c r="D194" s="49"/>
      <c r="E194" s="7"/>
      <c r="F194" s="7" t="s">
        <v>739</v>
      </c>
      <c r="G194" s="8">
        <v>119</v>
      </c>
      <c r="H194" s="10">
        <v>1413</v>
      </c>
      <c r="I194" s="3"/>
      <c r="K194" s="49">
        <v>462</v>
      </c>
      <c r="L194" s="49"/>
      <c r="N194" s="17" t="s">
        <v>724</v>
      </c>
      <c r="O194" s="8">
        <v>20</v>
      </c>
      <c r="P194" s="9">
        <v>127</v>
      </c>
    </row>
    <row r="195" spans="2:16" ht="10.5" customHeight="1">
      <c r="B195" s="3"/>
      <c r="C195" s="49">
        <v>344</v>
      </c>
      <c r="D195" s="49"/>
      <c r="E195" s="3"/>
      <c r="F195" s="26" t="s">
        <v>336</v>
      </c>
      <c r="G195" s="8">
        <v>43</v>
      </c>
      <c r="H195" s="10">
        <v>354</v>
      </c>
      <c r="I195" s="3"/>
      <c r="J195" s="3"/>
      <c r="K195" s="49">
        <v>463</v>
      </c>
      <c r="L195" s="49"/>
      <c r="M195" s="3"/>
      <c r="N195" s="7" t="s">
        <v>334</v>
      </c>
      <c r="O195" s="8">
        <v>4</v>
      </c>
      <c r="P195" s="9">
        <v>23</v>
      </c>
    </row>
    <row r="196" spans="2:16" ht="10.5" customHeight="1">
      <c r="B196" s="3"/>
      <c r="C196" s="49">
        <v>345</v>
      </c>
      <c r="D196" s="49"/>
      <c r="E196" s="3"/>
      <c r="F196" s="11" t="s">
        <v>338</v>
      </c>
      <c r="G196" s="8">
        <v>52</v>
      </c>
      <c r="H196" s="10">
        <v>269</v>
      </c>
      <c r="I196" s="3"/>
      <c r="J196" s="3"/>
      <c r="K196" s="49">
        <v>464</v>
      </c>
      <c r="L196" s="49"/>
      <c r="N196" s="7" t="s">
        <v>332</v>
      </c>
      <c r="O196" s="8">
        <v>168</v>
      </c>
      <c r="P196" s="9">
        <v>1701</v>
      </c>
    </row>
    <row r="197" spans="2:16" ht="10.5" customHeight="1">
      <c r="B197" s="3"/>
      <c r="C197" s="49">
        <v>346</v>
      </c>
      <c r="D197" s="49"/>
      <c r="E197" s="3"/>
      <c r="F197" s="7" t="s">
        <v>340</v>
      </c>
      <c r="G197" s="8">
        <v>77</v>
      </c>
      <c r="H197" s="10">
        <v>235</v>
      </c>
      <c r="I197" s="3"/>
      <c r="J197" s="3"/>
      <c r="K197" s="49">
        <v>465</v>
      </c>
      <c r="L197" s="49"/>
      <c r="M197" s="3"/>
      <c r="N197" s="7" t="s">
        <v>335</v>
      </c>
      <c r="O197" s="8">
        <v>1</v>
      </c>
      <c r="P197" s="9">
        <v>6</v>
      </c>
    </row>
    <row r="198" spans="2:16" ht="10.5" customHeight="1">
      <c r="B198" s="3"/>
      <c r="C198" s="49">
        <v>349</v>
      </c>
      <c r="D198" s="49"/>
      <c r="E198" s="3"/>
      <c r="F198" s="7" t="s">
        <v>342</v>
      </c>
      <c r="G198" s="8">
        <v>413</v>
      </c>
      <c r="H198" s="10">
        <v>1880</v>
      </c>
      <c r="I198" s="3"/>
      <c r="J198" s="3"/>
      <c r="K198" s="49">
        <v>466</v>
      </c>
      <c r="L198" s="49"/>
      <c r="N198" s="7" t="s">
        <v>337</v>
      </c>
      <c r="O198" s="8">
        <v>41</v>
      </c>
      <c r="P198" s="9">
        <v>556</v>
      </c>
    </row>
    <row r="199" spans="2:16" ht="10.5" customHeight="1">
      <c r="B199" s="3"/>
      <c r="G199" s="8"/>
      <c r="H199" s="10"/>
      <c r="I199" s="3"/>
      <c r="J199" s="3"/>
      <c r="K199" s="49">
        <v>467</v>
      </c>
      <c r="L199" s="49"/>
      <c r="M199" s="3"/>
      <c r="N199" s="7" t="s">
        <v>339</v>
      </c>
      <c r="O199" s="8">
        <v>9</v>
      </c>
      <c r="P199" s="9">
        <v>164</v>
      </c>
    </row>
    <row r="200" spans="2:16" ht="10.5" customHeight="1">
      <c r="B200" s="21" t="s">
        <v>343</v>
      </c>
      <c r="C200" s="3"/>
      <c r="D200" s="50" t="s">
        <v>517</v>
      </c>
      <c r="E200" s="63"/>
      <c r="F200" s="64"/>
      <c r="G200" s="8">
        <f>SUM(G202,O144,O147,O150)</f>
        <v>193</v>
      </c>
      <c r="H200" s="10">
        <f>SUM(H202,P144,P147,P150)</f>
        <v>4407</v>
      </c>
      <c r="I200" s="3"/>
      <c r="J200" s="3"/>
      <c r="K200" s="49">
        <v>469</v>
      </c>
      <c r="L200" s="49"/>
      <c r="M200" s="6"/>
      <c r="N200" s="12" t="s">
        <v>341</v>
      </c>
      <c r="O200" s="8">
        <v>35</v>
      </c>
      <c r="P200" s="9">
        <v>295</v>
      </c>
    </row>
    <row r="201" spans="2:16" ht="10.5" customHeight="1">
      <c r="B201" s="3"/>
      <c r="C201" s="6"/>
      <c r="D201" s="6"/>
      <c r="E201" s="7"/>
      <c r="G201" s="8"/>
      <c r="H201" s="10"/>
      <c r="I201" s="3"/>
      <c r="J201" s="3"/>
      <c r="K201" s="3"/>
      <c r="L201" s="6"/>
      <c r="M201" s="6"/>
      <c r="O201" s="8"/>
      <c r="P201" s="9"/>
    </row>
    <row r="202" spans="2:16" ht="10.5" customHeight="1">
      <c r="B202" s="3"/>
      <c r="C202" s="21">
        <v>35</v>
      </c>
      <c r="D202" s="21"/>
      <c r="E202" s="50" t="s">
        <v>344</v>
      </c>
      <c r="F202" s="50"/>
      <c r="G202" s="8">
        <f>O142</f>
        <v>69</v>
      </c>
      <c r="H202" s="10">
        <f>P142</f>
        <v>2858</v>
      </c>
      <c r="I202" s="3"/>
      <c r="J202" s="3"/>
      <c r="K202" s="21">
        <v>47</v>
      </c>
      <c r="L202" s="21"/>
      <c r="M202" s="50" t="s">
        <v>723</v>
      </c>
      <c r="N202" s="50"/>
      <c r="O202" s="46">
        <f>SUM(G210:G213)</f>
        <v>491</v>
      </c>
      <c r="P202" s="47">
        <f>SUM(H210:H213)</f>
        <v>8105</v>
      </c>
    </row>
    <row r="203" spans="2:15" ht="5.25" customHeight="1" thickBot="1">
      <c r="B203" s="3"/>
      <c r="C203" s="6"/>
      <c r="D203" s="6"/>
      <c r="E203" s="3"/>
      <c r="F203" s="3"/>
      <c r="G203" s="33"/>
      <c r="H203" s="39"/>
      <c r="I203" s="3"/>
      <c r="J203" s="3"/>
      <c r="K203" s="3"/>
      <c r="L203" s="3"/>
      <c r="M203" s="3"/>
      <c r="N203" s="3"/>
      <c r="O203" s="38"/>
    </row>
    <row r="204" spans="1:16" ht="11.25" customHeight="1">
      <c r="A204" s="22"/>
      <c r="B204" s="22"/>
      <c r="C204" s="22"/>
      <c r="D204" s="22"/>
      <c r="E204" s="22"/>
      <c r="F204" s="22"/>
      <c r="G204" s="44"/>
      <c r="H204" s="44"/>
      <c r="I204" s="22"/>
      <c r="J204" s="22"/>
      <c r="K204" s="22"/>
      <c r="L204" s="22"/>
      <c r="M204" s="22"/>
      <c r="N204" s="22"/>
      <c r="O204" s="44"/>
      <c r="P204" s="44"/>
    </row>
    <row r="205" ht="17.25">
      <c r="F205" s="2" t="s">
        <v>178</v>
      </c>
    </row>
    <row r="206" ht="18" customHeight="1" thickBot="1"/>
    <row r="207" spans="1:16" ht="12.75" customHeight="1" thickTop="1">
      <c r="A207" s="57" t="s">
        <v>1</v>
      </c>
      <c r="B207" s="57"/>
      <c r="C207" s="57"/>
      <c r="D207" s="57"/>
      <c r="E207" s="57"/>
      <c r="F207" s="57"/>
      <c r="G207" s="35" t="s">
        <v>2</v>
      </c>
      <c r="H207" s="59" t="s">
        <v>3</v>
      </c>
      <c r="I207" s="57" t="s">
        <v>1</v>
      </c>
      <c r="J207" s="57"/>
      <c r="K207" s="57"/>
      <c r="L207" s="57"/>
      <c r="M207" s="57"/>
      <c r="N207" s="57"/>
      <c r="O207" s="56" t="s">
        <v>2</v>
      </c>
      <c r="P207" s="35" t="s">
        <v>3</v>
      </c>
    </row>
    <row r="208" spans="1:16" ht="12.75" customHeight="1">
      <c r="A208" s="58"/>
      <c r="B208" s="58"/>
      <c r="C208" s="58"/>
      <c r="D208" s="58"/>
      <c r="E208" s="58"/>
      <c r="F208" s="58"/>
      <c r="G208" s="36"/>
      <c r="H208" s="60"/>
      <c r="I208" s="58"/>
      <c r="J208" s="58"/>
      <c r="K208" s="58"/>
      <c r="L208" s="58"/>
      <c r="M208" s="58"/>
      <c r="N208" s="58"/>
      <c r="O208" s="34"/>
      <c r="P208" s="36"/>
    </row>
    <row r="209" spans="7:16" ht="10.5" customHeight="1">
      <c r="G209" s="43"/>
      <c r="H209" s="32" t="s">
        <v>4</v>
      </c>
      <c r="O209" s="43"/>
      <c r="P209" s="40" t="s">
        <v>4</v>
      </c>
    </row>
    <row r="210" spans="2:16" ht="10.5" customHeight="1">
      <c r="B210" s="3"/>
      <c r="C210" s="49">
        <v>471</v>
      </c>
      <c r="D210" s="49"/>
      <c r="E210" s="7"/>
      <c r="F210" s="7" t="s">
        <v>719</v>
      </c>
      <c r="G210" s="8">
        <v>405</v>
      </c>
      <c r="H210" s="10">
        <v>5150</v>
      </c>
      <c r="I210" s="3"/>
      <c r="J210" s="3"/>
      <c r="K210" s="3"/>
      <c r="L210" s="49" t="s">
        <v>684</v>
      </c>
      <c r="M210" s="49"/>
      <c r="N210" s="7" t="s">
        <v>398</v>
      </c>
      <c r="O210" s="8">
        <v>876</v>
      </c>
      <c r="P210" s="9">
        <v>6850</v>
      </c>
    </row>
    <row r="211" spans="2:16" ht="10.5" customHeight="1">
      <c r="B211" s="3"/>
      <c r="C211" s="49">
        <v>472</v>
      </c>
      <c r="D211" s="49"/>
      <c r="E211" s="25"/>
      <c r="F211" s="31" t="s">
        <v>720</v>
      </c>
      <c r="G211" s="8">
        <v>46</v>
      </c>
      <c r="H211" s="10">
        <v>2806</v>
      </c>
      <c r="I211" s="3"/>
      <c r="J211" s="3"/>
      <c r="L211" s="49" t="s">
        <v>685</v>
      </c>
      <c r="M211" s="49"/>
      <c r="N211" s="7" t="s">
        <v>399</v>
      </c>
      <c r="O211" s="8">
        <v>1310</v>
      </c>
      <c r="P211" s="9">
        <v>4380</v>
      </c>
    </row>
    <row r="212" spans="2:16" ht="10.5" customHeight="1">
      <c r="B212" s="3"/>
      <c r="C212" s="49">
        <v>473</v>
      </c>
      <c r="D212" s="49"/>
      <c r="E212" s="7"/>
      <c r="F212" s="7" t="s">
        <v>721</v>
      </c>
      <c r="G212" s="8">
        <v>9</v>
      </c>
      <c r="H212" s="10">
        <v>59</v>
      </c>
      <c r="I212" s="3"/>
      <c r="J212" s="3"/>
      <c r="K212" s="6"/>
      <c r="L212" s="6"/>
      <c r="M212" s="3"/>
      <c r="O212" s="8"/>
      <c r="P212" s="9"/>
    </row>
    <row r="213" spans="2:16" ht="10.5" customHeight="1">
      <c r="B213" s="3"/>
      <c r="C213" s="49">
        <v>474</v>
      </c>
      <c r="D213" s="49"/>
      <c r="E213" s="6"/>
      <c r="F213" s="7" t="s">
        <v>722</v>
      </c>
      <c r="G213" s="8">
        <v>31</v>
      </c>
      <c r="H213" s="10">
        <v>90</v>
      </c>
      <c r="I213" s="3"/>
      <c r="J213" s="3"/>
      <c r="K213" s="21">
        <v>56</v>
      </c>
      <c r="L213" s="21"/>
      <c r="M213" s="50" t="s">
        <v>522</v>
      </c>
      <c r="N213" s="50"/>
      <c r="O213" s="8">
        <f>SUM(O214:O215)</f>
        <v>2251</v>
      </c>
      <c r="P213" s="27">
        <f>SUM(P214:P215)</f>
        <v>12475</v>
      </c>
    </row>
    <row r="214" spans="2:16" ht="10.5" customHeight="1">
      <c r="B214" s="3"/>
      <c r="C214" s="3"/>
      <c r="D214" s="6"/>
      <c r="E214" s="6"/>
      <c r="F214" s="7"/>
      <c r="G214" s="8"/>
      <c r="H214" s="10"/>
      <c r="I214" s="3"/>
      <c r="J214" s="3"/>
      <c r="K214" s="49">
        <v>561</v>
      </c>
      <c r="L214" s="49"/>
      <c r="M214" s="7"/>
      <c r="N214" s="7" t="s">
        <v>403</v>
      </c>
      <c r="O214" s="8">
        <v>1694</v>
      </c>
      <c r="P214" s="9">
        <v>11302</v>
      </c>
    </row>
    <row r="215" spans="2:16" ht="10.5" customHeight="1">
      <c r="B215" s="21" t="s">
        <v>346</v>
      </c>
      <c r="C215" s="21"/>
      <c r="D215" s="50" t="s">
        <v>518</v>
      </c>
      <c r="E215" s="63"/>
      <c r="F215" s="63"/>
      <c r="G215" s="8">
        <f>SUM(G217,G248,O237)</f>
        <v>51394</v>
      </c>
      <c r="H215" s="10">
        <f>SUM(H217,H248,P237)</f>
        <v>253999</v>
      </c>
      <c r="I215" s="3"/>
      <c r="J215" s="3"/>
      <c r="K215" s="49">
        <v>562</v>
      </c>
      <c r="L215" s="49"/>
      <c r="M215" s="7"/>
      <c r="N215" s="12" t="s">
        <v>683</v>
      </c>
      <c r="O215" s="8">
        <v>557</v>
      </c>
      <c r="P215" s="9">
        <v>1173</v>
      </c>
    </row>
    <row r="216" spans="2:16" ht="10.5" customHeight="1">
      <c r="B216" s="3"/>
      <c r="C216" s="3"/>
      <c r="D216" s="6"/>
      <c r="E216" s="6"/>
      <c r="F216" s="7"/>
      <c r="G216" s="8"/>
      <c r="H216" s="10"/>
      <c r="I216" s="3"/>
      <c r="J216" s="3"/>
      <c r="M216" s="3"/>
      <c r="O216" s="8"/>
      <c r="P216" s="9"/>
    </row>
    <row r="217" spans="2:16" ht="10.5" customHeight="1">
      <c r="B217" s="3"/>
      <c r="C217" s="52" t="s">
        <v>717</v>
      </c>
      <c r="D217" s="52"/>
      <c r="E217" s="52"/>
      <c r="F217" s="5" t="s">
        <v>348</v>
      </c>
      <c r="G217" s="8">
        <f>SUM(G219,G224,G232,G245)</f>
        <v>8956</v>
      </c>
      <c r="H217" s="10">
        <f>SUM(H219,H224,H232,H245)</f>
        <v>72974</v>
      </c>
      <c r="I217" s="3"/>
      <c r="J217" s="3"/>
      <c r="K217" s="21">
        <v>57</v>
      </c>
      <c r="L217" s="21"/>
      <c r="M217" s="50" t="s">
        <v>681</v>
      </c>
      <c r="N217" s="51"/>
      <c r="O217" s="8">
        <f>SUM(O218:O222)</f>
        <v>3228</v>
      </c>
      <c r="P217" s="27">
        <f>SUM(P218:P222)</f>
        <v>12284</v>
      </c>
    </row>
    <row r="218" spans="2:16" ht="10.5" customHeight="1">
      <c r="B218" s="3"/>
      <c r="C218" s="49"/>
      <c r="D218" s="49"/>
      <c r="E218" s="3"/>
      <c r="F218" s="7"/>
      <c r="G218" s="8"/>
      <c r="H218" s="10"/>
      <c r="I218" s="3"/>
      <c r="J218" s="3"/>
      <c r="K218" s="49">
        <v>571</v>
      </c>
      <c r="L218" s="49"/>
      <c r="M218" s="6"/>
      <c r="N218" s="7" t="s">
        <v>404</v>
      </c>
      <c r="O218" s="8">
        <v>1103</v>
      </c>
      <c r="P218" s="9">
        <v>3778</v>
      </c>
    </row>
    <row r="219" spans="2:16" ht="10.5" customHeight="1">
      <c r="B219" s="3"/>
      <c r="C219" s="21">
        <v>49</v>
      </c>
      <c r="D219" s="21"/>
      <c r="E219" s="50" t="s">
        <v>349</v>
      </c>
      <c r="F219" s="50"/>
      <c r="G219" s="8">
        <v>6</v>
      </c>
      <c r="H219" s="10">
        <v>98</v>
      </c>
      <c r="I219" s="3"/>
      <c r="J219" s="3"/>
      <c r="K219" s="49">
        <v>572</v>
      </c>
      <c r="L219" s="49"/>
      <c r="M219" s="6"/>
      <c r="N219" s="7" t="s">
        <v>405</v>
      </c>
      <c r="O219" s="8">
        <v>521</v>
      </c>
      <c r="P219" s="9">
        <v>2398</v>
      </c>
    </row>
    <row r="220" spans="2:16" ht="10.5" customHeight="1">
      <c r="B220" s="3"/>
      <c r="C220" s="49">
        <v>491</v>
      </c>
      <c r="D220" s="49"/>
      <c r="E220" s="7"/>
      <c r="F220" s="7" t="s">
        <v>349</v>
      </c>
      <c r="G220" s="8">
        <f>SUM(G221:G222)</f>
        <v>6</v>
      </c>
      <c r="H220" s="10">
        <f>SUM(H221:H222)</f>
        <v>98</v>
      </c>
      <c r="I220" s="3"/>
      <c r="J220" s="3"/>
      <c r="K220" s="49">
        <v>573</v>
      </c>
      <c r="L220" s="49"/>
      <c r="M220" s="3"/>
      <c r="N220" s="7" t="s">
        <v>355</v>
      </c>
      <c r="O220" s="8">
        <v>217</v>
      </c>
      <c r="P220" s="9">
        <v>590</v>
      </c>
    </row>
    <row r="221" spans="2:16" ht="10.5" customHeight="1">
      <c r="B221" s="3"/>
      <c r="D221" s="49" t="s">
        <v>715</v>
      </c>
      <c r="E221" s="49"/>
      <c r="F221" s="12" t="s">
        <v>718</v>
      </c>
      <c r="G221" s="8" t="s">
        <v>767</v>
      </c>
      <c r="H221" s="10" t="s">
        <v>767</v>
      </c>
      <c r="I221" s="3"/>
      <c r="J221" s="3"/>
      <c r="K221" s="49">
        <v>574</v>
      </c>
      <c r="L221" s="49"/>
      <c r="M221" s="3"/>
      <c r="N221" s="7" t="s">
        <v>356</v>
      </c>
      <c r="O221" s="8">
        <v>1343</v>
      </c>
      <c r="P221" s="9">
        <v>5329</v>
      </c>
    </row>
    <row r="222" spans="2:16" ht="10.5" customHeight="1">
      <c r="B222" s="3"/>
      <c r="C222" s="6"/>
      <c r="D222" s="49" t="s">
        <v>716</v>
      </c>
      <c r="E222" s="49"/>
      <c r="F222" s="7" t="s">
        <v>353</v>
      </c>
      <c r="G222" s="8">
        <v>6</v>
      </c>
      <c r="H222" s="10">
        <v>98</v>
      </c>
      <c r="I222" s="3"/>
      <c r="J222" s="3"/>
      <c r="K222" s="49">
        <v>579</v>
      </c>
      <c r="L222" s="49"/>
      <c r="M222" s="3"/>
      <c r="N222" s="7" t="s">
        <v>357</v>
      </c>
      <c r="O222" s="8">
        <v>44</v>
      </c>
      <c r="P222" s="9">
        <v>189</v>
      </c>
    </row>
    <row r="223" spans="2:16" ht="10.5" customHeight="1">
      <c r="B223" s="3"/>
      <c r="C223" s="6"/>
      <c r="D223" s="6"/>
      <c r="E223" s="7"/>
      <c r="F223" s="7"/>
      <c r="G223" s="8"/>
      <c r="H223" s="10"/>
      <c r="I223" s="3"/>
      <c r="J223" s="3"/>
      <c r="K223" s="6"/>
      <c r="L223" s="6"/>
      <c r="M223" s="3"/>
      <c r="O223" s="8"/>
      <c r="P223" s="9"/>
    </row>
    <row r="224" spans="2:16" ht="10.5" customHeight="1">
      <c r="B224" s="3"/>
      <c r="C224" s="21">
        <v>50</v>
      </c>
      <c r="D224" s="21"/>
      <c r="E224" s="50" t="s">
        <v>708</v>
      </c>
      <c r="F224" s="50"/>
      <c r="G224" s="8">
        <f>SUM(G225:G230)</f>
        <v>3466</v>
      </c>
      <c r="H224" s="10">
        <f>SUM(H225:H230)</f>
        <v>28631</v>
      </c>
      <c r="I224" s="3"/>
      <c r="J224" s="3"/>
      <c r="K224" s="21">
        <v>58</v>
      </c>
      <c r="L224" s="21"/>
      <c r="M224" s="50" t="s">
        <v>682</v>
      </c>
      <c r="N224" s="51"/>
      <c r="O224" s="8">
        <f>SUM(O225:O233)</f>
        <v>8537</v>
      </c>
      <c r="P224" s="27">
        <f>SUM(P225:P233)</f>
        <v>38438</v>
      </c>
    </row>
    <row r="225" spans="2:16" ht="10.5" customHeight="1">
      <c r="B225" s="3"/>
      <c r="C225" s="49">
        <v>501</v>
      </c>
      <c r="D225" s="49"/>
      <c r="E225" s="7"/>
      <c r="F225" s="31" t="s">
        <v>709</v>
      </c>
      <c r="G225" s="8">
        <v>268</v>
      </c>
      <c r="H225" s="10">
        <v>2441</v>
      </c>
      <c r="I225" s="3"/>
      <c r="J225" s="3"/>
      <c r="K225" s="49">
        <v>581</v>
      </c>
      <c r="L225" s="49"/>
      <c r="M225" s="6"/>
      <c r="N225" s="7" t="s">
        <v>358</v>
      </c>
      <c r="O225" s="8">
        <v>1567</v>
      </c>
      <c r="P225" s="9">
        <v>4692</v>
      </c>
    </row>
    <row r="226" spans="2:16" ht="10.5" customHeight="1">
      <c r="B226" s="3"/>
      <c r="C226" s="49">
        <v>502</v>
      </c>
      <c r="D226" s="49"/>
      <c r="F226" s="7" t="s">
        <v>710</v>
      </c>
      <c r="G226" s="8">
        <v>164</v>
      </c>
      <c r="H226" s="10">
        <v>1209</v>
      </c>
      <c r="I226" s="3"/>
      <c r="J226" s="3"/>
      <c r="K226" s="49">
        <v>582</v>
      </c>
      <c r="L226" s="49"/>
      <c r="M226" s="3"/>
      <c r="N226" s="7" t="s">
        <v>359</v>
      </c>
      <c r="O226" s="8">
        <v>283</v>
      </c>
      <c r="P226" s="9">
        <v>1081</v>
      </c>
    </row>
    <row r="227" spans="2:16" ht="10.5" customHeight="1">
      <c r="B227" s="3"/>
      <c r="C227" s="49">
        <v>503</v>
      </c>
      <c r="D227" s="49"/>
      <c r="E227" s="7"/>
      <c r="F227" s="7" t="s">
        <v>711</v>
      </c>
      <c r="G227" s="8">
        <v>261</v>
      </c>
      <c r="H227" s="10">
        <v>2823</v>
      </c>
      <c r="I227" s="3"/>
      <c r="J227" s="3"/>
      <c r="K227" s="49">
        <v>583</v>
      </c>
      <c r="L227" s="49"/>
      <c r="N227" s="7" t="s">
        <v>360</v>
      </c>
      <c r="O227" s="33">
        <v>1504</v>
      </c>
      <c r="P227" s="41">
        <v>9248</v>
      </c>
    </row>
    <row r="228" spans="2:16" ht="10.5" customHeight="1">
      <c r="B228" s="3"/>
      <c r="C228" s="49">
        <v>504</v>
      </c>
      <c r="D228" s="49"/>
      <c r="E228" s="7"/>
      <c r="F228" s="7" t="s">
        <v>712</v>
      </c>
      <c r="G228" s="8">
        <v>1364</v>
      </c>
      <c r="H228" s="10">
        <v>13140</v>
      </c>
      <c r="I228" s="3"/>
      <c r="J228" s="3"/>
      <c r="K228" s="49">
        <v>584</v>
      </c>
      <c r="L228" s="49"/>
      <c r="M228" s="3"/>
      <c r="N228" s="7" t="s">
        <v>361</v>
      </c>
      <c r="O228" s="8">
        <v>1267</v>
      </c>
      <c r="P228" s="9">
        <v>11594</v>
      </c>
    </row>
    <row r="229" spans="2:16" ht="10.5" customHeight="1">
      <c r="B229" s="3"/>
      <c r="C229" s="49">
        <v>505</v>
      </c>
      <c r="D229" s="49"/>
      <c r="E229" s="7"/>
      <c r="F229" s="7" t="s">
        <v>713</v>
      </c>
      <c r="G229" s="8">
        <v>1122</v>
      </c>
      <c r="H229" s="10">
        <v>7845</v>
      </c>
      <c r="I229" s="3"/>
      <c r="J229" s="3"/>
      <c r="K229" s="49">
        <v>585</v>
      </c>
      <c r="L229" s="49"/>
      <c r="N229" s="11" t="s">
        <v>362</v>
      </c>
      <c r="O229" s="8">
        <v>824</v>
      </c>
      <c r="P229" s="9">
        <v>2958</v>
      </c>
    </row>
    <row r="230" spans="2:16" ht="10.5" customHeight="1">
      <c r="B230" s="3"/>
      <c r="C230" s="49">
        <v>506</v>
      </c>
      <c r="D230" s="49"/>
      <c r="E230" s="7"/>
      <c r="F230" s="7" t="s">
        <v>714</v>
      </c>
      <c r="G230" s="8">
        <v>287</v>
      </c>
      <c r="H230" s="10">
        <v>1173</v>
      </c>
      <c r="I230" s="3"/>
      <c r="J230" s="3"/>
      <c r="K230" s="49">
        <v>586</v>
      </c>
      <c r="L230" s="49"/>
      <c r="M230" s="3"/>
      <c r="N230" s="7" t="s">
        <v>363</v>
      </c>
      <c r="O230" s="8">
        <v>303</v>
      </c>
      <c r="P230" s="9">
        <v>825</v>
      </c>
    </row>
    <row r="231" spans="2:16" ht="10.5" customHeight="1">
      <c r="B231" s="3"/>
      <c r="C231" s="3"/>
      <c r="D231" s="3"/>
      <c r="E231" s="7"/>
      <c r="F231" s="7"/>
      <c r="G231" s="8"/>
      <c r="H231" s="10"/>
      <c r="I231" s="3"/>
      <c r="J231" s="3"/>
      <c r="K231" s="49">
        <v>587</v>
      </c>
      <c r="L231" s="49"/>
      <c r="M231" s="6"/>
      <c r="N231" s="7" t="s">
        <v>364</v>
      </c>
      <c r="O231" s="8">
        <v>321</v>
      </c>
      <c r="P231" s="9">
        <v>1033</v>
      </c>
    </row>
    <row r="232" spans="2:16" ht="10.5" customHeight="1">
      <c r="B232" s="3"/>
      <c r="C232" s="21">
        <v>51</v>
      </c>
      <c r="D232" s="21"/>
      <c r="E232" s="50" t="s">
        <v>696</v>
      </c>
      <c r="F232" s="50"/>
      <c r="G232" s="8">
        <f>SUM(G233:G234,G240:G243)</f>
        <v>5458</v>
      </c>
      <c r="H232" s="10">
        <f>SUM(H233:H234,H240:H243)</f>
        <v>44124</v>
      </c>
      <c r="I232" s="3"/>
      <c r="J232" s="3"/>
      <c r="K232" s="49">
        <v>588</v>
      </c>
      <c r="L232" s="49"/>
      <c r="M232" s="6"/>
      <c r="N232" s="18" t="s">
        <v>365</v>
      </c>
      <c r="O232" s="8">
        <v>134</v>
      </c>
      <c r="P232" s="9">
        <v>269</v>
      </c>
    </row>
    <row r="233" spans="2:16" ht="10.5" customHeight="1">
      <c r="B233" s="3"/>
      <c r="C233" s="49">
        <v>511</v>
      </c>
      <c r="D233" s="49"/>
      <c r="E233" s="7"/>
      <c r="F233" s="7" t="s">
        <v>697</v>
      </c>
      <c r="G233" s="8">
        <v>1764</v>
      </c>
      <c r="H233" s="10">
        <v>13709</v>
      </c>
      <c r="I233" s="3"/>
      <c r="J233" s="3"/>
      <c r="K233" s="49">
        <v>589</v>
      </c>
      <c r="L233" s="49"/>
      <c r="M233" s="6"/>
      <c r="N233" s="7" t="s">
        <v>366</v>
      </c>
      <c r="O233" s="8">
        <v>2334</v>
      </c>
      <c r="P233" s="27">
        <v>6738</v>
      </c>
    </row>
    <row r="234" spans="2:16" ht="10.5" customHeight="1">
      <c r="B234" s="3"/>
      <c r="C234" s="49">
        <v>512</v>
      </c>
      <c r="D234" s="49"/>
      <c r="E234" s="7"/>
      <c r="F234" s="7" t="s">
        <v>698</v>
      </c>
      <c r="G234" s="8">
        <f>SUM(G235:G239)</f>
        <v>535</v>
      </c>
      <c r="H234" s="10">
        <f>SUM(H235:H239)</f>
        <v>5998</v>
      </c>
      <c r="I234" s="3"/>
      <c r="J234" s="3"/>
      <c r="K234" s="3"/>
      <c r="L234" s="49" t="s">
        <v>679</v>
      </c>
      <c r="M234" s="49"/>
      <c r="N234" s="7" t="s">
        <v>367</v>
      </c>
      <c r="O234" s="8">
        <v>475</v>
      </c>
      <c r="P234" s="9">
        <v>1569</v>
      </c>
    </row>
    <row r="235" spans="2:16" ht="10.5" customHeight="1">
      <c r="B235" s="3"/>
      <c r="C235" s="6"/>
      <c r="D235" s="49" t="s">
        <v>691</v>
      </c>
      <c r="E235" s="49"/>
      <c r="F235" s="7" t="s">
        <v>699</v>
      </c>
      <c r="G235" s="8">
        <v>62</v>
      </c>
      <c r="H235" s="10">
        <v>653</v>
      </c>
      <c r="I235" s="3"/>
      <c r="J235" s="3"/>
      <c r="K235" s="3"/>
      <c r="L235" s="49" t="s">
        <v>680</v>
      </c>
      <c r="M235" s="49"/>
      <c r="N235" s="7" t="s">
        <v>366</v>
      </c>
      <c r="O235" s="8">
        <v>1859</v>
      </c>
      <c r="P235" s="9">
        <v>5169</v>
      </c>
    </row>
    <row r="236" spans="2:16" ht="10.5" customHeight="1">
      <c r="B236" s="3"/>
      <c r="D236" s="49" t="s">
        <v>692</v>
      </c>
      <c r="E236" s="49"/>
      <c r="F236" s="7" t="s">
        <v>700</v>
      </c>
      <c r="G236" s="8">
        <v>145</v>
      </c>
      <c r="H236" s="10">
        <v>2069</v>
      </c>
      <c r="I236" s="3"/>
      <c r="J236" s="3"/>
      <c r="K236" s="3"/>
      <c r="L236" s="49"/>
      <c r="M236" s="49"/>
      <c r="N236" s="18"/>
      <c r="O236" s="8"/>
      <c r="P236" s="9"/>
    </row>
    <row r="237" spans="2:16" ht="10.5" customHeight="1">
      <c r="B237" s="3"/>
      <c r="C237" s="3"/>
      <c r="D237" s="49" t="s">
        <v>693</v>
      </c>
      <c r="E237" s="49"/>
      <c r="F237" s="7" t="s">
        <v>701</v>
      </c>
      <c r="G237" s="8">
        <v>161</v>
      </c>
      <c r="H237" s="10">
        <v>1308</v>
      </c>
      <c r="I237" s="3"/>
      <c r="J237" s="3"/>
      <c r="K237" s="52" t="s">
        <v>678</v>
      </c>
      <c r="L237" s="53"/>
      <c r="M237" s="53"/>
      <c r="N237" s="5" t="s">
        <v>368</v>
      </c>
      <c r="O237" s="8">
        <f>SUM(O239,O250)</f>
        <v>14031</v>
      </c>
      <c r="P237" s="27">
        <f>SUM(P239,P250)</f>
        <v>54929</v>
      </c>
    </row>
    <row r="238" spans="2:16" ht="10.5" customHeight="1">
      <c r="B238" s="3"/>
      <c r="D238" s="49" t="s">
        <v>694</v>
      </c>
      <c r="E238" s="49"/>
      <c r="F238" s="7" t="s">
        <v>702</v>
      </c>
      <c r="G238" s="8">
        <v>99</v>
      </c>
      <c r="H238" s="10">
        <v>1459</v>
      </c>
      <c r="I238" s="3"/>
      <c r="J238" s="3"/>
      <c r="K238" s="49"/>
      <c r="L238" s="49"/>
      <c r="M238" s="3"/>
      <c r="N238" s="7"/>
      <c r="O238" s="8"/>
      <c r="P238" s="9"/>
    </row>
    <row r="239" spans="2:16" ht="10.5" customHeight="1">
      <c r="B239" s="3"/>
      <c r="C239" s="3"/>
      <c r="D239" s="49" t="s">
        <v>695</v>
      </c>
      <c r="E239" s="49"/>
      <c r="F239" s="12" t="s">
        <v>703</v>
      </c>
      <c r="G239" s="8">
        <v>68</v>
      </c>
      <c r="H239" s="10">
        <v>509</v>
      </c>
      <c r="I239" s="3"/>
      <c r="J239" s="3"/>
      <c r="K239" s="21">
        <v>59</v>
      </c>
      <c r="L239" s="21"/>
      <c r="M239" s="50" t="s">
        <v>369</v>
      </c>
      <c r="N239" s="51"/>
      <c r="O239" s="8">
        <f>SUM(O245:O248,O240)</f>
        <v>9326</v>
      </c>
      <c r="P239" s="27">
        <f>SUM(P245:P248,P240)</f>
        <v>40700</v>
      </c>
    </row>
    <row r="240" spans="2:16" ht="10.5" customHeight="1">
      <c r="B240" s="3"/>
      <c r="C240" s="49">
        <v>513</v>
      </c>
      <c r="D240" s="49"/>
      <c r="F240" s="7" t="s">
        <v>704</v>
      </c>
      <c r="G240" s="8">
        <v>852</v>
      </c>
      <c r="H240" s="10">
        <v>7927</v>
      </c>
      <c r="I240" s="3"/>
      <c r="J240" s="3"/>
      <c r="K240" s="49">
        <v>591</v>
      </c>
      <c r="L240" s="49"/>
      <c r="M240" s="3"/>
      <c r="N240" s="7" t="s">
        <v>370</v>
      </c>
      <c r="O240" s="8">
        <f>SUM(O241:O244)</f>
        <v>3724</v>
      </c>
      <c r="P240" s="27">
        <f>SUM(P241:P244)</f>
        <v>20252</v>
      </c>
    </row>
    <row r="241" spans="2:16" ht="10.5" customHeight="1">
      <c r="B241" s="3"/>
      <c r="C241" s="49">
        <v>514</v>
      </c>
      <c r="D241" s="49"/>
      <c r="E241" s="7"/>
      <c r="F241" s="7" t="s">
        <v>705</v>
      </c>
      <c r="G241" s="8">
        <v>323</v>
      </c>
      <c r="H241" s="10">
        <v>3397</v>
      </c>
      <c r="I241" s="3"/>
      <c r="J241" s="3"/>
      <c r="K241" s="3"/>
      <c r="L241" s="49" t="s">
        <v>669</v>
      </c>
      <c r="M241" s="49"/>
      <c r="N241" s="7" t="s">
        <v>371</v>
      </c>
      <c r="O241" s="8">
        <v>1584</v>
      </c>
      <c r="P241" s="9">
        <v>7404</v>
      </c>
    </row>
    <row r="242" spans="2:16" ht="10.5" customHeight="1">
      <c r="B242" s="3"/>
      <c r="C242" s="49">
        <v>515</v>
      </c>
      <c r="D242" s="49"/>
      <c r="E242" s="7"/>
      <c r="F242" s="7" t="s">
        <v>706</v>
      </c>
      <c r="G242" s="8">
        <v>1207</v>
      </c>
      <c r="H242" s="10">
        <v>7726</v>
      </c>
      <c r="I242" s="3"/>
      <c r="J242" s="3"/>
      <c r="K242" s="3"/>
      <c r="L242" s="49" t="s">
        <v>670</v>
      </c>
      <c r="M242" s="49"/>
      <c r="N242" s="7" t="s">
        <v>372</v>
      </c>
      <c r="O242" s="8">
        <v>773</v>
      </c>
      <c r="P242" s="9">
        <v>5304</v>
      </c>
    </row>
    <row r="243" spans="2:16" ht="10.5" customHeight="1">
      <c r="B243" s="3"/>
      <c r="C243" s="49">
        <v>519</v>
      </c>
      <c r="D243" s="49"/>
      <c r="E243" s="7"/>
      <c r="F243" s="7" t="s">
        <v>707</v>
      </c>
      <c r="G243" s="8">
        <v>777</v>
      </c>
      <c r="H243" s="10">
        <v>5367</v>
      </c>
      <c r="I243" s="3"/>
      <c r="J243" s="3"/>
      <c r="K243" s="3"/>
      <c r="L243" s="49" t="s">
        <v>671</v>
      </c>
      <c r="M243" s="49"/>
      <c r="N243" s="7" t="s">
        <v>373</v>
      </c>
      <c r="O243" s="8">
        <v>286</v>
      </c>
      <c r="P243" s="9">
        <v>3131</v>
      </c>
    </row>
    <row r="244" spans="2:16" ht="10.5" customHeight="1">
      <c r="B244" s="3"/>
      <c r="G244" s="8"/>
      <c r="H244" s="10"/>
      <c r="I244" s="3"/>
      <c r="J244" s="3"/>
      <c r="K244" s="3"/>
      <c r="L244" s="49" t="s">
        <v>672</v>
      </c>
      <c r="M244" s="49"/>
      <c r="N244" s="7" t="s">
        <v>673</v>
      </c>
      <c r="O244" s="8">
        <v>1081</v>
      </c>
      <c r="P244" s="9">
        <v>4413</v>
      </c>
    </row>
    <row r="245" spans="2:16" ht="10.5" customHeight="1">
      <c r="B245" s="3"/>
      <c r="C245" s="21">
        <v>52</v>
      </c>
      <c r="D245" s="21"/>
      <c r="E245" s="50" t="s">
        <v>689</v>
      </c>
      <c r="F245" s="50"/>
      <c r="G245" s="8">
        <f>G246</f>
        <v>26</v>
      </c>
      <c r="H245" s="10">
        <f>H246</f>
        <v>121</v>
      </c>
      <c r="I245" s="3"/>
      <c r="J245" s="3"/>
      <c r="K245" s="49">
        <v>592</v>
      </c>
      <c r="L245" s="49"/>
      <c r="N245" s="7" t="s">
        <v>674</v>
      </c>
      <c r="O245" s="33">
        <v>378</v>
      </c>
      <c r="P245" s="41">
        <v>2352</v>
      </c>
    </row>
    <row r="246" spans="2:16" ht="10.5" customHeight="1">
      <c r="B246" s="3"/>
      <c r="C246" s="49">
        <v>521</v>
      </c>
      <c r="D246" s="49"/>
      <c r="E246" s="7"/>
      <c r="F246" s="7" t="s">
        <v>690</v>
      </c>
      <c r="G246" s="8">
        <v>26</v>
      </c>
      <c r="H246" s="10">
        <v>121</v>
      </c>
      <c r="I246" s="3"/>
      <c r="J246" s="3"/>
      <c r="K246" s="49">
        <v>593</v>
      </c>
      <c r="L246" s="49"/>
      <c r="N246" s="7" t="s">
        <v>675</v>
      </c>
      <c r="O246" s="33">
        <v>754</v>
      </c>
      <c r="P246" s="41">
        <v>2934</v>
      </c>
    </row>
    <row r="247" spans="2:16" ht="10.5" customHeight="1">
      <c r="B247" s="3"/>
      <c r="C247" s="6"/>
      <c r="D247" s="6"/>
      <c r="E247" s="7"/>
      <c r="G247" s="8"/>
      <c r="H247" s="10"/>
      <c r="I247" s="3"/>
      <c r="J247" s="3"/>
      <c r="K247" s="49">
        <v>594</v>
      </c>
      <c r="L247" s="49"/>
      <c r="N247" s="7" t="s">
        <v>676</v>
      </c>
      <c r="O247" s="33">
        <v>3991</v>
      </c>
      <c r="P247" s="41">
        <v>12931</v>
      </c>
    </row>
    <row r="248" spans="2:16" ht="10.5" customHeight="1">
      <c r="B248" s="3"/>
      <c r="C248" s="52" t="s">
        <v>688</v>
      </c>
      <c r="D248" s="52"/>
      <c r="E248" s="53"/>
      <c r="F248" s="5" t="s">
        <v>374</v>
      </c>
      <c r="G248" s="8">
        <f>SUM(G250,G254,G261,O213,O217,O224)</f>
        <v>28407</v>
      </c>
      <c r="H248" s="10">
        <f>SUM(H250,H254,H261,P213,P217,P224)</f>
        <v>126096</v>
      </c>
      <c r="I248" s="3"/>
      <c r="J248" s="3"/>
      <c r="K248" s="49">
        <v>599</v>
      </c>
      <c r="L248" s="49"/>
      <c r="N248" s="7" t="s">
        <v>677</v>
      </c>
      <c r="O248" s="33">
        <v>479</v>
      </c>
      <c r="P248" s="41">
        <v>2231</v>
      </c>
    </row>
    <row r="249" spans="2:16" ht="10.5" customHeight="1">
      <c r="B249" s="3"/>
      <c r="E249" s="7"/>
      <c r="G249" s="8"/>
      <c r="H249" s="10"/>
      <c r="I249" s="3"/>
      <c r="J249" s="3"/>
      <c r="K249" s="3"/>
      <c r="L249" s="3"/>
      <c r="M249" s="3"/>
      <c r="N249" s="3"/>
      <c r="O249" s="8"/>
      <c r="P249" s="9"/>
    </row>
    <row r="250" spans="2:16" ht="10.5" customHeight="1">
      <c r="B250" s="3"/>
      <c r="C250" s="21">
        <v>53</v>
      </c>
      <c r="D250" s="21"/>
      <c r="E250" s="50" t="s">
        <v>375</v>
      </c>
      <c r="F250" s="50"/>
      <c r="G250" s="8">
        <f>SUM(G251:G252)</f>
        <v>95</v>
      </c>
      <c r="H250" s="10">
        <f>SUM(H251:H252)</f>
        <v>5850</v>
      </c>
      <c r="I250" s="3"/>
      <c r="K250" s="21">
        <v>60</v>
      </c>
      <c r="L250" s="21"/>
      <c r="M250" s="50" t="s">
        <v>378</v>
      </c>
      <c r="N250" s="50"/>
      <c r="O250" s="8">
        <f>SUM(O251:O253)</f>
        <v>4705</v>
      </c>
      <c r="P250" s="27">
        <f>SUM(P251:P253)</f>
        <v>14229</v>
      </c>
    </row>
    <row r="251" spans="2:16" ht="10.5" customHeight="1">
      <c r="B251" s="3"/>
      <c r="C251" s="49">
        <v>531</v>
      </c>
      <c r="D251" s="49"/>
      <c r="F251" s="7" t="s">
        <v>376</v>
      </c>
      <c r="G251" s="8">
        <v>31</v>
      </c>
      <c r="H251" s="10">
        <v>5308</v>
      </c>
      <c r="I251" s="3"/>
      <c r="J251" s="3"/>
      <c r="K251" s="49">
        <v>601</v>
      </c>
      <c r="L251" s="49"/>
      <c r="M251" s="7"/>
      <c r="N251" s="7" t="s">
        <v>380</v>
      </c>
      <c r="O251" s="8">
        <v>211</v>
      </c>
      <c r="P251" s="9">
        <v>1317</v>
      </c>
    </row>
    <row r="252" spans="2:16" ht="10.5" customHeight="1">
      <c r="B252" s="3"/>
      <c r="C252" s="49">
        <v>539</v>
      </c>
      <c r="D252" s="49"/>
      <c r="E252" s="7"/>
      <c r="F252" s="19" t="s">
        <v>687</v>
      </c>
      <c r="G252" s="8">
        <v>64</v>
      </c>
      <c r="H252" s="10">
        <v>542</v>
      </c>
      <c r="I252" s="3"/>
      <c r="J252" s="3"/>
      <c r="K252" s="49">
        <v>602</v>
      </c>
      <c r="L252" s="49"/>
      <c r="M252" s="7"/>
      <c r="N252" s="7" t="s">
        <v>382</v>
      </c>
      <c r="O252" s="8">
        <v>2859</v>
      </c>
      <c r="P252" s="9">
        <v>8843</v>
      </c>
    </row>
    <row r="253" spans="2:16" ht="10.5" customHeight="1">
      <c r="B253" s="3"/>
      <c r="C253" s="6"/>
      <c r="D253" s="6"/>
      <c r="E253" s="7"/>
      <c r="F253" s="7"/>
      <c r="G253" s="8"/>
      <c r="H253" s="10"/>
      <c r="I253" s="3"/>
      <c r="J253" s="3"/>
      <c r="K253" s="49">
        <v>603</v>
      </c>
      <c r="L253" s="49"/>
      <c r="M253" s="7"/>
      <c r="N253" s="7" t="s">
        <v>384</v>
      </c>
      <c r="O253" s="8">
        <v>1635</v>
      </c>
      <c r="P253" s="9">
        <v>4069</v>
      </c>
    </row>
    <row r="254" spans="2:16" ht="10.5" customHeight="1">
      <c r="B254" s="3"/>
      <c r="C254" s="21">
        <v>54</v>
      </c>
      <c r="D254" s="21"/>
      <c r="E254" s="50" t="s">
        <v>519</v>
      </c>
      <c r="F254" s="50"/>
      <c r="G254" s="8">
        <f>SUM(G255:G259)</f>
        <v>4778</v>
      </c>
      <c r="H254" s="10">
        <f>SUM(H255:H259)</f>
        <v>15467</v>
      </c>
      <c r="I254" s="3"/>
      <c r="J254" s="3"/>
      <c r="K254" s="49"/>
      <c r="L254" s="49"/>
      <c r="M254" s="7"/>
      <c r="O254" s="8"/>
      <c r="P254" s="9"/>
    </row>
    <row r="255" spans="2:16" ht="10.5" customHeight="1">
      <c r="B255" s="3"/>
      <c r="C255" s="49">
        <v>541</v>
      </c>
      <c r="D255" s="49"/>
      <c r="E255" s="7"/>
      <c r="F255" s="7" t="s">
        <v>377</v>
      </c>
      <c r="G255" s="8">
        <v>1077</v>
      </c>
      <c r="H255" s="10">
        <v>3671</v>
      </c>
      <c r="I255" s="3"/>
      <c r="J255" s="21" t="s">
        <v>386</v>
      </c>
      <c r="K255" s="21"/>
      <c r="L255" s="50" t="s">
        <v>520</v>
      </c>
      <c r="M255" s="50"/>
      <c r="N255" s="51"/>
      <c r="O255" s="8">
        <f>SUM(O257,O263,O269,G282,G285,G288,G293,G298)</f>
        <v>1555</v>
      </c>
      <c r="P255" s="27">
        <f>SUM(P257,P263,P269,H282,H285,H288,H293,H298)</f>
        <v>26201</v>
      </c>
    </row>
    <row r="256" spans="2:16" ht="10.5" customHeight="1">
      <c r="B256" s="3"/>
      <c r="C256" s="49">
        <v>542</v>
      </c>
      <c r="D256" s="49"/>
      <c r="E256" s="7"/>
      <c r="F256" s="7" t="s">
        <v>379</v>
      </c>
      <c r="G256" s="8">
        <v>696</v>
      </c>
      <c r="H256" s="10">
        <v>2252</v>
      </c>
      <c r="I256" s="3"/>
      <c r="J256" s="3"/>
      <c r="K256" s="3"/>
      <c r="L256" s="3"/>
      <c r="M256" s="7"/>
      <c r="N256" s="7"/>
      <c r="O256" s="8"/>
      <c r="P256" s="9"/>
    </row>
    <row r="257" spans="2:16" ht="10.5" customHeight="1">
      <c r="B257" s="3"/>
      <c r="C257" s="49">
        <v>543</v>
      </c>
      <c r="D257" s="49"/>
      <c r="E257" s="7"/>
      <c r="F257" s="7" t="s">
        <v>381</v>
      </c>
      <c r="G257" s="8">
        <v>1790</v>
      </c>
      <c r="H257" s="10">
        <v>5865</v>
      </c>
      <c r="I257" s="3"/>
      <c r="J257" s="3"/>
      <c r="K257" s="21">
        <v>61</v>
      </c>
      <c r="L257" s="21"/>
      <c r="M257" s="50" t="s">
        <v>521</v>
      </c>
      <c r="N257" s="50"/>
      <c r="O257" s="8">
        <f>SUM(O258:O261)</f>
        <v>281</v>
      </c>
      <c r="P257" s="27">
        <f>SUM(P258:P261)</f>
        <v>7232</v>
      </c>
    </row>
    <row r="258" spans="2:16" ht="10.5" customHeight="1">
      <c r="B258" s="3"/>
      <c r="C258" s="49">
        <v>544</v>
      </c>
      <c r="D258" s="49"/>
      <c r="E258" s="7"/>
      <c r="F258" s="7" t="s">
        <v>383</v>
      </c>
      <c r="G258" s="8">
        <v>426</v>
      </c>
      <c r="H258" s="10">
        <v>1223</v>
      </c>
      <c r="I258" s="3"/>
      <c r="J258" s="3"/>
      <c r="K258" s="49">
        <v>611</v>
      </c>
      <c r="L258" s="49"/>
      <c r="M258" s="7"/>
      <c r="N258" s="7" t="s">
        <v>389</v>
      </c>
      <c r="O258" s="8" t="s">
        <v>767</v>
      </c>
      <c r="P258" s="9" t="s">
        <v>767</v>
      </c>
    </row>
    <row r="259" spans="2:16" ht="10.5" customHeight="1">
      <c r="B259" s="3"/>
      <c r="C259" s="49">
        <v>549</v>
      </c>
      <c r="D259" s="49"/>
      <c r="E259" s="7"/>
      <c r="F259" s="18" t="s">
        <v>385</v>
      </c>
      <c r="G259" s="8">
        <v>789</v>
      </c>
      <c r="H259" s="10">
        <v>2456</v>
      </c>
      <c r="I259" s="3"/>
      <c r="J259" s="3"/>
      <c r="K259" s="49">
        <v>612</v>
      </c>
      <c r="L259" s="49"/>
      <c r="M259" s="7"/>
      <c r="N259" s="7" t="s">
        <v>391</v>
      </c>
      <c r="O259" s="8">
        <v>281</v>
      </c>
      <c r="P259" s="9">
        <v>7232</v>
      </c>
    </row>
    <row r="260" spans="2:16" ht="10.5" customHeight="1">
      <c r="B260" s="3"/>
      <c r="C260" s="6"/>
      <c r="D260" s="6"/>
      <c r="E260" s="7"/>
      <c r="F260" s="7"/>
      <c r="G260" s="8"/>
      <c r="H260" s="10"/>
      <c r="I260" s="3"/>
      <c r="J260" s="3"/>
      <c r="K260" s="49">
        <v>613</v>
      </c>
      <c r="L260" s="49"/>
      <c r="M260" s="7"/>
      <c r="N260" s="7" t="s">
        <v>393</v>
      </c>
      <c r="O260" s="8" t="s">
        <v>767</v>
      </c>
      <c r="P260" s="9" t="s">
        <v>767</v>
      </c>
    </row>
    <row r="261" spans="2:16" ht="10.5" customHeight="1">
      <c r="B261" s="3"/>
      <c r="C261" s="21">
        <v>55</v>
      </c>
      <c r="D261" s="21"/>
      <c r="E261" s="50" t="s">
        <v>387</v>
      </c>
      <c r="F261" s="50"/>
      <c r="G261" s="8">
        <f>SUM(G262:G270)</f>
        <v>9518</v>
      </c>
      <c r="H261" s="10">
        <f>SUM(H262:H270)</f>
        <v>41582</v>
      </c>
      <c r="I261" s="3"/>
      <c r="J261" s="3"/>
      <c r="K261" s="49">
        <v>614</v>
      </c>
      <c r="L261" s="49"/>
      <c r="N261" s="7" t="s">
        <v>668</v>
      </c>
      <c r="O261" s="8" t="s">
        <v>767</v>
      </c>
      <c r="P261" s="9" t="s">
        <v>767</v>
      </c>
    </row>
    <row r="262" spans="2:16" ht="10.5" customHeight="1">
      <c r="B262" s="3"/>
      <c r="C262" s="49">
        <v>551</v>
      </c>
      <c r="D262" s="49"/>
      <c r="E262" s="6"/>
      <c r="F262" s="7" t="s">
        <v>388</v>
      </c>
      <c r="G262" s="8">
        <v>1575</v>
      </c>
      <c r="H262" s="10">
        <v>12080</v>
      </c>
      <c r="I262" s="3"/>
      <c r="J262" s="3"/>
      <c r="O262" s="8"/>
      <c r="P262" s="9"/>
    </row>
    <row r="263" spans="2:16" ht="10.5" customHeight="1">
      <c r="B263" s="3"/>
      <c r="C263" s="49">
        <v>552</v>
      </c>
      <c r="D263" s="49"/>
      <c r="E263" s="3"/>
      <c r="F263" s="7" t="s">
        <v>686</v>
      </c>
      <c r="G263" s="8">
        <v>1695</v>
      </c>
      <c r="H263" s="10">
        <v>5388</v>
      </c>
      <c r="I263" s="3"/>
      <c r="J263" s="3"/>
      <c r="K263" s="21">
        <v>62</v>
      </c>
      <c r="L263" s="21"/>
      <c r="M263" s="68" t="s">
        <v>667</v>
      </c>
      <c r="N263" s="68"/>
      <c r="O263" s="8">
        <f>SUM(O264:O267)</f>
        <v>21</v>
      </c>
      <c r="P263" s="27">
        <f>SUM(P264:P267)</f>
        <v>66</v>
      </c>
    </row>
    <row r="264" spans="2:16" ht="10.5" customHeight="1">
      <c r="B264" s="3"/>
      <c r="C264" s="49">
        <v>553</v>
      </c>
      <c r="D264" s="49"/>
      <c r="F264" s="7" t="s">
        <v>390</v>
      </c>
      <c r="G264" s="8">
        <v>344</v>
      </c>
      <c r="H264" s="10">
        <v>1247</v>
      </c>
      <c r="I264" s="3"/>
      <c r="J264" s="3"/>
      <c r="K264" s="49">
        <v>621</v>
      </c>
      <c r="L264" s="49"/>
      <c r="M264" s="7"/>
      <c r="N264" s="7" t="s">
        <v>400</v>
      </c>
      <c r="O264" s="8" t="s">
        <v>767</v>
      </c>
      <c r="P264" s="9" t="s">
        <v>767</v>
      </c>
    </row>
    <row r="265" spans="2:16" ht="10.5" customHeight="1">
      <c r="B265" s="3"/>
      <c r="C265" s="49">
        <v>554</v>
      </c>
      <c r="D265" s="49"/>
      <c r="F265" s="7" t="s">
        <v>392</v>
      </c>
      <c r="G265" s="8">
        <v>217</v>
      </c>
      <c r="H265" s="10">
        <v>814</v>
      </c>
      <c r="I265" s="3"/>
      <c r="J265" s="3"/>
      <c r="K265" s="49">
        <v>622</v>
      </c>
      <c r="L265" s="49"/>
      <c r="M265" s="7"/>
      <c r="N265" s="19" t="s">
        <v>401</v>
      </c>
      <c r="O265" s="8">
        <v>6</v>
      </c>
      <c r="P265" s="9">
        <v>25</v>
      </c>
    </row>
    <row r="266" spans="2:16" ht="10.5" customHeight="1">
      <c r="B266" s="3"/>
      <c r="C266" s="49">
        <v>555</v>
      </c>
      <c r="D266" s="49"/>
      <c r="F266" s="7" t="s">
        <v>394</v>
      </c>
      <c r="G266" s="8">
        <v>79</v>
      </c>
      <c r="H266" s="10">
        <v>241</v>
      </c>
      <c r="I266" s="3"/>
      <c r="J266" s="3"/>
      <c r="K266" s="49">
        <v>623</v>
      </c>
      <c r="L266" s="49"/>
      <c r="M266" s="7"/>
      <c r="N266" s="12" t="s">
        <v>402</v>
      </c>
      <c r="O266" s="8">
        <v>15</v>
      </c>
      <c r="P266" s="9">
        <v>41</v>
      </c>
    </row>
    <row r="267" spans="2:16" ht="10.5" customHeight="1">
      <c r="B267" s="3"/>
      <c r="C267" s="49">
        <v>556</v>
      </c>
      <c r="D267" s="49"/>
      <c r="E267" s="7"/>
      <c r="F267" s="7" t="s">
        <v>395</v>
      </c>
      <c r="G267" s="8">
        <v>472</v>
      </c>
      <c r="H267" s="10">
        <v>1487</v>
      </c>
      <c r="I267" s="3"/>
      <c r="J267" s="3"/>
      <c r="K267" s="49">
        <v>624</v>
      </c>
      <c r="L267" s="49"/>
      <c r="M267" s="7"/>
      <c r="N267" s="12" t="s">
        <v>666</v>
      </c>
      <c r="O267" s="8" t="s">
        <v>767</v>
      </c>
      <c r="P267" s="9" t="s">
        <v>767</v>
      </c>
    </row>
    <row r="268" spans="2:16" ht="10.5" customHeight="1">
      <c r="B268" s="3"/>
      <c r="C268" s="49">
        <v>557</v>
      </c>
      <c r="D268" s="49"/>
      <c r="E268" s="30"/>
      <c r="F268" s="7" t="s">
        <v>396</v>
      </c>
      <c r="G268" s="8">
        <v>2369</v>
      </c>
      <c r="H268" s="10">
        <v>7332</v>
      </c>
      <c r="I268" s="3"/>
      <c r="J268" s="3"/>
      <c r="K268" s="6"/>
      <c r="L268" s="6"/>
      <c r="M268" s="7"/>
      <c r="N268" s="11"/>
      <c r="O268" s="8"/>
      <c r="P268" s="9"/>
    </row>
    <row r="269" spans="2:16" ht="10.5" customHeight="1">
      <c r="B269" s="3"/>
      <c r="C269" s="49">
        <v>558</v>
      </c>
      <c r="D269" s="49"/>
      <c r="E269" s="7"/>
      <c r="F269" s="7" t="s">
        <v>397</v>
      </c>
      <c r="G269" s="8">
        <v>581</v>
      </c>
      <c r="H269" s="10">
        <v>1763</v>
      </c>
      <c r="I269" s="3"/>
      <c r="J269" s="3"/>
      <c r="K269" s="21">
        <v>63</v>
      </c>
      <c r="L269" s="21"/>
      <c r="M269" s="54" t="s">
        <v>665</v>
      </c>
      <c r="N269" s="54"/>
      <c r="O269" s="8">
        <f>SUM(O270,G278:G280)</f>
        <v>507</v>
      </c>
      <c r="P269" s="27">
        <f>SUM(P270,H278:H280)</f>
        <v>6753</v>
      </c>
    </row>
    <row r="270" spans="2:16" ht="10.5" customHeight="1">
      <c r="B270" s="3"/>
      <c r="C270" s="49">
        <v>559</v>
      </c>
      <c r="D270" s="49"/>
      <c r="E270" s="7"/>
      <c r="F270" s="7" t="s">
        <v>399</v>
      </c>
      <c r="G270" s="8">
        <v>2186</v>
      </c>
      <c r="H270" s="10">
        <v>11230</v>
      </c>
      <c r="I270" s="3"/>
      <c r="J270" s="3"/>
      <c r="K270" s="49">
        <v>631</v>
      </c>
      <c r="L270" s="49"/>
      <c r="M270" s="7"/>
      <c r="N270" s="7" t="s">
        <v>406</v>
      </c>
      <c r="O270" s="8">
        <v>281</v>
      </c>
      <c r="P270" s="9">
        <v>5540</v>
      </c>
    </row>
    <row r="271" spans="2:15" ht="5.25" customHeight="1" thickBot="1">
      <c r="B271" s="3"/>
      <c r="C271" s="3"/>
      <c r="D271" s="3"/>
      <c r="E271" s="3"/>
      <c r="F271" s="3"/>
      <c r="G271" s="33"/>
      <c r="H271" s="37"/>
      <c r="I271" s="3"/>
      <c r="J271" s="3"/>
      <c r="K271" s="3"/>
      <c r="L271" s="3"/>
      <c r="M271" s="3"/>
      <c r="N271" s="3"/>
      <c r="O271" s="33"/>
    </row>
    <row r="272" spans="1:16" ht="11.25" customHeight="1">
      <c r="A272" s="22"/>
      <c r="B272" s="22"/>
      <c r="C272" s="22"/>
      <c r="D272" s="22"/>
      <c r="E272" s="22"/>
      <c r="F272" s="22"/>
      <c r="G272" s="44"/>
      <c r="H272" s="44"/>
      <c r="I272" s="22"/>
      <c r="J272" s="22"/>
      <c r="K272" s="22"/>
      <c r="L272" s="22"/>
      <c r="M272" s="22"/>
      <c r="N272" s="22"/>
      <c r="O272" s="44"/>
      <c r="P272" s="44"/>
    </row>
    <row r="273" ht="17.25">
      <c r="F273" s="2" t="s">
        <v>178</v>
      </c>
    </row>
    <row r="274" ht="18" customHeight="1" thickBot="1"/>
    <row r="275" spans="1:16" ht="12.75" customHeight="1" thickTop="1">
      <c r="A275" s="57" t="s">
        <v>1</v>
      </c>
      <c r="B275" s="57"/>
      <c r="C275" s="57"/>
      <c r="D275" s="57"/>
      <c r="E275" s="57"/>
      <c r="F275" s="57"/>
      <c r="G275" s="35" t="s">
        <v>2</v>
      </c>
      <c r="H275" s="59" t="s">
        <v>3</v>
      </c>
      <c r="I275" s="57" t="s">
        <v>1</v>
      </c>
      <c r="J275" s="57"/>
      <c r="K275" s="57"/>
      <c r="L275" s="57"/>
      <c r="M275" s="57"/>
      <c r="N275" s="57"/>
      <c r="O275" s="56" t="s">
        <v>2</v>
      </c>
      <c r="P275" s="35" t="s">
        <v>3</v>
      </c>
    </row>
    <row r="276" spans="1:16" ht="12.75" customHeight="1">
      <c r="A276" s="58"/>
      <c r="B276" s="58"/>
      <c r="C276" s="58"/>
      <c r="D276" s="58"/>
      <c r="E276" s="58"/>
      <c r="F276" s="58"/>
      <c r="G276" s="36"/>
      <c r="H276" s="60"/>
      <c r="I276" s="58"/>
      <c r="J276" s="58"/>
      <c r="K276" s="58"/>
      <c r="L276" s="58"/>
      <c r="M276" s="58"/>
      <c r="N276" s="58"/>
      <c r="O276" s="34"/>
      <c r="P276" s="36"/>
    </row>
    <row r="277" spans="7:16" ht="10.5" customHeight="1">
      <c r="G277" s="43"/>
      <c r="H277" s="32" t="s">
        <v>4</v>
      </c>
      <c r="O277" s="43"/>
      <c r="P277" s="40" t="s">
        <v>4</v>
      </c>
    </row>
    <row r="278" spans="3:16" ht="10.5" customHeight="1">
      <c r="C278" s="49">
        <v>632</v>
      </c>
      <c r="D278" s="49"/>
      <c r="F278" s="7" t="s">
        <v>662</v>
      </c>
      <c r="G278" s="8">
        <v>224</v>
      </c>
      <c r="H278" s="10">
        <v>1202</v>
      </c>
      <c r="I278" s="3"/>
      <c r="J278" s="3"/>
      <c r="K278" s="49">
        <v>756</v>
      </c>
      <c r="L278" s="49"/>
      <c r="M278" s="6"/>
      <c r="N278" s="7" t="s">
        <v>632</v>
      </c>
      <c r="O278" s="8">
        <v>88</v>
      </c>
      <c r="P278" s="9">
        <v>1265</v>
      </c>
    </row>
    <row r="279" spans="3:16" ht="10.5" customHeight="1">
      <c r="C279" s="49">
        <v>633</v>
      </c>
      <c r="D279" s="49"/>
      <c r="E279" s="7"/>
      <c r="F279" s="7" t="s">
        <v>663</v>
      </c>
      <c r="G279" s="8">
        <v>1</v>
      </c>
      <c r="H279" s="10">
        <v>8</v>
      </c>
      <c r="I279" s="3"/>
      <c r="J279" s="3"/>
      <c r="K279" s="3"/>
      <c r="L279" s="3"/>
      <c r="M279" s="3"/>
      <c r="N279" s="3"/>
      <c r="O279" s="8"/>
      <c r="P279" s="9"/>
    </row>
    <row r="280" spans="3:16" ht="10.5" customHeight="1">
      <c r="C280" s="49">
        <v>634</v>
      </c>
      <c r="D280" s="49"/>
      <c r="E280" s="7"/>
      <c r="F280" s="7" t="s">
        <v>664</v>
      </c>
      <c r="G280" s="8">
        <v>1</v>
      </c>
      <c r="H280" s="10">
        <v>3</v>
      </c>
      <c r="I280" s="3"/>
      <c r="J280" s="3"/>
      <c r="K280" s="21">
        <v>76</v>
      </c>
      <c r="L280" s="21"/>
      <c r="M280" s="68" t="s">
        <v>629</v>
      </c>
      <c r="N280" s="69"/>
      <c r="O280" s="8">
        <f>SUM(O281:O285)</f>
        <v>692</v>
      </c>
      <c r="P280" s="27">
        <f>SUM(P281:P285)</f>
        <v>3548</v>
      </c>
    </row>
    <row r="281" spans="3:16" ht="10.5" customHeight="1">
      <c r="C281" s="6"/>
      <c r="D281" s="6"/>
      <c r="E281" s="7"/>
      <c r="F281" s="7"/>
      <c r="G281" s="8"/>
      <c r="H281" s="10"/>
      <c r="I281" s="3"/>
      <c r="J281" s="3"/>
      <c r="K281" s="49">
        <v>761</v>
      </c>
      <c r="L281" s="49"/>
      <c r="M281" s="3"/>
      <c r="N281" s="7" t="s">
        <v>443</v>
      </c>
      <c r="O281" s="8">
        <v>243</v>
      </c>
      <c r="P281" s="9">
        <v>964</v>
      </c>
    </row>
    <row r="282" spans="3:16" ht="10.5" customHeight="1">
      <c r="C282" s="21">
        <v>64</v>
      </c>
      <c r="D282" s="21"/>
      <c r="E282" s="68" t="s">
        <v>660</v>
      </c>
      <c r="F282" s="69"/>
      <c r="G282" s="8">
        <f>G283</f>
        <v>22</v>
      </c>
      <c r="H282" s="10">
        <f>H283</f>
        <v>310</v>
      </c>
      <c r="I282" s="3"/>
      <c r="J282" s="3"/>
      <c r="K282" s="49">
        <v>762</v>
      </c>
      <c r="L282" s="49"/>
      <c r="M282" s="3"/>
      <c r="N282" s="7" t="s">
        <v>444</v>
      </c>
      <c r="O282" s="8">
        <v>92</v>
      </c>
      <c r="P282" s="9">
        <v>194</v>
      </c>
    </row>
    <row r="283" spans="3:16" ht="10.5" customHeight="1">
      <c r="C283" s="49">
        <v>641</v>
      </c>
      <c r="D283" s="49"/>
      <c r="E283" s="7"/>
      <c r="F283" s="7" t="s">
        <v>661</v>
      </c>
      <c r="G283" s="8">
        <v>22</v>
      </c>
      <c r="H283" s="10">
        <v>310</v>
      </c>
      <c r="I283" s="3"/>
      <c r="J283" s="3"/>
      <c r="K283" s="49">
        <v>763</v>
      </c>
      <c r="L283" s="49"/>
      <c r="M283" s="3"/>
      <c r="N283" s="7" t="s">
        <v>445</v>
      </c>
      <c r="O283" s="8">
        <v>75</v>
      </c>
      <c r="P283" s="9">
        <v>122</v>
      </c>
    </row>
    <row r="284" spans="3:16" ht="10.5" customHeight="1">
      <c r="C284" s="3"/>
      <c r="D284" s="3"/>
      <c r="E284" s="3"/>
      <c r="F284" s="3"/>
      <c r="G284" s="8"/>
      <c r="H284" s="10"/>
      <c r="I284" s="3"/>
      <c r="J284" s="3"/>
      <c r="K284" s="49">
        <v>764</v>
      </c>
      <c r="L284" s="49"/>
      <c r="M284" s="3"/>
      <c r="N284" s="7" t="s">
        <v>630</v>
      </c>
      <c r="O284" s="8">
        <v>71</v>
      </c>
      <c r="P284" s="9">
        <v>435</v>
      </c>
    </row>
    <row r="285" spans="3:16" ht="10.5" customHeight="1">
      <c r="C285" s="21">
        <v>65</v>
      </c>
      <c r="D285" s="21"/>
      <c r="E285" s="50" t="s">
        <v>659</v>
      </c>
      <c r="F285" s="50"/>
      <c r="G285" s="8">
        <f>G286</f>
        <v>1</v>
      </c>
      <c r="H285" s="10">
        <f>H286</f>
        <v>4</v>
      </c>
      <c r="I285" s="3"/>
      <c r="J285" s="3"/>
      <c r="K285" s="49">
        <v>769</v>
      </c>
      <c r="L285" s="49"/>
      <c r="M285" s="3"/>
      <c r="N285" s="12" t="s">
        <v>631</v>
      </c>
      <c r="O285" s="8">
        <v>211</v>
      </c>
      <c r="P285" s="9">
        <v>1833</v>
      </c>
    </row>
    <row r="286" spans="3:16" ht="10.5" customHeight="1">
      <c r="C286" s="49">
        <v>651</v>
      </c>
      <c r="D286" s="49"/>
      <c r="E286" s="7"/>
      <c r="F286" s="7" t="s">
        <v>659</v>
      </c>
      <c r="G286" s="8">
        <v>1</v>
      </c>
      <c r="H286" s="10">
        <v>4</v>
      </c>
      <c r="I286" s="3"/>
      <c r="J286" s="3"/>
      <c r="M286" s="3"/>
      <c r="N286" s="17"/>
      <c r="O286" s="8"/>
      <c r="P286" s="9"/>
    </row>
    <row r="287" spans="3:16" ht="10.5" customHeight="1">
      <c r="C287" s="3"/>
      <c r="D287" s="3"/>
      <c r="E287" s="7"/>
      <c r="F287" s="7"/>
      <c r="G287" s="8"/>
      <c r="H287" s="10"/>
      <c r="I287" s="3"/>
      <c r="J287" s="3"/>
      <c r="K287" s="21">
        <v>77</v>
      </c>
      <c r="L287" s="21"/>
      <c r="M287" s="68" t="s">
        <v>625</v>
      </c>
      <c r="N287" s="69"/>
      <c r="O287" s="8">
        <f>SUM(O288:O290)</f>
        <v>35</v>
      </c>
      <c r="P287" s="27">
        <f>SUM(P288:P290)</f>
        <v>374</v>
      </c>
    </row>
    <row r="288" spans="3:16" ht="10.5" customHeight="1">
      <c r="C288" s="21">
        <v>66</v>
      </c>
      <c r="D288" s="21"/>
      <c r="E288" s="50" t="s">
        <v>656</v>
      </c>
      <c r="F288" s="50"/>
      <c r="G288" s="8">
        <f>SUM(G289:G291)</f>
        <v>80</v>
      </c>
      <c r="H288" s="10">
        <f>SUM(H289:H291)</f>
        <v>1486</v>
      </c>
      <c r="I288" s="3"/>
      <c r="J288" s="3"/>
      <c r="K288" s="49">
        <v>771</v>
      </c>
      <c r="L288" s="49"/>
      <c r="M288" s="6"/>
      <c r="N288" s="7" t="s">
        <v>626</v>
      </c>
      <c r="O288" s="8">
        <v>15</v>
      </c>
      <c r="P288" s="9">
        <v>123</v>
      </c>
    </row>
    <row r="289" spans="3:16" ht="10.5" customHeight="1">
      <c r="C289" s="49">
        <v>661</v>
      </c>
      <c r="D289" s="49"/>
      <c r="E289" s="7"/>
      <c r="F289" s="7" t="s">
        <v>412</v>
      </c>
      <c r="G289" s="8">
        <v>74</v>
      </c>
      <c r="H289" s="10">
        <v>1463</v>
      </c>
      <c r="I289" s="3"/>
      <c r="J289" s="3"/>
      <c r="K289" s="49">
        <v>772</v>
      </c>
      <c r="L289" s="49"/>
      <c r="M289" s="6"/>
      <c r="N289" s="7" t="s">
        <v>627</v>
      </c>
      <c r="O289" s="8">
        <v>19</v>
      </c>
      <c r="P289" s="9">
        <v>243</v>
      </c>
    </row>
    <row r="290" spans="3:16" ht="10.5" customHeight="1">
      <c r="C290" s="49">
        <v>662</v>
      </c>
      <c r="D290" s="49"/>
      <c r="E290" s="7"/>
      <c r="F290" s="12" t="s">
        <v>657</v>
      </c>
      <c r="G290" s="8">
        <v>6</v>
      </c>
      <c r="H290" s="10">
        <v>23</v>
      </c>
      <c r="I290" s="3"/>
      <c r="J290" s="3"/>
      <c r="K290" s="49">
        <v>773</v>
      </c>
      <c r="L290" s="49"/>
      <c r="M290" s="6"/>
      <c r="N290" s="7" t="s">
        <v>628</v>
      </c>
      <c r="O290" s="8">
        <v>1</v>
      </c>
      <c r="P290" s="9">
        <v>8</v>
      </c>
    </row>
    <row r="291" spans="3:16" ht="10.5" customHeight="1">
      <c r="C291" s="49">
        <v>663</v>
      </c>
      <c r="D291" s="49"/>
      <c r="E291" s="7"/>
      <c r="F291" s="7" t="s">
        <v>658</v>
      </c>
      <c r="G291" s="8" t="s">
        <v>767</v>
      </c>
      <c r="H291" s="10" t="s">
        <v>767</v>
      </c>
      <c r="I291" s="3"/>
      <c r="J291" s="3"/>
      <c r="K291" s="3"/>
      <c r="L291" s="6"/>
      <c r="M291" s="6"/>
      <c r="O291" s="8"/>
      <c r="P291" s="9"/>
    </row>
    <row r="292" spans="3:16" ht="10.5" customHeight="1">
      <c r="C292" s="49"/>
      <c r="D292" s="49"/>
      <c r="E292" s="7"/>
      <c r="F292" s="7"/>
      <c r="G292" s="8"/>
      <c r="H292" s="10"/>
      <c r="I292" s="3"/>
      <c r="J292" s="3"/>
      <c r="K292" s="21">
        <v>78</v>
      </c>
      <c r="L292" s="21"/>
      <c r="M292" s="68" t="s">
        <v>624</v>
      </c>
      <c r="N292" s="69"/>
      <c r="O292" s="8">
        <f>SUM(O293:O297,O304:O305,O309)</f>
        <v>1051</v>
      </c>
      <c r="P292" s="27">
        <f>SUM(P293:P297,P304:P305,P309)</f>
        <v>16258</v>
      </c>
    </row>
    <row r="293" spans="3:16" ht="10.5" customHeight="1">
      <c r="C293" s="21">
        <v>67</v>
      </c>
      <c r="D293" s="21"/>
      <c r="E293" s="68" t="s">
        <v>655</v>
      </c>
      <c r="F293" s="68"/>
      <c r="G293" s="8">
        <f>SUM(G294:G296)</f>
        <v>386</v>
      </c>
      <c r="H293" s="10">
        <f>SUM(H294:H296)</f>
        <v>9656</v>
      </c>
      <c r="I293" s="3"/>
      <c r="J293" s="3"/>
      <c r="K293" s="49">
        <v>781</v>
      </c>
      <c r="L293" s="49"/>
      <c r="M293" s="6"/>
      <c r="N293" s="7" t="s">
        <v>407</v>
      </c>
      <c r="O293" s="8">
        <v>4</v>
      </c>
      <c r="P293" s="9">
        <v>48</v>
      </c>
    </row>
    <row r="294" spans="3:16" ht="10.5" customHeight="1">
      <c r="C294" s="49">
        <v>671</v>
      </c>
      <c r="D294" s="49"/>
      <c r="E294" s="7"/>
      <c r="F294" s="7" t="s">
        <v>416</v>
      </c>
      <c r="G294" s="8">
        <v>242</v>
      </c>
      <c r="H294" s="10">
        <v>7818</v>
      </c>
      <c r="I294" s="3"/>
      <c r="J294" s="3"/>
      <c r="K294" s="49">
        <v>782</v>
      </c>
      <c r="L294" s="49"/>
      <c r="M294" s="3"/>
      <c r="N294" s="7" t="s">
        <v>408</v>
      </c>
      <c r="O294" s="8">
        <v>5</v>
      </c>
      <c r="P294" s="9">
        <v>22</v>
      </c>
    </row>
    <row r="295" spans="3:16" ht="10.5" customHeight="1">
      <c r="C295" s="49">
        <v>672</v>
      </c>
      <c r="D295" s="49"/>
      <c r="E295" s="7"/>
      <c r="F295" s="7" t="s">
        <v>418</v>
      </c>
      <c r="G295" s="8">
        <v>102</v>
      </c>
      <c r="H295" s="10">
        <v>1487</v>
      </c>
      <c r="I295" s="3"/>
      <c r="J295" s="3"/>
      <c r="K295" s="49">
        <v>783</v>
      </c>
      <c r="L295" s="49"/>
      <c r="M295" s="3"/>
      <c r="N295" s="7" t="s">
        <v>409</v>
      </c>
      <c r="O295" s="8">
        <v>3</v>
      </c>
      <c r="P295" s="9">
        <v>831</v>
      </c>
    </row>
    <row r="296" spans="3:16" ht="10.5" customHeight="1">
      <c r="C296" s="49">
        <v>673</v>
      </c>
      <c r="D296" s="49"/>
      <c r="E296" s="7"/>
      <c r="F296" s="7" t="s">
        <v>420</v>
      </c>
      <c r="G296" s="8">
        <v>42</v>
      </c>
      <c r="H296" s="10">
        <v>351</v>
      </c>
      <c r="I296" s="3"/>
      <c r="J296" s="3"/>
      <c r="K296" s="49">
        <v>784</v>
      </c>
      <c r="L296" s="49"/>
      <c r="M296" s="6"/>
      <c r="N296" s="7" t="s">
        <v>410</v>
      </c>
      <c r="O296" s="8">
        <v>6</v>
      </c>
      <c r="P296" s="9">
        <v>655</v>
      </c>
    </row>
    <row r="297" spans="7:16" ht="10.5" customHeight="1">
      <c r="G297" s="33"/>
      <c r="H297" s="37"/>
      <c r="I297" s="3"/>
      <c r="J297" s="3"/>
      <c r="K297" s="49">
        <v>785</v>
      </c>
      <c r="L297" s="49"/>
      <c r="M297" s="6"/>
      <c r="N297" s="7" t="s">
        <v>623</v>
      </c>
      <c r="O297" s="8">
        <f>SUM(O298:O303)</f>
        <v>283</v>
      </c>
      <c r="P297" s="27">
        <f>SUM(P298:P303)</f>
        <v>8608</v>
      </c>
    </row>
    <row r="298" spans="3:16" ht="10.5" customHeight="1">
      <c r="C298" s="21">
        <v>68</v>
      </c>
      <c r="D298" s="21"/>
      <c r="E298" s="68" t="s">
        <v>654</v>
      </c>
      <c r="F298" s="68"/>
      <c r="G298" s="8">
        <f>SUM(G299:G300)</f>
        <v>257</v>
      </c>
      <c r="H298" s="10">
        <f>SUM(H299:H300)</f>
        <v>694</v>
      </c>
      <c r="I298" s="3"/>
      <c r="J298" s="3"/>
      <c r="K298" s="3"/>
      <c r="L298" s="49" t="s">
        <v>618</v>
      </c>
      <c r="M298" s="49"/>
      <c r="N298" s="7" t="s">
        <v>622</v>
      </c>
      <c r="O298" s="8">
        <v>38</v>
      </c>
      <c r="P298" s="9">
        <v>296</v>
      </c>
    </row>
    <row r="299" spans="3:16" ht="10.5" customHeight="1">
      <c r="C299" s="49">
        <v>694</v>
      </c>
      <c r="D299" s="49"/>
      <c r="E299" s="7"/>
      <c r="F299" s="7" t="s">
        <v>653</v>
      </c>
      <c r="G299" s="8">
        <v>251</v>
      </c>
      <c r="H299" s="10">
        <v>645</v>
      </c>
      <c r="I299" s="3"/>
      <c r="J299" s="3"/>
      <c r="K299" s="6"/>
      <c r="L299" s="49" t="s">
        <v>617</v>
      </c>
      <c r="M299" s="49"/>
      <c r="N299" s="7" t="s">
        <v>411</v>
      </c>
      <c r="O299" s="8">
        <v>41</v>
      </c>
      <c r="P299" s="9">
        <v>152</v>
      </c>
    </row>
    <row r="300" spans="3:16" ht="10.5" customHeight="1">
      <c r="C300" s="49">
        <v>695</v>
      </c>
      <c r="D300" s="49"/>
      <c r="E300" s="7"/>
      <c r="F300" s="7" t="s">
        <v>422</v>
      </c>
      <c r="G300" s="8">
        <v>6</v>
      </c>
      <c r="H300" s="10">
        <v>49</v>
      </c>
      <c r="I300" s="3"/>
      <c r="J300" s="3"/>
      <c r="K300" s="3"/>
      <c r="L300" s="49" t="s">
        <v>616</v>
      </c>
      <c r="M300" s="49"/>
      <c r="N300" s="7" t="s">
        <v>621</v>
      </c>
      <c r="O300" s="8">
        <v>89</v>
      </c>
      <c r="P300" s="9">
        <v>7125</v>
      </c>
    </row>
    <row r="301" spans="7:16" ht="10.5" customHeight="1">
      <c r="G301" s="33"/>
      <c r="H301" s="37"/>
      <c r="I301" s="3"/>
      <c r="J301" s="3"/>
      <c r="K301" s="3"/>
      <c r="L301" s="49" t="s">
        <v>615</v>
      </c>
      <c r="M301" s="49"/>
      <c r="N301" s="7" t="s">
        <v>413</v>
      </c>
      <c r="O301" s="8">
        <v>15</v>
      </c>
      <c r="P301" s="9">
        <v>188</v>
      </c>
    </row>
    <row r="302" spans="2:16" ht="10.5" customHeight="1">
      <c r="B302" s="28" t="s">
        <v>424</v>
      </c>
      <c r="C302" s="28"/>
      <c r="D302" s="50" t="s">
        <v>425</v>
      </c>
      <c r="E302" s="63"/>
      <c r="F302" s="64"/>
      <c r="G302" s="8">
        <f>SUM(G304,G308)</f>
        <v>2875</v>
      </c>
      <c r="H302" s="10">
        <f>SUM(H304,H308)</f>
        <v>6574</v>
      </c>
      <c r="I302" s="3"/>
      <c r="J302" s="3"/>
      <c r="K302" s="3"/>
      <c r="L302" s="49" t="s">
        <v>614</v>
      </c>
      <c r="M302" s="49"/>
      <c r="N302" s="7" t="s">
        <v>414</v>
      </c>
      <c r="O302" s="8">
        <v>21</v>
      </c>
      <c r="P302" s="9">
        <v>96</v>
      </c>
    </row>
    <row r="303" spans="7:16" ht="10.5" customHeight="1">
      <c r="G303" s="33"/>
      <c r="H303" s="37"/>
      <c r="I303" s="3"/>
      <c r="J303" s="3"/>
      <c r="K303" s="3"/>
      <c r="L303" s="49" t="s">
        <v>613</v>
      </c>
      <c r="M303" s="49"/>
      <c r="N303" s="12" t="s">
        <v>620</v>
      </c>
      <c r="O303" s="8">
        <v>79</v>
      </c>
      <c r="P303" s="9">
        <v>751</v>
      </c>
    </row>
    <row r="304" spans="3:16" ht="10.5" customHeight="1">
      <c r="C304" s="21">
        <v>69</v>
      </c>
      <c r="D304" s="21"/>
      <c r="E304" s="50" t="s">
        <v>426</v>
      </c>
      <c r="F304" s="50"/>
      <c r="G304" s="8">
        <f>SUM(G305:G306)</f>
        <v>693</v>
      </c>
      <c r="H304" s="10">
        <f>SUM(H305:H306)</f>
        <v>2468</v>
      </c>
      <c r="I304" s="3"/>
      <c r="J304" s="3"/>
      <c r="K304" s="49">
        <v>786</v>
      </c>
      <c r="L304" s="49"/>
      <c r="M304" s="25"/>
      <c r="N304" s="7" t="s">
        <v>415</v>
      </c>
      <c r="O304" s="8">
        <v>29</v>
      </c>
      <c r="P304" s="9">
        <v>403</v>
      </c>
    </row>
    <row r="305" spans="3:16" ht="10.5" customHeight="1">
      <c r="C305" s="49">
        <v>691</v>
      </c>
      <c r="D305" s="49"/>
      <c r="E305" s="7"/>
      <c r="F305" s="7" t="s">
        <v>651</v>
      </c>
      <c r="G305" s="8">
        <v>182</v>
      </c>
      <c r="H305" s="10">
        <v>977</v>
      </c>
      <c r="I305" s="3"/>
      <c r="J305" s="3"/>
      <c r="K305" s="49">
        <v>787</v>
      </c>
      <c r="L305" s="49"/>
      <c r="M305" s="7"/>
      <c r="N305" s="7" t="s">
        <v>417</v>
      </c>
      <c r="O305" s="8">
        <f>SUM(O306:O308)</f>
        <v>578</v>
      </c>
      <c r="P305" s="27">
        <f>SUM(P306:P308)</f>
        <v>4887</v>
      </c>
    </row>
    <row r="306" spans="3:16" ht="10.5" customHeight="1">
      <c r="C306" s="49">
        <v>692</v>
      </c>
      <c r="D306" s="49"/>
      <c r="E306" s="7"/>
      <c r="F306" s="7" t="s">
        <v>652</v>
      </c>
      <c r="G306" s="8">
        <v>511</v>
      </c>
      <c r="H306" s="10">
        <v>1491</v>
      </c>
      <c r="I306" s="3"/>
      <c r="J306" s="3"/>
      <c r="K306" s="3"/>
      <c r="L306" s="49" t="s">
        <v>610</v>
      </c>
      <c r="M306" s="49"/>
      <c r="N306" s="7" t="s">
        <v>419</v>
      </c>
      <c r="O306" s="8">
        <v>185</v>
      </c>
      <c r="P306" s="9">
        <v>334</v>
      </c>
    </row>
    <row r="307" spans="7:16" ht="10.5" customHeight="1">
      <c r="G307" s="33"/>
      <c r="H307" s="37"/>
      <c r="I307" s="3"/>
      <c r="J307" s="3"/>
      <c r="L307" s="49" t="s">
        <v>611</v>
      </c>
      <c r="M307" s="49"/>
      <c r="N307" s="7" t="s">
        <v>619</v>
      </c>
      <c r="O307" s="8">
        <v>295</v>
      </c>
      <c r="P307" s="9">
        <v>4223</v>
      </c>
    </row>
    <row r="308" spans="3:16" ht="10.5" customHeight="1">
      <c r="C308" s="21">
        <v>70</v>
      </c>
      <c r="D308" s="21"/>
      <c r="E308" s="50" t="s">
        <v>523</v>
      </c>
      <c r="F308" s="50"/>
      <c r="G308" s="8">
        <f>SUM(G309:G311)</f>
        <v>2182</v>
      </c>
      <c r="H308" s="10">
        <f>SUM(H309:H311)</f>
        <v>4106</v>
      </c>
      <c r="I308" s="3"/>
      <c r="J308" s="3"/>
      <c r="K308" s="6"/>
      <c r="L308" s="49" t="s">
        <v>612</v>
      </c>
      <c r="M308" s="49"/>
      <c r="N308" s="7" t="s">
        <v>421</v>
      </c>
      <c r="O308" s="8">
        <v>98</v>
      </c>
      <c r="P308" s="9">
        <v>330</v>
      </c>
    </row>
    <row r="309" spans="3:16" ht="10.5" customHeight="1">
      <c r="C309" s="49">
        <v>701</v>
      </c>
      <c r="D309" s="49"/>
      <c r="E309" s="7"/>
      <c r="F309" s="18" t="s">
        <v>427</v>
      </c>
      <c r="G309" s="8">
        <v>497</v>
      </c>
      <c r="H309" s="10">
        <v>1308</v>
      </c>
      <c r="I309" s="3"/>
      <c r="J309" s="3"/>
      <c r="K309" s="49">
        <v>789</v>
      </c>
      <c r="L309" s="49"/>
      <c r="M309" s="7"/>
      <c r="N309" s="7" t="s">
        <v>423</v>
      </c>
      <c r="O309" s="8">
        <v>143</v>
      </c>
      <c r="P309" s="9">
        <v>804</v>
      </c>
    </row>
    <row r="310" spans="3:16" ht="10.5" customHeight="1">
      <c r="C310" s="49">
        <v>702</v>
      </c>
      <c r="D310" s="49"/>
      <c r="E310" s="7"/>
      <c r="F310" s="7" t="s">
        <v>429</v>
      </c>
      <c r="G310" s="8">
        <v>1581</v>
      </c>
      <c r="H310" s="10">
        <v>2363</v>
      </c>
      <c r="I310" s="3"/>
      <c r="J310" s="3"/>
      <c r="K310" s="49"/>
      <c r="L310" s="49"/>
      <c r="M310" s="7"/>
      <c r="O310" s="8"/>
      <c r="P310" s="9"/>
    </row>
    <row r="311" spans="3:16" ht="10.5" customHeight="1">
      <c r="C311" s="49">
        <v>703</v>
      </c>
      <c r="D311" s="49"/>
      <c r="E311" s="7"/>
      <c r="F311" s="7" t="s">
        <v>431</v>
      </c>
      <c r="G311" s="8">
        <v>104</v>
      </c>
      <c r="H311" s="10">
        <v>435</v>
      </c>
      <c r="I311" s="3"/>
      <c r="J311" s="3"/>
      <c r="K311" s="21">
        <v>79</v>
      </c>
      <c r="L311" s="21"/>
      <c r="M311" s="50" t="s">
        <v>606</v>
      </c>
      <c r="N311" s="50"/>
      <c r="O311" s="8">
        <f>SUM(O312:O314)</f>
        <v>19</v>
      </c>
      <c r="P311" s="27">
        <f>SUM(P312:P314)</f>
        <v>343</v>
      </c>
    </row>
    <row r="312" spans="7:16" ht="10.5" customHeight="1">
      <c r="G312" s="33"/>
      <c r="H312" s="37"/>
      <c r="I312" s="29"/>
      <c r="J312" s="3"/>
      <c r="K312" s="49">
        <v>791</v>
      </c>
      <c r="L312" s="49"/>
      <c r="N312" s="7" t="s">
        <v>607</v>
      </c>
      <c r="O312" s="8">
        <v>2</v>
      </c>
      <c r="P312" s="9">
        <v>98</v>
      </c>
    </row>
    <row r="313" spans="2:16" ht="10.5" customHeight="1">
      <c r="B313" s="28" t="s">
        <v>433</v>
      </c>
      <c r="C313" s="21"/>
      <c r="D313" s="50" t="s">
        <v>434</v>
      </c>
      <c r="E313" s="50"/>
      <c r="F313" s="51"/>
      <c r="G313" s="8">
        <f>SUM(G315,G323,G331,O280,O287,O292,O311,O316,O319,O322,O329,O333,G350,G359,G378,G388,G394,G399,G405,O360,O371,O375,O382)</f>
        <v>29370</v>
      </c>
      <c r="H313" s="10">
        <f>SUM(H315,H323,H331,P280,P287,P292,P311,P316,P319,P322,P329,P333,H350,H359,H378,H388,H394,H399,H405,P360,P371,P375,P382)</f>
        <v>200395</v>
      </c>
      <c r="I313" s="3"/>
      <c r="J313" s="3"/>
      <c r="K313" s="49">
        <v>792</v>
      </c>
      <c r="L313" s="49"/>
      <c r="M313" s="3"/>
      <c r="N313" s="7" t="s">
        <v>608</v>
      </c>
      <c r="O313" s="8">
        <v>3</v>
      </c>
      <c r="P313" s="9">
        <v>121</v>
      </c>
    </row>
    <row r="314" spans="7:16" ht="10.5" customHeight="1">
      <c r="G314" s="8"/>
      <c r="H314" s="10"/>
      <c r="I314" s="3"/>
      <c r="J314" s="3"/>
      <c r="K314" s="49">
        <v>793</v>
      </c>
      <c r="L314" s="49"/>
      <c r="M314" s="7"/>
      <c r="N314" s="7" t="s">
        <v>609</v>
      </c>
      <c r="O314" s="8">
        <v>14</v>
      </c>
      <c r="P314" s="9">
        <v>124</v>
      </c>
    </row>
    <row r="315" spans="3:16" ht="10.5" customHeight="1">
      <c r="C315" s="21">
        <v>72</v>
      </c>
      <c r="D315" s="21"/>
      <c r="E315" s="50" t="s">
        <v>644</v>
      </c>
      <c r="F315" s="51"/>
      <c r="G315" s="8">
        <f>SUM(G316:G321)</f>
        <v>432</v>
      </c>
      <c r="H315" s="10">
        <f>SUM(H316:H321)</f>
        <v>2732</v>
      </c>
      <c r="I315" s="3"/>
      <c r="J315" s="3"/>
      <c r="K315" s="49"/>
      <c r="L315" s="49"/>
      <c r="M315" s="3"/>
      <c r="N315" s="7"/>
      <c r="O315" s="8"/>
      <c r="P315" s="9"/>
    </row>
    <row r="316" spans="3:16" ht="10.5" customHeight="1">
      <c r="C316" s="49">
        <v>721</v>
      </c>
      <c r="D316" s="49"/>
      <c r="E316" s="6"/>
      <c r="F316" s="7" t="s">
        <v>645</v>
      </c>
      <c r="G316" s="8">
        <v>8</v>
      </c>
      <c r="H316" s="10">
        <v>70</v>
      </c>
      <c r="I316" s="3"/>
      <c r="J316" s="3"/>
      <c r="K316" s="21">
        <v>80</v>
      </c>
      <c r="L316" s="21"/>
      <c r="M316" s="50" t="s">
        <v>605</v>
      </c>
      <c r="N316" s="51"/>
      <c r="O316" s="8">
        <f>O317</f>
        <v>656</v>
      </c>
      <c r="P316" s="27">
        <f>P317</f>
        <v>1187</v>
      </c>
    </row>
    <row r="317" spans="3:16" ht="10.5" customHeight="1">
      <c r="C317" s="49">
        <v>722</v>
      </c>
      <c r="D317" s="49"/>
      <c r="E317" s="6"/>
      <c r="F317" s="7" t="s">
        <v>646</v>
      </c>
      <c r="G317" s="8">
        <v>98</v>
      </c>
      <c r="H317" s="10">
        <v>814</v>
      </c>
      <c r="I317" s="3"/>
      <c r="J317" s="3"/>
      <c r="K317" s="49">
        <v>801</v>
      </c>
      <c r="L317" s="49"/>
      <c r="M317" s="3"/>
      <c r="N317" s="7" t="s">
        <v>605</v>
      </c>
      <c r="O317" s="8">
        <v>656</v>
      </c>
      <c r="P317" s="27">
        <v>1187</v>
      </c>
    </row>
    <row r="318" spans="3:16" ht="10.5" customHeight="1">
      <c r="C318" s="49">
        <v>723</v>
      </c>
      <c r="D318" s="49"/>
      <c r="E318" s="7"/>
      <c r="F318" s="7" t="s">
        <v>647</v>
      </c>
      <c r="G318" s="8">
        <v>4</v>
      </c>
      <c r="H318" s="10">
        <v>36</v>
      </c>
      <c r="I318" s="3"/>
      <c r="J318" s="3"/>
      <c r="K318" s="49"/>
      <c r="L318" s="49"/>
      <c r="M318" s="3"/>
      <c r="N318" s="7"/>
      <c r="O318" s="8"/>
      <c r="P318" s="27"/>
    </row>
    <row r="319" spans="3:16" ht="10.5" customHeight="1">
      <c r="C319" s="49">
        <v>724</v>
      </c>
      <c r="D319" s="49"/>
      <c r="E319" s="7"/>
      <c r="F319" s="7" t="s">
        <v>648</v>
      </c>
      <c r="G319" s="8">
        <v>65</v>
      </c>
      <c r="H319" s="10">
        <v>227</v>
      </c>
      <c r="I319" s="3"/>
      <c r="J319" s="3"/>
      <c r="K319" s="21">
        <v>81</v>
      </c>
      <c r="L319" s="21"/>
      <c r="M319" s="50" t="s">
        <v>604</v>
      </c>
      <c r="N319" s="51"/>
      <c r="O319" s="8">
        <f>O320</f>
        <v>1164</v>
      </c>
      <c r="P319" s="27">
        <f>P320</f>
        <v>4989</v>
      </c>
    </row>
    <row r="320" spans="3:16" ht="10.5" customHeight="1">
      <c r="C320" s="49">
        <v>725</v>
      </c>
      <c r="D320" s="49"/>
      <c r="E320" s="7"/>
      <c r="F320" s="7" t="s">
        <v>649</v>
      </c>
      <c r="G320" s="8">
        <v>20</v>
      </c>
      <c r="H320" s="10">
        <v>94</v>
      </c>
      <c r="I320" s="3"/>
      <c r="J320" s="3"/>
      <c r="K320" s="49">
        <v>811</v>
      </c>
      <c r="L320" s="49"/>
      <c r="M320" s="3"/>
      <c r="N320" s="7" t="s">
        <v>604</v>
      </c>
      <c r="O320" s="8">
        <v>1164</v>
      </c>
      <c r="P320" s="9">
        <v>4989</v>
      </c>
    </row>
    <row r="321" spans="3:16" ht="10.5" customHeight="1">
      <c r="C321" s="49">
        <v>729</v>
      </c>
      <c r="D321" s="49"/>
      <c r="E321" s="7"/>
      <c r="F321" s="7" t="s">
        <v>650</v>
      </c>
      <c r="G321" s="8">
        <v>237</v>
      </c>
      <c r="H321" s="10">
        <v>1491</v>
      </c>
      <c r="I321" s="3"/>
      <c r="J321" s="3"/>
      <c r="K321" s="3"/>
      <c r="L321" s="49"/>
      <c r="M321" s="49"/>
      <c r="N321" s="18"/>
      <c r="O321" s="8"/>
      <c r="P321" s="9"/>
    </row>
    <row r="322" spans="3:16" ht="10.5" customHeight="1">
      <c r="C322" s="49"/>
      <c r="D322" s="49"/>
      <c r="E322" s="7"/>
      <c r="F322" s="7"/>
      <c r="G322" s="8"/>
      <c r="H322" s="10"/>
      <c r="I322" s="3"/>
      <c r="J322" s="3"/>
      <c r="K322" s="21">
        <v>82</v>
      </c>
      <c r="L322" s="21"/>
      <c r="M322" s="50" t="s">
        <v>602</v>
      </c>
      <c r="N322" s="51"/>
      <c r="O322" s="8">
        <f>SUM(O323:O327)</f>
        <v>463</v>
      </c>
      <c r="P322" s="27">
        <f>SUM(P323:P327)</f>
        <v>2018</v>
      </c>
    </row>
    <row r="323" spans="3:16" ht="10.5" customHeight="1">
      <c r="C323" s="21">
        <v>73</v>
      </c>
      <c r="D323" s="21"/>
      <c r="E323" s="50" t="s">
        <v>637</v>
      </c>
      <c r="F323" s="51"/>
      <c r="G323" s="8">
        <f>SUM(G324:G327)</f>
        <v>1881</v>
      </c>
      <c r="H323" s="10">
        <f>SUM(H324:H327)</f>
        <v>15507</v>
      </c>
      <c r="I323" s="3"/>
      <c r="J323" s="3"/>
      <c r="K323" s="49">
        <v>821</v>
      </c>
      <c r="L323" s="49"/>
      <c r="M323" s="3"/>
      <c r="N323" s="7" t="s">
        <v>428</v>
      </c>
      <c r="O323" s="8">
        <v>261</v>
      </c>
      <c r="P323" s="9">
        <v>1580</v>
      </c>
    </row>
    <row r="324" spans="3:16" ht="10.5" customHeight="1">
      <c r="C324" s="49">
        <v>731</v>
      </c>
      <c r="D324" s="49"/>
      <c r="E324" s="7"/>
      <c r="F324" s="7" t="s">
        <v>638</v>
      </c>
      <c r="G324" s="8">
        <v>1609</v>
      </c>
      <c r="H324" s="10">
        <v>14406</v>
      </c>
      <c r="I324" s="3"/>
      <c r="J324" s="3"/>
      <c r="K324" s="49">
        <v>822</v>
      </c>
      <c r="L324" s="49"/>
      <c r="M324" s="25"/>
      <c r="N324" s="7" t="s">
        <v>430</v>
      </c>
      <c r="O324" s="8">
        <v>28</v>
      </c>
      <c r="P324" s="9">
        <v>59</v>
      </c>
    </row>
    <row r="325" spans="3:16" ht="10.5" customHeight="1">
      <c r="C325" s="49">
        <v>732</v>
      </c>
      <c r="D325" s="49"/>
      <c r="E325" s="25"/>
      <c r="F325" s="7" t="s">
        <v>639</v>
      </c>
      <c r="G325" s="8">
        <v>53</v>
      </c>
      <c r="H325" s="10">
        <v>264</v>
      </c>
      <c r="I325" s="3"/>
      <c r="J325" s="3"/>
      <c r="K325" s="49">
        <v>823</v>
      </c>
      <c r="L325" s="49"/>
      <c r="M325" s="7"/>
      <c r="N325" s="7" t="s">
        <v>603</v>
      </c>
      <c r="O325" s="8">
        <v>16</v>
      </c>
      <c r="P325" s="9">
        <v>26</v>
      </c>
    </row>
    <row r="326" spans="3:16" ht="10.5" customHeight="1">
      <c r="C326" s="49">
        <v>733</v>
      </c>
      <c r="D326" s="49"/>
      <c r="E326" s="7"/>
      <c r="F326" s="7" t="s">
        <v>640</v>
      </c>
      <c r="G326" s="8">
        <v>40</v>
      </c>
      <c r="H326" s="10">
        <v>87</v>
      </c>
      <c r="I326" s="3"/>
      <c r="J326" s="3"/>
      <c r="K326" s="49">
        <v>824</v>
      </c>
      <c r="L326" s="49"/>
      <c r="M326" s="7"/>
      <c r="N326" s="7" t="s">
        <v>432</v>
      </c>
      <c r="O326" s="8">
        <v>78</v>
      </c>
      <c r="P326" s="9">
        <v>171</v>
      </c>
    </row>
    <row r="327" spans="3:16" ht="10.5" customHeight="1">
      <c r="C327" s="49">
        <v>739</v>
      </c>
      <c r="D327" s="49"/>
      <c r="E327" s="7"/>
      <c r="F327" s="7" t="s">
        <v>641</v>
      </c>
      <c r="G327" s="8">
        <f>SUM(G328:G329)</f>
        <v>179</v>
      </c>
      <c r="H327" s="10">
        <f>SUM(H328:H329)</f>
        <v>750</v>
      </c>
      <c r="I327" s="3"/>
      <c r="J327" s="3"/>
      <c r="K327" s="49">
        <v>829</v>
      </c>
      <c r="L327" s="49"/>
      <c r="M327" s="3"/>
      <c r="N327" s="7" t="s">
        <v>435</v>
      </c>
      <c r="O327" s="8">
        <v>80</v>
      </c>
      <c r="P327" s="9">
        <v>182</v>
      </c>
    </row>
    <row r="328" spans="4:16" ht="10.5" customHeight="1">
      <c r="D328" s="49" t="s">
        <v>635</v>
      </c>
      <c r="E328" s="49"/>
      <c r="F328" s="7" t="s">
        <v>642</v>
      </c>
      <c r="G328" s="8">
        <v>103</v>
      </c>
      <c r="H328" s="10">
        <v>541</v>
      </c>
      <c r="I328" s="3"/>
      <c r="J328" s="3"/>
      <c r="O328" s="8"/>
      <c r="P328" s="9"/>
    </row>
    <row r="329" spans="3:16" ht="10.5" customHeight="1">
      <c r="C329" s="6"/>
      <c r="D329" s="49" t="s">
        <v>636</v>
      </c>
      <c r="E329" s="49"/>
      <c r="F329" s="7" t="s">
        <v>643</v>
      </c>
      <c r="G329" s="8">
        <v>76</v>
      </c>
      <c r="H329" s="10">
        <v>209</v>
      </c>
      <c r="I329" s="3"/>
      <c r="J329" s="3"/>
      <c r="K329" s="21">
        <v>83</v>
      </c>
      <c r="L329" s="21"/>
      <c r="M329" s="50" t="s">
        <v>600</v>
      </c>
      <c r="N329" s="50"/>
      <c r="O329" s="8">
        <f>SUM(O330:O331)</f>
        <v>741</v>
      </c>
      <c r="P329" s="27">
        <f>SUM(P330:P331)</f>
        <v>9230</v>
      </c>
    </row>
    <row r="330" spans="3:16" ht="10.5" customHeight="1">
      <c r="C330" s="49"/>
      <c r="D330" s="49"/>
      <c r="E330" s="7"/>
      <c r="F330" s="7"/>
      <c r="G330" s="8"/>
      <c r="H330" s="10"/>
      <c r="I330" s="3"/>
      <c r="J330" s="3"/>
      <c r="K330" s="49">
        <v>831</v>
      </c>
      <c r="L330" s="49"/>
      <c r="M330" s="7"/>
      <c r="N330" s="24" t="s">
        <v>599</v>
      </c>
      <c r="O330" s="8">
        <v>564</v>
      </c>
      <c r="P330" s="9">
        <v>8510</v>
      </c>
    </row>
    <row r="331" spans="3:16" ht="10.5" customHeight="1">
      <c r="C331" s="21">
        <v>75</v>
      </c>
      <c r="D331" s="21"/>
      <c r="E331" s="50" t="s">
        <v>524</v>
      </c>
      <c r="F331" s="51"/>
      <c r="G331" s="8">
        <f>SUM(G332,G335:G338,O278)</f>
        <v>7512</v>
      </c>
      <c r="H331" s="10">
        <f>SUM(H332,H335:H338,P278)</f>
        <v>19669</v>
      </c>
      <c r="I331" s="3"/>
      <c r="J331" s="3"/>
      <c r="K331" s="49">
        <v>832</v>
      </c>
      <c r="L331" s="49"/>
      <c r="M331" s="7"/>
      <c r="N331" s="19" t="s">
        <v>601</v>
      </c>
      <c r="O331" s="8">
        <v>177</v>
      </c>
      <c r="P331" s="9">
        <v>720</v>
      </c>
    </row>
    <row r="332" spans="3:16" ht="10.5" customHeight="1">
      <c r="C332" s="49">
        <v>751</v>
      </c>
      <c r="D332" s="49"/>
      <c r="E332" s="7"/>
      <c r="F332" s="7" t="s">
        <v>436</v>
      </c>
      <c r="G332" s="8">
        <f>SUM(G333:G334)</f>
        <v>1857</v>
      </c>
      <c r="H332" s="10">
        <f>SUM(H333:H334)</f>
        <v>6410</v>
      </c>
      <c r="I332" s="3"/>
      <c r="J332" s="3"/>
      <c r="K332" s="3"/>
      <c r="L332" s="3"/>
      <c r="M332" s="3"/>
      <c r="N332" s="3"/>
      <c r="O332" s="8"/>
      <c r="P332" s="9"/>
    </row>
    <row r="333" spans="3:16" ht="10.5" customHeight="1">
      <c r="C333" s="6"/>
      <c r="D333" s="49" t="s">
        <v>633</v>
      </c>
      <c r="E333" s="49"/>
      <c r="F333" s="7" t="s">
        <v>437</v>
      </c>
      <c r="G333" s="8">
        <v>1775</v>
      </c>
      <c r="H333" s="10">
        <v>4691</v>
      </c>
      <c r="I333" s="3"/>
      <c r="J333" s="3"/>
      <c r="K333" s="21">
        <v>84</v>
      </c>
      <c r="L333" s="21"/>
      <c r="M333" s="54" t="s">
        <v>591</v>
      </c>
      <c r="N333" s="70"/>
      <c r="O333" s="8">
        <f>SUM(O334,G346:G348)</f>
        <v>252</v>
      </c>
      <c r="P333" s="27">
        <f>SUM(P334,H346:H348)</f>
        <v>2981</v>
      </c>
    </row>
    <row r="334" spans="3:16" ht="10.5" customHeight="1">
      <c r="C334" s="6"/>
      <c r="D334" s="49" t="s">
        <v>634</v>
      </c>
      <c r="E334" s="49"/>
      <c r="F334" s="7" t="s">
        <v>438</v>
      </c>
      <c r="G334" s="8">
        <v>82</v>
      </c>
      <c r="H334" s="10">
        <v>1719</v>
      </c>
      <c r="I334" s="3"/>
      <c r="J334" s="3"/>
      <c r="K334" s="49">
        <v>841</v>
      </c>
      <c r="L334" s="49"/>
      <c r="M334" s="3"/>
      <c r="N334" s="7" t="s">
        <v>596</v>
      </c>
      <c r="O334" s="8">
        <f>SUM(O335:O338)</f>
        <v>105</v>
      </c>
      <c r="P334" s="27">
        <f>SUM(P335:P338)</f>
        <v>1944</v>
      </c>
    </row>
    <row r="335" spans="3:16" ht="10.5" customHeight="1">
      <c r="C335" s="49">
        <v>752</v>
      </c>
      <c r="D335" s="49"/>
      <c r="E335" s="7"/>
      <c r="F335" s="7" t="s">
        <v>439</v>
      </c>
      <c r="G335" s="8">
        <v>80</v>
      </c>
      <c r="H335" s="10">
        <v>158</v>
      </c>
      <c r="I335" s="3"/>
      <c r="J335" s="3"/>
      <c r="K335" s="6"/>
      <c r="L335" s="49" t="s">
        <v>592</v>
      </c>
      <c r="M335" s="49"/>
      <c r="N335" s="7" t="s">
        <v>597</v>
      </c>
      <c r="O335" s="8">
        <v>67</v>
      </c>
      <c r="P335" s="9">
        <v>914</v>
      </c>
    </row>
    <row r="336" spans="3:16" ht="10.5" customHeight="1">
      <c r="C336" s="49">
        <v>753</v>
      </c>
      <c r="D336" s="49"/>
      <c r="E336" s="25"/>
      <c r="F336" s="7" t="s">
        <v>440</v>
      </c>
      <c r="G336" s="8">
        <v>2226</v>
      </c>
      <c r="H336" s="10">
        <v>4778</v>
      </c>
      <c r="I336" s="3"/>
      <c r="J336" s="3"/>
      <c r="K336" s="3"/>
      <c r="L336" s="49" t="s">
        <v>593</v>
      </c>
      <c r="M336" s="49"/>
      <c r="N336" s="7" t="s">
        <v>446</v>
      </c>
      <c r="O336" s="8">
        <v>28</v>
      </c>
      <c r="P336" s="9">
        <v>978</v>
      </c>
    </row>
    <row r="337" spans="3:16" ht="10.5" customHeight="1">
      <c r="C337" s="49">
        <v>754</v>
      </c>
      <c r="D337" s="49"/>
      <c r="E337" s="7"/>
      <c r="F337" s="7" t="s">
        <v>441</v>
      </c>
      <c r="G337" s="8">
        <v>3144</v>
      </c>
      <c r="H337" s="10">
        <v>6663</v>
      </c>
      <c r="I337" s="3"/>
      <c r="J337" s="3"/>
      <c r="K337" s="3"/>
      <c r="L337" s="49" t="s">
        <v>594</v>
      </c>
      <c r="M337" s="66"/>
      <c r="N337" s="7" t="s">
        <v>447</v>
      </c>
      <c r="O337" s="8">
        <v>8</v>
      </c>
      <c r="P337" s="9">
        <v>35</v>
      </c>
    </row>
    <row r="338" spans="3:16" ht="10.5" customHeight="1">
      <c r="C338" s="49">
        <v>755</v>
      </c>
      <c r="D338" s="49"/>
      <c r="E338" s="7"/>
      <c r="F338" s="7" t="s">
        <v>442</v>
      </c>
      <c r="G338" s="8">
        <v>117</v>
      </c>
      <c r="H338" s="10">
        <v>395</v>
      </c>
      <c r="I338" s="3"/>
      <c r="J338" s="3"/>
      <c r="K338" s="3"/>
      <c r="L338" s="49" t="s">
        <v>595</v>
      </c>
      <c r="M338" s="49"/>
      <c r="N338" s="7" t="s">
        <v>598</v>
      </c>
      <c r="O338" s="8">
        <v>2</v>
      </c>
      <c r="P338" s="9">
        <v>17</v>
      </c>
    </row>
    <row r="339" spans="3:15" ht="5.25" customHeight="1" thickBot="1">
      <c r="C339" s="3"/>
      <c r="D339" s="3"/>
      <c r="E339" s="3"/>
      <c r="F339" s="3"/>
      <c r="G339" s="38"/>
      <c r="H339" s="39"/>
      <c r="I339" s="3"/>
      <c r="J339" s="3"/>
      <c r="K339" s="3"/>
      <c r="L339" s="3"/>
      <c r="M339" s="3"/>
      <c r="N339" s="3"/>
      <c r="O339" s="38"/>
    </row>
    <row r="340" spans="1:16" ht="11.25" customHeight="1">
      <c r="A340" s="22"/>
      <c r="B340" s="22"/>
      <c r="C340" s="22"/>
      <c r="D340" s="22"/>
      <c r="E340" s="22"/>
      <c r="F340" s="22"/>
      <c r="G340" s="44"/>
      <c r="H340" s="44"/>
      <c r="I340" s="22"/>
      <c r="J340" s="22"/>
      <c r="K340" s="22"/>
      <c r="L340" s="22"/>
      <c r="M340" s="22"/>
      <c r="N340" s="22"/>
      <c r="O340" s="44"/>
      <c r="P340" s="44"/>
    </row>
    <row r="341" ht="17.25">
      <c r="F341" s="2" t="s">
        <v>178</v>
      </c>
    </row>
    <row r="342" ht="18" customHeight="1" thickBot="1"/>
    <row r="343" spans="1:16" ht="12.75" customHeight="1" thickTop="1">
      <c r="A343" s="57" t="s">
        <v>1</v>
      </c>
      <c r="B343" s="57"/>
      <c r="C343" s="57"/>
      <c r="D343" s="57"/>
      <c r="E343" s="57"/>
      <c r="F343" s="57"/>
      <c r="G343" s="35" t="s">
        <v>2</v>
      </c>
      <c r="H343" s="59" t="s">
        <v>3</v>
      </c>
      <c r="I343" s="57" t="s">
        <v>1</v>
      </c>
      <c r="J343" s="57"/>
      <c r="K343" s="57"/>
      <c r="L343" s="57"/>
      <c r="M343" s="57"/>
      <c r="N343" s="57"/>
      <c r="O343" s="56" t="s">
        <v>2</v>
      </c>
      <c r="P343" s="35" t="s">
        <v>3</v>
      </c>
    </row>
    <row r="344" spans="1:16" ht="12.75" customHeight="1">
      <c r="A344" s="58"/>
      <c r="B344" s="58"/>
      <c r="C344" s="58"/>
      <c r="D344" s="58"/>
      <c r="E344" s="58"/>
      <c r="F344" s="58"/>
      <c r="G344" s="36"/>
      <c r="H344" s="60"/>
      <c r="I344" s="58"/>
      <c r="J344" s="58"/>
      <c r="K344" s="58"/>
      <c r="L344" s="58"/>
      <c r="M344" s="58"/>
      <c r="N344" s="58"/>
      <c r="O344" s="34"/>
      <c r="P344" s="36"/>
    </row>
    <row r="345" spans="7:16" ht="10.5" customHeight="1">
      <c r="G345" s="43"/>
      <c r="H345" s="32" t="s">
        <v>4</v>
      </c>
      <c r="O345" s="43"/>
      <c r="P345" s="40" t="s">
        <v>4</v>
      </c>
    </row>
    <row r="346" spans="2:16" ht="10.5" customHeight="1">
      <c r="B346" s="3"/>
      <c r="C346" s="49">
        <v>842</v>
      </c>
      <c r="D346" s="49"/>
      <c r="E346" s="7"/>
      <c r="F346" s="7" t="s">
        <v>588</v>
      </c>
      <c r="G346" s="8">
        <v>50</v>
      </c>
      <c r="H346" s="10">
        <v>191</v>
      </c>
      <c r="I346" s="3"/>
      <c r="J346" s="3"/>
      <c r="K346" s="49">
        <v>912</v>
      </c>
      <c r="L346" s="49"/>
      <c r="M346" s="3"/>
      <c r="N346" s="7" t="s">
        <v>461</v>
      </c>
      <c r="O346" s="8">
        <v>207</v>
      </c>
      <c r="P346" s="9">
        <v>5752</v>
      </c>
    </row>
    <row r="347" spans="2:16" ht="10.5" customHeight="1">
      <c r="B347" s="3"/>
      <c r="C347" s="49">
        <v>843</v>
      </c>
      <c r="D347" s="49"/>
      <c r="E347" s="7"/>
      <c r="F347" s="7" t="s">
        <v>589</v>
      </c>
      <c r="G347" s="8">
        <v>11</v>
      </c>
      <c r="H347" s="10">
        <v>84</v>
      </c>
      <c r="I347" s="3"/>
      <c r="J347" s="3"/>
      <c r="K347" s="49">
        <v>913</v>
      </c>
      <c r="L347" s="49"/>
      <c r="M347" s="3"/>
      <c r="N347" s="7" t="s">
        <v>463</v>
      </c>
      <c r="O347" s="8">
        <v>95</v>
      </c>
      <c r="P347" s="9">
        <v>7100</v>
      </c>
    </row>
    <row r="348" spans="2:16" ht="10.5" customHeight="1">
      <c r="B348" s="3"/>
      <c r="C348" s="49">
        <v>844</v>
      </c>
      <c r="D348" s="49"/>
      <c r="E348" s="7"/>
      <c r="F348" s="7" t="s">
        <v>590</v>
      </c>
      <c r="G348" s="8">
        <v>86</v>
      </c>
      <c r="H348" s="10">
        <v>762</v>
      </c>
      <c r="I348" s="3"/>
      <c r="J348" s="3"/>
      <c r="K348" s="49">
        <v>914</v>
      </c>
      <c r="L348" s="49"/>
      <c r="M348" s="3"/>
      <c r="N348" s="7" t="s">
        <v>465</v>
      </c>
      <c r="O348" s="8">
        <v>27</v>
      </c>
      <c r="P348" s="9">
        <v>4048</v>
      </c>
    </row>
    <row r="349" spans="2:16" ht="10.5" customHeight="1">
      <c r="B349" s="3"/>
      <c r="C349" s="49"/>
      <c r="D349" s="49"/>
      <c r="E349" s="7"/>
      <c r="G349" s="8"/>
      <c r="H349" s="10"/>
      <c r="I349" s="3"/>
      <c r="J349" s="3"/>
      <c r="K349" s="49">
        <v>915</v>
      </c>
      <c r="L349" s="49"/>
      <c r="M349" s="3"/>
      <c r="N349" s="7" t="s">
        <v>467</v>
      </c>
      <c r="O349" s="8">
        <v>13</v>
      </c>
      <c r="P349" s="9">
        <v>764</v>
      </c>
    </row>
    <row r="350" spans="2:16" ht="10.5" customHeight="1">
      <c r="B350" s="3"/>
      <c r="C350" s="21">
        <v>85</v>
      </c>
      <c r="D350" s="21"/>
      <c r="E350" s="68" t="s">
        <v>580</v>
      </c>
      <c r="F350" s="68"/>
      <c r="G350" s="8">
        <f>SUM(G351:G357)</f>
        <v>1150</v>
      </c>
      <c r="H350" s="10">
        <f>SUM(H351:H357)</f>
        <v>12846</v>
      </c>
      <c r="I350" s="3"/>
      <c r="J350" s="3"/>
      <c r="K350" s="49">
        <v>916</v>
      </c>
      <c r="L350" s="49"/>
      <c r="M350" s="3"/>
      <c r="N350" s="7" t="s">
        <v>469</v>
      </c>
      <c r="O350" s="8">
        <v>198</v>
      </c>
      <c r="P350" s="9">
        <v>2090</v>
      </c>
    </row>
    <row r="351" spans="2:16" ht="10.5" customHeight="1">
      <c r="B351" s="3"/>
      <c r="C351" s="49">
        <v>851</v>
      </c>
      <c r="D351" s="49"/>
      <c r="E351" s="6"/>
      <c r="F351" s="7" t="s">
        <v>581</v>
      </c>
      <c r="G351" s="8">
        <v>31</v>
      </c>
      <c r="H351" s="10">
        <v>160</v>
      </c>
      <c r="I351" s="3"/>
      <c r="J351" s="3"/>
      <c r="K351" s="49">
        <v>917</v>
      </c>
      <c r="L351" s="49"/>
      <c r="M351" s="3"/>
      <c r="N351" s="7" t="s">
        <v>470</v>
      </c>
      <c r="O351" s="8">
        <v>103</v>
      </c>
      <c r="P351" s="9">
        <v>1539</v>
      </c>
    </row>
    <row r="352" spans="2:16" ht="10.5" customHeight="1">
      <c r="B352" s="3"/>
      <c r="C352" s="49">
        <v>852</v>
      </c>
      <c r="D352" s="49"/>
      <c r="E352" s="6"/>
      <c r="F352" s="7" t="s">
        <v>582</v>
      </c>
      <c r="G352" s="8">
        <v>45</v>
      </c>
      <c r="H352" s="10">
        <v>685</v>
      </c>
      <c r="I352" s="3"/>
      <c r="J352" s="3"/>
      <c r="K352" s="49">
        <v>918</v>
      </c>
      <c r="L352" s="49"/>
      <c r="M352" s="3"/>
      <c r="N352" s="7" t="s">
        <v>471</v>
      </c>
      <c r="O352" s="8">
        <f>SUM(O353:O357)</f>
        <v>286</v>
      </c>
      <c r="P352" s="27">
        <f>SUM(P353:P357)</f>
        <v>1371</v>
      </c>
    </row>
    <row r="353" spans="2:16" ht="10.5" customHeight="1">
      <c r="B353" s="3"/>
      <c r="C353" s="49">
        <v>853</v>
      </c>
      <c r="D353" s="49"/>
      <c r="E353" s="6"/>
      <c r="F353" s="7" t="s">
        <v>583</v>
      </c>
      <c r="G353" s="8">
        <v>11</v>
      </c>
      <c r="H353" s="10">
        <v>80</v>
      </c>
      <c r="I353" s="3"/>
      <c r="J353" s="3"/>
      <c r="K353" s="3"/>
      <c r="L353" s="49" t="s">
        <v>473</v>
      </c>
      <c r="M353" s="49"/>
      <c r="N353" s="7" t="s">
        <v>474</v>
      </c>
      <c r="O353" s="8">
        <v>126</v>
      </c>
      <c r="P353" s="9">
        <v>378</v>
      </c>
    </row>
    <row r="354" spans="2:16" ht="10.5" customHeight="1">
      <c r="B354" s="3"/>
      <c r="C354" s="49">
        <v>854</v>
      </c>
      <c r="D354" s="49"/>
      <c r="E354" s="6"/>
      <c r="F354" s="7" t="s">
        <v>584</v>
      </c>
      <c r="G354" s="8">
        <v>136</v>
      </c>
      <c r="H354" s="10">
        <v>3990</v>
      </c>
      <c r="I354" s="3"/>
      <c r="J354" s="3"/>
      <c r="K354" s="3"/>
      <c r="L354" s="49" t="s">
        <v>476</v>
      </c>
      <c r="M354" s="49"/>
      <c r="N354" s="7" t="s">
        <v>477</v>
      </c>
      <c r="O354" s="8">
        <v>37</v>
      </c>
      <c r="P354" s="9">
        <v>244</v>
      </c>
    </row>
    <row r="355" spans="2:16" ht="10.5" customHeight="1">
      <c r="B355" s="3"/>
      <c r="C355" s="49">
        <v>855</v>
      </c>
      <c r="D355" s="49"/>
      <c r="E355" s="6"/>
      <c r="F355" s="7" t="s">
        <v>585</v>
      </c>
      <c r="G355" s="8">
        <v>54</v>
      </c>
      <c r="H355" s="10">
        <v>976</v>
      </c>
      <c r="I355" s="3"/>
      <c r="J355" s="3"/>
      <c r="K355" s="3"/>
      <c r="L355" s="49" t="s">
        <v>479</v>
      </c>
      <c r="M355" s="66"/>
      <c r="N355" s="7" t="s">
        <v>480</v>
      </c>
      <c r="O355" s="8">
        <v>82</v>
      </c>
      <c r="P355" s="9">
        <v>502</v>
      </c>
    </row>
    <row r="356" spans="2:16" ht="10.5" customHeight="1">
      <c r="B356" s="3"/>
      <c r="C356" s="49">
        <v>856</v>
      </c>
      <c r="D356" s="49"/>
      <c r="E356" s="6"/>
      <c r="F356" s="7" t="s">
        <v>586</v>
      </c>
      <c r="G356" s="8">
        <v>48</v>
      </c>
      <c r="H356" s="10">
        <v>1553</v>
      </c>
      <c r="I356" s="3"/>
      <c r="J356" s="3"/>
      <c r="K356" s="3"/>
      <c r="L356" s="49" t="s">
        <v>482</v>
      </c>
      <c r="M356" s="49"/>
      <c r="N356" s="7" t="s">
        <v>483</v>
      </c>
      <c r="O356" s="8">
        <v>2</v>
      </c>
      <c r="P356" s="9">
        <v>7</v>
      </c>
    </row>
    <row r="357" spans="2:16" ht="10.5" customHeight="1">
      <c r="B357" s="3"/>
      <c r="C357" s="49">
        <v>859</v>
      </c>
      <c r="D357" s="49"/>
      <c r="E357" s="3"/>
      <c r="F357" s="12" t="s">
        <v>587</v>
      </c>
      <c r="G357" s="8">
        <v>825</v>
      </c>
      <c r="H357" s="10">
        <v>5402</v>
      </c>
      <c r="I357" s="3"/>
      <c r="J357" s="3"/>
      <c r="K357" s="3"/>
      <c r="L357" s="49" t="s">
        <v>485</v>
      </c>
      <c r="M357" s="49"/>
      <c r="N357" s="7" t="s">
        <v>486</v>
      </c>
      <c r="O357" s="8">
        <v>39</v>
      </c>
      <c r="P357" s="9">
        <v>240</v>
      </c>
    </row>
    <row r="358" spans="2:16" ht="10.5" customHeight="1">
      <c r="B358" s="3"/>
      <c r="C358" s="3"/>
      <c r="D358" s="49"/>
      <c r="E358" s="49"/>
      <c r="F358" s="7"/>
      <c r="G358" s="8"/>
      <c r="H358" s="10"/>
      <c r="I358" s="3"/>
      <c r="J358" s="3"/>
      <c r="K358" s="49">
        <v>919</v>
      </c>
      <c r="L358" s="49"/>
      <c r="M358" s="7"/>
      <c r="N358" s="7" t="s">
        <v>487</v>
      </c>
      <c r="O358" s="8">
        <v>70</v>
      </c>
      <c r="P358" s="9">
        <v>993</v>
      </c>
    </row>
    <row r="359" spans="2:16" ht="10.5" customHeight="1">
      <c r="B359" s="3"/>
      <c r="C359" s="21">
        <v>86</v>
      </c>
      <c r="D359" s="21"/>
      <c r="E359" s="71" t="s">
        <v>576</v>
      </c>
      <c r="F359" s="71"/>
      <c r="G359" s="8">
        <f>SUM(G360:G367,G376)</f>
        <v>4497</v>
      </c>
      <c r="H359" s="10">
        <f>SUM(H360:H367,H376)</f>
        <v>20205</v>
      </c>
      <c r="I359" s="3"/>
      <c r="J359" s="3"/>
      <c r="K359" s="3"/>
      <c r="L359" s="3"/>
      <c r="M359" s="7"/>
      <c r="N359" s="7"/>
      <c r="O359" s="8"/>
      <c r="P359" s="27"/>
    </row>
    <row r="360" spans="2:16" ht="10.5" customHeight="1">
      <c r="B360" s="3"/>
      <c r="C360" s="49">
        <v>861</v>
      </c>
      <c r="D360" s="49"/>
      <c r="E360" s="3"/>
      <c r="F360" s="7" t="s">
        <v>453</v>
      </c>
      <c r="G360" s="8">
        <v>66</v>
      </c>
      <c r="H360" s="10">
        <v>217</v>
      </c>
      <c r="I360" s="3"/>
      <c r="J360" s="3"/>
      <c r="K360" s="21">
        <v>92</v>
      </c>
      <c r="L360" s="21"/>
      <c r="M360" s="50" t="s">
        <v>544</v>
      </c>
      <c r="N360" s="50"/>
      <c r="O360" s="8">
        <f>SUM(O361:O363,O366:O369)</f>
        <v>871</v>
      </c>
      <c r="P360" s="27">
        <f>SUM(P361:P363,P366:P369)</f>
        <v>8614</v>
      </c>
    </row>
    <row r="361" spans="2:16" ht="10.5" customHeight="1">
      <c r="B361" s="3"/>
      <c r="C361" s="49">
        <v>862</v>
      </c>
      <c r="D361" s="49"/>
      <c r="E361" s="25"/>
      <c r="F361" s="7" t="s">
        <v>455</v>
      </c>
      <c r="G361" s="8">
        <v>238</v>
      </c>
      <c r="H361" s="10">
        <v>709</v>
      </c>
      <c r="I361" s="3"/>
      <c r="J361" s="3"/>
      <c r="K361" s="49">
        <v>921</v>
      </c>
      <c r="L361" s="49"/>
      <c r="M361" s="7"/>
      <c r="N361" s="7" t="s">
        <v>545</v>
      </c>
      <c r="O361" s="8">
        <v>32</v>
      </c>
      <c r="P361" s="27">
        <v>513</v>
      </c>
    </row>
    <row r="362" spans="2:16" ht="10.5" customHeight="1">
      <c r="B362" s="3"/>
      <c r="C362" s="49">
        <v>863</v>
      </c>
      <c r="D362" s="49"/>
      <c r="E362" s="7"/>
      <c r="F362" s="7" t="s">
        <v>456</v>
      </c>
      <c r="G362" s="8">
        <v>457</v>
      </c>
      <c r="H362" s="10">
        <v>2500</v>
      </c>
      <c r="I362" s="3"/>
      <c r="J362" s="3"/>
      <c r="K362" s="49">
        <v>922</v>
      </c>
      <c r="L362" s="49"/>
      <c r="M362" s="7"/>
      <c r="N362" s="7" t="s">
        <v>546</v>
      </c>
      <c r="O362" s="8">
        <v>25</v>
      </c>
      <c r="P362" s="27">
        <v>547</v>
      </c>
    </row>
    <row r="363" spans="2:16" ht="10.5" customHeight="1">
      <c r="B363" s="3"/>
      <c r="C363" s="49">
        <v>864</v>
      </c>
      <c r="D363" s="49"/>
      <c r="E363" s="7"/>
      <c r="F363" s="7" t="s">
        <v>458</v>
      </c>
      <c r="G363" s="8">
        <v>84</v>
      </c>
      <c r="H363" s="10">
        <v>224</v>
      </c>
      <c r="I363" s="3"/>
      <c r="J363" s="3"/>
      <c r="K363" s="49">
        <v>923</v>
      </c>
      <c r="L363" s="49"/>
      <c r="M363" s="7"/>
      <c r="N363" s="7" t="s">
        <v>547</v>
      </c>
      <c r="O363" s="8">
        <f>SUM(O364:O365)</f>
        <v>576</v>
      </c>
      <c r="P363" s="27">
        <f>SUM(P364:P365)</f>
        <v>4971</v>
      </c>
    </row>
    <row r="364" spans="2:16" ht="10.5" customHeight="1">
      <c r="B364" s="3"/>
      <c r="C364" s="49">
        <v>865</v>
      </c>
      <c r="D364" s="49"/>
      <c r="E364" s="5"/>
      <c r="F364" s="7" t="s">
        <v>460</v>
      </c>
      <c r="G364" s="8">
        <v>829</v>
      </c>
      <c r="H364" s="10">
        <v>6238</v>
      </c>
      <c r="I364" s="3"/>
      <c r="J364" s="3"/>
      <c r="K364" s="3"/>
      <c r="L364" s="49" t="s">
        <v>539</v>
      </c>
      <c r="M364" s="49"/>
      <c r="N364" s="7" t="s">
        <v>448</v>
      </c>
      <c r="O364" s="8">
        <v>507</v>
      </c>
      <c r="P364" s="27">
        <v>4440</v>
      </c>
    </row>
    <row r="365" spans="2:16" ht="10.5" customHeight="1">
      <c r="B365" s="3"/>
      <c r="C365" s="49">
        <v>866</v>
      </c>
      <c r="D365" s="49"/>
      <c r="E365" s="7"/>
      <c r="F365" s="7" t="s">
        <v>462</v>
      </c>
      <c r="G365" s="8">
        <v>129</v>
      </c>
      <c r="H365" s="10">
        <v>545</v>
      </c>
      <c r="I365" s="3"/>
      <c r="J365" s="3"/>
      <c r="K365" s="3"/>
      <c r="L365" s="49" t="s">
        <v>540</v>
      </c>
      <c r="M365" s="49"/>
      <c r="N365" s="7" t="s">
        <v>449</v>
      </c>
      <c r="O365" s="8">
        <v>69</v>
      </c>
      <c r="P365" s="9">
        <v>531</v>
      </c>
    </row>
    <row r="366" spans="2:16" ht="10.5" customHeight="1">
      <c r="B366" s="3"/>
      <c r="C366" s="49">
        <v>867</v>
      </c>
      <c r="D366" s="49"/>
      <c r="E366" s="7"/>
      <c r="F366" s="7" t="s">
        <v>464</v>
      </c>
      <c r="G366" s="8">
        <v>67</v>
      </c>
      <c r="H366" s="10">
        <v>129</v>
      </c>
      <c r="I366" s="3"/>
      <c r="J366" s="3"/>
      <c r="K366" s="49">
        <v>924</v>
      </c>
      <c r="L366" s="49"/>
      <c r="M366" s="7"/>
      <c r="N366" s="7" t="s">
        <v>450</v>
      </c>
      <c r="O366" s="8">
        <v>94</v>
      </c>
      <c r="P366" s="9">
        <v>1337</v>
      </c>
    </row>
    <row r="367" spans="2:16" ht="10.5" customHeight="1">
      <c r="B367" s="3"/>
      <c r="C367" s="49">
        <v>868</v>
      </c>
      <c r="D367" s="49"/>
      <c r="E367" s="7"/>
      <c r="F367" s="7" t="s">
        <v>466</v>
      </c>
      <c r="G367" s="8">
        <f>SUM(G368:G375)</f>
        <v>2191</v>
      </c>
      <c r="H367" s="10">
        <f>SUM(H368:H375)</f>
        <v>6918</v>
      </c>
      <c r="I367" s="3"/>
      <c r="J367" s="3"/>
      <c r="K367" s="49">
        <v>925</v>
      </c>
      <c r="L367" s="49"/>
      <c r="M367" s="7"/>
      <c r="N367" s="7" t="s">
        <v>451</v>
      </c>
      <c r="O367" s="8">
        <v>39</v>
      </c>
      <c r="P367" s="9">
        <v>549</v>
      </c>
    </row>
    <row r="368" spans="2:16" ht="10.5" customHeight="1">
      <c r="B368" s="3"/>
      <c r="C368" s="6"/>
      <c r="D368" s="6" t="s">
        <v>490</v>
      </c>
      <c r="E368" s="7"/>
      <c r="F368" s="7" t="s">
        <v>472</v>
      </c>
      <c r="G368" s="8">
        <v>187</v>
      </c>
      <c r="H368" s="10">
        <v>219</v>
      </c>
      <c r="I368" s="3"/>
      <c r="J368" s="3"/>
      <c r="K368" s="49">
        <v>926</v>
      </c>
      <c r="L368" s="49"/>
      <c r="M368" s="7"/>
      <c r="N368" s="7" t="s">
        <v>452</v>
      </c>
      <c r="O368" s="8">
        <v>2</v>
      </c>
      <c r="P368" s="9">
        <v>9</v>
      </c>
    </row>
    <row r="369" spans="2:16" ht="10.5" customHeight="1">
      <c r="B369" s="3"/>
      <c r="C369" s="6"/>
      <c r="D369" s="6" t="s">
        <v>492</v>
      </c>
      <c r="E369" s="7"/>
      <c r="F369" s="7" t="s">
        <v>475</v>
      </c>
      <c r="G369" s="8">
        <v>238</v>
      </c>
      <c r="H369" s="10">
        <v>440</v>
      </c>
      <c r="I369" s="3"/>
      <c r="J369" s="3"/>
      <c r="K369" s="49">
        <v>929</v>
      </c>
      <c r="L369" s="49"/>
      <c r="M369" s="7"/>
      <c r="N369" s="7" t="s">
        <v>454</v>
      </c>
      <c r="O369" s="8">
        <v>103</v>
      </c>
      <c r="P369" s="9">
        <v>688</v>
      </c>
    </row>
    <row r="370" spans="2:15" ht="10.5" customHeight="1">
      <c r="B370" s="3"/>
      <c r="C370" s="6"/>
      <c r="D370" s="6" t="s">
        <v>570</v>
      </c>
      <c r="E370" s="7"/>
      <c r="F370" s="7" t="s">
        <v>468</v>
      </c>
      <c r="G370" s="8">
        <v>797</v>
      </c>
      <c r="H370" s="10">
        <v>3325</v>
      </c>
      <c r="I370" s="3"/>
      <c r="J370" s="3"/>
      <c r="O370" s="33"/>
    </row>
    <row r="371" spans="2:16" ht="10.5" customHeight="1">
      <c r="B371" s="3"/>
      <c r="C371" s="6"/>
      <c r="D371" s="6" t="s">
        <v>571</v>
      </c>
      <c r="E371" s="7"/>
      <c r="F371" s="7" t="s">
        <v>478</v>
      </c>
      <c r="G371" s="8">
        <v>271</v>
      </c>
      <c r="H371" s="10">
        <v>679</v>
      </c>
      <c r="I371" s="3"/>
      <c r="J371" s="3"/>
      <c r="K371" s="21">
        <v>93</v>
      </c>
      <c r="L371" s="21"/>
      <c r="M371" s="50" t="s">
        <v>541</v>
      </c>
      <c r="N371" s="50"/>
      <c r="O371" s="8">
        <f>SUM(O372:O373)</f>
        <v>62</v>
      </c>
      <c r="P371" s="27">
        <f>SUM(P372:P373)</f>
        <v>1141</v>
      </c>
    </row>
    <row r="372" spans="2:16" ht="10.5" customHeight="1">
      <c r="B372" s="3"/>
      <c r="C372" s="6"/>
      <c r="D372" s="6" t="s">
        <v>572</v>
      </c>
      <c r="E372" s="20"/>
      <c r="F372" s="17" t="s">
        <v>577</v>
      </c>
      <c r="G372" s="8">
        <v>79</v>
      </c>
      <c r="H372" s="10">
        <v>971</v>
      </c>
      <c r="I372" s="3"/>
      <c r="J372" s="3"/>
      <c r="K372" s="49">
        <v>931</v>
      </c>
      <c r="L372" s="49"/>
      <c r="M372" s="7"/>
      <c r="N372" s="7" t="s">
        <v>542</v>
      </c>
      <c r="O372" s="8">
        <v>51</v>
      </c>
      <c r="P372" s="9">
        <v>1104</v>
      </c>
    </row>
    <row r="373" spans="2:16" ht="10.5" customHeight="1">
      <c r="B373" s="3"/>
      <c r="C373" s="3"/>
      <c r="D373" s="6" t="s">
        <v>573</v>
      </c>
      <c r="E373" s="6"/>
      <c r="F373" s="7" t="s">
        <v>481</v>
      </c>
      <c r="G373" s="8">
        <v>264</v>
      </c>
      <c r="H373" s="10">
        <v>379</v>
      </c>
      <c r="I373" s="3"/>
      <c r="J373" s="3"/>
      <c r="K373" s="49">
        <v>932</v>
      </c>
      <c r="L373" s="49"/>
      <c r="M373" s="7"/>
      <c r="N373" s="7" t="s">
        <v>543</v>
      </c>
      <c r="O373" s="8">
        <v>11</v>
      </c>
      <c r="P373" s="9">
        <v>37</v>
      </c>
    </row>
    <row r="374" spans="2:16" ht="10.5" customHeight="1">
      <c r="B374" s="3"/>
      <c r="C374" s="3"/>
      <c r="D374" s="6" t="s">
        <v>574</v>
      </c>
      <c r="E374" s="3"/>
      <c r="F374" s="7" t="s">
        <v>484</v>
      </c>
      <c r="G374" s="8">
        <v>46</v>
      </c>
      <c r="H374" s="10">
        <v>103</v>
      </c>
      <c r="I374" s="3"/>
      <c r="J374" s="3"/>
      <c r="K374" s="3"/>
      <c r="L374" s="3"/>
      <c r="M374" s="7"/>
      <c r="N374" s="7"/>
      <c r="O374" s="8"/>
      <c r="P374" s="9"/>
    </row>
    <row r="375" spans="2:16" ht="10.5" customHeight="1">
      <c r="B375" s="3"/>
      <c r="D375" s="6" t="s">
        <v>575</v>
      </c>
      <c r="F375" s="7" t="s">
        <v>578</v>
      </c>
      <c r="G375" s="8">
        <v>309</v>
      </c>
      <c r="H375" s="10">
        <v>802</v>
      </c>
      <c r="I375" s="3"/>
      <c r="J375" s="3"/>
      <c r="K375" s="21">
        <v>94</v>
      </c>
      <c r="L375" s="21"/>
      <c r="M375" s="50" t="s">
        <v>525</v>
      </c>
      <c r="N375" s="50"/>
      <c r="O375" s="8">
        <f>SUM(O376:O380)</f>
        <v>533</v>
      </c>
      <c r="P375" s="27">
        <f>SUM(P376:P380)</f>
        <v>2441</v>
      </c>
    </row>
    <row r="376" spans="2:16" ht="10.5" customHeight="1">
      <c r="B376" s="3"/>
      <c r="C376" s="49">
        <v>869</v>
      </c>
      <c r="D376" s="49"/>
      <c r="E376" s="7"/>
      <c r="F376" s="7" t="s">
        <v>579</v>
      </c>
      <c r="G376" s="8">
        <v>436</v>
      </c>
      <c r="H376" s="10">
        <v>2725</v>
      </c>
      <c r="I376" s="3"/>
      <c r="J376" s="3"/>
      <c r="K376" s="49">
        <v>941</v>
      </c>
      <c r="L376" s="49"/>
      <c r="M376" s="7"/>
      <c r="N376" s="7" t="s">
        <v>488</v>
      </c>
      <c r="O376" s="8">
        <v>220</v>
      </c>
      <c r="P376" s="9">
        <v>1290</v>
      </c>
    </row>
    <row r="377" spans="2:16" ht="10.5" customHeight="1">
      <c r="B377" s="3"/>
      <c r="C377" s="6"/>
      <c r="D377" s="6"/>
      <c r="E377" s="7"/>
      <c r="F377" s="7"/>
      <c r="G377" s="8"/>
      <c r="H377" s="10"/>
      <c r="I377" s="3"/>
      <c r="J377" s="3"/>
      <c r="K377" s="49">
        <v>942</v>
      </c>
      <c r="L377" s="49"/>
      <c r="M377" s="7"/>
      <c r="N377" s="7" t="s">
        <v>489</v>
      </c>
      <c r="O377" s="8">
        <v>52</v>
      </c>
      <c r="P377" s="9">
        <v>180</v>
      </c>
    </row>
    <row r="378" spans="2:16" ht="10.5" customHeight="1">
      <c r="B378" s="3"/>
      <c r="C378" s="21">
        <v>87</v>
      </c>
      <c r="D378" s="21"/>
      <c r="E378" s="50" t="s">
        <v>561</v>
      </c>
      <c r="F378" s="50"/>
      <c r="G378" s="8">
        <f>SUM(G379:G386)</f>
        <v>3126</v>
      </c>
      <c r="H378" s="10">
        <f>SUM(H379:H386)</f>
        <v>33843</v>
      </c>
      <c r="I378" s="3"/>
      <c r="J378" s="3"/>
      <c r="K378" s="49">
        <v>943</v>
      </c>
      <c r="L378" s="49"/>
      <c r="M378" s="7"/>
      <c r="N378" s="7" t="s">
        <v>491</v>
      </c>
      <c r="O378" s="8">
        <v>6</v>
      </c>
      <c r="P378" s="9">
        <v>18</v>
      </c>
    </row>
    <row r="379" spans="2:16" ht="10.5" customHeight="1">
      <c r="B379" s="3"/>
      <c r="C379" s="49">
        <v>871</v>
      </c>
      <c r="D379" s="49"/>
      <c r="E379" s="7"/>
      <c r="F379" s="7" t="s">
        <v>562</v>
      </c>
      <c r="G379" s="8">
        <v>144</v>
      </c>
      <c r="H379" s="10">
        <v>17556</v>
      </c>
      <c r="I379" s="3"/>
      <c r="J379" s="3"/>
      <c r="K379" s="49">
        <v>944</v>
      </c>
      <c r="L379" s="49"/>
      <c r="M379" s="7"/>
      <c r="N379" s="7" t="s">
        <v>493</v>
      </c>
      <c r="O379" s="8">
        <v>13</v>
      </c>
      <c r="P379" s="9">
        <v>53</v>
      </c>
    </row>
    <row r="380" spans="2:16" ht="10.5" customHeight="1">
      <c r="B380" s="3"/>
      <c r="C380" s="49">
        <v>872</v>
      </c>
      <c r="D380" s="49"/>
      <c r="E380" s="5"/>
      <c r="F380" s="7" t="s">
        <v>563</v>
      </c>
      <c r="G380" s="8">
        <v>955</v>
      </c>
      <c r="H380" s="10">
        <v>8358</v>
      </c>
      <c r="I380" s="3"/>
      <c r="J380" s="3"/>
      <c r="K380" s="49">
        <v>949</v>
      </c>
      <c r="L380" s="49"/>
      <c r="M380" s="7"/>
      <c r="N380" s="7" t="s">
        <v>494</v>
      </c>
      <c r="O380" s="8">
        <v>242</v>
      </c>
      <c r="P380" s="9">
        <v>900</v>
      </c>
    </row>
    <row r="381" spans="2:16" ht="10.5" customHeight="1">
      <c r="B381" s="3"/>
      <c r="C381" s="49">
        <v>873</v>
      </c>
      <c r="D381" s="49"/>
      <c r="E381" s="7"/>
      <c r="F381" s="7" t="s">
        <v>564</v>
      </c>
      <c r="G381" s="8">
        <v>733</v>
      </c>
      <c r="H381" s="10">
        <v>4440</v>
      </c>
      <c r="I381" s="3"/>
      <c r="J381" s="3"/>
      <c r="K381" s="3"/>
      <c r="L381" s="3"/>
      <c r="M381" s="7"/>
      <c r="N381" s="7"/>
      <c r="O381" s="8"/>
      <c r="P381" s="9"/>
    </row>
    <row r="382" spans="2:16" ht="10.5" customHeight="1">
      <c r="B382" s="3"/>
      <c r="C382" s="49">
        <v>874</v>
      </c>
      <c r="D382" s="49"/>
      <c r="E382" s="7"/>
      <c r="F382" s="7" t="s">
        <v>565</v>
      </c>
      <c r="G382" s="8">
        <v>24</v>
      </c>
      <c r="H382" s="10">
        <v>53</v>
      </c>
      <c r="I382" s="3"/>
      <c r="J382" s="3"/>
      <c r="K382" s="21">
        <v>95</v>
      </c>
      <c r="L382" s="21"/>
      <c r="M382" s="50" t="s">
        <v>495</v>
      </c>
      <c r="N382" s="50"/>
      <c r="O382" s="8">
        <f>SUM(O383:O385)</f>
        <v>101</v>
      </c>
      <c r="P382" s="27">
        <f>SUM(P383:P385)</f>
        <v>535</v>
      </c>
    </row>
    <row r="383" spans="2:16" ht="10.5" customHeight="1">
      <c r="B383" s="3"/>
      <c r="C383" s="49">
        <v>875</v>
      </c>
      <c r="D383" s="49"/>
      <c r="E383" s="7"/>
      <c r="F383" s="7" t="s">
        <v>566</v>
      </c>
      <c r="G383" s="8">
        <v>1174</v>
      </c>
      <c r="H383" s="10">
        <v>2571</v>
      </c>
      <c r="I383" s="3"/>
      <c r="J383" s="3"/>
      <c r="K383" s="49">
        <v>951</v>
      </c>
      <c r="L383" s="49"/>
      <c r="M383" s="7"/>
      <c r="N383" s="7" t="s">
        <v>496</v>
      </c>
      <c r="O383" s="8">
        <v>78</v>
      </c>
      <c r="P383" s="9">
        <v>267</v>
      </c>
    </row>
    <row r="384" spans="2:16" ht="10.5" customHeight="1">
      <c r="B384" s="3"/>
      <c r="C384" s="49">
        <v>876</v>
      </c>
      <c r="D384" s="49"/>
      <c r="E384" s="7"/>
      <c r="F384" s="7" t="s">
        <v>567</v>
      </c>
      <c r="G384" s="8" t="s">
        <v>767</v>
      </c>
      <c r="H384" s="10" t="s">
        <v>767</v>
      </c>
      <c r="I384" s="3"/>
      <c r="J384" s="3"/>
      <c r="K384" s="49">
        <v>952</v>
      </c>
      <c r="L384" s="49"/>
      <c r="M384" s="7"/>
      <c r="N384" s="7" t="s">
        <v>497</v>
      </c>
      <c r="O384" s="8">
        <v>4</v>
      </c>
      <c r="P384" s="9">
        <v>30</v>
      </c>
    </row>
    <row r="385" spans="2:16" ht="10.5" customHeight="1">
      <c r="B385" s="3"/>
      <c r="C385" s="49">
        <v>877</v>
      </c>
      <c r="D385" s="49"/>
      <c r="E385" s="7"/>
      <c r="F385" s="7" t="s">
        <v>568</v>
      </c>
      <c r="G385" s="8">
        <v>71</v>
      </c>
      <c r="H385" s="10">
        <v>207</v>
      </c>
      <c r="I385" s="3"/>
      <c r="J385" s="3"/>
      <c r="K385" s="49">
        <v>959</v>
      </c>
      <c r="L385" s="49"/>
      <c r="M385" s="7"/>
      <c r="N385" s="7" t="s">
        <v>498</v>
      </c>
      <c r="O385" s="8">
        <v>19</v>
      </c>
      <c r="P385" s="9">
        <v>238</v>
      </c>
    </row>
    <row r="386" spans="2:16" ht="10.5" customHeight="1">
      <c r="B386" s="3"/>
      <c r="C386" s="49">
        <v>879</v>
      </c>
      <c r="D386" s="49"/>
      <c r="E386" s="7"/>
      <c r="F386" s="7" t="s">
        <v>569</v>
      </c>
      <c r="G386" s="8">
        <v>25</v>
      </c>
      <c r="H386" s="10">
        <v>658</v>
      </c>
      <c r="I386" s="3"/>
      <c r="J386" s="3"/>
      <c r="K386" s="3"/>
      <c r="L386" s="3"/>
      <c r="M386" s="3"/>
      <c r="N386" s="3"/>
      <c r="O386" s="8"/>
      <c r="P386" s="27"/>
    </row>
    <row r="387" spans="2:16" ht="10.5" customHeight="1">
      <c r="B387" s="3"/>
      <c r="C387" s="6"/>
      <c r="D387" s="6"/>
      <c r="E387" s="7"/>
      <c r="F387" s="18"/>
      <c r="G387" s="8"/>
      <c r="H387" s="10"/>
      <c r="I387" s="3"/>
      <c r="J387" s="21" t="s">
        <v>499</v>
      </c>
      <c r="K387" s="21"/>
      <c r="L387" s="50" t="s">
        <v>500</v>
      </c>
      <c r="M387" s="50"/>
      <c r="N387" s="50"/>
      <c r="O387" s="8">
        <f>SUM(O389,O394)</f>
        <v>958</v>
      </c>
      <c r="P387" s="27">
        <f>SUM(P389,P394)</f>
        <v>25040</v>
      </c>
    </row>
    <row r="388" spans="2:16" ht="10.5" customHeight="1">
      <c r="B388" s="3"/>
      <c r="C388" s="21">
        <v>88</v>
      </c>
      <c r="D388" s="21"/>
      <c r="E388" s="50" t="s">
        <v>557</v>
      </c>
      <c r="F388" s="50"/>
      <c r="G388" s="8">
        <f>SUM(G389:G392)</f>
        <v>68</v>
      </c>
      <c r="H388" s="10">
        <f>SUM(H389:H392)</f>
        <v>961</v>
      </c>
      <c r="I388" s="3"/>
      <c r="J388" s="3"/>
      <c r="K388" s="3"/>
      <c r="L388" s="3"/>
      <c r="M388" s="3"/>
      <c r="N388" s="3"/>
      <c r="O388" s="8"/>
      <c r="P388" s="27"/>
    </row>
    <row r="389" spans="2:16" ht="10.5" customHeight="1">
      <c r="B389" s="3"/>
      <c r="C389" s="49">
        <v>881</v>
      </c>
      <c r="D389" s="49"/>
      <c r="E389" s="7"/>
      <c r="F389" s="7" t="s">
        <v>508</v>
      </c>
      <c r="G389" s="8">
        <v>14</v>
      </c>
      <c r="H389" s="10">
        <v>498</v>
      </c>
      <c r="I389" s="3"/>
      <c r="J389" s="3"/>
      <c r="K389" s="21">
        <v>97</v>
      </c>
      <c r="L389" s="21"/>
      <c r="M389" s="50" t="s">
        <v>501</v>
      </c>
      <c r="N389" s="50"/>
      <c r="O389" s="8">
        <f>SUM(O390:O392)</f>
        <v>115</v>
      </c>
      <c r="P389" s="27">
        <f>SUM(P390:P392)</f>
        <v>4924</v>
      </c>
    </row>
    <row r="390" spans="2:16" ht="10.5" customHeight="1">
      <c r="B390" s="3"/>
      <c r="C390" s="49">
        <v>882</v>
      </c>
      <c r="D390" s="49"/>
      <c r="E390" s="5"/>
      <c r="F390" s="7" t="s">
        <v>558</v>
      </c>
      <c r="G390" s="8">
        <v>47</v>
      </c>
      <c r="H390" s="10">
        <v>417</v>
      </c>
      <c r="I390" s="3"/>
      <c r="J390" s="3"/>
      <c r="K390" s="49">
        <v>971</v>
      </c>
      <c r="L390" s="49"/>
      <c r="M390" s="7"/>
      <c r="N390" s="7" t="s">
        <v>502</v>
      </c>
      <c r="O390" s="8" t="s">
        <v>767</v>
      </c>
      <c r="P390" s="27" t="s">
        <v>767</v>
      </c>
    </row>
    <row r="391" spans="2:16" ht="10.5" customHeight="1">
      <c r="B391" s="3"/>
      <c r="C391" s="49">
        <v>883</v>
      </c>
      <c r="D391" s="49"/>
      <c r="E391" s="7"/>
      <c r="F391" s="12" t="s">
        <v>559</v>
      </c>
      <c r="G391" s="8" t="s">
        <v>767</v>
      </c>
      <c r="H391" s="10" t="s">
        <v>767</v>
      </c>
      <c r="I391" s="3"/>
      <c r="J391" s="3"/>
      <c r="K391" s="49">
        <v>972</v>
      </c>
      <c r="L391" s="49"/>
      <c r="M391" s="7"/>
      <c r="N391" s="7" t="s">
        <v>503</v>
      </c>
      <c r="O391" s="8">
        <v>9</v>
      </c>
      <c r="P391" s="27">
        <v>267</v>
      </c>
    </row>
    <row r="392" spans="2:16" ht="10.5" customHeight="1">
      <c r="B392" s="3"/>
      <c r="C392" s="49">
        <v>889</v>
      </c>
      <c r="D392" s="49"/>
      <c r="E392" s="7"/>
      <c r="F392" s="7" t="s">
        <v>560</v>
      </c>
      <c r="G392" s="8">
        <v>7</v>
      </c>
      <c r="H392" s="10">
        <v>46</v>
      </c>
      <c r="I392" s="3"/>
      <c r="J392" s="3"/>
      <c r="K392" s="49">
        <v>973</v>
      </c>
      <c r="L392" s="49"/>
      <c r="M392" s="7"/>
      <c r="N392" s="7" t="s">
        <v>504</v>
      </c>
      <c r="O392" s="8">
        <v>106</v>
      </c>
      <c r="P392" s="27">
        <v>4657</v>
      </c>
    </row>
    <row r="393" spans="2:16" ht="10.5" customHeight="1">
      <c r="B393" s="3"/>
      <c r="C393" s="49"/>
      <c r="D393" s="49"/>
      <c r="E393" s="7"/>
      <c r="F393" s="18"/>
      <c r="G393" s="8"/>
      <c r="H393" s="10"/>
      <c r="I393" s="29"/>
      <c r="J393" s="29"/>
      <c r="K393" s="3"/>
      <c r="L393" s="3"/>
      <c r="M393" s="7"/>
      <c r="N393" s="7"/>
      <c r="O393" s="8"/>
      <c r="P393" s="27"/>
    </row>
    <row r="394" spans="2:16" ht="10.5" customHeight="1">
      <c r="B394" s="3"/>
      <c r="C394" s="21">
        <v>89</v>
      </c>
      <c r="D394" s="21"/>
      <c r="E394" s="50" t="s">
        <v>556</v>
      </c>
      <c r="F394" s="50"/>
      <c r="G394" s="46">
        <f>SUM(G395:G397)</f>
        <v>194</v>
      </c>
      <c r="H394" s="48">
        <f>SUM(H395:H397)</f>
        <v>2714</v>
      </c>
      <c r="I394" s="29"/>
      <c r="J394" s="29"/>
      <c r="K394" s="21">
        <v>98</v>
      </c>
      <c r="L394" s="21"/>
      <c r="M394" s="50" t="s">
        <v>505</v>
      </c>
      <c r="N394" s="50"/>
      <c r="O394" s="8">
        <f>SUM(O395:O396)</f>
        <v>843</v>
      </c>
      <c r="P394" s="27">
        <f>SUM(P395:P396)</f>
        <v>20116</v>
      </c>
    </row>
    <row r="395" spans="2:16" ht="10.5" customHeight="1">
      <c r="B395" s="3"/>
      <c r="C395" s="49">
        <v>891</v>
      </c>
      <c r="D395" s="49"/>
      <c r="E395" s="7"/>
      <c r="F395" s="7" t="s">
        <v>553</v>
      </c>
      <c r="G395" s="8">
        <v>166</v>
      </c>
      <c r="H395" s="10">
        <v>2449</v>
      </c>
      <c r="I395" s="29"/>
      <c r="J395" s="29"/>
      <c r="K395" s="49">
        <v>981</v>
      </c>
      <c r="L395" s="49"/>
      <c r="M395" s="7"/>
      <c r="N395" s="7" t="s">
        <v>506</v>
      </c>
      <c r="O395" s="8">
        <v>281</v>
      </c>
      <c r="P395" s="9">
        <v>6472</v>
      </c>
    </row>
    <row r="396" spans="2:16" ht="10.5" customHeight="1">
      <c r="B396" s="3"/>
      <c r="C396" s="49">
        <v>892</v>
      </c>
      <c r="D396" s="49"/>
      <c r="E396" s="25"/>
      <c r="F396" s="7" t="s">
        <v>554</v>
      </c>
      <c r="G396" s="8">
        <v>27</v>
      </c>
      <c r="H396" s="10">
        <v>261</v>
      </c>
      <c r="I396" s="29"/>
      <c r="J396" s="29"/>
      <c r="K396" s="49">
        <v>982</v>
      </c>
      <c r="L396" s="49"/>
      <c r="M396" s="7"/>
      <c r="N396" s="7" t="s">
        <v>507</v>
      </c>
      <c r="O396" s="8">
        <v>562</v>
      </c>
      <c r="P396" s="9">
        <v>13644</v>
      </c>
    </row>
    <row r="397" spans="2:15" ht="10.5" customHeight="1">
      <c r="B397" s="3"/>
      <c r="C397" s="49">
        <v>899</v>
      </c>
      <c r="D397" s="49"/>
      <c r="E397" s="7"/>
      <c r="F397" s="7" t="s">
        <v>555</v>
      </c>
      <c r="G397" s="8">
        <v>1</v>
      </c>
      <c r="H397" s="10">
        <v>4</v>
      </c>
      <c r="I397" s="29"/>
      <c r="J397" s="29"/>
      <c r="K397" s="3"/>
      <c r="L397" s="3"/>
      <c r="M397" s="3"/>
      <c r="N397" s="3"/>
      <c r="O397" s="33"/>
    </row>
    <row r="398" spans="2:15" ht="10.5" customHeight="1">
      <c r="B398" s="3"/>
      <c r="C398" s="6"/>
      <c r="D398" s="6"/>
      <c r="E398" s="7"/>
      <c r="F398" s="7"/>
      <c r="G398" s="8"/>
      <c r="H398" s="10"/>
      <c r="I398" s="29"/>
      <c r="J398" s="29"/>
      <c r="K398" s="3"/>
      <c r="L398" s="3"/>
      <c r="M398" s="3"/>
      <c r="N398" s="3"/>
      <c r="O398" s="33"/>
    </row>
    <row r="399" spans="2:15" ht="10.5" customHeight="1">
      <c r="B399" s="3"/>
      <c r="C399" s="21">
        <v>90</v>
      </c>
      <c r="D399" s="21"/>
      <c r="E399" s="50" t="s">
        <v>548</v>
      </c>
      <c r="F399" s="50"/>
      <c r="G399" s="8">
        <f>SUM(G400:G403)</f>
        <v>2448</v>
      </c>
      <c r="H399" s="10">
        <f>SUM(H400:H403)</f>
        <v>5744</v>
      </c>
      <c r="I399" s="29"/>
      <c r="J399" s="29"/>
      <c r="K399" s="3"/>
      <c r="L399" s="3"/>
      <c r="M399" s="3"/>
      <c r="N399" s="3"/>
      <c r="O399" s="33"/>
    </row>
    <row r="400" spans="2:15" ht="10.5" customHeight="1">
      <c r="B400" s="3"/>
      <c r="C400" s="49">
        <v>901</v>
      </c>
      <c r="D400" s="49"/>
      <c r="E400" s="7"/>
      <c r="F400" s="7" t="s">
        <v>549</v>
      </c>
      <c r="G400" s="8">
        <v>132</v>
      </c>
      <c r="H400" s="10">
        <v>466</v>
      </c>
      <c r="I400" s="29"/>
      <c r="J400" s="29"/>
      <c r="K400" s="3"/>
      <c r="L400" s="3"/>
      <c r="M400" s="3"/>
      <c r="N400" s="3"/>
      <c r="O400" s="33"/>
    </row>
    <row r="401" spans="2:15" ht="10.5" customHeight="1">
      <c r="B401" s="3"/>
      <c r="C401" s="49">
        <v>902</v>
      </c>
      <c r="D401" s="49"/>
      <c r="E401" s="7"/>
      <c r="F401" s="7" t="s">
        <v>550</v>
      </c>
      <c r="G401" s="8">
        <v>1992</v>
      </c>
      <c r="H401" s="10">
        <v>4173</v>
      </c>
      <c r="I401" s="29"/>
      <c r="J401" s="29"/>
      <c r="K401" s="3"/>
      <c r="L401" s="3"/>
      <c r="M401" s="3"/>
      <c r="N401" s="3"/>
      <c r="O401" s="33"/>
    </row>
    <row r="402" spans="2:15" ht="10.5" customHeight="1">
      <c r="B402" s="3"/>
      <c r="C402" s="49">
        <v>903</v>
      </c>
      <c r="D402" s="49"/>
      <c r="E402" s="7"/>
      <c r="F402" s="7" t="s">
        <v>551</v>
      </c>
      <c r="G402" s="8">
        <v>52</v>
      </c>
      <c r="H402" s="10">
        <v>96</v>
      </c>
      <c r="I402" s="29"/>
      <c r="J402" s="29"/>
      <c r="K402" s="3"/>
      <c r="L402" s="3"/>
      <c r="M402" s="3"/>
      <c r="N402" s="3"/>
      <c r="O402" s="33"/>
    </row>
    <row r="403" spans="2:15" ht="10.5" customHeight="1">
      <c r="B403" s="3"/>
      <c r="C403" s="49">
        <v>909</v>
      </c>
      <c r="D403" s="49"/>
      <c r="E403" s="7"/>
      <c r="F403" s="17" t="s">
        <v>552</v>
      </c>
      <c r="G403" s="8">
        <v>272</v>
      </c>
      <c r="H403" s="10">
        <v>1009</v>
      </c>
      <c r="I403" s="29"/>
      <c r="J403" s="29"/>
      <c r="K403" s="3"/>
      <c r="L403" s="3"/>
      <c r="M403" s="3"/>
      <c r="N403" s="3"/>
      <c r="O403" s="33"/>
    </row>
    <row r="404" spans="2:15" ht="10.5" customHeight="1">
      <c r="B404" s="3"/>
      <c r="C404" s="49"/>
      <c r="D404" s="49"/>
      <c r="E404" s="7"/>
      <c r="F404" s="7"/>
      <c r="G404" s="8"/>
      <c r="H404" s="10"/>
      <c r="I404" s="29"/>
      <c r="J404" s="29"/>
      <c r="K404" s="3"/>
      <c r="L404" s="3"/>
      <c r="M404" s="3"/>
      <c r="N404" s="3"/>
      <c r="O404" s="33"/>
    </row>
    <row r="405" spans="2:15" ht="10.5" customHeight="1">
      <c r="B405" s="3"/>
      <c r="C405" s="21">
        <v>91</v>
      </c>
      <c r="D405" s="21"/>
      <c r="E405" s="50" t="s">
        <v>457</v>
      </c>
      <c r="F405" s="50"/>
      <c r="G405" s="8">
        <f>SUM(G406,O346:O352,O358)</f>
        <v>1422</v>
      </c>
      <c r="H405" s="10">
        <f>SUM(H406,P346:P352,P358)</f>
        <v>32515</v>
      </c>
      <c r="I405" s="29"/>
      <c r="J405" s="29"/>
      <c r="K405" s="3"/>
      <c r="L405" s="3"/>
      <c r="M405" s="3"/>
      <c r="N405" s="3"/>
      <c r="O405" s="33"/>
    </row>
    <row r="406" spans="2:15" ht="10.5" customHeight="1">
      <c r="B406" s="3"/>
      <c r="C406" s="49">
        <v>911</v>
      </c>
      <c r="D406" s="49"/>
      <c r="E406" s="3"/>
      <c r="F406" s="7" t="s">
        <v>459</v>
      </c>
      <c r="G406" s="8">
        <v>423</v>
      </c>
      <c r="H406" s="10">
        <v>8858</v>
      </c>
      <c r="I406" s="29"/>
      <c r="J406" s="29"/>
      <c r="K406" s="3"/>
      <c r="L406" s="3"/>
      <c r="M406" s="3"/>
      <c r="N406" s="3"/>
      <c r="O406" s="33"/>
    </row>
    <row r="407" spans="2:15" ht="5.25" customHeight="1" thickBot="1">
      <c r="B407" s="3"/>
      <c r="C407" s="3"/>
      <c r="D407" s="3"/>
      <c r="E407" s="3"/>
      <c r="F407" s="3"/>
      <c r="G407" s="38"/>
      <c r="H407" s="39"/>
      <c r="I407" s="3"/>
      <c r="J407" s="3"/>
      <c r="K407" s="3"/>
      <c r="L407" s="3"/>
      <c r="M407" s="3"/>
      <c r="N407" s="3"/>
      <c r="O407" s="38"/>
    </row>
    <row r="408" spans="1:16" ht="11.25" customHeight="1">
      <c r="A408" s="22"/>
      <c r="B408" s="22"/>
      <c r="C408" s="22"/>
      <c r="D408" s="22"/>
      <c r="E408" s="22"/>
      <c r="F408" s="22"/>
      <c r="G408" s="44"/>
      <c r="H408" s="44"/>
      <c r="I408" s="22"/>
      <c r="J408" s="22"/>
      <c r="K408" s="22"/>
      <c r="L408" s="22"/>
      <c r="M408" s="22"/>
      <c r="N408" s="22"/>
      <c r="O408" s="44"/>
      <c r="P408" s="44"/>
    </row>
  </sheetData>
  <mergeCells count="656">
    <mergeCell ref="N2:P2"/>
    <mergeCell ref="C364:D364"/>
    <mergeCell ref="C365:D365"/>
    <mergeCell ref="C366:D366"/>
    <mergeCell ref="C363:D363"/>
    <mergeCell ref="C385:D385"/>
    <mergeCell ref="C380:D380"/>
    <mergeCell ref="C379:D379"/>
    <mergeCell ref="E378:F378"/>
    <mergeCell ref="C384:D384"/>
    <mergeCell ref="C381:D381"/>
    <mergeCell ref="C48:D48"/>
    <mergeCell ref="C49:D49"/>
    <mergeCell ref="D23:F23"/>
    <mergeCell ref="E25:F25"/>
    <mergeCell ref="C31:D31"/>
    <mergeCell ref="C29:D29"/>
    <mergeCell ref="C30:D30"/>
    <mergeCell ref="K392:L392"/>
    <mergeCell ref="M394:N394"/>
    <mergeCell ref="K395:L395"/>
    <mergeCell ref="K396:L396"/>
    <mergeCell ref="L387:N387"/>
    <mergeCell ref="M389:N389"/>
    <mergeCell ref="K390:L390"/>
    <mergeCell ref="K391:L391"/>
    <mergeCell ref="K380:L380"/>
    <mergeCell ref="M382:N382"/>
    <mergeCell ref="K384:L384"/>
    <mergeCell ref="K385:L385"/>
    <mergeCell ref="K383:L383"/>
    <mergeCell ref="K376:L376"/>
    <mergeCell ref="K377:L377"/>
    <mergeCell ref="K378:L378"/>
    <mergeCell ref="K379:L379"/>
    <mergeCell ref="K373:L373"/>
    <mergeCell ref="K368:L368"/>
    <mergeCell ref="M375:N375"/>
    <mergeCell ref="M371:N371"/>
    <mergeCell ref="K372:L372"/>
    <mergeCell ref="K366:L366"/>
    <mergeCell ref="K369:L369"/>
    <mergeCell ref="K361:L361"/>
    <mergeCell ref="K362:L362"/>
    <mergeCell ref="K363:L363"/>
    <mergeCell ref="L364:M364"/>
    <mergeCell ref="L365:M365"/>
    <mergeCell ref="K367:L367"/>
    <mergeCell ref="L356:M356"/>
    <mergeCell ref="L357:M357"/>
    <mergeCell ref="K358:L358"/>
    <mergeCell ref="M360:N360"/>
    <mergeCell ref="L353:M353"/>
    <mergeCell ref="L354:M354"/>
    <mergeCell ref="L355:M355"/>
    <mergeCell ref="K349:L349"/>
    <mergeCell ref="K350:L350"/>
    <mergeCell ref="K351:L351"/>
    <mergeCell ref="K352:L352"/>
    <mergeCell ref="C406:D406"/>
    <mergeCell ref="K346:L346"/>
    <mergeCell ref="K347:L347"/>
    <mergeCell ref="K348:L348"/>
    <mergeCell ref="C400:D400"/>
    <mergeCell ref="C401:D401"/>
    <mergeCell ref="E399:F399"/>
    <mergeCell ref="E394:F394"/>
    <mergeCell ref="C390:D390"/>
    <mergeCell ref="E388:F388"/>
    <mergeCell ref="E405:F405"/>
    <mergeCell ref="L306:M306"/>
    <mergeCell ref="L307:M307"/>
    <mergeCell ref="L308:M308"/>
    <mergeCell ref="D333:E333"/>
    <mergeCell ref="D334:E334"/>
    <mergeCell ref="D328:E328"/>
    <mergeCell ref="D329:E329"/>
    <mergeCell ref="C327:D327"/>
    <mergeCell ref="C324:D324"/>
    <mergeCell ref="C403:D403"/>
    <mergeCell ref="C404:D404"/>
    <mergeCell ref="C397:D397"/>
    <mergeCell ref="C357:D357"/>
    <mergeCell ref="C402:D402"/>
    <mergeCell ref="C391:D391"/>
    <mergeCell ref="C392:D392"/>
    <mergeCell ref="C393:D393"/>
    <mergeCell ref="C395:D395"/>
    <mergeCell ref="C396:D396"/>
    <mergeCell ref="C389:D389"/>
    <mergeCell ref="C386:D386"/>
    <mergeCell ref="C356:D356"/>
    <mergeCell ref="C351:D351"/>
    <mergeCell ref="C352:D352"/>
    <mergeCell ref="C353:D353"/>
    <mergeCell ref="C354:D354"/>
    <mergeCell ref="C355:D355"/>
    <mergeCell ref="C382:D382"/>
    <mergeCell ref="C383:D383"/>
    <mergeCell ref="C376:D376"/>
    <mergeCell ref="L335:M335"/>
    <mergeCell ref="K327:L327"/>
    <mergeCell ref="K324:L324"/>
    <mergeCell ref="C336:D336"/>
    <mergeCell ref="C335:D335"/>
    <mergeCell ref="C325:D325"/>
    <mergeCell ref="C367:D367"/>
    <mergeCell ref="D358:E358"/>
    <mergeCell ref="C362:D362"/>
    <mergeCell ref="C361:D361"/>
    <mergeCell ref="C360:D360"/>
    <mergeCell ref="K304:L304"/>
    <mergeCell ref="L303:M303"/>
    <mergeCell ref="C348:D348"/>
    <mergeCell ref="C349:D349"/>
    <mergeCell ref="E359:F359"/>
    <mergeCell ref="E350:F350"/>
    <mergeCell ref="K323:L323"/>
    <mergeCell ref="M322:N322"/>
    <mergeCell ref="K288:L288"/>
    <mergeCell ref="K289:L289"/>
    <mergeCell ref="C346:D346"/>
    <mergeCell ref="C347:D347"/>
    <mergeCell ref="L299:M299"/>
    <mergeCell ref="K296:L296"/>
    <mergeCell ref="K295:L295"/>
    <mergeCell ref="K293:L293"/>
    <mergeCell ref="M319:N319"/>
    <mergeCell ref="E323:F323"/>
    <mergeCell ref="M287:N287"/>
    <mergeCell ref="M280:N280"/>
    <mergeCell ref="C316:D316"/>
    <mergeCell ref="C317:D317"/>
    <mergeCell ref="E298:F298"/>
    <mergeCell ref="C280:D280"/>
    <mergeCell ref="C290:D290"/>
    <mergeCell ref="C291:D291"/>
    <mergeCell ref="C283:D283"/>
    <mergeCell ref="E285:F285"/>
    <mergeCell ref="C278:D278"/>
    <mergeCell ref="C279:D279"/>
    <mergeCell ref="O343:O344"/>
    <mergeCell ref="P343:P344"/>
    <mergeCell ref="C337:D337"/>
    <mergeCell ref="C338:D338"/>
    <mergeCell ref="C332:D332"/>
    <mergeCell ref="C295:D295"/>
    <mergeCell ref="E288:F288"/>
    <mergeCell ref="C289:D289"/>
    <mergeCell ref="K260:L260"/>
    <mergeCell ref="K261:L261"/>
    <mergeCell ref="L338:M338"/>
    <mergeCell ref="A343:F344"/>
    <mergeCell ref="G343:G344"/>
    <mergeCell ref="H343:H344"/>
    <mergeCell ref="I343:N344"/>
    <mergeCell ref="K334:L334"/>
    <mergeCell ref="L336:M336"/>
    <mergeCell ref="L337:M337"/>
    <mergeCell ref="K248:L248"/>
    <mergeCell ref="K330:L330"/>
    <mergeCell ref="K331:L331"/>
    <mergeCell ref="M333:N333"/>
    <mergeCell ref="L255:N255"/>
    <mergeCell ref="K266:L266"/>
    <mergeCell ref="M269:N269"/>
    <mergeCell ref="K267:L267"/>
    <mergeCell ref="K259:L259"/>
    <mergeCell ref="M263:N263"/>
    <mergeCell ref="K247:L247"/>
    <mergeCell ref="K325:L325"/>
    <mergeCell ref="K326:L326"/>
    <mergeCell ref="M329:N329"/>
    <mergeCell ref="K253:L253"/>
    <mergeCell ref="M257:N257"/>
    <mergeCell ref="K264:L264"/>
    <mergeCell ref="K265:L265"/>
    <mergeCell ref="K254:L254"/>
    <mergeCell ref="K270:L270"/>
    <mergeCell ref="K245:L245"/>
    <mergeCell ref="K246:L246"/>
    <mergeCell ref="K320:L320"/>
    <mergeCell ref="L321:M321"/>
    <mergeCell ref="K315:L315"/>
    <mergeCell ref="K317:L317"/>
    <mergeCell ref="K318:L318"/>
    <mergeCell ref="K251:L251"/>
    <mergeCell ref="K252:L252"/>
    <mergeCell ref="K258:L258"/>
    <mergeCell ref="K231:L231"/>
    <mergeCell ref="K232:L232"/>
    <mergeCell ref="K233:L233"/>
    <mergeCell ref="M239:N239"/>
    <mergeCell ref="K229:L229"/>
    <mergeCell ref="K310:L310"/>
    <mergeCell ref="K314:L314"/>
    <mergeCell ref="M316:N316"/>
    <mergeCell ref="K312:L312"/>
    <mergeCell ref="K313:L313"/>
    <mergeCell ref="K305:L305"/>
    <mergeCell ref="M311:N311"/>
    <mergeCell ref="K309:L309"/>
    <mergeCell ref="M250:N250"/>
    <mergeCell ref="L300:M300"/>
    <mergeCell ref="L301:M301"/>
    <mergeCell ref="L302:M302"/>
    <mergeCell ref="L236:M236"/>
    <mergeCell ref="K238:L238"/>
    <mergeCell ref="K240:L240"/>
    <mergeCell ref="L241:M241"/>
    <mergeCell ref="L242:M242"/>
    <mergeCell ref="L243:M243"/>
    <mergeCell ref="L244:M244"/>
    <mergeCell ref="L298:M298"/>
    <mergeCell ref="K226:L226"/>
    <mergeCell ref="K225:L225"/>
    <mergeCell ref="K282:L282"/>
    <mergeCell ref="K283:L283"/>
    <mergeCell ref="K237:M237"/>
    <mergeCell ref="K230:L230"/>
    <mergeCell ref="L234:M234"/>
    <mergeCell ref="L235:M235"/>
    <mergeCell ref="K228:L228"/>
    <mergeCell ref="M224:N224"/>
    <mergeCell ref="K294:L294"/>
    <mergeCell ref="K297:L297"/>
    <mergeCell ref="K284:L284"/>
    <mergeCell ref="K285:L285"/>
    <mergeCell ref="K290:L290"/>
    <mergeCell ref="K278:L278"/>
    <mergeCell ref="M292:N292"/>
    <mergeCell ref="K281:L281"/>
    <mergeCell ref="K227:L227"/>
    <mergeCell ref="C225:D225"/>
    <mergeCell ref="C226:D226"/>
    <mergeCell ref="D221:E221"/>
    <mergeCell ref="K219:L219"/>
    <mergeCell ref="E245:F245"/>
    <mergeCell ref="D235:E235"/>
    <mergeCell ref="D236:E236"/>
    <mergeCell ref="D237:E237"/>
    <mergeCell ref="D238:E238"/>
    <mergeCell ref="D239:E239"/>
    <mergeCell ref="C292:D292"/>
    <mergeCell ref="E293:F293"/>
    <mergeCell ref="C294:D294"/>
    <mergeCell ref="L210:M210"/>
    <mergeCell ref="L211:M211"/>
    <mergeCell ref="C268:D268"/>
    <mergeCell ref="C267:D267"/>
    <mergeCell ref="C264:D264"/>
    <mergeCell ref="C263:D263"/>
    <mergeCell ref="C262:D262"/>
    <mergeCell ref="E331:F331"/>
    <mergeCell ref="C330:D330"/>
    <mergeCell ref="C299:D299"/>
    <mergeCell ref="C300:D300"/>
    <mergeCell ref="D302:F302"/>
    <mergeCell ref="K200:L200"/>
    <mergeCell ref="C322:D322"/>
    <mergeCell ref="C326:D326"/>
    <mergeCell ref="C320:D320"/>
    <mergeCell ref="C321:D321"/>
    <mergeCell ref="C305:D305"/>
    <mergeCell ref="C306:D306"/>
    <mergeCell ref="E308:F308"/>
    <mergeCell ref="C296:D296"/>
    <mergeCell ref="D222:E222"/>
    <mergeCell ref="K198:L198"/>
    <mergeCell ref="C318:D318"/>
    <mergeCell ref="C319:D319"/>
    <mergeCell ref="E315:F315"/>
    <mergeCell ref="C309:D309"/>
    <mergeCell ref="C310:D310"/>
    <mergeCell ref="C311:D311"/>
    <mergeCell ref="D313:F313"/>
    <mergeCell ref="E304:F304"/>
    <mergeCell ref="C211:D211"/>
    <mergeCell ref="C286:D286"/>
    <mergeCell ref="K188:L188"/>
    <mergeCell ref="E282:F282"/>
    <mergeCell ref="K184:L184"/>
    <mergeCell ref="C227:D227"/>
    <mergeCell ref="C228:D228"/>
    <mergeCell ref="C229:D229"/>
    <mergeCell ref="C230:D230"/>
    <mergeCell ref="E224:F224"/>
    <mergeCell ref="C218:D218"/>
    <mergeCell ref="K172:L172"/>
    <mergeCell ref="K173:L173"/>
    <mergeCell ref="K174:L174"/>
    <mergeCell ref="O275:O276"/>
    <mergeCell ref="I207:N208"/>
    <mergeCell ref="O207:O208"/>
    <mergeCell ref="K199:L199"/>
    <mergeCell ref="K185:L185"/>
    <mergeCell ref="M202:N202"/>
    <mergeCell ref="K189:L189"/>
    <mergeCell ref="P275:P276"/>
    <mergeCell ref="A275:F276"/>
    <mergeCell ref="G275:G276"/>
    <mergeCell ref="H275:H276"/>
    <mergeCell ref="I275:N276"/>
    <mergeCell ref="C220:D220"/>
    <mergeCell ref="A207:F208"/>
    <mergeCell ref="G207:G208"/>
    <mergeCell ref="H207:H208"/>
    <mergeCell ref="C212:D212"/>
    <mergeCell ref="P207:P208"/>
    <mergeCell ref="E219:F219"/>
    <mergeCell ref="D215:F215"/>
    <mergeCell ref="C217:E217"/>
    <mergeCell ref="C210:D210"/>
    <mergeCell ref="C213:D213"/>
    <mergeCell ref="M213:N213"/>
    <mergeCell ref="K215:L215"/>
    <mergeCell ref="K218:L218"/>
    <mergeCell ref="E202:F202"/>
    <mergeCell ref="K178:L178"/>
    <mergeCell ref="K179:L179"/>
    <mergeCell ref="K180:L180"/>
    <mergeCell ref="K181:L181"/>
    <mergeCell ref="K193:L193"/>
    <mergeCell ref="K194:L194"/>
    <mergeCell ref="K195:L195"/>
    <mergeCell ref="K196:L196"/>
    <mergeCell ref="K197:L197"/>
    <mergeCell ref="L163:M163"/>
    <mergeCell ref="L164:M164"/>
    <mergeCell ref="L165:M165"/>
    <mergeCell ref="M192:N192"/>
    <mergeCell ref="M187:N187"/>
    <mergeCell ref="K171:L171"/>
    <mergeCell ref="K175:L175"/>
    <mergeCell ref="M183:N183"/>
    <mergeCell ref="M177:N177"/>
    <mergeCell ref="K190:L190"/>
    <mergeCell ref="D200:F200"/>
    <mergeCell ref="L155:N155"/>
    <mergeCell ref="M157:N157"/>
    <mergeCell ref="M161:N161"/>
    <mergeCell ref="K158:L158"/>
    <mergeCell ref="K159:L159"/>
    <mergeCell ref="M170:N170"/>
    <mergeCell ref="K162:L162"/>
    <mergeCell ref="K166:L166"/>
    <mergeCell ref="K167:L167"/>
    <mergeCell ref="E191:F191"/>
    <mergeCell ref="C192:D192"/>
    <mergeCell ref="C198:D198"/>
    <mergeCell ref="M144:N144"/>
    <mergeCell ref="M147:N147"/>
    <mergeCell ref="K148:L148"/>
    <mergeCell ref="K153:L153"/>
    <mergeCell ref="K151:L151"/>
    <mergeCell ref="K152:L152"/>
    <mergeCell ref="K168:L168"/>
    <mergeCell ref="C188:D188"/>
    <mergeCell ref="C195:D195"/>
    <mergeCell ref="C196:D196"/>
    <mergeCell ref="C197:D197"/>
    <mergeCell ref="C193:D193"/>
    <mergeCell ref="C194:D194"/>
    <mergeCell ref="C189:D189"/>
    <mergeCell ref="C182:D182"/>
    <mergeCell ref="C185:D185"/>
    <mergeCell ref="C186:D186"/>
    <mergeCell ref="C187:D187"/>
    <mergeCell ref="C184:D184"/>
    <mergeCell ref="C177:D177"/>
    <mergeCell ref="C178:D178"/>
    <mergeCell ref="C179:D179"/>
    <mergeCell ref="E181:F181"/>
    <mergeCell ref="C173:D173"/>
    <mergeCell ref="C174:D174"/>
    <mergeCell ref="C175:D175"/>
    <mergeCell ref="C176:D176"/>
    <mergeCell ref="C168:D168"/>
    <mergeCell ref="C169:D169"/>
    <mergeCell ref="C170:D170"/>
    <mergeCell ref="E172:F172"/>
    <mergeCell ref="E164:F164"/>
    <mergeCell ref="C165:D165"/>
    <mergeCell ref="C166:D166"/>
    <mergeCell ref="C167:D167"/>
    <mergeCell ref="C159:D159"/>
    <mergeCell ref="C160:D160"/>
    <mergeCell ref="C161:D161"/>
    <mergeCell ref="C162:D162"/>
    <mergeCell ref="P139:P140"/>
    <mergeCell ref="C156:D156"/>
    <mergeCell ref="C157:D157"/>
    <mergeCell ref="C158:D158"/>
    <mergeCell ref="M150:N150"/>
    <mergeCell ref="K142:L142"/>
    <mergeCell ref="I139:N140"/>
    <mergeCell ref="K82:L82"/>
    <mergeCell ref="K81:L81"/>
    <mergeCell ref="O139:O140"/>
    <mergeCell ref="E153:F153"/>
    <mergeCell ref="A139:F140"/>
    <mergeCell ref="G139:G140"/>
    <mergeCell ref="H139:H140"/>
    <mergeCell ref="C150:D150"/>
    <mergeCell ref="C151:D151"/>
    <mergeCell ref="C154:D154"/>
    <mergeCell ref="C155:D155"/>
    <mergeCell ref="C146:D146"/>
    <mergeCell ref="C147:D147"/>
    <mergeCell ref="C148:D148"/>
    <mergeCell ref="C149:D149"/>
    <mergeCell ref="E142:F142"/>
    <mergeCell ref="C143:D143"/>
    <mergeCell ref="C145:D145"/>
    <mergeCell ref="C144:D144"/>
    <mergeCell ref="K133:L133"/>
    <mergeCell ref="M124:N124"/>
    <mergeCell ref="K125:L125"/>
    <mergeCell ref="K126:L126"/>
    <mergeCell ref="K127:L127"/>
    <mergeCell ref="K128:L128"/>
    <mergeCell ref="K122:L122"/>
    <mergeCell ref="K129:L129"/>
    <mergeCell ref="K131:L131"/>
    <mergeCell ref="K132:L132"/>
    <mergeCell ref="K118:L118"/>
    <mergeCell ref="K119:L119"/>
    <mergeCell ref="K120:L120"/>
    <mergeCell ref="K121:L121"/>
    <mergeCell ref="K112:L112"/>
    <mergeCell ref="K114:L114"/>
    <mergeCell ref="M116:N116"/>
    <mergeCell ref="K117:L117"/>
    <mergeCell ref="K108:L108"/>
    <mergeCell ref="K109:L109"/>
    <mergeCell ref="K110:L110"/>
    <mergeCell ref="K111:L111"/>
    <mergeCell ref="K103:L103"/>
    <mergeCell ref="K104:L104"/>
    <mergeCell ref="M106:N106"/>
    <mergeCell ref="K107:L107"/>
    <mergeCell ref="K99:L99"/>
    <mergeCell ref="K100:L100"/>
    <mergeCell ref="K101:L101"/>
    <mergeCell ref="K102:L102"/>
    <mergeCell ref="A68:H68"/>
    <mergeCell ref="K92:L92"/>
    <mergeCell ref="K93:L93"/>
    <mergeCell ref="M95:N95"/>
    <mergeCell ref="K6:L6"/>
    <mergeCell ref="M84:N84"/>
    <mergeCell ref="K85:L85"/>
    <mergeCell ref="K86:L86"/>
    <mergeCell ref="L8:N8"/>
    <mergeCell ref="M10:N10"/>
    <mergeCell ref="M18:N18"/>
    <mergeCell ref="K130:L130"/>
    <mergeCell ref="C90:D90"/>
    <mergeCell ref="E92:F92"/>
    <mergeCell ref="C93:D93"/>
    <mergeCell ref="C94:D94"/>
    <mergeCell ref="C95:D95"/>
    <mergeCell ref="K90:L90"/>
    <mergeCell ref="K96:L96"/>
    <mergeCell ref="K97:L97"/>
    <mergeCell ref="K98:L98"/>
    <mergeCell ref="K91:L91"/>
    <mergeCell ref="M78:N78"/>
    <mergeCell ref="K79:L79"/>
    <mergeCell ref="K80:L80"/>
    <mergeCell ref="K87:L87"/>
    <mergeCell ref="K88:L88"/>
    <mergeCell ref="K89:L89"/>
    <mergeCell ref="C16:D16"/>
    <mergeCell ref="C17:D17"/>
    <mergeCell ref="O3:O4"/>
    <mergeCell ref="P3:P4"/>
    <mergeCell ref="B6:D6"/>
    <mergeCell ref="A3:F4"/>
    <mergeCell ref="I3:N4"/>
    <mergeCell ref="K11:L11"/>
    <mergeCell ref="G3:G4"/>
    <mergeCell ref="H3:H4"/>
    <mergeCell ref="B8:D8"/>
    <mergeCell ref="C13:D13"/>
    <mergeCell ref="C14:D14"/>
    <mergeCell ref="D10:F10"/>
    <mergeCell ref="E39:F39"/>
    <mergeCell ref="C36:D36"/>
    <mergeCell ref="C18:D18"/>
    <mergeCell ref="C19:D19"/>
    <mergeCell ref="C20:D20"/>
    <mergeCell ref="C21:D21"/>
    <mergeCell ref="E12:F12"/>
    <mergeCell ref="C37:D37"/>
    <mergeCell ref="C40:D40"/>
    <mergeCell ref="C41:D41"/>
    <mergeCell ref="C26:D26"/>
    <mergeCell ref="C28:D28"/>
    <mergeCell ref="C15:D15"/>
    <mergeCell ref="C35:D35"/>
    <mergeCell ref="D32:F32"/>
    <mergeCell ref="E34:F34"/>
    <mergeCell ref="C63:D63"/>
    <mergeCell ref="E53:F53"/>
    <mergeCell ref="C54:D54"/>
    <mergeCell ref="C55:D55"/>
    <mergeCell ref="E58:F58"/>
    <mergeCell ref="K19:L19"/>
    <mergeCell ref="K20:L20"/>
    <mergeCell ref="K21:L21"/>
    <mergeCell ref="C59:D59"/>
    <mergeCell ref="D45:F45"/>
    <mergeCell ref="C50:D50"/>
    <mergeCell ref="C51:D51"/>
    <mergeCell ref="E47:F47"/>
    <mergeCell ref="B43:D43"/>
    <mergeCell ref="C27:D27"/>
    <mergeCell ref="K16:L16"/>
    <mergeCell ref="K12:L12"/>
    <mergeCell ref="K13:L13"/>
    <mergeCell ref="K14:L14"/>
    <mergeCell ref="K15:L15"/>
    <mergeCell ref="K22:L22"/>
    <mergeCell ref="K23:L23"/>
    <mergeCell ref="K24:L24"/>
    <mergeCell ref="K25:L25"/>
    <mergeCell ref="K26:L26"/>
    <mergeCell ref="K27:L27"/>
    <mergeCell ref="L28:M28"/>
    <mergeCell ref="L29:M29"/>
    <mergeCell ref="K36:L36"/>
    <mergeCell ref="M31:N31"/>
    <mergeCell ref="M40:N40"/>
    <mergeCell ref="K32:L32"/>
    <mergeCell ref="K33:L33"/>
    <mergeCell ref="K34:L34"/>
    <mergeCell ref="K35:L35"/>
    <mergeCell ref="L38:N38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2:L52"/>
    <mergeCell ref="K53:L53"/>
    <mergeCell ref="K54:L54"/>
    <mergeCell ref="K55:L55"/>
    <mergeCell ref="K56:L56"/>
    <mergeCell ref="K57:L57"/>
    <mergeCell ref="M51:N51"/>
    <mergeCell ref="M59:N59"/>
    <mergeCell ref="K60:L60"/>
    <mergeCell ref="K61:L61"/>
    <mergeCell ref="K62:L62"/>
    <mergeCell ref="E77:F77"/>
    <mergeCell ref="C56:D56"/>
    <mergeCell ref="K63:L63"/>
    <mergeCell ref="K64:L64"/>
    <mergeCell ref="K65:L65"/>
    <mergeCell ref="K66:L66"/>
    <mergeCell ref="C64:D64"/>
    <mergeCell ref="C65:D65"/>
    <mergeCell ref="C60:D60"/>
    <mergeCell ref="E62:F62"/>
    <mergeCell ref="O71:O72"/>
    <mergeCell ref="P71:P72"/>
    <mergeCell ref="C81:D81"/>
    <mergeCell ref="C82:D82"/>
    <mergeCell ref="A71:F72"/>
    <mergeCell ref="G71:G72"/>
    <mergeCell ref="H71:H72"/>
    <mergeCell ref="I71:N72"/>
    <mergeCell ref="C74:D74"/>
    <mergeCell ref="C75:D75"/>
    <mergeCell ref="C83:D83"/>
    <mergeCell ref="C86:D86"/>
    <mergeCell ref="C87:D87"/>
    <mergeCell ref="C88:D88"/>
    <mergeCell ref="C96:D96"/>
    <mergeCell ref="E98:F98"/>
    <mergeCell ref="C99:D99"/>
    <mergeCell ref="C101:D101"/>
    <mergeCell ref="C100:D100"/>
    <mergeCell ref="C66:D66"/>
    <mergeCell ref="C116:D116"/>
    <mergeCell ref="C117:D117"/>
    <mergeCell ref="C118:D118"/>
    <mergeCell ref="C111:D111"/>
    <mergeCell ref="C112:D112"/>
    <mergeCell ref="C115:D115"/>
    <mergeCell ref="C107:D107"/>
    <mergeCell ref="C108:D108"/>
    <mergeCell ref="C109:D109"/>
    <mergeCell ref="K74:L74"/>
    <mergeCell ref="K75:L75"/>
    <mergeCell ref="C124:D124"/>
    <mergeCell ref="C125:D125"/>
    <mergeCell ref="C120:D120"/>
    <mergeCell ref="C121:D121"/>
    <mergeCell ref="E123:F123"/>
    <mergeCell ref="C119:D119"/>
    <mergeCell ref="E114:F114"/>
    <mergeCell ref="C110:D110"/>
    <mergeCell ref="K76:L76"/>
    <mergeCell ref="E131:F131"/>
    <mergeCell ref="C132:D132"/>
    <mergeCell ref="C133:D133"/>
    <mergeCell ref="C80:D80"/>
    <mergeCell ref="C78:D78"/>
    <mergeCell ref="C79:D79"/>
    <mergeCell ref="C128:D128"/>
    <mergeCell ref="C129:D129"/>
    <mergeCell ref="C126:D126"/>
    <mergeCell ref="E232:F232"/>
    <mergeCell ref="C233:D233"/>
    <mergeCell ref="C234:D234"/>
    <mergeCell ref="C243:D243"/>
    <mergeCell ref="C242:D242"/>
    <mergeCell ref="C240:D240"/>
    <mergeCell ref="C241:D241"/>
    <mergeCell ref="C248:E248"/>
    <mergeCell ref="C246:D246"/>
    <mergeCell ref="E250:F250"/>
    <mergeCell ref="E254:F254"/>
    <mergeCell ref="C251:D251"/>
    <mergeCell ref="C252:D252"/>
    <mergeCell ref="E261:F261"/>
    <mergeCell ref="C255:D255"/>
    <mergeCell ref="C256:D256"/>
    <mergeCell ref="C257:D257"/>
    <mergeCell ref="C258:D258"/>
    <mergeCell ref="C259:D259"/>
    <mergeCell ref="C265:D265"/>
    <mergeCell ref="C266:D266"/>
    <mergeCell ref="C269:D269"/>
    <mergeCell ref="C270:D270"/>
    <mergeCell ref="K222:L222"/>
    <mergeCell ref="K220:L220"/>
    <mergeCell ref="M217:N217"/>
    <mergeCell ref="K214:L214"/>
    <mergeCell ref="K221:L221"/>
    <mergeCell ref="K145:L145"/>
    <mergeCell ref="C183:D183"/>
    <mergeCell ref="K113:L113"/>
    <mergeCell ref="C89:D89"/>
    <mergeCell ref="C134:D134"/>
    <mergeCell ref="C127:D127"/>
    <mergeCell ref="C102:D102"/>
    <mergeCell ref="C103:D103"/>
    <mergeCell ref="C104:D104"/>
    <mergeCell ref="E106:F10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5" manualBreakCount="5">
    <brk id="68" max="255" man="1"/>
    <brk id="136" max="255" man="1"/>
    <brk id="204" max="255" man="1"/>
    <brk id="272" max="255" man="1"/>
    <brk id="340" max="255" man="1"/>
  </rowBreaks>
  <ignoredErrors>
    <ignoredError sqref="C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2009-07-13T04:35:28Z</cp:lastPrinted>
  <dcterms:created xsi:type="dcterms:W3CDTF">2001-03-27T07:35:53Z</dcterms:created>
  <dcterms:modified xsi:type="dcterms:W3CDTF">2010-03-12T05:38:07Z</dcterms:modified>
  <cp:category/>
  <cp:version/>
  <cp:contentType/>
  <cp:contentStatus/>
</cp:coreProperties>
</file>