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235" sheetId="1" r:id="rId1"/>
    <sheet name="236" sheetId="2" r:id="rId2"/>
    <sheet name="237" sheetId="3" r:id="rId3"/>
    <sheet name="238" sheetId="4" r:id="rId4"/>
    <sheet name="239" sheetId="5" r:id="rId5"/>
    <sheet name="240" sheetId="6" r:id="rId6"/>
    <sheet name="241" sheetId="7" r:id="rId7"/>
    <sheet name="243" sheetId="8" r:id="rId8"/>
    <sheet name="245" sheetId="9" r:id="rId9"/>
    <sheet name="247" sheetId="10" r:id="rId10"/>
    <sheet name="248" sheetId="11" r:id="rId11"/>
  </sheets>
  <definedNames>
    <definedName name="_xlnm.Print_Area" localSheetId="0">'235'!$A$1:$V$48</definedName>
  </definedNames>
  <calcPr fullCalcOnLoad="1"/>
</workbook>
</file>

<file path=xl/sharedStrings.xml><?xml version="1.0" encoding="utf-8"?>
<sst xmlns="http://schemas.openxmlformats.org/spreadsheetml/2006/main" count="873" uniqueCount="566">
  <si>
    <t>(-)</t>
  </si>
  <si>
    <t>（9/5）</t>
  </si>
  <si>
    <t>区分</t>
  </si>
  <si>
    <t>人的被害</t>
  </si>
  <si>
    <t>住家等被害</t>
  </si>
  <si>
    <t>被害総額</t>
  </si>
  <si>
    <t>死者</t>
  </si>
  <si>
    <t>行方不明者</t>
  </si>
  <si>
    <t>負傷者</t>
  </si>
  <si>
    <t>全壊</t>
  </si>
  <si>
    <t>半壊</t>
  </si>
  <si>
    <t>一部破損</t>
  </si>
  <si>
    <t>床上浸水</t>
  </si>
  <si>
    <t>床下浸水</t>
  </si>
  <si>
    <t>非住家</t>
  </si>
  <si>
    <t>り災世帯数</t>
  </si>
  <si>
    <t>り災者数</t>
  </si>
  <si>
    <t>重傷</t>
  </si>
  <si>
    <t>軽傷</t>
  </si>
  <si>
    <t>人</t>
  </si>
  <si>
    <t>世帯</t>
  </si>
  <si>
    <t>（人）</t>
  </si>
  <si>
    <t>棟</t>
  </si>
  <si>
    <t>千円</t>
  </si>
  <si>
    <t>平成　12　年</t>
  </si>
  <si>
    <t>　　　13</t>
  </si>
  <si>
    <t>　　　14</t>
  </si>
  <si>
    <t>　　　15</t>
  </si>
  <si>
    <t>(-)</t>
  </si>
  <si>
    <t>　　　16</t>
  </si>
  <si>
    <t>災害名</t>
  </si>
  <si>
    <t>（発生月日）</t>
  </si>
  <si>
    <t>豪雪</t>
  </si>
  <si>
    <t>（1/20）</t>
  </si>
  <si>
    <t>豪雨・融雪</t>
  </si>
  <si>
    <t>（2/22～2/23）</t>
  </si>
  <si>
    <t>豪雨</t>
  </si>
  <si>
    <t>（4/19～4/20）</t>
  </si>
  <si>
    <t>降霜</t>
  </si>
  <si>
    <t>（4/24～4/26）</t>
  </si>
  <si>
    <t>（4/26～4/27）</t>
  </si>
  <si>
    <t>（5/9～5/10）</t>
  </si>
  <si>
    <t>（5/14～5/17）</t>
  </si>
  <si>
    <t>（5/31～6/1）</t>
  </si>
  <si>
    <t>台風４号</t>
  </si>
  <si>
    <t>（6/11～6/12）</t>
  </si>
  <si>
    <t>台風６号</t>
  </si>
  <si>
    <t>（6/19～6/21）</t>
  </si>
  <si>
    <t>（6/28）</t>
  </si>
  <si>
    <t>（6/29～6/30）</t>
  </si>
  <si>
    <t>（7/9）</t>
  </si>
  <si>
    <t>（7/16～7/19）</t>
  </si>
  <si>
    <t>（7/25）</t>
  </si>
  <si>
    <t>（8/5～8/6）</t>
  </si>
  <si>
    <t>（8/7）</t>
  </si>
  <si>
    <t>（8/10）</t>
  </si>
  <si>
    <t>（8/17～8/18）</t>
  </si>
  <si>
    <t>（8/19）</t>
  </si>
  <si>
    <t>（8/22～8/24）</t>
  </si>
  <si>
    <t>台風１６号</t>
  </si>
  <si>
    <t>（8/29～8/31）</t>
  </si>
  <si>
    <t>（9/4）</t>
  </si>
  <si>
    <t>（9/6～9/7）</t>
  </si>
  <si>
    <t>台風１８号</t>
  </si>
  <si>
    <t>（9/7～9/8）</t>
  </si>
  <si>
    <t>（9/21～9/22）</t>
  </si>
  <si>
    <t>（9/23～9/25）</t>
  </si>
  <si>
    <t>（9/26～9/27）</t>
  </si>
  <si>
    <t>台風２１号</t>
  </si>
  <si>
    <t>（9/28～9/30）</t>
  </si>
  <si>
    <t>台風２２号</t>
  </si>
  <si>
    <t>（10/8～10/9）</t>
  </si>
  <si>
    <t>台風２３号</t>
  </si>
  <si>
    <t>（10/19～10/21）</t>
  </si>
  <si>
    <t>　資料：県消防課「岐阜県消防防災年報」</t>
  </si>
  <si>
    <t>自　 然　 災　 害　   被　 害　 状　 況</t>
  </si>
  <si>
    <t xml:space="preserve">　  市 町 村 別 火 災 発 生 状 況 </t>
  </si>
  <si>
    <t>　注：車両火災は船舶を含む。</t>
  </si>
  <si>
    <t xml:space="preserve">    平成16年（2004）</t>
  </si>
  <si>
    <t xml:space="preserve"> 出火件数（件）</t>
  </si>
  <si>
    <t>死者数</t>
  </si>
  <si>
    <t>負傷者数</t>
  </si>
  <si>
    <t xml:space="preserve"> 損 害 額（千円）</t>
  </si>
  <si>
    <t>建物</t>
  </si>
  <si>
    <t>林野</t>
  </si>
  <si>
    <t>車両</t>
  </si>
  <si>
    <t>その他</t>
  </si>
  <si>
    <t>総計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</si>
  <si>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</si>
  <si>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</si>
  <si>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</si>
  <si>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</si>
  <si>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</si>
  <si>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</si>
  <si>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</si>
  <si>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</si>
  <si>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</si>
  <si>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</si>
  <si>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</si>
  <si>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</si>
  <si>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</si>
  <si>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</si>
  <si>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</si>
  <si>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</si>
  <si>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</si>
  <si>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</si>
  <si>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</si>
  <si>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</si>
  <si>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</si>
  <si>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</si>
  <si>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羽島郡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</si>
  <si>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</si>
  <si>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</si>
  <si>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</si>
  <si>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</si>
  <si>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</si>
  <si>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</si>
  <si>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</si>
  <si>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</si>
  <si>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</si>
  <si>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</si>
  <si>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</si>
  <si>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</si>
  <si>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</si>
  <si>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</si>
  <si>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</si>
  <si>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</si>
  <si>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</si>
  <si>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</si>
  <si>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</si>
  <si>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</si>
  <si>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</si>
  <si>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</si>
  <si>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</si>
  <si>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</si>
  <si>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</si>
  <si>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</si>
  <si>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</si>
  <si>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</si>
  <si>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</si>
  <si>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 xml:space="preserve"> 出火件数（件）</t>
  </si>
  <si>
    <t xml:space="preserve">  損 害 額（千円）</t>
  </si>
  <si>
    <t>武儀郡</t>
  </si>
  <si>
    <t>洞戸村</t>
  </si>
  <si>
    <t>板取村</t>
  </si>
  <si>
    <t>武芸川町</t>
  </si>
  <si>
    <t>武儀町</t>
  </si>
  <si>
    <t>上之保村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</si>
  <si>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</si>
  <si>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</si>
  <si>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</si>
  <si>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</si>
  <si>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</si>
  <si>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</si>
  <si>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</si>
  <si>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</si>
  <si>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</si>
  <si>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</si>
  <si>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</si>
  <si>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</si>
  <si>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</si>
  <si>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 xml:space="preserve">  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</si>
  <si>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</si>
  <si>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</si>
  <si>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</si>
  <si>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</si>
  <si>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</si>
  <si>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</si>
  <si>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</si>
  <si>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</si>
  <si>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</si>
  <si>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</si>
  <si>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</si>
  <si>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</si>
  <si>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</si>
  <si>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</si>
  <si>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</si>
  <si>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</si>
  <si>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</si>
  <si>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国府町</t>
  </si>
  <si>
    <t>上宝村</t>
  </si>
  <si>
    <t>　　出 火 原 因 別 出 火 件 数</t>
  </si>
  <si>
    <t>　単位：件、％</t>
  </si>
  <si>
    <t>平成15年</t>
  </si>
  <si>
    <t>平成16年</t>
  </si>
  <si>
    <t>増減</t>
  </si>
  <si>
    <t>順位</t>
  </si>
  <si>
    <t>件数</t>
  </si>
  <si>
    <t>構成比</t>
  </si>
  <si>
    <t>放火の疑い</t>
  </si>
  <si>
    <t>こんろ</t>
  </si>
  <si>
    <r>
      <t xml:space="preserve"> </t>
    </r>
    <r>
      <rPr>
        <sz val="11"/>
        <rFont val="ＭＳ Ｐゴシック"/>
        <family val="3"/>
      </rPr>
      <t xml:space="preserve">        </t>
    </r>
  </si>
  <si>
    <t>たき火</t>
  </si>
  <si>
    <t>たばこ</t>
  </si>
  <si>
    <t>放火</t>
  </si>
  <si>
    <t>マッチ・ライター</t>
  </si>
  <si>
    <t>電灯・電話等の配線</t>
  </si>
  <si>
    <t>ストーブ</t>
  </si>
  <si>
    <t>火あそび</t>
  </si>
  <si>
    <t>火入れ</t>
  </si>
  <si>
    <t>-</t>
  </si>
  <si>
    <t>-</t>
  </si>
  <si>
    <t>不明（調査中を含む）</t>
  </si>
  <si>
    <t>計</t>
  </si>
  <si>
    <t>-</t>
  </si>
  <si>
    <t xml:space="preserve">　      　消 防 ポ ン プ   </t>
  </si>
  <si>
    <t xml:space="preserve">  自 動 車 等 現 有 数</t>
  </si>
  <si>
    <t>　単位：台</t>
  </si>
  <si>
    <t>　　 平成17年（2005）４月１日</t>
  </si>
  <si>
    <t>ポンプ自動車普通消防</t>
  </si>
  <si>
    <t>ポンプ自動車水槽付消防</t>
  </si>
  <si>
    <t>はしご付消防自動車</t>
  </si>
  <si>
    <t>屈折はしご付</t>
  </si>
  <si>
    <t>消防ポンプ自動車</t>
  </si>
  <si>
    <t>化学消防　　　　　　　自　動　車</t>
  </si>
  <si>
    <t>指揮車</t>
  </si>
  <si>
    <t>救急自動車</t>
  </si>
  <si>
    <t>電源・照明車</t>
  </si>
  <si>
    <t>救助工作車</t>
  </si>
  <si>
    <t>小型動力ポンプ</t>
  </si>
  <si>
    <t>広報車</t>
  </si>
  <si>
    <t>資機材搬送車</t>
  </si>
  <si>
    <t>自動二輪消防活動</t>
  </si>
  <si>
    <t>全般車</t>
  </si>
  <si>
    <t>付水槽車</t>
  </si>
  <si>
    <t>移動無線電話車</t>
  </si>
  <si>
    <t>防災指導車</t>
  </si>
  <si>
    <t>起震車</t>
  </si>
  <si>
    <t>Ｂ  １　　　　以 上</t>
  </si>
  <si>
    <t>18 ｍ　　以 下</t>
  </si>
  <si>
    <t>24 ｍ</t>
  </si>
  <si>
    <t>30 ｍ</t>
  </si>
  <si>
    <t>38 ｍ　　以 上</t>
  </si>
  <si>
    <t>泡消火型　　　　　　　　</t>
  </si>
  <si>
    <t>粉   末
消火型</t>
  </si>
  <si>
    <t>高規格</t>
  </si>
  <si>
    <t>積載車
ポンプ付
小型動力</t>
  </si>
  <si>
    <t>ないもの　積載して　車両に</t>
  </si>
  <si>
    <t>手引動力</t>
  </si>
  <si>
    <t>ポンプ</t>
  </si>
  <si>
    <t>消防本部計</t>
  </si>
  <si>
    <t>岐阜市</t>
  </si>
  <si>
    <t>高山市</t>
  </si>
  <si>
    <t>山県市</t>
  </si>
  <si>
    <r>
      <t>飛騨</t>
    </r>
    <r>
      <rPr>
        <sz val="8"/>
        <rFont val="ＭＳ Ｐ明朝"/>
        <family val="1"/>
      </rPr>
      <t>市</t>
    </r>
  </si>
  <si>
    <t>郡上市</t>
  </si>
  <si>
    <t>下呂市</t>
  </si>
  <si>
    <t>海津市</t>
  </si>
  <si>
    <t>不破消防組合</t>
  </si>
  <si>
    <t>本巣消防事務組合</t>
  </si>
  <si>
    <t>揖斐郡消防組合</t>
  </si>
  <si>
    <t>可茂消防事務組合</t>
  </si>
  <si>
    <t>大垣消防組合</t>
  </si>
  <si>
    <t>中濃消防組合</t>
  </si>
  <si>
    <t>羽島郡広域連合</t>
  </si>
  <si>
    <t>消防団計</t>
  </si>
  <si>
    <r>
      <t>市郡別少年消防クラブ</t>
    </r>
    <r>
      <rPr>
        <sz val="14"/>
        <rFont val="ＭＳ Ｐ明朝"/>
        <family val="1"/>
      </rPr>
      <t>・</t>
    </r>
  </si>
  <si>
    <t>女性防火クラブ結成状況</t>
  </si>
  <si>
    <t>５月１日</t>
  </si>
  <si>
    <t>少年消防クラブ</t>
  </si>
  <si>
    <t>女性防火クラブ</t>
  </si>
  <si>
    <t>クラブ数</t>
  </si>
  <si>
    <t>人員</t>
  </si>
  <si>
    <t>人　</t>
  </si>
  <si>
    <t>平成13年</t>
  </si>
  <si>
    <t>　　14</t>
  </si>
  <si>
    <t>　　15</t>
  </si>
  <si>
    <t>　　16</t>
  </si>
  <si>
    <t>　　17</t>
  </si>
  <si>
    <t>飛騨市</t>
  </si>
  <si>
    <t>市計</t>
  </si>
  <si>
    <t>本巣市</t>
  </si>
  <si>
    <t>郡計</t>
  </si>
  <si>
    <t>海津市</t>
  </si>
  <si>
    <t>　  市 町 村 別 消 防 団 員 数</t>
  </si>
  <si>
    <t>　 注：区分欄中（　　）内は女性消防職員の内数。</t>
  </si>
  <si>
    <t>　単位：人</t>
  </si>
  <si>
    <t xml:space="preserve">平成17年（2005）４月１日   </t>
  </si>
  <si>
    <t>分団数</t>
  </si>
  <si>
    <t>階　　級　　別　　消　　防　　団　　員　　数</t>
  </si>
  <si>
    <t>団長</t>
  </si>
  <si>
    <t>副団長</t>
  </si>
  <si>
    <t>分団長</t>
  </si>
  <si>
    <t>副分団長</t>
  </si>
  <si>
    <t>部  長</t>
  </si>
  <si>
    <t>班  長</t>
  </si>
  <si>
    <t>団  員</t>
  </si>
  <si>
    <t>瑞穂市</t>
  </si>
  <si>
    <t>飛騨市</t>
  </si>
  <si>
    <t>本巣市</t>
  </si>
  <si>
    <t xml:space="preserve"> 240．市 町 村 別 消 防 団 員 数（続き）</t>
  </si>
  <si>
    <t>　　　　消 防 水 利 の 設 置 状 況</t>
  </si>
  <si>
    <t>　平成17年（2005）４月１日　</t>
  </si>
  <si>
    <t>消火栓</t>
  </si>
  <si>
    <t>防 火 水 槽</t>
  </si>
  <si>
    <t>井戸</t>
  </si>
  <si>
    <t>瑞穂市</t>
  </si>
  <si>
    <t>飛騨市</t>
  </si>
  <si>
    <t>本巣市</t>
  </si>
  <si>
    <t>郡上市</t>
  </si>
  <si>
    <t>下呂市</t>
  </si>
  <si>
    <t>揖斐川町</t>
  </si>
  <si>
    <t>救　急　体　制　の　現　況</t>
  </si>
  <si>
    <t>　注：救急自動車数のうち（　）内は非常用。</t>
  </si>
  <si>
    <t>平成17年（2005）４月１日</t>
  </si>
  <si>
    <t>救急体制</t>
  </si>
  <si>
    <t>救急医療体制</t>
  </si>
  <si>
    <t>救急自動車数（台）</t>
  </si>
  <si>
    <t>救急隊員数（人）</t>
  </si>
  <si>
    <t>救急告示医療機関</t>
  </si>
  <si>
    <t>その他の医療機関</t>
  </si>
  <si>
    <t>国公立</t>
  </si>
  <si>
    <t>公的</t>
  </si>
  <si>
    <t>私的</t>
  </si>
  <si>
    <t>消防本部</t>
  </si>
  <si>
    <t>(19)136</t>
  </si>
  <si>
    <t>岐阜市</t>
  </si>
  <si>
    <t>(1) 13</t>
  </si>
  <si>
    <t>(3) 12</t>
  </si>
  <si>
    <t>多治見市</t>
  </si>
  <si>
    <t>中津川市</t>
  </si>
  <si>
    <t>(2)  8</t>
  </si>
  <si>
    <t>瑞浪市</t>
  </si>
  <si>
    <t>羽島市</t>
  </si>
  <si>
    <t>(1)  4</t>
  </si>
  <si>
    <t>恵那市</t>
  </si>
  <si>
    <t>(1)  7</t>
  </si>
  <si>
    <t>土岐市</t>
  </si>
  <si>
    <t>各務原市</t>
  </si>
  <si>
    <t>山県市</t>
  </si>
  <si>
    <t>飛騨市</t>
  </si>
  <si>
    <t>郡上市</t>
  </si>
  <si>
    <t>(1)  5</t>
  </si>
  <si>
    <t>下呂市</t>
  </si>
  <si>
    <t>養老町</t>
  </si>
  <si>
    <t>不破消防組合</t>
  </si>
  <si>
    <t>(1)  3</t>
  </si>
  <si>
    <t>本巣消防事務組合</t>
  </si>
  <si>
    <t>揖斐郡消防組合</t>
  </si>
  <si>
    <t>可茂消防事務組合</t>
  </si>
  <si>
    <t>(2) 14</t>
  </si>
  <si>
    <t>大垣消防組合</t>
  </si>
  <si>
    <t>(1)  9</t>
  </si>
  <si>
    <t>中濃消防組合</t>
  </si>
  <si>
    <t>羽島郡広域連合</t>
  </si>
  <si>
    <t>　　　年齢別、性別交通事故による死傷者数</t>
  </si>
  <si>
    <t>　  　 平成16年（2004)</t>
  </si>
  <si>
    <t>重傷者数</t>
  </si>
  <si>
    <t>軽傷者数</t>
  </si>
  <si>
    <t>男</t>
  </si>
  <si>
    <t>女</t>
  </si>
  <si>
    <t>０～４</t>
  </si>
  <si>
    <t>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</si>
  <si>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</si>
  <si>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</si>
  <si>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</si>
  <si>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</si>
  <si>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</si>
  <si>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</si>
  <si>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</si>
  <si>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</si>
  <si>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</si>
  <si>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</si>
  <si>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</si>
  <si>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</si>
  <si>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</si>
  <si>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</si>
  <si>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</si>
  <si>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80歳以上</t>
  </si>
  <si>
    <t>　資料：県警察本部「ぎふ交通統計」</t>
  </si>
  <si>
    <t>　主要路線別交通事故発生状況</t>
  </si>
  <si>
    <t>　注：「道路延長１km当たり人身件数、死傷者数」は、平成16年４月１日現在の道路実延長による。なお、自動車通行不能道は除く。</t>
  </si>
  <si>
    <t>　単位：件、人</t>
  </si>
  <si>
    <t>平成16年（2004）</t>
  </si>
  <si>
    <t>人身事故件数</t>
  </si>
  <si>
    <t>負傷者数</t>
  </si>
  <si>
    <t>道路延長１km当たり</t>
  </si>
  <si>
    <t>人身件数</t>
  </si>
  <si>
    <t>死傷者数</t>
  </si>
  <si>
    <t>高速道路</t>
  </si>
  <si>
    <t>中央道（中津川～多治見）</t>
  </si>
  <si>
    <t>中央道（羽島～関ヶ原）</t>
  </si>
  <si>
    <t>東海北陸道（岐阜各務原～清見）</t>
  </si>
  <si>
    <t>中部縦貫（白鳥～油坂料金所）</t>
  </si>
  <si>
    <t>国道</t>
  </si>
  <si>
    <t>　１９号</t>
  </si>
  <si>
    <t>　２１号</t>
  </si>
  <si>
    <t>　２２号</t>
  </si>
  <si>
    <t>　４１号</t>
  </si>
  <si>
    <t>１５６号</t>
  </si>
  <si>
    <t>１５７号</t>
  </si>
  <si>
    <t>１５８号</t>
  </si>
  <si>
    <t>２４８号</t>
  </si>
  <si>
    <t>２５６号</t>
  </si>
  <si>
    <t>２５７号</t>
  </si>
  <si>
    <t>２５８号</t>
  </si>
  <si>
    <t>３０３号</t>
  </si>
  <si>
    <t>３６０号</t>
  </si>
  <si>
    <t>３６１号</t>
  </si>
  <si>
    <t>３６３号</t>
  </si>
  <si>
    <t>３６５号</t>
  </si>
  <si>
    <t>４１７号</t>
  </si>
  <si>
    <t>４１８号</t>
  </si>
  <si>
    <t>４１９号</t>
  </si>
  <si>
    <t>４７１号</t>
  </si>
  <si>
    <t>４７２号</t>
  </si>
  <si>
    <t>主要地方道</t>
  </si>
  <si>
    <t>　　１号</t>
  </si>
  <si>
    <t>岐阜南濃線</t>
  </si>
  <si>
    <t>　１３号</t>
  </si>
  <si>
    <t>豊田多治見線</t>
  </si>
  <si>
    <t>　１４号</t>
  </si>
  <si>
    <t>岐阜稲沢線</t>
  </si>
  <si>
    <t>　１５号</t>
  </si>
  <si>
    <t>名古屋多治見線</t>
  </si>
  <si>
    <t>　１７号</t>
  </si>
  <si>
    <t>江南関線</t>
  </si>
  <si>
    <t>　１８号</t>
  </si>
  <si>
    <t>大垣一宮線</t>
  </si>
  <si>
    <t>　２３号</t>
  </si>
  <si>
    <t>北方多度線</t>
  </si>
  <si>
    <t>　２７号</t>
  </si>
  <si>
    <t>春日井各務原線</t>
  </si>
  <si>
    <t>　３１号</t>
  </si>
  <si>
    <t>岐阜垂井線</t>
  </si>
  <si>
    <t>　５３号</t>
  </si>
  <si>
    <t>岐阜関ヶ原線</t>
  </si>
  <si>
    <t>　５４号</t>
  </si>
  <si>
    <t>岐阜停車場線</t>
  </si>
  <si>
    <t>　５７号</t>
  </si>
  <si>
    <t>大垣停車場線</t>
  </si>
  <si>
    <t>　５８号</t>
  </si>
  <si>
    <t>関金山線</t>
  </si>
  <si>
    <t>　６４号</t>
  </si>
  <si>
    <t>可児金山線</t>
  </si>
  <si>
    <t>　６６号</t>
  </si>
  <si>
    <t>多治見恵那線</t>
  </si>
  <si>
    <t>　７７号</t>
  </si>
  <si>
    <t>岐阜環状線</t>
  </si>
  <si>
    <t>　７８号</t>
  </si>
  <si>
    <t>岐阜大野線</t>
  </si>
  <si>
    <t>　７９号</t>
  </si>
  <si>
    <t>関本巣線</t>
  </si>
  <si>
    <t>　８４号</t>
  </si>
  <si>
    <t>土岐可児線</t>
  </si>
  <si>
    <t>　９１号</t>
  </si>
  <si>
    <t>岐阜美山線</t>
  </si>
  <si>
    <t>　９２号</t>
  </si>
  <si>
    <t>岐阜巣南線</t>
  </si>
  <si>
    <t>　９３号</t>
  </si>
  <si>
    <t>川島三輪線</t>
  </si>
  <si>
    <t>　９４号</t>
  </si>
  <si>
    <t>岐阜美濃線</t>
  </si>
  <si>
    <t>一般県道</t>
  </si>
  <si>
    <t>１２２号</t>
  </si>
  <si>
    <t>御嵩犬山線</t>
  </si>
  <si>
    <t>１５１号</t>
  </si>
  <si>
    <t>岐阜羽島線</t>
  </si>
  <si>
    <t>１５２号</t>
  </si>
  <si>
    <t>岐阜各務原線</t>
  </si>
  <si>
    <t>１５４号</t>
  </si>
  <si>
    <t>笠松墨俣線</t>
  </si>
  <si>
    <t>１６３号</t>
  </si>
  <si>
    <t>穂積合渡岐阜線</t>
  </si>
  <si>
    <t>１７３号</t>
  </si>
  <si>
    <t>文殊茶屋新田線</t>
  </si>
  <si>
    <t>１７８号</t>
  </si>
  <si>
    <t>下中笠松線</t>
  </si>
  <si>
    <t>１８０号</t>
  </si>
  <si>
    <t>松原芋島線</t>
  </si>
  <si>
    <t>１８３号</t>
  </si>
  <si>
    <t>正木岐阜線</t>
  </si>
  <si>
    <t>１８４号</t>
  </si>
  <si>
    <t>１９２号</t>
  </si>
  <si>
    <t>六軒停車場線</t>
  </si>
  <si>
    <t>２０５号</t>
  </si>
  <si>
    <t>長森各務原線</t>
  </si>
  <si>
    <t>２１２号</t>
  </si>
  <si>
    <t>大垣大野線</t>
  </si>
  <si>
    <t>２１３号</t>
  </si>
  <si>
    <t>養老平田線</t>
  </si>
  <si>
    <t>２１５号</t>
  </si>
  <si>
    <t>養老垂井線</t>
  </si>
  <si>
    <t>２１６号</t>
  </si>
  <si>
    <t>赤坂垂井線</t>
  </si>
  <si>
    <t>２１９号</t>
  </si>
  <si>
    <t>安八平田線</t>
  </si>
  <si>
    <t>２２５号</t>
  </si>
  <si>
    <t>小倉烏江大垣線</t>
  </si>
  <si>
    <t>２３０号</t>
  </si>
  <si>
    <t>大島赤坂線</t>
  </si>
  <si>
    <t>２３７号</t>
  </si>
  <si>
    <t>西大垣停車場線</t>
  </si>
  <si>
    <t>２６１号</t>
  </si>
  <si>
    <t>脛永万石線</t>
  </si>
  <si>
    <t>２８１号</t>
  </si>
  <si>
    <t>関美濃線</t>
  </si>
  <si>
    <t>２８７号</t>
  </si>
  <si>
    <t>上白金真砂線</t>
  </si>
  <si>
    <t>３４５号</t>
  </si>
  <si>
    <t>坂祝関線</t>
  </si>
  <si>
    <t>３４６号</t>
  </si>
  <si>
    <t>富加坂祝線</t>
  </si>
  <si>
    <t>３５０号</t>
  </si>
  <si>
    <t>野上古井線</t>
  </si>
  <si>
    <t>３８１号</t>
  </si>
  <si>
    <t>多治見八百津線</t>
  </si>
  <si>
    <t>３８７号</t>
  </si>
  <si>
    <t>下石笠原市之倉線</t>
  </si>
  <si>
    <t>４１０号</t>
  </si>
  <si>
    <t>苗木恵那線</t>
  </si>
  <si>
    <t>４２１号</t>
  </si>
  <si>
    <t>武並土岐多治見線</t>
  </si>
  <si>
    <t>４５８号</t>
  </si>
  <si>
    <t>町方高山線</t>
  </si>
  <si>
    <t>４６０号</t>
  </si>
  <si>
    <t>石浦下切線</t>
  </si>
  <si>
    <t>４７６号</t>
  </si>
  <si>
    <t>古川国府線</t>
  </si>
  <si>
    <t>市道</t>
  </si>
  <si>
    <t>町村道</t>
  </si>
  <si>
    <t>…</t>
  </si>
  <si>
    <t>原因別交通事故発生状況</t>
  </si>
  <si>
    <t>人身事故</t>
  </si>
  <si>
    <t>人数</t>
  </si>
  <si>
    <t>件</t>
  </si>
  <si>
    <t>％</t>
  </si>
  <si>
    <t>人</t>
  </si>
  <si>
    <t>車両等による交通事故の発生件数</t>
  </si>
  <si>
    <t>信号無視</t>
  </si>
  <si>
    <t>通行禁止違反</t>
  </si>
  <si>
    <t>右側通行</t>
  </si>
  <si>
    <t>通行区分等違反</t>
  </si>
  <si>
    <t>車両通行帯違反</t>
  </si>
  <si>
    <t>最高速度違反</t>
  </si>
  <si>
    <t>後退不適当</t>
  </si>
  <si>
    <t>横断・転回等不適当</t>
  </si>
  <si>
    <t>車両距離不保持</t>
  </si>
  <si>
    <t>追越し方法違反</t>
  </si>
  <si>
    <t>追越し禁止違反</t>
  </si>
  <si>
    <t>踏切通行違反</t>
  </si>
  <si>
    <t>右折違反</t>
  </si>
  <si>
    <t>左折違反</t>
  </si>
  <si>
    <t>優先通行妨害等</t>
  </si>
  <si>
    <t>交差点の安全進行違反</t>
  </si>
  <si>
    <t>横断歩行者妨害等</t>
  </si>
  <si>
    <t>歩行者の通行妨害等</t>
  </si>
  <si>
    <t>横断自転車妨害等</t>
  </si>
  <si>
    <t>交差点の徐行違反</t>
  </si>
  <si>
    <t>交差点以外の徐行違反</t>
  </si>
  <si>
    <t>指定場所一時不停止等</t>
  </si>
  <si>
    <t>燈火違反</t>
  </si>
  <si>
    <t>合図不履行等</t>
  </si>
  <si>
    <t>乗車不適当</t>
  </si>
  <si>
    <t>積載不適当</t>
  </si>
  <si>
    <t>整備不良車運転</t>
  </si>
  <si>
    <t>酒酔い</t>
  </si>
  <si>
    <t>過労等</t>
  </si>
  <si>
    <t>安全運転義務違反</t>
  </si>
  <si>
    <t>ハンドル等の操作不確実</t>
  </si>
  <si>
    <t>漫然</t>
  </si>
  <si>
    <t>わき見</t>
  </si>
  <si>
    <t>動静不注視</t>
  </si>
  <si>
    <t>安全速度不保持</t>
  </si>
  <si>
    <t>その他（不明）</t>
  </si>
  <si>
    <t>歩行者による発生件数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</si>
</sst>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;&quot;△ &quot;0"/>
    <numFmt numFmtId="179" formatCode="m/d"/>
    <numFmt numFmtId="180" formatCode="0.0_);[Red]\(0.0\)"/>
    <numFmt numFmtId="181" formatCode="0_);[Red]\(0\)"/>
    <numFmt numFmtId="182" formatCode="0_);\(0\)"/>
    <numFmt numFmtId="183" formatCode="#,##0.0_ "/>
    <numFmt numFmtId="184" formatCode="_ * #,##0.0_ ;_ * \-#,##0.0_ ;_ * &quot;-&quot;?_ ;_ @_ "/>
    <numFmt numFmtId="185" formatCode="##0.0"/>
    <numFmt numFmtId="186" formatCode="##0"/>
    <numFmt numFmtId="187" formatCode="###\ ###\ ###.0"/>
    <numFmt numFmtId="188" formatCode="0_);\(\ 0\ 000\)"/>
    <numFmt numFmtId="189" formatCode="_ * #,##0_ ;_ * \-#,##0_ ;_ * &quot;-&quot;_ ;_ @\ "/>
    <numFmt numFmtId="190" formatCode="_ * #,##0_ ;_ * \-#,##0\ ;_ * &quot;-&quot;_ ;_ @\ "/>
    <numFmt numFmtId="191" formatCode="_ * #,##0\ ;_ * \-#,##0\ ;_ * &quot;-&quot;_ ;_ @\ "/>
    <numFmt numFmtId="192" formatCode="\ * #,##0;\ \ * \-#,##0\ ;\ * &quot;-&quot;\ ;_ @\ "/>
    <numFmt numFmtId="193" formatCode="_ * #\ ##0.00_ ;_ * \-#\ ##0.00_ ;_ * &quot;-&quot;??_ ;_ @_ "/>
    <numFmt numFmtId="194" formatCode="_ * #\ ##0_ ;_ * \-#\ ##0_ ;_ * &quot;-&quot;_ ;_ @_ "/>
    <numFmt numFmtId="195" formatCode="_ * #,##0\ ;_ * \-#,##0_ ;_ * &quot;-&quot;_ ;_ @_ "/>
    <numFmt numFmtId="196" formatCode="_ * #,##0;_ * \-#,##0_ ;_ * &quot;-&quot;_ ;_ @_ "/>
    <numFmt numFmtId="197" formatCode="_ * #\ ###\ ##0_ ;_ * \-#\ ##0_ ;_ * &quot;-&quot;_ ;_ @_ "/>
    <numFmt numFmtId="198" formatCode="###.0\ ###\ ###"/>
    <numFmt numFmtId="199" formatCode="_ * #\ ##0.0_ ;_ * \-#\ ##0.0_ ;_ * &quot;-&quot;_ ;_ @\ "/>
    <numFmt numFmtId="200" formatCode="_ * #\ ##0.0_ ;_ * \-#\ ##0.0_ ;_ * &quot;-&quot;_;_ @\ "/>
    <numFmt numFmtId="201" formatCode="###\ ###\ ###\ "/>
    <numFmt numFmtId="202" formatCode="###\ ###"/>
    <numFmt numFmtId="203" formatCode="#\ ###"/>
    <numFmt numFmtId="204" formatCode="#\ ###\ "/>
    <numFmt numFmtId="205" formatCode="#"/>
    <numFmt numFmtId="206" formatCode="_ * #\ ##0\ ;_ * \-#\ ##0\ ;_ * &quot;-&quot;_ ;_ @_ "/>
    <numFmt numFmtId="207" formatCode="_ * #\ ##0;_ * \-#\ ##0;_ * &quot;-&quot;_ ;_ @_ "/>
    <numFmt numFmtId="208" formatCode="_ * #\ ##0;_ * \-#\ ##0;_ * &quot;-&quot;_;_ @_ "/>
    <numFmt numFmtId="209" formatCode="_ * #\ ##0;_ * \-#\ ##0;_ * &quot;-&quot;;_ @_ "/>
    <numFmt numFmtId="210" formatCode="_ * ##\ ##0_ ;_ * \-##\ ##0_ ;_ * &quot;-&quot;_ ;_ @_ "/>
    <numFmt numFmtId="211" formatCode="_ * ##\ ##0_;_ * \-##\ ##0_;_ * &quot;-&quot;_ ;_ @_ "/>
    <numFmt numFmtId="212" formatCode="_ * ##\ ##0;_ * \-##\ ##0;_ * &quot;-&quot;;_ @_ "/>
    <numFmt numFmtId="213" formatCode="#,##0_);\(#,##0\)"/>
    <numFmt numFmtId="214" formatCode="_ * #,##0_ ;_ * \-#,##0_ ;_ * &quot;(-)&quot;_ ;_ @_ "/>
    <numFmt numFmtId="215" formatCode="_ * #,##0_ ;_ * \-#,##0_ ;_ * &quot;(-)&quot;_;_ @_ "/>
    <numFmt numFmtId="216" formatCode="_ * #,##0_ ;_ * \-#,##0_ ;_ * &quot;(-)&quot;\ ;_ @_ "/>
    <numFmt numFmtId="217" formatCode="_ * #,##0_ ;_ * \-#,##0_ ;_ * &quot;(-)&quot;;_ @_ "/>
    <numFmt numFmtId="218" formatCode="_ * ##\ ##0_ ;_ * \-\(##\ ##0\)_ ;_ * &quot;(-)&quot;;_ @_ "/>
    <numFmt numFmtId="219" formatCode="_ * ##\ ##0_ ;_ * \-\(#\ ##0\)_ ;_ * &quot;(-)&quot;;_ @_ "/>
    <numFmt numFmtId="220" formatCode="_ * ##\ ##0_ ;_ * \(\-#\ ##0\)_ ;_ * &quot;(-)&quot;;_ @_ "/>
    <numFmt numFmtId="221" formatCode="_ * ##\ ##0_ ;_ * \(#\ ##0\)_ ;_ * &quot;(-)&quot;;_ @_ "/>
    <numFmt numFmtId="222" formatCode="_ * ##\ ##0_ ;_ * \(#\ ##0\);_ * &quot;(-)&quot;;_ @_ "/>
    <numFmt numFmtId="223" formatCode="_ * #\ ##0_ ;_ * \-#\ ##0_ ;_ * &quot;-&quot;;_ @_ "/>
    <numFmt numFmtId="224" formatCode="\(General\)"/>
    <numFmt numFmtId="225" formatCode="\(#\ ###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8"/>
      <color indexed="9"/>
      <name val="ＭＳ 明朝"/>
      <family val="1"/>
    </font>
    <font>
      <sz val="9"/>
      <color indexed="10"/>
      <name val="ＭＳ Ｐ明朝"/>
      <family val="1"/>
    </font>
    <font>
      <sz val="7"/>
      <name val="ＭＳ 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7"/>
      <name val="ＭＳ Ｐ明朝"/>
      <family val="1"/>
    </font>
    <font>
      <sz val="5"/>
      <name val="ＭＳ Ｐ明朝"/>
      <family val="1"/>
    </font>
    <font>
      <sz val="5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明朝"/>
      <family val="1"/>
    </font>
    <font>
      <sz val="14"/>
      <name val="ＭＳ Ｐ明朝"/>
      <family val="1"/>
    </font>
    <font>
      <sz val="7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9" fillId="0" borderId="15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 vertical="center"/>
    </xf>
    <xf numFmtId="0" fontId="9" fillId="0" borderId="14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194" fontId="7" fillId="0" borderId="16" xfId="0" applyNumberFormat="1" applyFont="1" applyBorder="1" applyAlignment="1">
      <alignment horizontal="right" vertical="center"/>
    </xf>
    <xf numFmtId="194" fontId="7" fillId="0" borderId="0" xfId="0" applyNumberFormat="1" applyFont="1" applyBorder="1" applyAlignment="1">
      <alignment horizontal="right" vertical="center"/>
    </xf>
    <xf numFmtId="224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225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194" fontId="13" fillId="0" borderId="16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horizontal="right" vertical="center"/>
    </xf>
    <xf numFmtId="224" fontId="13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225" fontId="13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 horizontal="left" vertical="center" wrapText="1"/>
    </xf>
    <xf numFmtId="194" fontId="15" fillId="0" borderId="16" xfId="0" applyNumberFormat="1" applyFont="1" applyBorder="1" applyAlignment="1">
      <alignment horizontal="right" vertical="center"/>
    </xf>
    <xf numFmtId="194" fontId="15" fillId="0" borderId="0" xfId="0" applyNumberFormat="1" applyFont="1" applyBorder="1" applyAlignment="1">
      <alignment horizontal="right" vertical="center"/>
    </xf>
    <xf numFmtId="222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distributed" vertical="center"/>
    </xf>
    <xf numFmtId="179" fontId="16" fillId="0" borderId="0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 wrapText="1"/>
    </xf>
    <xf numFmtId="176" fontId="10" fillId="0" borderId="18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176" fontId="17" fillId="0" borderId="17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/>
    </xf>
    <xf numFmtId="0" fontId="7" fillId="0" borderId="2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26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5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7" fillId="0" borderId="33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33" xfId="0" applyFont="1" applyBorder="1" applyAlignment="1">
      <alignment vertical="center" wrapText="1"/>
    </xf>
    <xf numFmtId="0" fontId="14" fillId="0" borderId="12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Alignment="1">
      <alignment horizontal="distributed"/>
    </xf>
    <xf numFmtId="194" fontId="13" fillId="0" borderId="16" xfId="0" applyNumberFormat="1" applyFont="1" applyFill="1" applyBorder="1" applyAlignment="1">
      <alignment horizontal="right"/>
    </xf>
    <xf numFmtId="194" fontId="13" fillId="0" borderId="0" xfId="0" applyNumberFormat="1" applyFont="1" applyFill="1" applyAlignment="1">
      <alignment horizontal="right"/>
    </xf>
    <xf numFmtId="194" fontId="13" fillId="0" borderId="0" xfId="0" applyNumberFormat="1" applyFont="1" applyAlignment="1">
      <alignment horizontal="right"/>
    </xf>
    <xf numFmtId="197" fontId="13" fillId="0" borderId="0" xfId="0" applyNumberFormat="1" applyFont="1" applyFill="1" applyAlignment="1">
      <alignment horizontal="right"/>
    </xf>
    <xf numFmtId="176" fontId="6" fillId="0" borderId="0" xfId="0" applyNumberFormat="1" applyFont="1" applyAlignment="1">
      <alignment/>
    </xf>
    <xf numFmtId="0" fontId="17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10" fillId="0" borderId="0" xfId="0" applyFont="1" applyAlignment="1">
      <alignment horizontal="distributed"/>
    </xf>
    <xf numFmtId="194" fontId="7" fillId="0" borderId="16" xfId="0" applyNumberFormat="1" applyFont="1" applyBorder="1" applyAlignment="1">
      <alignment horizontal="right"/>
    </xf>
    <xf numFmtId="194" fontId="7" fillId="0" borderId="0" xfId="0" applyNumberFormat="1" applyFont="1" applyAlignment="1">
      <alignment horizontal="right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194" fontId="13" fillId="0" borderId="16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7" fillId="0" borderId="33" xfId="0" applyFont="1" applyBorder="1" applyAlignment="1">
      <alignment vertical="center"/>
    </xf>
    <xf numFmtId="0" fontId="7" fillId="0" borderId="21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17" fillId="0" borderId="0" xfId="0" applyFont="1" applyBorder="1" applyAlignment="1">
      <alignment horizontal="distributed"/>
    </xf>
    <xf numFmtId="194" fontId="13" fillId="0" borderId="0" xfId="0" applyNumberFormat="1" applyFont="1" applyBorder="1" applyAlignment="1">
      <alignment horizontal="right"/>
    </xf>
    <xf numFmtId="176" fontId="13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distributed"/>
    </xf>
    <xf numFmtId="194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1" fontId="0" fillId="0" borderId="18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0" fontId="5" fillId="0" borderId="25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0" fillId="0" borderId="11" xfId="0" applyFont="1" applyBorder="1" applyAlignment="1">
      <alignment/>
    </xf>
    <xf numFmtId="177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Alignment="1">
      <alignment/>
    </xf>
    <xf numFmtId="0" fontId="9" fillId="0" borderId="25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35" fillId="0" borderId="22" xfId="0" applyFont="1" applyBorder="1" applyAlignment="1">
      <alignment horizontal="center" vertical="distributed" textRotation="255"/>
    </xf>
    <xf numFmtId="0" fontId="9" fillId="0" borderId="33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36" fillId="0" borderId="33" xfId="0" applyFont="1" applyBorder="1" applyAlignment="1">
      <alignment vertical="distributed" textRotation="255"/>
    </xf>
    <xf numFmtId="0" fontId="36" fillId="0" borderId="34" xfId="0" applyFont="1" applyBorder="1" applyAlignment="1">
      <alignment vertical="distributed" textRotation="255"/>
    </xf>
    <xf numFmtId="0" fontId="9" fillId="0" borderId="22" xfId="0" applyFont="1" applyBorder="1" applyAlignment="1">
      <alignment vertical="distributed" textRotation="255"/>
    </xf>
    <xf numFmtId="0" fontId="9" fillId="0" borderId="33" xfId="0" applyFont="1" applyFill="1" applyBorder="1" applyAlignment="1">
      <alignment vertical="distributed" textRotation="255"/>
    </xf>
    <xf numFmtId="0" fontId="36" fillId="0" borderId="34" xfId="0" applyFont="1" applyFill="1" applyBorder="1" applyAlignment="1">
      <alignment vertical="distributed" textRotation="255" shrinkToFit="1"/>
    </xf>
    <xf numFmtId="0" fontId="9" fillId="0" borderId="22" xfId="0" applyFont="1" applyFill="1" applyBorder="1" applyAlignment="1">
      <alignment vertical="distributed" textRotation="255"/>
    </xf>
    <xf numFmtId="0" fontId="9" fillId="0" borderId="33" xfId="0" applyFont="1" applyBorder="1" applyAlignment="1">
      <alignment vertical="distributed" textRotation="255"/>
    </xf>
    <xf numFmtId="0" fontId="9" fillId="0" borderId="34" xfId="0" applyFont="1" applyBorder="1" applyAlignment="1">
      <alignment vertical="distributed" textRotation="255"/>
    </xf>
    <xf numFmtId="0" fontId="9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35" fillId="0" borderId="24" xfId="0" applyFont="1" applyBorder="1" applyAlignment="1">
      <alignment horizontal="center" vertical="distributed" textRotation="255"/>
    </xf>
    <xf numFmtId="0" fontId="9" fillId="0" borderId="2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6" fillId="0" borderId="16" xfId="0" applyFont="1" applyBorder="1" applyAlignment="1">
      <alignment horizontal="right" vertical="distributed" textRotation="255"/>
    </xf>
    <xf numFmtId="0" fontId="36" fillId="0" borderId="11" xfId="0" applyFont="1" applyBorder="1" applyAlignment="1">
      <alignment horizontal="left" vertical="distributed" textRotation="255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distributed" textRotation="255"/>
    </xf>
    <xf numFmtId="0" fontId="9" fillId="0" borderId="16" xfId="0" applyFont="1" applyFill="1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9" fillId="0" borderId="11" xfId="0" applyFont="1" applyFill="1" applyBorder="1" applyAlignment="1">
      <alignment horizontal="center" vertical="distributed" textRotation="255"/>
    </xf>
    <xf numFmtId="0" fontId="9" fillId="0" borderId="23" xfId="0" applyFont="1" applyFill="1" applyBorder="1" applyAlignment="1">
      <alignment horizontal="center" vertical="distributed" textRotation="255"/>
    </xf>
    <xf numFmtId="0" fontId="9" fillId="0" borderId="16" xfId="0" applyFont="1" applyBorder="1" applyAlignment="1">
      <alignment horizontal="right" vertical="distributed" textRotation="255"/>
    </xf>
    <xf numFmtId="0" fontId="9" fillId="0" borderId="11" xfId="0" applyFont="1" applyBorder="1" applyAlignment="1">
      <alignment horizontal="left" vertical="distributed" textRotation="255"/>
    </xf>
    <xf numFmtId="0" fontId="9" fillId="0" borderId="16" xfId="0" applyFont="1" applyBorder="1" applyAlignment="1">
      <alignment horizontal="center" vertical="distributed" textRotation="255"/>
    </xf>
    <xf numFmtId="0" fontId="9" fillId="0" borderId="31" xfId="0" applyFont="1" applyBorder="1" applyAlignment="1">
      <alignment horizontal="distributed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36" fillId="0" borderId="21" xfId="0" applyFont="1" applyBorder="1" applyAlignment="1">
      <alignment horizontal="right" vertical="distributed" textRotation="255"/>
    </xf>
    <xf numFmtId="0" fontId="36" fillId="0" borderId="31" xfId="0" applyFont="1" applyBorder="1" applyAlignment="1">
      <alignment horizontal="left" vertical="distributed" textRotation="255"/>
    </xf>
    <xf numFmtId="0" fontId="36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distributed" textRotation="255"/>
    </xf>
    <xf numFmtId="0" fontId="0" fillId="0" borderId="21" xfId="0" applyBorder="1" applyAlignment="1">
      <alignment/>
    </xf>
    <xf numFmtId="0" fontId="36" fillId="0" borderId="13" xfId="0" applyFont="1" applyFill="1" applyBorder="1" applyAlignment="1">
      <alignment horizontal="center" vertical="distributed" shrinkToFit="1"/>
    </xf>
    <xf numFmtId="0" fontId="9" fillId="0" borderId="31" xfId="0" applyFont="1" applyFill="1" applyBorder="1" applyAlignment="1">
      <alignment horizontal="center" vertical="distributed" textRotation="255"/>
    </xf>
    <xf numFmtId="0" fontId="9" fillId="0" borderId="24" xfId="0" applyFont="1" applyFill="1" applyBorder="1" applyAlignment="1">
      <alignment horizontal="center" vertical="distributed" textRotation="255"/>
    </xf>
    <xf numFmtId="0" fontId="37" fillId="0" borderId="20" xfId="0" applyFont="1" applyBorder="1" applyAlignment="1">
      <alignment horizontal="center" vertical="distributed" textRotation="255" wrapText="1"/>
    </xf>
    <xf numFmtId="0" fontId="0" fillId="0" borderId="32" xfId="0" applyBorder="1" applyAlignment="1">
      <alignment/>
    </xf>
    <xf numFmtId="0" fontId="38" fillId="0" borderId="32" xfId="0" applyFont="1" applyBorder="1" applyAlignment="1">
      <alignment horizontal="center" vertical="distributed" textRotation="255"/>
    </xf>
    <xf numFmtId="0" fontId="35" fillId="0" borderId="21" xfId="0" applyFont="1" applyBorder="1" applyAlignment="1">
      <alignment horizontal="right" vertical="distributed" textRotation="255"/>
    </xf>
    <xf numFmtId="0" fontId="35" fillId="0" borderId="12" xfId="0" applyFont="1" applyBorder="1" applyAlignment="1">
      <alignment horizontal="left" vertical="distributed" textRotation="255"/>
    </xf>
    <xf numFmtId="0" fontId="9" fillId="0" borderId="21" xfId="0" applyFont="1" applyBorder="1" applyAlignment="1">
      <alignment horizontal="right" vertical="distributed" textRotation="255"/>
    </xf>
    <xf numFmtId="0" fontId="9" fillId="0" borderId="31" xfId="0" applyFont="1" applyBorder="1" applyAlignment="1">
      <alignment horizontal="left" vertical="distributed" textRotation="255"/>
    </xf>
    <xf numFmtId="0" fontId="9" fillId="0" borderId="21" xfId="0" applyFont="1" applyBorder="1" applyAlignment="1">
      <alignment horizontal="center" vertical="distributed" textRotation="255"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Alignment="1">
      <alignment horizontal="distributed"/>
    </xf>
    <xf numFmtId="41" fontId="13" fillId="0" borderId="16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41" fontId="13" fillId="0" borderId="0" xfId="0" applyNumberFormat="1" applyFont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distributed"/>
    </xf>
    <xf numFmtId="41" fontId="7" fillId="0" borderId="16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39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41" fontId="40" fillId="0" borderId="0" xfId="0" applyNumberFormat="1" applyFont="1" applyAlignment="1">
      <alignment horizontal="right"/>
    </xf>
    <xf numFmtId="0" fontId="13" fillId="0" borderId="0" xfId="0" applyFont="1" applyAlignment="1">
      <alignment horizontal="distributed" vertical="center"/>
    </xf>
    <xf numFmtId="41" fontId="13" fillId="0" borderId="0" xfId="0" applyNumberFormat="1" applyFont="1" applyFill="1" applyAlignment="1">
      <alignment horizontal="right"/>
    </xf>
    <xf numFmtId="203" fontId="13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58" fontId="7" fillId="0" borderId="0" xfId="0" applyNumberFormat="1" applyFont="1" applyAlignment="1">
      <alignment/>
    </xf>
    <xf numFmtId="56" fontId="7" fillId="0" borderId="0" xfId="0" applyNumberFormat="1" applyFont="1" applyAlignment="1" quotePrefix="1">
      <alignment/>
    </xf>
    <xf numFmtId="0" fontId="7" fillId="0" borderId="35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10" fillId="0" borderId="0" xfId="0" applyFont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42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37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176" fontId="39" fillId="0" borderId="16" xfId="0" applyNumberFormat="1" applyFont="1" applyBorder="1" applyAlignment="1">
      <alignment horizontal="right"/>
    </xf>
    <xf numFmtId="176" fontId="39" fillId="0" borderId="0" xfId="0" applyNumberFormat="1" applyFont="1" applyAlignment="1">
      <alignment horizontal="right"/>
    </xf>
    <xf numFmtId="176" fontId="39" fillId="0" borderId="0" xfId="0" applyNumberFormat="1" applyFont="1" applyBorder="1" applyAlignment="1">
      <alignment horizontal="right"/>
    </xf>
    <xf numFmtId="182" fontId="39" fillId="0" borderId="0" xfId="0" applyNumberFormat="1" applyFont="1" applyBorder="1" applyAlignment="1">
      <alignment horizontal="right"/>
    </xf>
    <xf numFmtId="205" fontId="39" fillId="0" borderId="0" xfId="0" applyNumberFormat="1" applyFont="1" applyBorder="1" applyAlignment="1">
      <alignment horizontal="right"/>
    </xf>
    <xf numFmtId="176" fontId="40" fillId="0" borderId="16" xfId="0" applyNumberFormat="1" applyFont="1" applyBorder="1" applyAlignment="1">
      <alignment horizontal="right"/>
    </xf>
    <xf numFmtId="176" fontId="40" fillId="0" borderId="0" xfId="0" applyNumberFormat="1" applyFont="1" applyAlignment="1">
      <alignment horizontal="right"/>
    </xf>
    <xf numFmtId="176" fontId="40" fillId="0" borderId="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223" fontId="7" fillId="0" borderId="0" xfId="0" applyNumberFormat="1" applyFont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25" xfId="0" applyFont="1" applyBorder="1" applyAlignment="1">
      <alignment horizontal="distributed" vertical="center"/>
    </xf>
    <xf numFmtId="0" fontId="44" fillId="0" borderId="25" xfId="0" applyFont="1" applyBorder="1" applyAlignment="1">
      <alignment horizontal="distributed" vertical="center"/>
    </xf>
    <xf numFmtId="0" fontId="11" fillId="0" borderId="33" xfId="0" applyFont="1" applyBorder="1" applyAlignment="1">
      <alignment horizontal="distributed" vertical="center"/>
    </xf>
    <xf numFmtId="0" fontId="11" fillId="0" borderId="25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4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49" fontId="17" fillId="0" borderId="0" xfId="0" applyNumberFormat="1" applyFont="1" applyAlignment="1">
      <alignment horizontal="distributed"/>
    </xf>
    <xf numFmtId="194" fontId="6" fillId="0" borderId="0" xfId="0" applyNumberFormat="1" applyFont="1" applyAlignment="1">
      <alignment/>
    </xf>
    <xf numFmtId="194" fontId="6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94" fontId="8" fillId="0" borderId="0" xfId="0" applyNumberFormat="1" applyFont="1" applyBorder="1" applyAlignment="1">
      <alignment/>
    </xf>
    <xf numFmtId="194" fontId="17" fillId="0" borderId="0" xfId="0" applyNumberFormat="1" applyFont="1" applyAlignment="1">
      <alignment horizontal="distributed"/>
    </xf>
    <xf numFmtId="194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distributed"/>
    </xf>
    <xf numFmtId="194" fontId="10" fillId="0" borderId="0" xfId="0" applyNumberFormat="1" applyFont="1" applyAlignment="1">
      <alignment horizontal="distributed"/>
    </xf>
    <xf numFmtId="194" fontId="0" fillId="0" borderId="0" xfId="0" applyNumberFormat="1" applyFont="1" applyAlignment="1">
      <alignment/>
    </xf>
    <xf numFmtId="49" fontId="10" fillId="0" borderId="0" xfId="0" applyNumberFormat="1" applyFont="1" applyAlignment="1">
      <alignment horizontal="distributed"/>
    </xf>
    <xf numFmtId="49" fontId="17" fillId="0" borderId="0" xfId="0" applyNumberFormat="1" applyFont="1" applyBorder="1" applyAlignment="1">
      <alignment horizontal="distributed"/>
    </xf>
    <xf numFmtId="49" fontId="17" fillId="0" borderId="0" xfId="0" applyNumberFormat="1" applyFont="1" applyAlignment="1">
      <alignment horizontal="distributed"/>
    </xf>
    <xf numFmtId="49" fontId="17" fillId="0" borderId="0" xfId="0" applyNumberFormat="1" applyFont="1" applyBorder="1" applyAlignment="1">
      <alignment horizontal="distributed"/>
    </xf>
    <xf numFmtId="194" fontId="8" fillId="0" borderId="0" xfId="0" applyNumberFormat="1" applyFont="1" applyAlignment="1">
      <alignment/>
    </xf>
    <xf numFmtId="0" fontId="5" fillId="0" borderId="0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209" fontId="13" fillId="0" borderId="0" xfId="0" applyNumberFormat="1" applyFont="1" applyAlignment="1">
      <alignment horizontal="right"/>
    </xf>
    <xf numFmtId="209" fontId="7" fillId="0" borderId="0" xfId="0" applyNumberFormat="1" applyFont="1" applyAlignment="1">
      <alignment horizontal="right"/>
    </xf>
    <xf numFmtId="0" fontId="11" fillId="0" borderId="34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11" fillId="0" borderId="13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/>
    </xf>
    <xf numFmtId="212" fontId="13" fillId="0" borderId="16" xfId="0" applyNumberFormat="1" applyFont="1" applyBorder="1" applyAlignment="1">
      <alignment/>
    </xf>
    <xf numFmtId="212" fontId="13" fillId="0" borderId="0" xfId="0" applyNumberFormat="1" applyFont="1" applyAlignment="1">
      <alignment/>
    </xf>
    <xf numFmtId="212" fontId="6" fillId="0" borderId="16" xfId="0" applyNumberFormat="1" applyFont="1" applyBorder="1" applyAlignment="1">
      <alignment/>
    </xf>
    <xf numFmtId="212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212" fontId="7" fillId="0" borderId="16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212" fontId="7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0" fontId="11" fillId="0" borderId="27" xfId="0" applyFont="1" applyBorder="1" applyAlignment="1">
      <alignment horizontal="distributed" vertical="center"/>
    </xf>
    <xf numFmtId="0" fontId="11" fillId="0" borderId="28" xfId="0" applyFont="1" applyBorder="1" applyAlignment="1">
      <alignment horizontal="distributed" vertical="center"/>
    </xf>
    <xf numFmtId="0" fontId="11" fillId="0" borderId="21" xfId="0" applyFont="1" applyBorder="1" applyAlignment="1">
      <alignment horizontal="distributed" vertical="center"/>
    </xf>
    <xf numFmtId="177" fontId="13" fillId="0" borderId="0" xfId="0" applyNumberFormat="1" applyFont="1" applyAlignment="1">
      <alignment horizontal="right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177" fontId="13" fillId="0" borderId="0" xfId="0" applyNumberFormat="1" applyFont="1" applyAlignment="1">
      <alignment horizontal="right" vertical="center"/>
    </xf>
    <xf numFmtId="0" fontId="0" fillId="0" borderId="19" xfId="0" applyFont="1" applyBorder="1" applyAlignment="1">
      <alignment/>
    </xf>
    <xf numFmtId="0" fontId="7" fillId="0" borderId="15" xfId="0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99" fontId="7" fillId="0" borderId="0" xfId="0" applyNumberFormat="1" applyFont="1" applyAlignment="1">
      <alignment horizontal="right"/>
    </xf>
    <xf numFmtId="0" fontId="13" fillId="0" borderId="15" xfId="0" applyFont="1" applyBorder="1" applyAlignment="1">
      <alignment horizontal="distributed"/>
    </xf>
    <xf numFmtId="0" fontId="7" fillId="0" borderId="0" xfId="0" applyFont="1" applyAlignment="1">
      <alignment horizontal="center" vertical="distributed" textRotation="255"/>
    </xf>
    <xf numFmtId="0" fontId="7" fillId="0" borderId="16" xfId="0" applyFont="1" applyBorder="1" applyAlignment="1">
      <alignment horizontal="distributed"/>
    </xf>
    <xf numFmtId="199" fontId="7" fillId="0" borderId="0" xfId="0" applyNumberFormat="1" applyFont="1" applyBorder="1" applyAlignment="1">
      <alignment horizontal="right"/>
    </xf>
    <xf numFmtId="0" fontId="7" fillId="0" borderId="21" xfId="0" applyFont="1" applyBorder="1" applyAlignment="1">
      <alignment horizontal="distributed"/>
    </xf>
    <xf numFmtId="0" fontId="7" fillId="0" borderId="0" xfId="0" applyFont="1" applyAlignment="1">
      <alignment horizontal="center" vertical="distributed" textRotation="255"/>
    </xf>
    <xf numFmtId="194" fontId="18" fillId="0" borderId="18" xfId="0" applyNumberFormat="1" applyFont="1" applyBorder="1" applyAlignment="1">
      <alignment/>
    </xf>
    <xf numFmtId="194" fontId="18" fillId="0" borderId="17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7642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76425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28825" y="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104</xdr:row>
      <xdr:rowOff>133350</xdr:rowOff>
    </xdr:from>
    <xdr:to>
      <xdr:col>10</xdr:col>
      <xdr:colOff>142875</xdr:colOff>
      <xdr:row>106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19675" y="19164300"/>
          <a:ext cx="7620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39</xdr:row>
      <xdr:rowOff>142875</xdr:rowOff>
    </xdr:from>
    <xdr:to>
      <xdr:col>3</xdr:col>
      <xdr:colOff>209550</xdr:colOff>
      <xdr:row>44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04825" y="8258175"/>
          <a:ext cx="76200" cy="1038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11.875" style="1" customWidth="1"/>
    <col min="3" max="3" width="11.625" style="1" customWidth="1"/>
    <col min="4" max="4" width="1.12109375" style="1" customWidth="1"/>
    <col min="5" max="8" width="11.875" style="1" customWidth="1"/>
    <col min="9" max="10" width="6.875" style="1" customWidth="1"/>
    <col min="11" max="11" width="6.75390625" style="1" customWidth="1"/>
    <col min="12" max="12" width="6.875" style="1" customWidth="1"/>
    <col min="13" max="13" width="6.75390625" style="1" customWidth="1"/>
    <col min="14" max="14" width="6.875" style="1" customWidth="1"/>
    <col min="15" max="15" width="6.75390625" style="1" customWidth="1"/>
    <col min="16" max="16" width="7.375" style="1" customWidth="1"/>
    <col min="17" max="17" width="6.75390625" style="1" customWidth="1"/>
    <col min="18" max="18" width="6.875" style="1" customWidth="1"/>
    <col min="19" max="19" width="6.25390625" style="1" customWidth="1"/>
    <col min="20" max="20" width="8.25390625" style="1" customWidth="1"/>
    <col min="21" max="21" width="6.375" style="1" customWidth="1"/>
    <col min="22" max="22" width="10.375" style="1" customWidth="1"/>
    <col min="23" max="28" width="5.625" style="1" customWidth="1"/>
    <col min="29" max="32" width="6.50390625" style="1" customWidth="1"/>
    <col min="33" max="16384" width="9.00390625" style="1" customWidth="1"/>
  </cols>
  <sheetData>
    <row r="1" spans="2:22" ht="36" customHeight="1">
      <c r="B1" s="2"/>
      <c r="C1" s="2"/>
      <c r="D1" s="2"/>
      <c r="E1" s="2"/>
      <c r="F1" s="79" t="s">
        <v>75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2"/>
      <c r="R1" s="2"/>
      <c r="S1" s="2"/>
      <c r="T1" s="2"/>
      <c r="U1" s="2"/>
      <c r="V1" s="2"/>
    </row>
    <row r="2" spans="1:22" ht="14.25" thickBot="1">
      <c r="A2" s="3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1:22" ht="17.25" customHeight="1" thickTop="1">
      <c r="A3" s="7"/>
      <c r="B3" s="62" t="s">
        <v>2</v>
      </c>
      <c r="C3" s="63"/>
      <c r="D3" s="8"/>
      <c r="E3" s="68" t="s">
        <v>3</v>
      </c>
      <c r="F3" s="69"/>
      <c r="G3" s="69"/>
      <c r="H3" s="76"/>
      <c r="I3" s="68" t="s">
        <v>4</v>
      </c>
      <c r="J3" s="69"/>
      <c r="K3" s="69"/>
      <c r="L3" s="69"/>
      <c r="M3" s="70"/>
      <c r="N3" s="70"/>
      <c r="O3" s="70"/>
      <c r="P3" s="70"/>
      <c r="Q3" s="70"/>
      <c r="R3" s="70"/>
      <c r="S3" s="70"/>
      <c r="T3" s="70"/>
      <c r="U3" s="71"/>
      <c r="V3" s="59" t="s">
        <v>5</v>
      </c>
    </row>
    <row r="4" spans="1:22" ht="17.25" customHeight="1">
      <c r="A4" s="9"/>
      <c r="B4" s="64"/>
      <c r="C4" s="64"/>
      <c r="D4" s="10"/>
      <c r="E4" s="66" t="s">
        <v>6</v>
      </c>
      <c r="F4" s="66" t="s">
        <v>7</v>
      </c>
      <c r="G4" s="77" t="s">
        <v>8</v>
      </c>
      <c r="H4" s="78"/>
      <c r="I4" s="72" t="s">
        <v>9</v>
      </c>
      <c r="J4" s="73"/>
      <c r="K4" s="81" t="s">
        <v>10</v>
      </c>
      <c r="L4" s="73"/>
      <c r="M4" s="72" t="s">
        <v>11</v>
      </c>
      <c r="N4" s="73"/>
      <c r="O4" s="72" t="s">
        <v>12</v>
      </c>
      <c r="P4" s="73"/>
      <c r="Q4" s="72" t="s">
        <v>13</v>
      </c>
      <c r="R4" s="73"/>
      <c r="S4" s="66" t="s">
        <v>14</v>
      </c>
      <c r="T4" s="66" t="s">
        <v>15</v>
      </c>
      <c r="U4" s="66" t="s">
        <v>16</v>
      </c>
      <c r="V4" s="60"/>
    </row>
    <row r="5" spans="1:22" ht="17.25" customHeight="1">
      <c r="A5" s="11"/>
      <c r="B5" s="65"/>
      <c r="C5" s="65"/>
      <c r="D5" s="10"/>
      <c r="E5" s="67"/>
      <c r="F5" s="67"/>
      <c r="G5" s="12" t="s">
        <v>17</v>
      </c>
      <c r="H5" s="12" t="s">
        <v>18</v>
      </c>
      <c r="I5" s="74"/>
      <c r="J5" s="75"/>
      <c r="K5" s="82"/>
      <c r="L5" s="75"/>
      <c r="M5" s="74"/>
      <c r="N5" s="75"/>
      <c r="O5" s="74"/>
      <c r="P5" s="75"/>
      <c r="Q5" s="74"/>
      <c r="R5" s="75"/>
      <c r="S5" s="67"/>
      <c r="T5" s="67"/>
      <c r="U5" s="67"/>
      <c r="V5" s="61"/>
    </row>
    <row r="6" spans="2:22" ht="15" customHeight="1">
      <c r="B6" s="13"/>
      <c r="C6" s="13"/>
      <c r="D6" s="13"/>
      <c r="E6" s="14" t="s">
        <v>19</v>
      </c>
      <c r="F6" s="15" t="s">
        <v>19</v>
      </c>
      <c r="G6" s="15" t="s">
        <v>19</v>
      </c>
      <c r="H6" s="15" t="s">
        <v>19</v>
      </c>
      <c r="I6" s="16" t="s">
        <v>20</v>
      </c>
      <c r="J6" s="17" t="s">
        <v>21</v>
      </c>
      <c r="K6" s="16" t="s">
        <v>20</v>
      </c>
      <c r="L6" s="17" t="s">
        <v>21</v>
      </c>
      <c r="M6" s="16" t="s">
        <v>20</v>
      </c>
      <c r="N6" s="17" t="s">
        <v>21</v>
      </c>
      <c r="O6" s="16" t="s">
        <v>20</v>
      </c>
      <c r="P6" s="17" t="s">
        <v>21</v>
      </c>
      <c r="Q6" s="16" t="s">
        <v>20</v>
      </c>
      <c r="R6" s="17" t="s">
        <v>21</v>
      </c>
      <c r="S6" s="16" t="s">
        <v>22</v>
      </c>
      <c r="T6" s="16" t="s">
        <v>20</v>
      </c>
      <c r="U6" s="16" t="s">
        <v>19</v>
      </c>
      <c r="V6" s="18" t="s">
        <v>23</v>
      </c>
    </row>
    <row r="7" spans="2:22" ht="21" customHeight="1">
      <c r="B7" s="19" t="s">
        <v>24</v>
      </c>
      <c r="C7" s="20">
        <v>2000</v>
      </c>
      <c r="D7" s="21"/>
      <c r="E7" s="22">
        <v>3</v>
      </c>
      <c r="F7" s="23">
        <v>0</v>
      </c>
      <c r="G7" s="23">
        <v>2</v>
      </c>
      <c r="H7" s="23">
        <v>2</v>
      </c>
      <c r="I7" s="23">
        <v>11</v>
      </c>
      <c r="J7" s="24">
        <v>21</v>
      </c>
      <c r="K7" s="23">
        <v>12</v>
      </c>
      <c r="L7" s="24">
        <v>48</v>
      </c>
      <c r="M7" s="25">
        <v>4</v>
      </c>
      <c r="N7" s="26">
        <v>-22</v>
      </c>
      <c r="O7" s="23">
        <v>109</v>
      </c>
      <c r="P7" s="24">
        <v>360</v>
      </c>
      <c r="Q7" s="23">
        <v>391</v>
      </c>
      <c r="R7" s="27">
        <v>1257</v>
      </c>
      <c r="S7" s="23">
        <v>22</v>
      </c>
      <c r="T7" s="23">
        <v>132</v>
      </c>
      <c r="U7" s="23">
        <v>429</v>
      </c>
      <c r="V7" s="25">
        <v>30951336</v>
      </c>
    </row>
    <row r="8" spans="2:22" ht="21" customHeight="1">
      <c r="B8" s="28" t="s">
        <v>25</v>
      </c>
      <c r="C8" s="20">
        <v>2001</v>
      </c>
      <c r="D8" s="21"/>
      <c r="E8" s="22">
        <v>1</v>
      </c>
      <c r="F8" s="23">
        <v>0</v>
      </c>
      <c r="G8" s="23">
        <v>3</v>
      </c>
      <c r="H8" s="23">
        <v>34</v>
      </c>
      <c r="I8" s="23">
        <v>0</v>
      </c>
      <c r="J8" s="24" t="s">
        <v>0</v>
      </c>
      <c r="K8" s="23">
        <v>0</v>
      </c>
      <c r="L8" s="24" t="s">
        <v>0</v>
      </c>
      <c r="M8" s="25">
        <v>25</v>
      </c>
      <c r="N8" s="26">
        <v>-86</v>
      </c>
      <c r="O8" s="23">
        <v>0</v>
      </c>
      <c r="P8" s="24" t="s">
        <v>0</v>
      </c>
      <c r="Q8" s="23">
        <v>8</v>
      </c>
      <c r="R8" s="26">
        <v>-23</v>
      </c>
      <c r="S8" s="23">
        <v>0</v>
      </c>
      <c r="T8" s="23">
        <v>0</v>
      </c>
      <c r="U8" s="23">
        <v>0</v>
      </c>
      <c r="V8" s="25">
        <v>1231156</v>
      </c>
    </row>
    <row r="9" spans="2:22" ht="21" customHeight="1">
      <c r="B9" s="28" t="s">
        <v>26</v>
      </c>
      <c r="C9" s="20">
        <v>2002</v>
      </c>
      <c r="D9" s="21"/>
      <c r="E9" s="22">
        <v>2</v>
      </c>
      <c r="F9" s="23">
        <v>0</v>
      </c>
      <c r="G9" s="23">
        <v>9</v>
      </c>
      <c r="H9" s="23">
        <v>33</v>
      </c>
      <c r="I9" s="23">
        <v>2</v>
      </c>
      <c r="J9" s="24">
        <v>2</v>
      </c>
      <c r="K9" s="23">
        <v>0</v>
      </c>
      <c r="L9" s="24" t="s">
        <v>0</v>
      </c>
      <c r="M9" s="25">
        <v>8</v>
      </c>
      <c r="N9" s="26">
        <v>-18</v>
      </c>
      <c r="O9" s="23">
        <v>403</v>
      </c>
      <c r="P9" s="27">
        <v>1339</v>
      </c>
      <c r="Q9" s="23">
        <v>634</v>
      </c>
      <c r="R9" s="27">
        <v>2073</v>
      </c>
      <c r="S9" s="23">
        <v>23</v>
      </c>
      <c r="T9" s="23">
        <v>402</v>
      </c>
      <c r="U9" s="23">
        <v>1332</v>
      </c>
      <c r="V9" s="25">
        <v>31627687</v>
      </c>
    </row>
    <row r="10" spans="2:22" ht="21" customHeight="1">
      <c r="B10" s="28" t="s">
        <v>27</v>
      </c>
      <c r="C10" s="20">
        <v>2003</v>
      </c>
      <c r="D10" s="21"/>
      <c r="E10" s="22">
        <v>0</v>
      </c>
      <c r="F10" s="23">
        <v>0</v>
      </c>
      <c r="G10" s="23">
        <v>0</v>
      </c>
      <c r="H10" s="23">
        <v>1</v>
      </c>
      <c r="I10" s="23">
        <v>0</v>
      </c>
      <c r="J10" s="24" t="s">
        <v>0</v>
      </c>
      <c r="K10" s="23">
        <v>0</v>
      </c>
      <c r="L10" s="24" t="s">
        <v>0</v>
      </c>
      <c r="M10" s="25">
        <v>1</v>
      </c>
      <c r="N10" s="26">
        <v>-7</v>
      </c>
      <c r="O10" s="23">
        <v>0</v>
      </c>
      <c r="P10" s="27" t="s">
        <v>28</v>
      </c>
      <c r="Q10" s="23">
        <v>0</v>
      </c>
      <c r="R10" s="27" t="s">
        <v>28</v>
      </c>
      <c r="S10" s="23">
        <v>3</v>
      </c>
      <c r="T10" s="23">
        <v>0</v>
      </c>
      <c r="U10" s="23">
        <v>0</v>
      </c>
      <c r="V10" s="25">
        <v>5887347</v>
      </c>
    </row>
    <row r="11" spans="2:22" ht="21" customHeight="1">
      <c r="B11" s="29" t="s">
        <v>29</v>
      </c>
      <c r="C11" s="30">
        <v>2004</v>
      </c>
      <c r="D11" s="31"/>
      <c r="E11" s="32">
        <v>7</v>
      </c>
      <c r="F11" s="33">
        <v>2</v>
      </c>
      <c r="G11" s="33">
        <v>10</v>
      </c>
      <c r="H11" s="33">
        <v>28</v>
      </c>
      <c r="I11" s="33">
        <v>9</v>
      </c>
      <c r="J11" s="34">
        <v>26</v>
      </c>
      <c r="K11" s="33">
        <v>50</v>
      </c>
      <c r="L11" s="34">
        <v>166</v>
      </c>
      <c r="M11" s="35">
        <v>58</v>
      </c>
      <c r="N11" s="34">
        <v>151</v>
      </c>
      <c r="O11" s="33">
        <v>863</v>
      </c>
      <c r="P11" s="36">
        <v>2931</v>
      </c>
      <c r="Q11" s="33">
        <v>2103</v>
      </c>
      <c r="R11" s="36">
        <v>6742</v>
      </c>
      <c r="S11" s="33">
        <v>1184</v>
      </c>
      <c r="T11" s="33">
        <v>922</v>
      </c>
      <c r="U11" s="33">
        <v>3123</v>
      </c>
      <c r="V11" s="35">
        <v>73702259</v>
      </c>
    </row>
    <row r="12" spans="2:22" ht="22.5" customHeight="1">
      <c r="B12" s="37"/>
      <c r="C12" s="38"/>
      <c r="D12" s="21"/>
      <c r="E12" s="22"/>
      <c r="F12" s="23"/>
      <c r="G12" s="23"/>
      <c r="H12" s="23"/>
      <c r="I12" s="23"/>
      <c r="J12" s="26"/>
      <c r="K12" s="23"/>
      <c r="L12" s="39"/>
      <c r="M12" s="25"/>
      <c r="N12" s="26"/>
      <c r="O12" s="23"/>
      <c r="P12" s="26"/>
      <c r="Q12" s="23"/>
      <c r="R12" s="26"/>
      <c r="S12" s="23"/>
      <c r="T12" s="23"/>
      <c r="U12" s="23"/>
      <c r="V12" s="35"/>
    </row>
    <row r="13" spans="2:22" ht="21" customHeight="1">
      <c r="B13" s="40" t="s">
        <v>30</v>
      </c>
      <c r="C13" s="41" t="s">
        <v>31</v>
      </c>
      <c r="D13" s="42"/>
      <c r="E13" s="43" t="str">
        <f>IF(E11=SUM(E15:E46),"ok","error")</f>
        <v>ok</v>
      </c>
      <c r="F13" s="44" t="str">
        <f>IF(F11=SUM(F15:F46),"ok","error")</f>
        <v>ok</v>
      </c>
      <c r="G13" s="44" t="str">
        <f>IF(G11=SUM(G15:G46),"ok","error")</f>
        <v>ok</v>
      </c>
      <c r="H13" s="44" t="str">
        <f>IF(H11=SUM(H15:H46),"ok","error")</f>
        <v>ok</v>
      </c>
      <c r="I13" s="44" t="str">
        <f>IF(I11=SUM(I15:I46),"ok","error")</f>
        <v>ok</v>
      </c>
      <c r="J13" s="44" t="str">
        <f>IF(J11=SUM(J15:J46)*(-1),"ok","error")</f>
        <v>error</v>
      </c>
      <c r="K13" s="44" t="str">
        <f>IF(K11=SUM(K15:K46),"ok","error")</f>
        <v>ok</v>
      </c>
      <c r="L13" s="44" t="str">
        <f>IF(L11=SUM(L15:L46)*(-1),"ok","error")</f>
        <v>error</v>
      </c>
      <c r="M13" s="44" t="str">
        <f>IF(M11=SUM(M15:M46),"ok","error")</f>
        <v>ok</v>
      </c>
      <c r="N13" s="44" t="str">
        <f>IF(N11=SUM(N15:N46)*(-1),"ok","error")</f>
        <v>ok</v>
      </c>
      <c r="O13" s="44" t="str">
        <f>IF(O11=SUM(O15:O46),"ok","error")</f>
        <v>ok</v>
      </c>
      <c r="P13" s="44" t="str">
        <f>IF(P11=SUM(P15:P46)*(-1),"ok","error")</f>
        <v>ok</v>
      </c>
      <c r="Q13" s="44" t="str">
        <f>IF(Q11=SUM(Q15:Q46),"ok","error")</f>
        <v>ok</v>
      </c>
      <c r="R13" s="44" t="str">
        <f>IF(R11=SUM(R15:R46)*(-1),"ok","error")</f>
        <v>ok</v>
      </c>
      <c r="S13" s="44" t="str">
        <f>IF(S11=SUM(S15:S46),"ok","error")</f>
        <v>ok</v>
      </c>
      <c r="T13" s="44" t="str">
        <f>IF(T11=SUM(T15:T46),"ok","error")</f>
        <v>ok</v>
      </c>
      <c r="U13" s="44" t="str">
        <f>IF(U11=SUM(U15:U46),"ok","error")</f>
        <v>ok</v>
      </c>
      <c r="V13" s="44" t="str">
        <f>IF(V11=SUM(V15:V46),"ok","error")</f>
        <v>ok</v>
      </c>
    </row>
    <row r="14" spans="2:22" ht="18.75" customHeight="1">
      <c r="B14" s="40"/>
      <c r="C14" s="41"/>
      <c r="D14" s="42"/>
      <c r="E14" s="22"/>
      <c r="F14" s="23"/>
      <c r="G14" s="23"/>
      <c r="H14" s="23"/>
      <c r="I14" s="23"/>
      <c r="J14" s="26"/>
      <c r="K14" s="23"/>
      <c r="L14" s="39"/>
      <c r="M14" s="25"/>
      <c r="N14" s="26"/>
      <c r="O14" s="23"/>
      <c r="P14" s="45"/>
      <c r="Q14" s="23"/>
      <c r="R14" s="39"/>
      <c r="S14" s="23"/>
      <c r="T14" s="23"/>
      <c r="U14" s="23"/>
      <c r="V14" s="35"/>
    </row>
    <row r="15" spans="2:22" ht="15" customHeight="1">
      <c r="B15" s="40" t="s">
        <v>32</v>
      </c>
      <c r="C15" s="46" t="s">
        <v>33</v>
      </c>
      <c r="D15" s="42"/>
      <c r="E15" s="22">
        <v>0</v>
      </c>
      <c r="F15" s="23">
        <v>0</v>
      </c>
      <c r="G15" s="23">
        <v>1</v>
      </c>
      <c r="H15" s="23">
        <v>0</v>
      </c>
      <c r="I15" s="23">
        <v>0</v>
      </c>
      <c r="J15" s="45">
        <v>0</v>
      </c>
      <c r="K15" s="23">
        <v>0</v>
      </c>
      <c r="L15" s="45">
        <v>0</v>
      </c>
      <c r="M15" s="23">
        <v>0</v>
      </c>
      <c r="N15" s="45">
        <v>0</v>
      </c>
      <c r="O15" s="23">
        <v>0</v>
      </c>
      <c r="P15" s="45">
        <v>0</v>
      </c>
      <c r="Q15" s="23">
        <v>0</v>
      </c>
      <c r="R15" s="45">
        <v>0</v>
      </c>
      <c r="S15" s="23">
        <v>0</v>
      </c>
      <c r="T15" s="23">
        <v>0</v>
      </c>
      <c r="U15" s="23">
        <v>0</v>
      </c>
      <c r="V15" s="23">
        <v>0</v>
      </c>
    </row>
    <row r="16" spans="2:22" ht="15" customHeight="1">
      <c r="B16" s="40" t="s">
        <v>34</v>
      </c>
      <c r="C16" s="46" t="s">
        <v>35</v>
      </c>
      <c r="D16" s="42"/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45">
        <v>0</v>
      </c>
      <c r="K16" s="23">
        <v>0</v>
      </c>
      <c r="L16" s="45">
        <v>0</v>
      </c>
      <c r="M16" s="23">
        <v>1</v>
      </c>
      <c r="N16" s="26">
        <v>-1</v>
      </c>
      <c r="O16" s="23">
        <v>1</v>
      </c>
      <c r="P16" s="26">
        <v>-3</v>
      </c>
      <c r="Q16" s="23">
        <v>0</v>
      </c>
      <c r="R16" s="45">
        <v>0</v>
      </c>
      <c r="S16" s="23">
        <v>0</v>
      </c>
      <c r="T16" s="23">
        <v>1</v>
      </c>
      <c r="U16" s="23">
        <v>3</v>
      </c>
      <c r="V16" s="25">
        <v>178200</v>
      </c>
    </row>
    <row r="17" spans="2:22" ht="15" customHeight="1">
      <c r="B17" s="40" t="s">
        <v>36</v>
      </c>
      <c r="C17" s="46" t="s">
        <v>37</v>
      </c>
      <c r="D17" s="42"/>
      <c r="E17" s="22">
        <v>0</v>
      </c>
      <c r="F17" s="23">
        <v>0</v>
      </c>
      <c r="G17" s="23">
        <v>0</v>
      </c>
      <c r="H17" s="23">
        <v>0</v>
      </c>
      <c r="I17" s="23">
        <v>0</v>
      </c>
      <c r="J17" s="45">
        <v>0</v>
      </c>
      <c r="K17" s="23">
        <v>0</v>
      </c>
      <c r="L17" s="45">
        <v>0</v>
      </c>
      <c r="M17" s="23">
        <v>0</v>
      </c>
      <c r="N17" s="45">
        <v>0</v>
      </c>
      <c r="O17" s="23">
        <v>0</v>
      </c>
      <c r="P17" s="45">
        <v>0</v>
      </c>
      <c r="Q17" s="23">
        <v>0</v>
      </c>
      <c r="R17" s="45">
        <v>0</v>
      </c>
      <c r="S17" s="23">
        <v>0</v>
      </c>
      <c r="T17" s="23">
        <v>0</v>
      </c>
      <c r="U17" s="23">
        <v>0</v>
      </c>
      <c r="V17" s="25">
        <v>59640</v>
      </c>
    </row>
    <row r="18" spans="2:22" ht="15" customHeight="1">
      <c r="B18" s="40" t="s">
        <v>38</v>
      </c>
      <c r="C18" s="46" t="s">
        <v>39</v>
      </c>
      <c r="D18" s="42"/>
      <c r="E18" s="22">
        <v>0</v>
      </c>
      <c r="F18" s="23">
        <v>0</v>
      </c>
      <c r="G18" s="23">
        <v>0</v>
      </c>
      <c r="H18" s="23">
        <v>0</v>
      </c>
      <c r="I18" s="23">
        <v>0</v>
      </c>
      <c r="J18" s="45">
        <v>0</v>
      </c>
      <c r="K18" s="23">
        <v>0</v>
      </c>
      <c r="L18" s="45">
        <v>0</v>
      </c>
      <c r="M18" s="23">
        <v>0</v>
      </c>
      <c r="N18" s="45">
        <v>0</v>
      </c>
      <c r="O18" s="23">
        <v>0</v>
      </c>
      <c r="P18" s="45">
        <v>0</v>
      </c>
      <c r="Q18" s="23">
        <v>0</v>
      </c>
      <c r="R18" s="45">
        <v>0</v>
      </c>
      <c r="S18" s="23">
        <v>0</v>
      </c>
      <c r="T18" s="23">
        <v>0</v>
      </c>
      <c r="U18" s="23">
        <v>0</v>
      </c>
      <c r="V18" s="25">
        <v>54686</v>
      </c>
    </row>
    <row r="19" spans="2:22" ht="15" customHeight="1">
      <c r="B19" s="40" t="s">
        <v>36</v>
      </c>
      <c r="C19" s="46" t="s">
        <v>40</v>
      </c>
      <c r="D19" s="42"/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45">
        <v>0</v>
      </c>
      <c r="K19" s="23">
        <v>0</v>
      </c>
      <c r="L19" s="45">
        <v>0</v>
      </c>
      <c r="M19" s="23">
        <v>0</v>
      </c>
      <c r="N19" s="45">
        <v>0</v>
      </c>
      <c r="O19" s="23">
        <v>0</v>
      </c>
      <c r="P19" s="45">
        <v>0</v>
      </c>
      <c r="Q19" s="23">
        <v>0</v>
      </c>
      <c r="R19" s="45">
        <v>0</v>
      </c>
      <c r="S19" s="23">
        <v>0</v>
      </c>
      <c r="T19" s="23">
        <v>0</v>
      </c>
      <c r="U19" s="23">
        <v>0</v>
      </c>
      <c r="V19" s="25">
        <v>358400</v>
      </c>
    </row>
    <row r="20" spans="2:22" ht="15" customHeight="1">
      <c r="B20" s="40" t="s">
        <v>36</v>
      </c>
      <c r="C20" s="46" t="s">
        <v>41</v>
      </c>
      <c r="D20" s="42"/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45">
        <v>0</v>
      </c>
      <c r="K20" s="23">
        <v>0</v>
      </c>
      <c r="L20" s="45">
        <v>0</v>
      </c>
      <c r="M20" s="23">
        <v>0</v>
      </c>
      <c r="N20" s="45">
        <v>0</v>
      </c>
      <c r="O20" s="23">
        <v>0</v>
      </c>
      <c r="P20" s="45">
        <v>0</v>
      </c>
      <c r="Q20" s="23">
        <v>0</v>
      </c>
      <c r="R20" s="45">
        <v>0</v>
      </c>
      <c r="S20" s="23">
        <v>0</v>
      </c>
      <c r="T20" s="23">
        <v>0</v>
      </c>
      <c r="U20" s="23">
        <v>0</v>
      </c>
      <c r="V20" s="25">
        <v>53000</v>
      </c>
    </row>
    <row r="21" spans="2:22" ht="15" customHeight="1">
      <c r="B21" s="40" t="s">
        <v>36</v>
      </c>
      <c r="C21" s="46" t="s">
        <v>42</v>
      </c>
      <c r="D21" s="42"/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45">
        <v>0</v>
      </c>
      <c r="K21" s="23">
        <v>0</v>
      </c>
      <c r="L21" s="45">
        <v>0</v>
      </c>
      <c r="M21" s="23">
        <v>0</v>
      </c>
      <c r="N21" s="45">
        <v>0</v>
      </c>
      <c r="O21" s="23">
        <v>0</v>
      </c>
      <c r="P21" s="45">
        <v>0</v>
      </c>
      <c r="Q21" s="23">
        <v>0</v>
      </c>
      <c r="R21" s="45">
        <v>0</v>
      </c>
      <c r="S21" s="23">
        <v>0</v>
      </c>
      <c r="T21" s="23">
        <v>0</v>
      </c>
      <c r="U21" s="23">
        <v>0</v>
      </c>
      <c r="V21" s="25">
        <v>232701</v>
      </c>
    </row>
    <row r="22" spans="2:22" ht="15" customHeight="1">
      <c r="B22" s="40" t="s">
        <v>36</v>
      </c>
      <c r="C22" s="46" t="s">
        <v>43</v>
      </c>
      <c r="D22" s="42"/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45">
        <v>0</v>
      </c>
      <c r="K22" s="23">
        <v>0</v>
      </c>
      <c r="L22" s="45">
        <v>0</v>
      </c>
      <c r="M22" s="23">
        <v>0</v>
      </c>
      <c r="N22" s="45">
        <v>0</v>
      </c>
      <c r="O22" s="23">
        <v>0</v>
      </c>
      <c r="P22" s="45">
        <v>0</v>
      </c>
      <c r="Q22" s="23">
        <v>2</v>
      </c>
      <c r="R22" s="26">
        <v>-4</v>
      </c>
      <c r="S22" s="23">
        <v>0</v>
      </c>
      <c r="T22" s="23">
        <v>0</v>
      </c>
      <c r="U22" s="23">
        <v>0</v>
      </c>
      <c r="V22" s="25">
        <v>2700</v>
      </c>
    </row>
    <row r="23" spans="2:22" ht="15" customHeight="1">
      <c r="B23" s="40" t="s">
        <v>44</v>
      </c>
      <c r="C23" s="46" t="s">
        <v>45</v>
      </c>
      <c r="D23" s="42"/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45">
        <v>0</v>
      </c>
      <c r="K23" s="23">
        <v>0</v>
      </c>
      <c r="L23" s="45">
        <v>0</v>
      </c>
      <c r="M23" s="23">
        <v>0</v>
      </c>
      <c r="N23" s="45">
        <v>0</v>
      </c>
      <c r="O23" s="23">
        <v>0</v>
      </c>
      <c r="P23" s="45">
        <v>0</v>
      </c>
      <c r="Q23" s="23">
        <v>0</v>
      </c>
      <c r="R23" s="45">
        <v>0</v>
      </c>
      <c r="S23" s="23">
        <v>0</v>
      </c>
      <c r="T23" s="23">
        <v>0</v>
      </c>
      <c r="U23" s="23">
        <v>0</v>
      </c>
      <c r="V23" s="25">
        <v>48000</v>
      </c>
    </row>
    <row r="24" spans="2:22" ht="15" customHeight="1">
      <c r="B24" s="40" t="s">
        <v>46</v>
      </c>
      <c r="C24" s="46" t="s">
        <v>47</v>
      </c>
      <c r="D24" s="42"/>
      <c r="E24" s="22">
        <v>0</v>
      </c>
      <c r="F24" s="23">
        <v>0</v>
      </c>
      <c r="G24" s="23">
        <v>4</v>
      </c>
      <c r="H24" s="23">
        <v>9</v>
      </c>
      <c r="I24" s="23">
        <v>0</v>
      </c>
      <c r="J24" s="45">
        <v>0</v>
      </c>
      <c r="K24" s="23">
        <v>0</v>
      </c>
      <c r="L24" s="45">
        <v>0</v>
      </c>
      <c r="M24" s="23">
        <v>5</v>
      </c>
      <c r="N24" s="26">
        <v>-7</v>
      </c>
      <c r="O24" s="23">
        <v>0</v>
      </c>
      <c r="P24" s="45">
        <v>0</v>
      </c>
      <c r="Q24" s="23">
        <v>1</v>
      </c>
      <c r="R24" s="26">
        <v>-4</v>
      </c>
      <c r="S24" s="23">
        <v>15</v>
      </c>
      <c r="T24" s="23">
        <v>0</v>
      </c>
      <c r="U24" s="23">
        <v>0</v>
      </c>
      <c r="V24" s="25">
        <v>3320693</v>
      </c>
    </row>
    <row r="25" spans="2:22" ht="15" customHeight="1">
      <c r="B25" s="40" t="s">
        <v>36</v>
      </c>
      <c r="C25" s="46" t="s">
        <v>48</v>
      </c>
      <c r="D25" s="42"/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45">
        <v>0</v>
      </c>
      <c r="K25" s="23">
        <v>0</v>
      </c>
      <c r="L25" s="45">
        <v>0</v>
      </c>
      <c r="M25" s="23">
        <v>0</v>
      </c>
      <c r="N25" s="45">
        <v>0</v>
      </c>
      <c r="O25" s="23">
        <v>0</v>
      </c>
      <c r="P25" s="45">
        <v>0</v>
      </c>
      <c r="Q25" s="23">
        <v>0</v>
      </c>
      <c r="R25" s="45">
        <v>0</v>
      </c>
      <c r="S25" s="23">
        <v>0</v>
      </c>
      <c r="T25" s="23">
        <v>0</v>
      </c>
      <c r="U25" s="23">
        <v>0</v>
      </c>
      <c r="V25" s="25">
        <v>10000</v>
      </c>
    </row>
    <row r="26" spans="2:22" ht="15" customHeight="1">
      <c r="B26" s="40" t="s">
        <v>36</v>
      </c>
      <c r="C26" s="46" t="s">
        <v>49</v>
      </c>
      <c r="D26" s="42"/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45">
        <v>0</v>
      </c>
      <c r="K26" s="23">
        <v>0</v>
      </c>
      <c r="L26" s="45">
        <v>0</v>
      </c>
      <c r="M26" s="23">
        <v>0</v>
      </c>
      <c r="N26" s="45">
        <v>0</v>
      </c>
      <c r="O26" s="23">
        <v>1</v>
      </c>
      <c r="P26" s="26">
        <v>-2</v>
      </c>
      <c r="Q26" s="23">
        <v>9</v>
      </c>
      <c r="R26" s="26">
        <v>-34</v>
      </c>
      <c r="S26" s="23">
        <v>0</v>
      </c>
      <c r="T26" s="23">
        <v>1</v>
      </c>
      <c r="U26" s="23">
        <v>2</v>
      </c>
      <c r="V26" s="25">
        <v>1303153</v>
      </c>
    </row>
    <row r="27" spans="2:22" ht="15" customHeight="1">
      <c r="B27" s="40" t="s">
        <v>36</v>
      </c>
      <c r="C27" s="46" t="s">
        <v>50</v>
      </c>
      <c r="D27" s="42"/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45">
        <v>0</v>
      </c>
      <c r="K27" s="23">
        <v>0</v>
      </c>
      <c r="L27" s="45">
        <v>0</v>
      </c>
      <c r="M27" s="23">
        <v>0</v>
      </c>
      <c r="N27" s="45">
        <v>0</v>
      </c>
      <c r="O27" s="23">
        <v>0</v>
      </c>
      <c r="P27" s="45">
        <v>0</v>
      </c>
      <c r="Q27" s="23">
        <v>0</v>
      </c>
      <c r="R27" s="45">
        <v>0</v>
      </c>
      <c r="S27" s="23">
        <v>0</v>
      </c>
      <c r="T27" s="23">
        <v>0</v>
      </c>
      <c r="U27" s="23">
        <v>0</v>
      </c>
      <c r="V27" s="25">
        <v>8575</v>
      </c>
    </row>
    <row r="28" spans="2:22" ht="15" customHeight="1">
      <c r="B28" s="40" t="s">
        <v>36</v>
      </c>
      <c r="C28" s="46" t="s">
        <v>51</v>
      </c>
      <c r="D28" s="42"/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45">
        <v>0</v>
      </c>
      <c r="K28" s="23">
        <v>0</v>
      </c>
      <c r="L28" s="45">
        <v>0</v>
      </c>
      <c r="M28" s="23">
        <v>0</v>
      </c>
      <c r="N28" s="45">
        <v>0</v>
      </c>
      <c r="O28" s="23">
        <v>0</v>
      </c>
      <c r="P28" s="45">
        <v>0</v>
      </c>
      <c r="Q28" s="23">
        <v>0</v>
      </c>
      <c r="R28" s="45">
        <v>0</v>
      </c>
      <c r="S28" s="23">
        <v>0</v>
      </c>
      <c r="T28" s="23">
        <v>0</v>
      </c>
      <c r="U28" s="23">
        <v>0</v>
      </c>
      <c r="V28" s="25">
        <v>347500</v>
      </c>
    </row>
    <row r="29" spans="2:22" ht="15" customHeight="1">
      <c r="B29" s="40" t="s">
        <v>36</v>
      </c>
      <c r="C29" s="46" t="s">
        <v>52</v>
      </c>
      <c r="D29" s="47"/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45">
        <v>0</v>
      </c>
      <c r="K29" s="23">
        <v>0</v>
      </c>
      <c r="L29" s="45">
        <v>0</v>
      </c>
      <c r="M29" s="23">
        <v>0</v>
      </c>
      <c r="N29" s="45">
        <v>0</v>
      </c>
      <c r="O29" s="23">
        <v>0</v>
      </c>
      <c r="P29" s="45">
        <v>0</v>
      </c>
      <c r="Q29" s="23">
        <v>0</v>
      </c>
      <c r="R29" s="45">
        <v>0</v>
      </c>
      <c r="S29" s="23">
        <v>0</v>
      </c>
      <c r="T29" s="23">
        <v>0</v>
      </c>
      <c r="U29" s="23">
        <v>0</v>
      </c>
      <c r="V29" s="25">
        <v>2000</v>
      </c>
    </row>
    <row r="30" spans="2:22" ht="15" customHeight="1">
      <c r="B30" s="40" t="s">
        <v>36</v>
      </c>
      <c r="C30" s="46" t="s">
        <v>53</v>
      </c>
      <c r="D30" s="47"/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45">
        <v>0</v>
      </c>
      <c r="K30" s="23">
        <v>0</v>
      </c>
      <c r="L30" s="45">
        <v>0</v>
      </c>
      <c r="M30" s="23">
        <v>0</v>
      </c>
      <c r="N30" s="45">
        <v>0</v>
      </c>
      <c r="O30" s="23">
        <v>0</v>
      </c>
      <c r="P30" s="45">
        <v>0</v>
      </c>
      <c r="Q30" s="23">
        <v>0</v>
      </c>
      <c r="R30" s="45">
        <v>0</v>
      </c>
      <c r="S30" s="23">
        <v>0</v>
      </c>
      <c r="T30" s="23">
        <v>0</v>
      </c>
      <c r="U30" s="23">
        <v>0</v>
      </c>
      <c r="V30" s="25">
        <v>106500</v>
      </c>
    </row>
    <row r="31" spans="2:22" ht="15" customHeight="1">
      <c r="B31" s="40" t="s">
        <v>36</v>
      </c>
      <c r="C31" s="46" t="s">
        <v>54</v>
      </c>
      <c r="D31" s="47"/>
      <c r="E31" s="22">
        <v>0</v>
      </c>
      <c r="F31" s="23">
        <v>0</v>
      </c>
      <c r="G31" s="23">
        <v>0</v>
      </c>
      <c r="H31" s="23">
        <v>0</v>
      </c>
      <c r="I31" s="23">
        <v>0</v>
      </c>
      <c r="J31" s="45">
        <v>0</v>
      </c>
      <c r="K31" s="23">
        <v>0</v>
      </c>
      <c r="L31" s="45">
        <v>0</v>
      </c>
      <c r="M31" s="23">
        <v>0</v>
      </c>
      <c r="N31" s="45">
        <v>0</v>
      </c>
      <c r="O31" s="23">
        <v>0</v>
      </c>
      <c r="P31" s="45">
        <v>0</v>
      </c>
      <c r="Q31" s="23">
        <v>7</v>
      </c>
      <c r="R31" s="26">
        <v>-24</v>
      </c>
      <c r="S31" s="23">
        <v>0</v>
      </c>
      <c r="T31" s="23">
        <v>0</v>
      </c>
      <c r="U31" s="23">
        <v>0</v>
      </c>
      <c r="V31" s="25">
        <v>118000</v>
      </c>
    </row>
    <row r="32" spans="2:22" ht="15" customHeight="1">
      <c r="B32" s="40" t="s">
        <v>36</v>
      </c>
      <c r="C32" s="46" t="s">
        <v>55</v>
      </c>
      <c r="D32" s="47"/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45">
        <v>0</v>
      </c>
      <c r="K32" s="23">
        <v>0</v>
      </c>
      <c r="L32" s="45">
        <v>0</v>
      </c>
      <c r="M32" s="23">
        <v>0</v>
      </c>
      <c r="N32" s="45">
        <v>0</v>
      </c>
      <c r="O32" s="23">
        <v>0</v>
      </c>
      <c r="P32" s="45">
        <v>0</v>
      </c>
      <c r="Q32" s="23">
        <v>0</v>
      </c>
      <c r="R32" s="45">
        <v>0</v>
      </c>
      <c r="S32" s="23">
        <v>0</v>
      </c>
      <c r="T32" s="23">
        <v>0</v>
      </c>
      <c r="U32" s="23">
        <v>0</v>
      </c>
      <c r="V32" s="25">
        <v>52105</v>
      </c>
    </row>
    <row r="33" spans="2:22" ht="15" customHeight="1">
      <c r="B33" s="40" t="s">
        <v>36</v>
      </c>
      <c r="C33" s="46" t="s">
        <v>56</v>
      </c>
      <c r="D33" s="47"/>
      <c r="E33" s="22">
        <v>0</v>
      </c>
      <c r="F33" s="23">
        <v>0</v>
      </c>
      <c r="G33" s="23">
        <v>0</v>
      </c>
      <c r="H33" s="23">
        <v>0</v>
      </c>
      <c r="I33" s="23">
        <v>0</v>
      </c>
      <c r="J33" s="45">
        <v>0</v>
      </c>
      <c r="K33" s="23">
        <v>0</v>
      </c>
      <c r="L33" s="45">
        <v>0</v>
      </c>
      <c r="M33" s="23">
        <v>0</v>
      </c>
      <c r="N33" s="45">
        <v>0</v>
      </c>
      <c r="O33" s="23">
        <v>0</v>
      </c>
      <c r="P33" s="45">
        <v>0</v>
      </c>
      <c r="Q33" s="23">
        <v>0</v>
      </c>
      <c r="R33" s="45">
        <v>0</v>
      </c>
      <c r="S33" s="23">
        <v>0</v>
      </c>
      <c r="T33" s="23">
        <v>0</v>
      </c>
      <c r="U33" s="23">
        <v>0</v>
      </c>
      <c r="V33" s="25">
        <v>156000</v>
      </c>
    </row>
    <row r="34" spans="2:22" ht="15" customHeight="1">
      <c r="B34" s="40" t="s">
        <v>36</v>
      </c>
      <c r="C34" s="46" t="s">
        <v>57</v>
      </c>
      <c r="D34" s="47"/>
      <c r="E34" s="22">
        <v>0</v>
      </c>
      <c r="F34" s="23">
        <v>0</v>
      </c>
      <c r="G34" s="23">
        <v>0</v>
      </c>
      <c r="H34" s="23">
        <v>0</v>
      </c>
      <c r="I34" s="23">
        <v>0</v>
      </c>
      <c r="J34" s="45">
        <v>0</v>
      </c>
      <c r="K34" s="23">
        <v>0</v>
      </c>
      <c r="L34" s="45">
        <v>0</v>
      </c>
      <c r="M34" s="23">
        <v>0</v>
      </c>
      <c r="N34" s="45">
        <v>0</v>
      </c>
      <c r="O34" s="23">
        <v>0</v>
      </c>
      <c r="P34" s="45">
        <v>0</v>
      </c>
      <c r="Q34" s="23">
        <v>0</v>
      </c>
      <c r="R34" s="45">
        <v>0</v>
      </c>
      <c r="S34" s="23">
        <v>0</v>
      </c>
      <c r="T34" s="23">
        <v>0</v>
      </c>
      <c r="U34" s="23">
        <v>0</v>
      </c>
      <c r="V34" s="25">
        <v>4000</v>
      </c>
    </row>
    <row r="35" spans="2:22" ht="15" customHeight="1">
      <c r="B35" s="40" t="s">
        <v>36</v>
      </c>
      <c r="C35" s="46" t="s">
        <v>58</v>
      </c>
      <c r="D35" s="47"/>
      <c r="E35" s="22">
        <v>0</v>
      </c>
      <c r="F35" s="23">
        <v>0</v>
      </c>
      <c r="G35" s="23">
        <v>0</v>
      </c>
      <c r="H35" s="23">
        <v>0</v>
      </c>
      <c r="I35" s="23">
        <v>0</v>
      </c>
      <c r="J35" s="45">
        <v>0</v>
      </c>
      <c r="K35" s="23">
        <v>0</v>
      </c>
      <c r="L35" s="45">
        <v>0</v>
      </c>
      <c r="M35" s="23">
        <v>0</v>
      </c>
      <c r="N35" s="45">
        <v>0</v>
      </c>
      <c r="O35" s="23">
        <v>0</v>
      </c>
      <c r="P35" s="45">
        <v>0</v>
      </c>
      <c r="Q35" s="23">
        <v>0</v>
      </c>
      <c r="R35" s="45">
        <v>0</v>
      </c>
      <c r="S35" s="23">
        <v>0</v>
      </c>
      <c r="T35" s="23">
        <v>0</v>
      </c>
      <c r="U35" s="23">
        <v>0</v>
      </c>
      <c r="V35" s="25">
        <v>193800</v>
      </c>
    </row>
    <row r="36" spans="2:22" ht="15" customHeight="1">
      <c r="B36" s="40" t="s">
        <v>59</v>
      </c>
      <c r="C36" s="46" t="s">
        <v>60</v>
      </c>
      <c r="D36" s="47"/>
      <c r="E36" s="22">
        <v>0</v>
      </c>
      <c r="F36" s="23">
        <v>0</v>
      </c>
      <c r="G36" s="23">
        <v>1</v>
      </c>
      <c r="H36" s="23">
        <v>3</v>
      </c>
      <c r="I36" s="23">
        <v>0</v>
      </c>
      <c r="J36" s="45">
        <v>0</v>
      </c>
      <c r="K36" s="23">
        <v>0</v>
      </c>
      <c r="L36" s="45">
        <v>0</v>
      </c>
      <c r="M36" s="23">
        <v>5</v>
      </c>
      <c r="N36" s="26">
        <v>-8</v>
      </c>
      <c r="O36" s="23">
        <v>0</v>
      </c>
      <c r="P36" s="45">
        <v>0</v>
      </c>
      <c r="Q36" s="23">
        <v>1</v>
      </c>
      <c r="R36" s="26">
        <v>-1</v>
      </c>
      <c r="S36" s="23">
        <v>22</v>
      </c>
      <c r="T36" s="23">
        <v>0</v>
      </c>
      <c r="U36" s="23">
        <v>0</v>
      </c>
      <c r="V36" s="25">
        <v>1305983</v>
      </c>
    </row>
    <row r="37" spans="2:22" ht="15" customHeight="1">
      <c r="B37" s="40" t="s">
        <v>36</v>
      </c>
      <c r="C37" s="46" t="s">
        <v>61</v>
      </c>
      <c r="D37" s="47"/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45">
        <v>0</v>
      </c>
      <c r="K37" s="23">
        <v>0</v>
      </c>
      <c r="L37" s="45">
        <v>0</v>
      </c>
      <c r="M37" s="23">
        <v>0</v>
      </c>
      <c r="N37" s="45">
        <v>0</v>
      </c>
      <c r="O37" s="23">
        <v>0</v>
      </c>
      <c r="P37" s="45">
        <v>0</v>
      </c>
      <c r="Q37" s="23">
        <v>0</v>
      </c>
      <c r="R37" s="45">
        <v>0</v>
      </c>
      <c r="S37" s="23">
        <v>0</v>
      </c>
      <c r="T37" s="23">
        <v>0</v>
      </c>
      <c r="U37" s="23">
        <v>0</v>
      </c>
      <c r="V37" s="25">
        <v>60000</v>
      </c>
    </row>
    <row r="38" spans="2:22" ht="15" customHeight="1">
      <c r="B38" s="40" t="s">
        <v>36</v>
      </c>
      <c r="C38" s="46" t="s">
        <v>1</v>
      </c>
      <c r="D38" s="47"/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45">
        <v>0</v>
      </c>
      <c r="K38" s="23">
        <v>0</v>
      </c>
      <c r="L38" s="45">
        <v>0</v>
      </c>
      <c r="M38" s="23">
        <v>0</v>
      </c>
      <c r="N38" s="45">
        <v>0</v>
      </c>
      <c r="O38" s="23">
        <v>0</v>
      </c>
      <c r="P38" s="45">
        <v>0</v>
      </c>
      <c r="Q38" s="23">
        <v>0</v>
      </c>
      <c r="R38" s="45">
        <v>0</v>
      </c>
      <c r="S38" s="23">
        <v>0</v>
      </c>
      <c r="T38" s="23">
        <v>0</v>
      </c>
      <c r="U38" s="23">
        <v>0</v>
      </c>
      <c r="V38" s="25">
        <v>6000</v>
      </c>
    </row>
    <row r="39" spans="2:22" ht="15" customHeight="1">
      <c r="B39" s="40" t="s">
        <v>36</v>
      </c>
      <c r="C39" s="46" t="s">
        <v>62</v>
      </c>
      <c r="D39" s="47"/>
      <c r="E39" s="22">
        <v>0</v>
      </c>
      <c r="F39" s="23">
        <v>0</v>
      </c>
      <c r="G39" s="23">
        <v>0</v>
      </c>
      <c r="H39" s="23">
        <v>0</v>
      </c>
      <c r="I39" s="23">
        <v>0</v>
      </c>
      <c r="J39" s="45">
        <v>0</v>
      </c>
      <c r="K39" s="23">
        <v>0</v>
      </c>
      <c r="L39" s="45">
        <v>0</v>
      </c>
      <c r="M39" s="23">
        <v>0</v>
      </c>
      <c r="N39" s="45">
        <v>0</v>
      </c>
      <c r="O39" s="23">
        <v>0</v>
      </c>
      <c r="P39" s="45">
        <v>0</v>
      </c>
      <c r="Q39" s="23">
        <v>0</v>
      </c>
      <c r="R39" s="45">
        <v>0</v>
      </c>
      <c r="S39" s="23">
        <v>0</v>
      </c>
      <c r="T39" s="23">
        <v>0</v>
      </c>
      <c r="U39" s="23">
        <v>0</v>
      </c>
      <c r="V39" s="25">
        <v>3000</v>
      </c>
    </row>
    <row r="40" spans="2:22" ht="15" customHeight="1">
      <c r="B40" s="40" t="s">
        <v>63</v>
      </c>
      <c r="C40" s="46" t="s">
        <v>64</v>
      </c>
      <c r="D40" s="47"/>
      <c r="E40" s="22">
        <v>1</v>
      </c>
      <c r="F40" s="23">
        <v>0</v>
      </c>
      <c r="G40" s="23">
        <v>1</v>
      </c>
      <c r="H40" s="23">
        <v>0</v>
      </c>
      <c r="I40" s="23">
        <v>0</v>
      </c>
      <c r="J40" s="45">
        <v>0</v>
      </c>
      <c r="K40" s="23">
        <v>0</v>
      </c>
      <c r="L40" s="45">
        <v>0</v>
      </c>
      <c r="M40" s="23">
        <v>18</v>
      </c>
      <c r="N40" s="26">
        <v>-32</v>
      </c>
      <c r="O40" s="23">
        <v>0</v>
      </c>
      <c r="P40" s="45">
        <v>0</v>
      </c>
      <c r="Q40" s="23">
        <v>0</v>
      </c>
      <c r="R40" s="45">
        <v>0</v>
      </c>
      <c r="S40" s="23">
        <v>10</v>
      </c>
      <c r="T40" s="23">
        <v>0</v>
      </c>
      <c r="U40" s="23">
        <v>0</v>
      </c>
      <c r="V40" s="25">
        <v>589990</v>
      </c>
    </row>
    <row r="41" spans="2:22" ht="15" customHeight="1">
      <c r="B41" s="40" t="s">
        <v>36</v>
      </c>
      <c r="C41" s="46" t="s">
        <v>65</v>
      </c>
      <c r="D41" s="47"/>
      <c r="E41" s="22">
        <v>0</v>
      </c>
      <c r="F41" s="23">
        <v>0</v>
      </c>
      <c r="G41" s="23">
        <v>0</v>
      </c>
      <c r="H41" s="23">
        <v>0</v>
      </c>
      <c r="I41" s="23">
        <v>0</v>
      </c>
      <c r="J41" s="45">
        <v>0</v>
      </c>
      <c r="K41" s="23">
        <v>0</v>
      </c>
      <c r="L41" s="45">
        <v>0</v>
      </c>
      <c r="M41" s="23">
        <v>0</v>
      </c>
      <c r="N41" s="45">
        <v>0</v>
      </c>
      <c r="O41" s="23">
        <v>0</v>
      </c>
      <c r="P41" s="45">
        <v>0</v>
      </c>
      <c r="Q41" s="23">
        <v>0</v>
      </c>
      <c r="R41" s="45">
        <v>0</v>
      </c>
      <c r="S41" s="23">
        <v>0</v>
      </c>
      <c r="T41" s="23">
        <v>0</v>
      </c>
      <c r="U41" s="23">
        <v>0</v>
      </c>
      <c r="V41" s="25">
        <v>221548</v>
      </c>
    </row>
    <row r="42" spans="2:22" ht="15" customHeight="1">
      <c r="B42" s="40" t="s">
        <v>36</v>
      </c>
      <c r="C42" s="46" t="s">
        <v>66</v>
      </c>
      <c r="D42" s="47"/>
      <c r="E42" s="22">
        <v>0</v>
      </c>
      <c r="F42" s="23">
        <v>0</v>
      </c>
      <c r="G42" s="23">
        <v>0</v>
      </c>
      <c r="H42" s="23">
        <v>0</v>
      </c>
      <c r="I42" s="23">
        <v>0</v>
      </c>
      <c r="J42" s="45">
        <v>0</v>
      </c>
      <c r="K42" s="23">
        <v>0</v>
      </c>
      <c r="L42" s="45">
        <v>0</v>
      </c>
      <c r="M42" s="23">
        <v>0</v>
      </c>
      <c r="N42" s="45">
        <v>0</v>
      </c>
      <c r="O42" s="23">
        <v>0</v>
      </c>
      <c r="P42" s="45">
        <v>0</v>
      </c>
      <c r="Q42" s="23">
        <v>0</v>
      </c>
      <c r="R42" s="45">
        <v>0</v>
      </c>
      <c r="S42" s="23">
        <v>0</v>
      </c>
      <c r="T42" s="23">
        <v>0</v>
      </c>
      <c r="U42" s="23">
        <v>0</v>
      </c>
      <c r="V42" s="25">
        <v>65755</v>
      </c>
    </row>
    <row r="43" spans="2:22" ht="15" customHeight="1">
      <c r="B43" s="40" t="s">
        <v>36</v>
      </c>
      <c r="C43" s="46" t="s">
        <v>67</v>
      </c>
      <c r="D43" s="47"/>
      <c r="E43" s="22">
        <v>0</v>
      </c>
      <c r="F43" s="23">
        <v>0</v>
      </c>
      <c r="G43" s="23">
        <v>0</v>
      </c>
      <c r="H43" s="23">
        <v>0</v>
      </c>
      <c r="I43" s="23">
        <v>0</v>
      </c>
      <c r="J43" s="45">
        <v>0</v>
      </c>
      <c r="K43" s="23">
        <v>0</v>
      </c>
      <c r="L43" s="45">
        <v>0</v>
      </c>
      <c r="M43" s="23">
        <v>0</v>
      </c>
      <c r="N43" s="45">
        <v>0</v>
      </c>
      <c r="O43" s="23">
        <v>0</v>
      </c>
      <c r="P43" s="45">
        <v>0</v>
      </c>
      <c r="Q43" s="23">
        <v>0</v>
      </c>
      <c r="R43" s="45">
        <v>0</v>
      </c>
      <c r="S43" s="23">
        <v>0</v>
      </c>
      <c r="T43" s="23">
        <v>0</v>
      </c>
      <c r="U43" s="23">
        <v>0</v>
      </c>
      <c r="V43" s="25">
        <v>13300</v>
      </c>
    </row>
    <row r="44" spans="2:22" ht="15" customHeight="1">
      <c r="B44" s="40" t="s">
        <v>68</v>
      </c>
      <c r="C44" s="46" t="s">
        <v>69</v>
      </c>
      <c r="D44" s="47"/>
      <c r="E44" s="22">
        <v>0</v>
      </c>
      <c r="F44" s="23">
        <v>0</v>
      </c>
      <c r="G44" s="23">
        <v>0</v>
      </c>
      <c r="H44" s="23">
        <v>1</v>
      </c>
      <c r="I44" s="23">
        <v>0</v>
      </c>
      <c r="J44" s="45">
        <v>0</v>
      </c>
      <c r="K44" s="23">
        <v>0</v>
      </c>
      <c r="L44" s="45">
        <v>0</v>
      </c>
      <c r="M44" s="23">
        <v>1</v>
      </c>
      <c r="N44" s="26">
        <v>-5</v>
      </c>
      <c r="O44" s="23">
        <v>0</v>
      </c>
      <c r="P44" s="45">
        <v>0</v>
      </c>
      <c r="Q44" s="23">
        <v>21</v>
      </c>
      <c r="R44" s="26">
        <v>-61</v>
      </c>
      <c r="S44" s="23">
        <v>0</v>
      </c>
      <c r="T44" s="23">
        <v>0</v>
      </c>
      <c r="U44" s="23">
        <v>0</v>
      </c>
      <c r="V44" s="25">
        <v>1754448</v>
      </c>
    </row>
    <row r="45" spans="2:22" ht="15" customHeight="1">
      <c r="B45" s="40" t="s">
        <v>70</v>
      </c>
      <c r="C45" s="46" t="s">
        <v>71</v>
      </c>
      <c r="D45" s="47"/>
      <c r="E45" s="22">
        <v>0</v>
      </c>
      <c r="F45" s="23">
        <v>0</v>
      </c>
      <c r="G45" s="23">
        <v>0</v>
      </c>
      <c r="H45" s="23">
        <v>0</v>
      </c>
      <c r="I45" s="23">
        <v>0</v>
      </c>
      <c r="J45" s="45">
        <v>0</v>
      </c>
      <c r="K45" s="23">
        <v>0</v>
      </c>
      <c r="L45" s="45">
        <v>0</v>
      </c>
      <c r="M45" s="23">
        <v>1</v>
      </c>
      <c r="N45" s="26">
        <v>-4</v>
      </c>
      <c r="O45" s="23">
        <v>0</v>
      </c>
      <c r="P45" s="45">
        <v>0</v>
      </c>
      <c r="Q45" s="23">
        <v>0</v>
      </c>
      <c r="R45" s="45">
        <v>0</v>
      </c>
      <c r="S45" s="23">
        <v>0</v>
      </c>
      <c r="T45" s="23">
        <v>0</v>
      </c>
      <c r="U45" s="23">
        <v>0</v>
      </c>
      <c r="V45" s="25">
        <v>342589</v>
      </c>
    </row>
    <row r="46" spans="2:22" ht="15" customHeight="1">
      <c r="B46" s="40" t="s">
        <v>72</v>
      </c>
      <c r="C46" s="46" t="s">
        <v>73</v>
      </c>
      <c r="D46" s="47"/>
      <c r="E46" s="22">
        <v>6</v>
      </c>
      <c r="F46" s="23">
        <v>2</v>
      </c>
      <c r="G46" s="23">
        <v>3</v>
      </c>
      <c r="H46" s="23">
        <v>15</v>
      </c>
      <c r="I46" s="23">
        <v>9</v>
      </c>
      <c r="J46" s="24">
        <v>26</v>
      </c>
      <c r="K46" s="23">
        <v>50</v>
      </c>
      <c r="L46" s="24">
        <v>166</v>
      </c>
      <c r="M46" s="23">
        <v>27</v>
      </c>
      <c r="N46" s="26">
        <v>-94</v>
      </c>
      <c r="O46" s="23">
        <v>861</v>
      </c>
      <c r="P46" s="45">
        <v>-2926</v>
      </c>
      <c r="Q46" s="23">
        <v>2062</v>
      </c>
      <c r="R46" s="45">
        <v>-6614</v>
      </c>
      <c r="S46" s="23">
        <v>1137</v>
      </c>
      <c r="T46" s="23">
        <v>920</v>
      </c>
      <c r="U46" s="23">
        <v>3118</v>
      </c>
      <c r="V46" s="25">
        <v>62729993</v>
      </c>
    </row>
    <row r="47" spans="1:22" ht="4.5" customHeight="1" thickBot="1">
      <c r="A47" s="48"/>
      <c r="B47" s="49"/>
      <c r="C47" s="50"/>
      <c r="D47" s="50"/>
      <c r="E47" s="51"/>
      <c r="F47" s="52"/>
      <c r="G47" s="52"/>
      <c r="H47" s="52"/>
      <c r="I47" s="52"/>
      <c r="J47" s="53"/>
      <c r="K47" s="52"/>
      <c r="L47" s="53"/>
      <c r="M47" s="52"/>
      <c r="N47" s="53"/>
      <c r="O47" s="52"/>
      <c r="P47" s="53"/>
      <c r="Q47" s="52"/>
      <c r="R47" s="53"/>
      <c r="S47" s="52"/>
      <c r="T47" s="52"/>
      <c r="U47" s="52"/>
      <c r="V47" s="54"/>
    </row>
    <row r="48" ht="13.5" customHeight="1">
      <c r="B48" s="55" t="s">
        <v>74</v>
      </c>
    </row>
  </sheetData>
  <sheetProtection/>
  <mergeCells count="16">
    <mergeCell ref="E4:E5"/>
    <mergeCell ref="F4:F5"/>
    <mergeCell ref="G4:H4"/>
    <mergeCell ref="F1:P1"/>
    <mergeCell ref="K4:L5"/>
    <mergeCell ref="M4:N5"/>
    <mergeCell ref="V3:V5"/>
    <mergeCell ref="B3:C5"/>
    <mergeCell ref="U4:U5"/>
    <mergeCell ref="I3:U3"/>
    <mergeCell ref="O4:P5"/>
    <mergeCell ref="Q4:R5"/>
    <mergeCell ref="S4:S5"/>
    <mergeCell ref="T4:T5"/>
    <mergeCell ref="I4:J5"/>
    <mergeCell ref="E3:H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K27" sqref="K27"/>
    </sheetView>
  </sheetViews>
  <sheetFormatPr defaultColWidth="9.00390625" defaultRowHeight="13.5"/>
  <cols>
    <col min="1" max="1" width="1.00390625" style="1" customWidth="1"/>
    <col min="2" max="2" width="2.125" style="1" customWidth="1"/>
    <col min="3" max="3" width="6.75390625" style="1" customWidth="1"/>
    <col min="4" max="4" width="1.00390625" style="1" customWidth="1"/>
    <col min="5" max="5" width="10.25390625" style="1" customWidth="1"/>
    <col min="6" max="6" width="8.75390625" style="1" customWidth="1"/>
    <col min="7" max="7" width="1.00390625" style="1" customWidth="1"/>
    <col min="8" max="12" width="11.375" style="1" customWidth="1"/>
    <col min="13" max="16384" width="9.00390625" style="1" customWidth="1"/>
  </cols>
  <sheetData>
    <row r="1" ht="17.25">
      <c r="F1" s="83" t="s">
        <v>370</v>
      </c>
    </row>
    <row r="2" s="107" customFormat="1" ht="18.75" customHeight="1">
      <c r="A2" s="84" t="s">
        <v>371</v>
      </c>
    </row>
    <row r="3" spans="1:12" ht="12" customHeight="1" thickBot="1">
      <c r="A3" s="84" t="s">
        <v>372</v>
      </c>
      <c r="L3" s="252" t="s">
        <v>373</v>
      </c>
    </row>
    <row r="4" spans="1:12" ht="14.25" thickTop="1">
      <c r="A4" s="280" t="s">
        <v>2</v>
      </c>
      <c r="B4" s="280"/>
      <c r="C4" s="280"/>
      <c r="D4" s="280"/>
      <c r="E4" s="280"/>
      <c r="F4" s="280"/>
      <c r="G4" s="280"/>
      <c r="H4" s="282" t="s">
        <v>374</v>
      </c>
      <c r="I4" s="282" t="s">
        <v>80</v>
      </c>
      <c r="J4" s="282" t="s">
        <v>375</v>
      </c>
      <c r="K4" s="332" t="s">
        <v>376</v>
      </c>
      <c r="L4" s="333"/>
    </row>
    <row r="5" spans="1:12" ht="13.5">
      <c r="A5" s="317"/>
      <c r="B5" s="317"/>
      <c r="C5" s="317"/>
      <c r="D5" s="317"/>
      <c r="E5" s="317"/>
      <c r="F5" s="317"/>
      <c r="G5" s="317"/>
      <c r="H5" s="288"/>
      <c r="I5" s="288"/>
      <c r="J5" s="288"/>
      <c r="K5" s="334" t="s">
        <v>377</v>
      </c>
      <c r="L5" s="334" t="s">
        <v>378</v>
      </c>
    </row>
    <row r="6" ht="5.25" customHeight="1">
      <c r="H6" s="98"/>
    </row>
    <row r="7" spans="2:12" s="99" customFormat="1" ht="12.75" customHeight="1">
      <c r="B7" s="244" t="s">
        <v>87</v>
      </c>
      <c r="C7" s="244"/>
      <c r="D7" s="244"/>
      <c r="E7" s="244"/>
      <c r="F7" s="244"/>
      <c r="H7" s="113">
        <f>SUM(H9,H15,H38,H69,H105,H107,H109)</f>
        <v>14621</v>
      </c>
      <c r="I7" s="122">
        <f>SUM(I9,I15,I38,I69,I105,I107,I109)</f>
        <v>194</v>
      </c>
      <c r="J7" s="122">
        <f>SUM(J9,J15,J38,J69,J105,J107,J109)</f>
        <v>19985</v>
      </c>
      <c r="K7" s="335">
        <v>0.5</v>
      </c>
      <c r="L7" s="335">
        <v>0.7</v>
      </c>
    </row>
    <row r="8" spans="2:12" s="99" customFormat="1" ht="12.75" customHeight="1">
      <c r="B8" s="199"/>
      <c r="C8" s="199"/>
      <c r="D8" s="199"/>
      <c r="E8" s="199"/>
      <c r="F8" s="199"/>
      <c r="H8" s="113"/>
      <c r="I8" s="103"/>
      <c r="J8" s="103"/>
      <c r="K8" s="335"/>
      <c r="L8" s="335"/>
    </row>
    <row r="9" spans="2:12" s="99" customFormat="1" ht="12.75" customHeight="1">
      <c r="B9" s="244" t="s">
        <v>379</v>
      </c>
      <c r="C9" s="244"/>
      <c r="D9" s="244"/>
      <c r="E9" s="244"/>
      <c r="F9" s="244"/>
      <c r="G9" s="336"/>
      <c r="H9" s="122">
        <f>SUM(H10:H13)</f>
        <v>157</v>
      </c>
      <c r="I9" s="122">
        <f>SUM(I10:I13)</f>
        <v>13</v>
      </c>
      <c r="J9" s="122">
        <f>SUM(J10:J13)</f>
        <v>308</v>
      </c>
      <c r="K9" s="335">
        <v>0.7</v>
      </c>
      <c r="L9" s="335">
        <v>1.5</v>
      </c>
    </row>
    <row r="10" spans="2:12" ht="12.75" customHeight="1">
      <c r="B10" s="140"/>
      <c r="C10" s="240" t="s">
        <v>380</v>
      </c>
      <c r="D10" s="240"/>
      <c r="E10" s="240"/>
      <c r="F10" s="240"/>
      <c r="H10" s="109">
        <v>53</v>
      </c>
      <c r="I10" s="110">
        <v>2</v>
      </c>
      <c r="J10" s="110">
        <v>76</v>
      </c>
      <c r="K10" s="142">
        <v>0.9</v>
      </c>
      <c r="L10" s="142">
        <v>1.3</v>
      </c>
    </row>
    <row r="11" spans="2:12" ht="12.75" customHeight="1">
      <c r="B11" s="140"/>
      <c r="C11" s="240" t="s">
        <v>381</v>
      </c>
      <c r="D11" s="240"/>
      <c r="E11" s="240"/>
      <c r="F11" s="240"/>
      <c r="H11" s="109">
        <v>41</v>
      </c>
      <c r="I11" s="110">
        <v>1</v>
      </c>
      <c r="J11" s="110">
        <v>91</v>
      </c>
      <c r="K11" s="142">
        <v>1.4</v>
      </c>
      <c r="L11" s="142">
        <v>3.1</v>
      </c>
    </row>
    <row r="12" spans="2:12" ht="12.75" customHeight="1">
      <c r="B12" s="140"/>
      <c r="C12" s="240" t="s">
        <v>382</v>
      </c>
      <c r="D12" s="240"/>
      <c r="E12" s="240"/>
      <c r="F12" s="240"/>
      <c r="H12" s="109">
        <v>62</v>
      </c>
      <c r="I12" s="110">
        <v>10</v>
      </c>
      <c r="J12" s="110">
        <v>137</v>
      </c>
      <c r="K12" s="142">
        <v>0.5</v>
      </c>
      <c r="L12" s="142">
        <v>1.3</v>
      </c>
    </row>
    <row r="13" spans="2:12" ht="12.75" customHeight="1">
      <c r="B13" s="140"/>
      <c r="C13" s="240" t="s">
        <v>383</v>
      </c>
      <c r="D13" s="240"/>
      <c r="E13" s="240"/>
      <c r="F13" s="240"/>
      <c r="H13" s="109">
        <v>1</v>
      </c>
      <c r="I13" s="110">
        <v>0</v>
      </c>
      <c r="J13" s="110">
        <v>4</v>
      </c>
      <c r="K13" s="142">
        <v>0.1</v>
      </c>
      <c r="L13" s="142">
        <v>0.4</v>
      </c>
    </row>
    <row r="14" spans="2:12" ht="12.75" customHeight="1">
      <c r="B14" s="140"/>
      <c r="C14" s="140"/>
      <c r="D14" s="140"/>
      <c r="E14" s="140"/>
      <c r="F14" s="140"/>
      <c r="H14" s="109"/>
      <c r="I14" s="110"/>
      <c r="J14" s="110"/>
      <c r="K14" s="142"/>
      <c r="L14" s="142"/>
    </row>
    <row r="15" spans="2:12" s="99" customFormat="1" ht="12.75" customHeight="1">
      <c r="B15" s="244" t="s">
        <v>384</v>
      </c>
      <c r="C15" s="244"/>
      <c r="D15" s="244"/>
      <c r="E15" s="244"/>
      <c r="F15" s="244"/>
      <c r="H15" s="113">
        <f>SUM(H16:H36)</f>
        <v>3606</v>
      </c>
      <c r="I15" s="103">
        <f>SUM(I16:I36)</f>
        <v>52</v>
      </c>
      <c r="J15" s="103">
        <f>SUM(J16:J36)</f>
        <v>5308</v>
      </c>
      <c r="K15" s="335">
        <v>2.4</v>
      </c>
      <c r="L15" s="335">
        <v>3.6</v>
      </c>
    </row>
    <row r="16" spans="2:12" ht="12.75" customHeight="1">
      <c r="B16" s="140"/>
      <c r="C16" s="140"/>
      <c r="D16" s="140"/>
      <c r="E16" s="140"/>
      <c r="F16" s="140" t="s">
        <v>385</v>
      </c>
      <c r="H16" s="109">
        <v>433</v>
      </c>
      <c r="I16" s="110">
        <v>11</v>
      </c>
      <c r="J16" s="110">
        <v>662</v>
      </c>
      <c r="K16" s="142">
        <v>7.8</v>
      </c>
      <c r="L16" s="142">
        <v>12.1</v>
      </c>
    </row>
    <row r="17" spans="2:12" ht="12.75" customHeight="1">
      <c r="B17" s="140"/>
      <c r="C17" s="140"/>
      <c r="D17" s="140"/>
      <c r="E17" s="140"/>
      <c r="F17" s="140" t="s">
        <v>386</v>
      </c>
      <c r="H17" s="109">
        <v>883</v>
      </c>
      <c r="I17" s="110">
        <v>11</v>
      </c>
      <c r="J17" s="110">
        <v>1328</v>
      </c>
      <c r="K17" s="142">
        <v>9.7</v>
      </c>
      <c r="L17" s="142">
        <v>14.7</v>
      </c>
    </row>
    <row r="18" spans="2:12" ht="12.75" customHeight="1">
      <c r="B18" s="140"/>
      <c r="C18" s="140"/>
      <c r="D18" s="140"/>
      <c r="E18" s="140"/>
      <c r="F18" s="140" t="s">
        <v>387</v>
      </c>
      <c r="H18" s="109">
        <v>40</v>
      </c>
      <c r="I18" s="110">
        <v>0</v>
      </c>
      <c r="J18" s="110">
        <v>60</v>
      </c>
      <c r="K18" s="142">
        <v>19</v>
      </c>
      <c r="L18" s="142">
        <v>28.6</v>
      </c>
    </row>
    <row r="19" spans="2:12" ht="12.75" customHeight="1">
      <c r="B19" s="140"/>
      <c r="C19" s="140"/>
      <c r="D19" s="140"/>
      <c r="E19" s="140"/>
      <c r="F19" s="140" t="s">
        <v>388</v>
      </c>
      <c r="H19" s="109">
        <v>390</v>
      </c>
      <c r="I19" s="110">
        <v>5</v>
      </c>
      <c r="J19" s="110">
        <v>645</v>
      </c>
      <c r="K19" s="142">
        <v>2.1</v>
      </c>
      <c r="L19" s="142">
        <v>3.4</v>
      </c>
    </row>
    <row r="20" spans="2:12" ht="12.75" customHeight="1">
      <c r="B20" s="140"/>
      <c r="C20" s="140"/>
      <c r="D20" s="140"/>
      <c r="E20" s="140"/>
      <c r="F20" s="140" t="s">
        <v>389</v>
      </c>
      <c r="H20" s="109">
        <v>478</v>
      </c>
      <c r="I20" s="110">
        <v>6</v>
      </c>
      <c r="J20" s="110">
        <v>708</v>
      </c>
      <c r="K20" s="142">
        <v>3.2</v>
      </c>
      <c r="L20" s="142">
        <v>4.8</v>
      </c>
    </row>
    <row r="21" spans="2:12" ht="12.75" customHeight="1">
      <c r="B21" s="140"/>
      <c r="C21" s="140"/>
      <c r="D21" s="140"/>
      <c r="E21" s="140"/>
      <c r="F21" s="140" t="s">
        <v>390</v>
      </c>
      <c r="H21" s="109">
        <v>228</v>
      </c>
      <c r="I21" s="110">
        <v>1</v>
      </c>
      <c r="J21" s="110">
        <v>312</v>
      </c>
      <c r="K21" s="142">
        <v>3.1</v>
      </c>
      <c r="L21" s="142">
        <v>4.3</v>
      </c>
    </row>
    <row r="22" spans="2:12" ht="12.75" customHeight="1">
      <c r="B22" s="140"/>
      <c r="C22" s="140"/>
      <c r="D22" s="140"/>
      <c r="E22" s="140"/>
      <c r="F22" s="140" t="s">
        <v>391</v>
      </c>
      <c r="H22" s="109">
        <v>77</v>
      </c>
      <c r="I22" s="110">
        <v>1</v>
      </c>
      <c r="J22" s="110">
        <v>101</v>
      </c>
      <c r="K22" s="142">
        <v>0.8</v>
      </c>
      <c r="L22" s="142">
        <v>1</v>
      </c>
    </row>
    <row r="23" spans="2:12" ht="12.75" customHeight="1">
      <c r="B23" s="140"/>
      <c r="C23" s="140"/>
      <c r="D23" s="140"/>
      <c r="E23" s="140"/>
      <c r="F23" s="140" t="s">
        <v>392</v>
      </c>
      <c r="H23" s="109">
        <v>330</v>
      </c>
      <c r="I23" s="110">
        <v>4</v>
      </c>
      <c r="J23" s="110">
        <v>455</v>
      </c>
      <c r="K23" s="142">
        <v>7.2</v>
      </c>
      <c r="L23" s="142">
        <v>10</v>
      </c>
    </row>
    <row r="24" spans="2:12" ht="12.75" customHeight="1">
      <c r="B24" s="140"/>
      <c r="C24" s="140"/>
      <c r="D24" s="140"/>
      <c r="E24" s="140"/>
      <c r="F24" s="140" t="s">
        <v>393</v>
      </c>
      <c r="H24" s="109">
        <v>202</v>
      </c>
      <c r="I24" s="110">
        <v>3</v>
      </c>
      <c r="J24" s="110">
        <v>259</v>
      </c>
      <c r="K24" s="142">
        <v>1.2</v>
      </c>
      <c r="L24" s="142">
        <v>1.6</v>
      </c>
    </row>
    <row r="25" spans="2:12" ht="12.75" customHeight="1">
      <c r="B25" s="140"/>
      <c r="C25" s="140"/>
      <c r="D25" s="140"/>
      <c r="E25" s="140"/>
      <c r="F25" s="140" t="s">
        <v>394</v>
      </c>
      <c r="H25" s="109">
        <v>79</v>
      </c>
      <c r="I25" s="110">
        <v>3</v>
      </c>
      <c r="J25" s="110">
        <v>119</v>
      </c>
      <c r="K25" s="142">
        <v>0.8</v>
      </c>
      <c r="L25" s="142">
        <v>1.2</v>
      </c>
    </row>
    <row r="26" spans="2:12" ht="12.75" customHeight="1">
      <c r="B26" s="140"/>
      <c r="C26" s="140"/>
      <c r="D26" s="140"/>
      <c r="E26" s="140"/>
      <c r="F26" s="140" t="s">
        <v>395</v>
      </c>
      <c r="H26" s="109">
        <v>167</v>
      </c>
      <c r="I26" s="110">
        <v>2</v>
      </c>
      <c r="J26" s="110">
        <v>226</v>
      </c>
      <c r="K26" s="142">
        <v>6.1</v>
      </c>
      <c r="L26" s="142">
        <v>8.3</v>
      </c>
    </row>
    <row r="27" spans="2:12" ht="12.75" customHeight="1">
      <c r="B27" s="140"/>
      <c r="C27" s="140"/>
      <c r="D27" s="140"/>
      <c r="E27" s="140"/>
      <c r="F27" s="140" t="s">
        <v>396</v>
      </c>
      <c r="H27" s="109">
        <v>46</v>
      </c>
      <c r="I27" s="110">
        <v>0</v>
      </c>
      <c r="J27" s="110">
        <v>59</v>
      </c>
      <c r="K27" s="142">
        <v>0.9</v>
      </c>
      <c r="L27" s="142">
        <v>1.2</v>
      </c>
    </row>
    <row r="28" spans="2:12" ht="12.75" customHeight="1">
      <c r="B28" s="140"/>
      <c r="C28" s="140"/>
      <c r="D28" s="140"/>
      <c r="E28" s="140"/>
      <c r="F28" s="140" t="s">
        <v>397</v>
      </c>
      <c r="H28" s="109">
        <v>1</v>
      </c>
      <c r="I28" s="110">
        <v>0</v>
      </c>
      <c r="J28" s="110">
        <v>1</v>
      </c>
      <c r="K28" s="142">
        <v>0</v>
      </c>
      <c r="L28" s="142">
        <v>0</v>
      </c>
    </row>
    <row r="29" spans="2:12" ht="12.75" customHeight="1">
      <c r="B29" s="140"/>
      <c r="C29" s="140"/>
      <c r="D29" s="140"/>
      <c r="E29" s="140"/>
      <c r="F29" s="140" t="s">
        <v>398</v>
      </c>
      <c r="H29" s="109">
        <v>6</v>
      </c>
      <c r="I29" s="110">
        <v>0</v>
      </c>
      <c r="J29" s="110">
        <v>10</v>
      </c>
      <c r="K29" s="142">
        <v>0.1</v>
      </c>
      <c r="L29" s="142">
        <v>0.2</v>
      </c>
    </row>
    <row r="30" spans="2:12" ht="12.75" customHeight="1">
      <c r="B30" s="140"/>
      <c r="C30" s="140"/>
      <c r="D30" s="140"/>
      <c r="E30" s="140"/>
      <c r="F30" s="140" t="s">
        <v>399</v>
      </c>
      <c r="H30" s="109">
        <v>31</v>
      </c>
      <c r="I30" s="110">
        <v>0</v>
      </c>
      <c r="J30" s="110">
        <v>46</v>
      </c>
      <c r="K30" s="142">
        <v>0.5</v>
      </c>
      <c r="L30" s="142">
        <v>0.8</v>
      </c>
    </row>
    <row r="31" spans="2:12" ht="12.75" customHeight="1">
      <c r="B31" s="140"/>
      <c r="C31" s="140"/>
      <c r="D31" s="140"/>
      <c r="E31" s="140"/>
      <c r="F31" s="140" t="s">
        <v>400</v>
      </c>
      <c r="H31" s="109">
        <v>26</v>
      </c>
      <c r="I31" s="110">
        <v>2</v>
      </c>
      <c r="J31" s="110">
        <v>42</v>
      </c>
      <c r="K31" s="142">
        <v>1.3</v>
      </c>
      <c r="L31" s="142">
        <v>2.2</v>
      </c>
    </row>
    <row r="32" spans="2:12" ht="12.75" customHeight="1">
      <c r="B32" s="140"/>
      <c r="C32" s="140"/>
      <c r="D32" s="140"/>
      <c r="E32" s="140"/>
      <c r="F32" s="140" t="s">
        <v>401</v>
      </c>
      <c r="H32" s="109">
        <v>49</v>
      </c>
      <c r="I32" s="110">
        <v>1</v>
      </c>
      <c r="J32" s="110">
        <v>67</v>
      </c>
      <c r="K32" s="142">
        <v>1.1</v>
      </c>
      <c r="L32" s="142">
        <v>1.5</v>
      </c>
    </row>
    <row r="33" spans="2:12" ht="12.75" customHeight="1">
      <c r="B33" s="140"/>
      <c r="C33" s="140"/>
      <c r="D33" s="140"/>
      <c r="E33" s="140"/>
      <c r="F33" s="140" t="s">
        <v>402</v>
      </c>
      <c r="H33" s="109">
        <v>97</v>
      </c>
      <c r="I33" s="110">
        <v>0</v>
      </c>
      <c r="J33" s="110">
        <v>135</v>
      </c>
      <c r="K33" s="142">
        <v>0.8</v>
      </c>
      <c r="L33" s="142">
        <v>1.1</v>
      </c>
    </row>
    <row r="34" spans="2:12" ht="12.75" customHeight="1">
      <c r="B34" s="140"/>
      <c r="C34" s="140"/>
      <c r="D34" s="140"/>
      <c r="E34" s="140"/>
      <c r="F34" s="140" t="s">
        <v>403</v>
      </c>
      <c r="H34" s="109">
        <v>3</v>
      </c>
      <c r="I34" s="110">
        <v>0</v>
      </c>
      <c r="J34" s="110">
        <v>4</v>
      </c>
      <c r="K34" s="142">
        <v>1.1</v>
      </c>
      <c r="L34" s="142">
        <v>1.4</v>
      </c>
    </row>
    <row r="35" spans="2:12" ht="12.75" customHeight="1">
      <c r="B35" s="140"/>
      <c r="C35" s="140"/>
      <c r="D35" s="140"/>
      <c r="E35" s="140"/>
      <c r="F35" s="140" t="s">
        <v>404</v>
      </c>
      <c r="H35" s="109">
        <v>22</v>
      </c>
      <c r="I35" s="110">
        <v>1</v>
      </c>
      <c r="J35" s="110">
        <v>38</v>
      </c>
      <c r="K35" s="142">
        <v>0.4</v>
      </c>
      <c r="L35" s="142">
        <v>0.7</v>
      </c>
    </row>
    <row r="36" spans="2:12" ht="12.75" customHeight="1">
      <c r="B36" s="140"/>
      <c r="C36" s="140"/>
      <c r="D36" s="140"/>
      <c r="E36" s="140"/>
      <c r="F36" s="140" t="s">
        <v>405</v>
      </c>
      <c r="H36" s="109">
        <v>18</v>
      </c>
      <c r="I36" s="110">
        <v>1</v>
      </c>
      <c r="J36" s="110">
        <v>31</v>
      </c>
      <c r="K36" s="142">
        <v>0.5</v>
      </c>
      <c r="L36" s="142">
        <v>0.9</v>
      </c>
    </row>
    <row r="37" spans="2:12" ht="12.75" customHeight="1">
      <c r="B37" s="140"/>
      <c r="C37" s="140"/>
      <c r="D37" s="140"/>
      <c r="E37" s="140"/>
      <c r="F37" s="140"/>
      <c r="H37" s="109"/>
      <c r="I37" s="110"/>
      <c r="J37" s="110"/>
      <c r="K37" s="142"/>
      <c r="L37" s="142"/>
    </row>
    <row r="38" spans="2:12" s="99" customFormat="1" ht="12.75" customHeight="1">
      <c r="B38" s="244" t="s">
        <v>406</v>
      </c>
      <c r="C38" s="244"/>
      <c r="D38" s="244"/>
      <c r="E38" s="244"/>
      <c r="F38" s="244"/>
      <c r="H38" s="113">
        <f>SUM(H39:H62)</f>
        <v>2671</v>
      </c>
      <c r="I38" s="103">
        <f>SUM(I39:I62)</f>
        <v>30</v>
      </c>
      <c r="J38" s="103">
        <f>SUM(J39:J62)</f>
        <v>3703</v>
      </c>
      <c r="K38" s="335">
        <v>1.9</v>
      </c>
      <c r="L38" s="335">
        <v>2.6</v>
      </c>
    </row>
    <row r="39" spans="2:12" ht="12.75" customHeight="1">
      <c r="B39" s="140"/>
      <c r="C39" s="140" t="s">
        <v>407</v>
      </c>
      <c r="D39" s="140"/>
      <c r="E39" s="240" t="s">
        <v>408</v>
      </c>
      <c r="F39" s="240"/>
      <c r="H39" s="109">
        <v>265</v>
      </c>
      <c r="I39" s="110">
        <v>0</v>
      </c>
      <c r="J39" s="110">
        <v>373</v>
      </c>
      <c r="K39" s="142">
        <v>7</v>
      </c>
      <c r="L39" s="142">
        <v>9.9</v>
      </c>
    </row>
    <row r="40" spans="2:12" ht="12.75" customHeight="1">
      <c r="B40" s="140"/>
      <c r="C40" s="140" t="s">
        <v>409</v>
      </c>
      <c r="D40" s="140"/>
      <c r="E40" s="240" t="s">
        <v>410</v>
      </c>
      <c r="F40" s="240"/>
      <c r="H40" s="109">
        <v>18</v>
      </c>
      <c r="I40" s="110">
        <v>0</v>
      </c>
      <c r="J40" s="110">
        <v>25</v>
      </c>
      <c r="K40" s="142">
        <v>1.7</v>
      </c>
      <c r="L40" s="142">
        <v>2.3</v>
      </c>
    </row>
    <row r="41" spans="2:12" ht="12.75" customHeight="1">
      <c r="B41" s="140"/>
      <c r="C41" s="140" t="s">
        <v>411</v>
      </c>
      <c r="D41" s="140"/>
      <c r="E41" s="240" t="s">
        <v>412</v>
      </c>
      <c r="F41" s="240"/>
      <c r="H41" s="109">
        <v>54</v>
      </c>
      <c r="I41" s="110">
        <v>0</v>
      </c>
      <c r="J41" s="110">
        <v>68</v>
      </c>
      <c r="K41" s="142">
        <v>11.5</v>
      </c>
      <c r="L41" s="142">
        <v>14.5</v>
      </c>
    </row>
    <row r="42" spans="2:12" ht="12.75" customHeight="1">
      <c r="B42" s="140"/>
      <c r="C42" s="140" t="s">
        <v>413</v>
      </c>
      <c r="D42" s="140"/>
      <c r="E42" s="240" t="s">
        <v>414</v>
      </c>
      <c r="F42" s="240"/>
      <c r="H42" s="109">
        <v>15</v>
      </c>
      <c r="I42" s="110">
        <v>0</v>
      </c>
      <c r="J42" s="110">
        <v>18</v>
      </c>
      <c r="K42" s="142">
        <v>2.6</v>
      </c>
      <c r="L42" s="142">
        <v>3.2</v>
      </c>
    </row>
    <row r="43" spans="2:12" ht="12.75" customHeight="1">
      <c r="B43" s="140"/>
      <c r="C43" s="140" t="s">
        <v>415</v>
      </c>
      <c r="D43" s="140"/>
      <c r="E43" s="240" t="s">
        <v>416</v>
      </c>
      <c r="F43" s="240"/>
      <c r="H43" s="109">
        <v>72</v>
      </c>
      <c r="I43" s="110">
        <v>1</v>
      </c>
      <c r="J43" s="110">
        <v>100</v>
      </c>
      <c r="K43" s="142">
        <v>5.1</v>
      </c>
      <c r="L43" s="142">
        <v>7.1</v>
      </c>
    </row>
    <row r="44" spans="2:12" ht="12.75" customHeight="1">
      <c r="B44" s="140"/>
      <c r="C44" s="140" t="s">
        <v>417</v>
      </c>
      <c r="D44" s="140"/>
      <c r="E44" s="240" t="s">
        <v>418</v>
      </c>
      <c r="F44" s="240"/>
      <c r="H44" s="109">
        <v>173</v>
      </c>
      <c r="I44" s="110">
        <v>1</v>
      </c>
      <c r="J44" s="110">
        <v>227</v>
      </c>
      <c r="K44" s="142">
        <v>12.8</v>
      </c>
      <c r="L44" s="142">
        <v>16.9</v>
      </c>
    </row>
    <row r="45" spans="2:12" ht="12.75" customHeight="1">
      <c r="B45" s="140"/>
      <c r="C45" s="140" t="s">
        <v>419</v>
      </c>
      <c r="D45" s="140"/>
      <c r="E45" s="240" t="s">
        <v>420</v>
      </c>
      <c r="F45" s="240"/>
      <c r="H45" s="109">
        <v>164</v>
      </c>
      <c r="I45" s="110">
        <v>1</v>
      </c>
      <c r="J45" s="110">
        <v>262</v>
      </c>
      <c r="K45" s="142">
        <v>4.4</v>
      </c>
      <c r="L45" s="142">
        <v>7.1</v>
      </c>
    </row>
    <row r="46" spans="2:12" ht="12.75" customHeight="1">
      <c r="B46" s="140"/>
      <c r="C46" s="140" t="s">
        <v>421</v>
      </c>
      <c r="D46" s="140"/>
      <c r="E46" s="240" t="s">
        <v>422</v>
      </c>
      <c r="F46" s="240"/>
      <c r="H46" s="109">
        <v>7</v>
      </c>
      <c r="I46" s="110">
        <v>0</v>
      </c>
      <c r="J46" s="110">
        <v>7</v>
      </c>
      <c r="K46" s="142">
        <v>7</v>
      </c>
      <c r="L46" s="142">
        <v>7</v>
      </c>
    </row>
    <row r="47" spans="2:12" ht="12.75" customHeight="1">
      <c r="B47" s="140"/>
      <c r="C47" s="140" t="s">
        <v>423</v>
      </c>
      <c r="D47" s="140"/>
      <c r="E47" s="240" t="s">
        <v>424</v>
      </c>
      <c r="F47" s="240"/>
      <c r="H47" s="109">
        <v>202</v>
      </c>
      <c r="I47" s="110">
        <v>2</v>
      </c>
      <c r="J47" s="110">
        <v>280</v>
      </c>
      <c r="K47" s="142">
        <v>11.3</v>
      </c>
      <c r="L47" s="142">
        <v>15.8</v>
      </c>
    </row>
    <row r="48" spans="2:12" ht="12.75" customHeight="1">
      <c r="B48" s="140"/>
      <c r="C48" s="140" t="s">
        <v>425</v>
      </c>
      <c r="D48" s="140"/>
      <c r="E48" s="240" t="s">
        <v>426</v>
      </c>
      <c r="F48" s="240"/>
      <c r="H48" s="109">
        <v>128</v>
      </c>
      <c r="I48" s="110">
        <v>0</v>
      </c>
      <c r="J48" s="110">
        <v>210</v>
      </c>
      <c r="K48" s="142">
        <v>4.5</v>
      </c>
      <c r="L48" s="142">
        <v>7.4</v>
      </c>
    </row>
    <row r="49" spans="2:12" ht="12.75" customHeight="1">
      <c r="B49" s="140"/>
      <c r="C49" s="140" t="s">
        <v>427</v>
      </c>
      <c r="D49" s="140"/>
      <c r="E49" s="240" t="s">
        <v>428</v>
      </c>
      <c r="F49" s="240"/>
      <c r="H49" s="109">
        <v>20</v>
      </c>
      <c r="I49" s="110">
        <v>1</v>
      </c>
      <c r="J49" s="110">
        <v>21</v>
      </c>
      <c r="K49" s="142">
        <v>18.2</v>
      </c>
      <c r="L49" s="142">
        <v>20</v>
      </c>
    </row>
    <row r="50" spans="2:12" ht="12.75" customHeight="1">
      <c r="B50" s="140"/>
      <c r="C50" s="140" t="s">
        <v>429</v>
      </c>
      <c r="D50" s="140"/>
      <c r="E50" s="240" t="s">
        <v>430</v>
      </c>
      <c r="F50" s="240"/>
      <c r="H50" s="109">
        <v>12</v>
      </c>
      <c r="I50" s="110">
        <v>0</v>
      </c>
      <c r="J50" s="110">
        <v>15</v>
      </c>
      <c r="K50" s="142">
        <v>10</v>
      </c>
      <c r="L50" s="142">
        <v>12.5</v>
      </c>
    </row>
    <row r="51" spans="2:12" ht="12.75" customHeight="1">
      <c r="B51" s="140"/>
      <c r="C51" s="140" t="s">
        <v>431</v>
      </c>
      <c r="D51" s="140"/>
      <c r="E51" s="240" t="s">
        <v>432</v>
      </c>
      <c r="F51" s="240"/>
      <c r="H51" s="109">
        <v>36</v>
      </c>
      <c r="I51" s="110">
        <v>0</v>
      </c>
      <c r="J51" s="110">
        <v>44</v>
      </c>
      <c r="K51" s="142">
        <v>0.9</v>
      </c>
      <c r="L51" s="142">
        <v>1.1</v>
      </c>
    </row>
    <row r="52" spans="2:12" ht="12.75" customHeight="1">
      <c r="B52" s="140"/>
      <c r="C52" s="140" t="s">
        <v>433</v>
      </c>
      <c r="D52" s="140"/>
      <c r="E52" s="240" t="s">
        <v>434</v>
      </c>
      <c r="F52" s="240"/>
      <c r="H52" s="109">
        <v>49</v>
      </c>
      <c r="I52" s="110">
        <v>0</v>
      </c>
      <c r="J52" s="110">
        <v>68</v>
      </c>
      <c r="K52" s="142">
        <v>2.2</v>
      </c>
      <c r="L52" s="142">
        <v>3.1</v>
      </c>
    </row>
    <row r="53" spans="2:12" ht="12.75" customHeight="1">
      <c r="B53" s="140"/>
      <c r="C53" s="140" t="s">
        <v>435</v>
      </c>
      <c r="D53" s="140"/>
      <c r="E53" s="240" t="s">
        <v>436</v>
      </c>
      <c r="F53" s="240"/>
      <c r="H53" s="109">
        <v>68</v>
      </c>
      <c r="I53" s="110">
        <v>1</v>
      </c>
      <c r="J53" s="110">
        <v>81</v>
      </c>
      <c r="K53" s="142">
        <v>1.9</v>
      </c>
      <c r="L53" s="142">
        <v>2.2</v>
      </c>
    </row>
    <row r="54" spans="2:12" ht="12.75" customHeight="1">
      <c r="B54" s="140"/>
      <c r="C54" s="140" t="s">
        <v>437</v>
      </c>
      <c r="D54" s="140"/>
      <c r="E54" s="240" t="s">
        <v>438</v>
      </c>
      <c r="F54" s="240"/>
      <c r="H54" s="109">
        <v>261</v>
      </c>
      <c r="I54" s="110">
        <v>3</v>
      </c>
      <c r="J54" s="110">
        <v>361</v>
      </c>
      <c r="K54" s="142">
        <v>12.5</v>
      </c>
      <c r="L54" s="142">
        <v>17.4</v>
      </c>
    </row>
    <row r="55" spans="2:12" ht="12.75" customHeight="1">
      <c r="B55" s="140"/>
      <c r="C55" s="140" t="s">
        <v>439</v>
      </c>
      <c r="D55" s="140"/>
      <c r="E55" s="240" t="s">
        <v>440</v>
      </c>
      <c r="F55" s="240"/>
      <c r="H55" s="109">
        <v>102</v>
      </c>
      <c r="I55" s="110">
        <v>0</v>
      </c>
      <c r="J55" s="110">
        <v>139</v>
      </c>
      <c r="K55" s="142">
        <v>5.9</v>
      </c>
      <c r="L55" s="142">
        <v>8</v>
      </c>
    </row>
    <row r="56" spans="2:12" ht="12.75" customHeight="1">
      <c r="B56" s="140"/>
      <c r="C56" s="140" t="s">
        <v>441</v>
      </c>
      <c r="D56" s="140"/>
      <c r="E56" s="240" t="s">
        <v>442</v>
      </c>
      <c r="F56" s="240"/>
      <c r="H56" s="109">
        <v>59</v>
      </c>
      <c r="I56" s="110">
        <v>0</v>
      </c>
      <c r="J56" s="110">
        <v>77</v>
      </c>
      <c r="K56" s="142">
        <v>2.3</v>
      </c>
      <c r="L56" s="142">
        <v>3.1</v>
      </c>
    </row>
    <row r="57" spans="2:12" ht="12.75" customHeight="1">
      <c r="B57" s="140"/>
      <c r="C57" s="140" t="s">
        <v>443</v>
      </c>
      <c r="D57" s="140"/>
      <c r="E57" s="240" t="s">
        <v>444</v>
      </c>
      <c r="F57" s="240"/>
      <c r="H57" s="109">
        <v>55</v>
      </c>
      <c r="I57" s="110">
        <v>1</v>
      </c>
      <c r="J57" s="110">
        <v>80</v>
      </c>
      <c r="K57" s="142">
        <v>3</v>
      </c>
      <c r="L57" s="142">
        <v>4.5</v>
      </c>
    </row>
    <row r="58" spans="2:12" ht="12.75" customHeight="1">
      <c r="B58" s="140"/>
      <c r="C58" s="140" t="s">
        <v>445</v>
      </c>
      <c r="D58" s="140"/>
      <c r="E58" s="240" t="s">
        <v>446</v>
      </c>
      <c r="F58" s="240"/>
      <c r="H58" s="109">
        <v>58</v>
      </c>
      <c r="I58" s="110">
        <v>1</v>
      </c>
      <c r="J58" s="110">
        <v>73</v>
      </c>
      <c r="K58" s="142">
        <v>2.5</v>
      </c>
      <c r="L58" s="142">
        <v>3.2</v>
      </c>
    </row>
    <row r="59" spans="2:12" ht="12.75" customHeight="1">
      <c r="B59" s="140"/>
      <c r="C59" s="140" t="s">
        <v>447</v>
      </c>
      <c r="D59" s="140"/>
      <c r="E59" s="240" t="s">
        <v>448</v>
      </c>
      <c r="F59" s="240"/>
      <c r="H59" s="109">
        <v>174</v>
      </c>
      <c r="I59" s="110">
        <v>7</v>
      </c>
      <c r="J59" s="110">
        <v>227</v>
      </c>
      <c r="K59" s="142">
        <v>7.6</v>
      </c>
      <c r="L59" s="142">
        <v>10.2</v>
      </c>
    </row>
    <row r="60" spans="2:12" ht="12.75" customHeight="1">
      <c r="B60" s="140"/>
      <c r="C60" s="140" t="s">
        <v>449</v>
      </c>
      <c r="D60" s="140"/>
      <c r="E60" s="240" t="s">
        <v>450</v>
      </c>
      <c r="F60" s="240"/>
      <c r="H60" s="109">
        <v>81</v>
      </c>
      <c r="I60" s="110">
        <v>0</v>
      </c>
      <c r="J60" s="110">
        <v>109</v>
      </c>
      <c r="K60" s="142">
        <v>4.1</v>
      </c>
      <c r="L60" s="142">
        <v>5.6</v>
      </c>
    </row>
    <row r="61" spans="2:12" ht="12.75" customHeight="1">
      <c r="B61" s="140"/>
      <c r="C61" s="140" t="s">
        <v>451</v>
      </c>
      <c r="D61" s="140"/>
      <c r="E61" s="240" t="s">
        <v>452</v>
      </c>
      <c r="F61" s="240"/>
      <c r="H61" s="109">
        <v>56</v>
      </c>
      <c r="I61" s="110">
        <v>0</v>
      </c>
      <c r="J61" s="110">
        <v>67</v>
      </c>
      <c r="K61" s="142">
        <v>2.6</v>
      </c>
      <c r="L61" s="142">
        <v>3.1</v>
      </c>
    </row>
    <row r="62" spans="2:12" ht="12.75" customHeight="1">
      <c r="B62" s="140"/>
      <c r="C62" s="140"/>
      <c r="D62" s="140"/>
      <c r="E62" s="240" t="s">
        <v>86</v>
      </c>
      <c r="F62" s="240"/>
      <c r="H62" s="109">
        <v>542</v>
      </c>
      <c r="I62" s="110">
        <v>11</v>
      </c>
      <c r="J62" s="110">
        <v>771</v>
      </c>
      <c r="K62" s="142">
        <v>0.5</v>
      </c>
      <c r="L62" s="142">
        <v>0.8</v>
      </c>
    </row>
    <row r="63" spans="5:8" ht="5.25" customHeight="1" thickBot="1">
      <c r="E63" s="337"/>
      <c r="F63" s="337"/>
      <c r="H63" s="120"/>
    </row>
    <row r="64" spans="1:12" ht="15" customHeight="1">
      <c r="A64" s="115" t="s">
        <v>369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</row>
    <row r="65" spans="1:12" ht="14.25" thickBot="1">
      <c r="A65" s="84"/>
      <c r="L65" s="84"/>
    </row>
    <row r="66" spans="1:12" ht="14.25" thickTop="1">
      <c r="A66" s="280" t="s">
        <v>2</v>
      </c>
      <c r="B66" s="280"/>
      <c r="C66" s="280"/>
      <c r="D66" s="280"/>
      <c r="E66" s="280"/>
      <c r="F66" s="280"/>
      <c r="G66" s="280"/>
      <c r="H66" s="282" t="s">
        <v>374</v>
      </c>
      <c r="I66" s="282" t="s">
        <v>80</v>
      </c>
      <c r="J66" s="282" t="s">
        <v>375</v>
      </c>
      <c r="K66" s="332" t="s">
        <v>376</v>
      </c>
      <c r="L66" s="333"/>
    </row>
    <row r="67" spans="1:12" ht="13.5">
      <c r="A67" s="317"/>
      <c r="B67" s="317"/>
      <c r="C67" s="317"/>
      <c r="D67" s="317"/>
      <c r="E67" s="317"/>
      <c r="F67" s="317"/>
      <c r="G67" s="317"/>
      <c r="H67" s="288"/>
      <c r="I67" s="288"/>
      <c r="J67" s="288"/>
      <c r="K67" s="334" t="s">
        <v>377</v>
      </c>
      <c r="L67" s="334" t="s">
        <v>378</v>
      </c>
    </row>
    <row r="68" ht="5.25" customHeight="1">
      <c r="H68" s="98"/>
    </row>
    <row r="69" spans="2:12" s="99" customFormat="1" ht="18" customHeight="1">
      <c r="B69" s="244" t="s">
        <v>453</v>
      </c>
      <c r="C69" s="244"/>
      <c r="D69" s="244"/>
      <c r="E69" s="244"/>
      <c r="F69" s="244"/>
      <c r="H69" s="113">
        <f>SUM(H70:H103)</f>
        <v>1708</v>
      </c>
      <c r="I69" s="122">
        <f>SUM(I70:I103)</f>
        <v>32</v>
      </c>
      <c r="J69" s="122">
        <f>SUM(J70:J103)</f>
        <v>2307</v>
      </c>
      <c r="K69" s="335">
        <v>1</v>
      </c>
      <c r="L69" s="335">
        <v>1.4</v>
      </c>
    </row>
    <row r="70" spans="2:12" ht="18" customHeight="1">
      <c r="B70" s="140"/>
      <c r="C70" s="140" t="s">
        <v>454</v>
      </c>
      <c r="D70" s="140"/>
      <c r="E70" s="240" t="s">
        <v>455</v>
      </c>
      <c r="F70" s="240"/>
      <c r="H70" s="109">
        <v>44</v>
      </c>
      <c r="I70" s="110">
        <v>1</v>
      </c>
      <c r="J70" s="110">
        <v>62</v>
      </c>
      <c r="K70" s="142">
        <v>4</v>
      </c>
      <c r="L70" s="142">
        <v>5.7</v>
      </c>
    </row>
    <row r="71" spans="2:12" ht="18" customHeight="1">
      <c r="B71" s="140"/>
      <c r="C71" s="140" t="s">
        <v>456</v>
      </c>
      <c r="D71" s="140"/>
      <c r="E71" s="240" t="s">
        <v>457</v>
      </c>
      <c r="F71" s="240"/>
      <c r="H71" s="109">
        <v>142</v>
      </c>
      <c r="I71" s="110">
        <v>3</v>
      </c>
      <c r="J71" s="110">
        <v>191</v>
      </c>
      <c r="K71" s="142">
        <v>11.1</v>
      </c>
      <c r="L71" s="142">
        <v>15.2</v>
      </c>
    </row>
    <row r="72" spans="2:12" ht="18" customHeight="1">
      <c r="B72" s="140"/>
      <c r="C72" s="140" t="s">
        <v>458</v>
      </c>
      <c r="D72" s="140"/>
      <c r="E72" s="240" t="s">
        <v>459</v>
      </c>
      <c r="F72" s="240"/>
      <c r="H72" s="109">
        <v>68</v>
      </c>
      <c r="I72" s="110">
        <v>1</v>
      </c>
      <c r="J72" s="110">
        <v>83</v>
      </c>
      <c r="K72" s="142">
        <v>7.4</v>
      </c>
      <c r="L72" s="142">
        <v>9.1</v>
      </c>
    </row>
    <row r="73" spans="2:12" ht="18" customHeight="1">
      <c r="B73" s="140"/>
      <c r="C73" s="140" t="s">
        <v>460</v>
      </c>
      <c r="D73" s="140"/>
      <c r="E73" s="240" t="s">
        <v>461</v>
      </c>
      <c r="F73" s="240"/>
      <c r="H73" s="109">
        <v>41</v>
      </c>
      <c r="I73" s="110">
        <v>0</v>
      </c>
      <c r="J73" s="110">
        <v>52</v>
      </c>
      <c r="K73" s="142">
        <v>6.8</v>
      </c>
      <c r="L73" s="142">
        <v>8.7</v>
      </c>
    </row>
    <row r="74" spans="2:12" ht="18" customHeight="1">
      <c r="B74" s="140"/>
      <c r="C74" s="140" t="s">
        <v>462</v>
      </c>
      <c r="D74" s="140"/>
      <c r="E74" s="240" t="s">
        <v>463</v>
      </c>
      <c r="F74" s="240"/>
      <c r="H74" s="109">
        <v>25</v>
      </c>
      <c r="I74" s="110">
        <v>0</v>
      </c>
      <c r="J74" s="110">
        <v>33</v>
      </c>
      <c r="K74" s="142">
        <v>2</v>
      </c>
      <c r="L74" s="142">
        <v>2.6</v>
      </c>
    </row>
    <row r="75" spans="2:12" ht="18" customHeight="1">
      <c r="B75" s="140"/>
      <c r="C75" s="140" t="s">
        <v>464</v>
      </c>
      <c r="D75" s="140"/>
      <c r="E75" s="240" t="s">
        <v>465</v>
      </c>
      <c r="F75" s="240"/>
      <c r="H75" s="109">
        <v>34</v>
      </c>
      <c r="I75" s="110">
        <v>0</v>
      </c>
      <c r="J75" s="110">
        <v>47</v>
      </c>
      <c r="K75" s="142">
        <v>1.9</v>
      </c>
      <c r="L75" s="142">
        <v>2.6</v>
      </c>
    </row>
    <row r="76" spans="2:12" ht="18" customHeight="1">
      <c r="B76" s="140"/>
      <c r="C76" s="140" t="s">
        <v>466</v>
      </c>
      <c r="D76" s="140"/>
      <c r="E76" s="240" t="s">
        <v>467</v>
      </c>
      <c r="F76" s="240"/>
      <c r="H76" s="109">
        <v>35</v>
      </c>
      <c r="I76" s="110">
        <v>1</v>
      </c>
      <c r="J76" s="110">
        <v>47</v>
      </c>
      <c r="K76" s="142">
        <v>4.7</v>
      </c>
      <c r="L76" s="142">
        <v>6.5</v>
      </c>
    </row>
    <row r="77" spans="2:12" ht="18" customHeight="1">
      <c r="B77" s="140"/>
      <c r="C77" s="140" t="s">
        <v>468</v>
      </c>
      <c r="D77" s="140"/>
      <c r="E77" s="240" t="s">
        <v>469</v>
      </c>
      <c r="F77" s="240"/>
      <c r="H77" s="109">
        <v>12</v>
      </c>
      <c r="I77" s="110">
        <v>0</v>
      </c>
      <c r="J77" s="110">
        <v>21</v>
      </c>
      <c r="K77" s="142">
        <v>3.8</v>
      </c>
      <c r="L77" s="142">
        <v>6.6</v>
      </c>
    </row>
    <row r="78" spans="2:12" ht="18" customHeight="1">
      <c r="B78" s="140"/>
      <c r="C78" s="140" t="s">
        <v>470</v>
      </c>
      <c r="D78" s="140"/>
      <c r="E78" s="240" t="s">
        <v>471</v>
      </c>
      <c r="F78" s="240"/>
      <c r="H78" s="109">
        <v>49</v>
      </c>
      <c r="I78" s="110">
        <v>0</v>
      </c>
      <c r="J78" s="110">
        <v>74</v>
      </c>
      <c r="K78" s="142">
        <v>7.1</v>
      </c>
      <c r="L78" s="142">
        <v>10.7</v>
      </c>
    </row>
    <row r="79" spans="2:12" ht="18" customHeight="1">
      <c r="B79" s="140"/>
      <c r="C79" s="140" t="s">
        <v>472</v>
      </c>
      <c r="D79" s="140"/>
      <c r="E79" s="240" t="s">
        <v>467</v>
      </c>
      <c r="F79" s="240"/>
      <c r="H79" s="109">
        <v>5</v>
      </c>
      <c r="I79" s="110">
        <v>0</v>
      </c>
      <c r="J79" s="110">
        <v>7</v>
      </c>
      <c r="K79" s="142">
        <v>0.5</v>
      </c>
      <c r="L79" s="142">
        <v>0.7</v>
      </c>
    </row>
    <row r="80" spans="2:12" ht="18" customHeight="1">
      <c r="B80" s="140"/>
      <c r="C80" s="140" t="s">
        <v>473</v>
      </c>
      <c r="D80" s="140"/>
      <c r="E80" s="240" t="s">
        <v>474</v>
      </c>
      <c r="F80" s="240"/>
      <c r="H80" s="109">
        <v>16</v>
      </c>
      <c r="I80" s="110">
        <v>0</v>
      </c>
      <c r="J80" s="110">
        <v>17</v>
      </c>
      <c r="K80" s="142">
        <v>8.9</v>
      </c>
      <c r="L80" s="142">
        <v>9.4</v>
      </c>
    </row>
    <row r="81" spans="2:12" ht="18" customHeight="1">
      <c r="B81" s="140"/>
      <c r="C81" s="140" t="s">
        <v>475</v>
      </c>
      <c r="D81" s="140"/>
      <c r="E81" s="240" t="s">
        <v>476</v>
      </c>
      <c r="F81" s="240"/>
      <c r="H81" s="109">
        <v>59</v>
      </c>
      <c r="I81" s="110">
        <v>2</v>
      </c>
      <c r="J81" s="110">
        <v>69</v>
      </c>
      <c r="K81" s="142">
        <v>5.2</v>
      </c>
      <c r="L81" s="142">
        <v>6.2</v>
      </c>
    </row>
    <row r="82" spans="2:12" ht="18" customHeight="1">
      <c r="B82" s="140"/>
      <c r="C82" s="140" t="s">
        <v>477</v>
      </c>
      <c r="D82" s="140"/>
      <c r="E82" s="240" t="s">
        <v>478</v>
      </c>
      <c r="F82" s="240"/>
      <c r="H82" s="109">
        <v>42</v>
      </c>
      <c r="I82" s="110">
        <v>1</v>
      </c>
      <c r="J82" s="110">
        <v>54</v>
      </c>
      <c r="K82" s="142">
        <v>4.9</v>
      </c>
      <c r="L82" s="142">
        <v>6.5</v>
      </c>
    </row>
    <row r="83" spans="2:12" ht="18" customHeight="1">
      <c r="B83" s="140"/>
      <c r="C83" s="140" t="s">
        <v>479</v>
      </c>
      <c r="D83" s="140"/>
      <c r="E83" s="240" t="s">
        <v>480</v>
      </c>
      <c r="F83" s="240"/>
      <c r="H83" s="109">
        <v>22</v>
      </c>
      <c r="I83" s="110">
        <v>0</v>
      </c>
      <c r="J83" s="110">
        <v>25</v>
      </c>
      <c r="K83" s="142">
        <v>2.3</v>
      </c>
      <c r="L83" s="142">
        <v>2.6</v>
      </c>
    </row>
    <row r="84" spans="2:12" ht="18" customHeight="1">
      <c r="B84" s="140"/>
      <c r="C84" s="140" t="s">
        <v>481</v>
      </c>
      <c r="D84" s="140"/>
      <c r="E84" s="240" t="s">
        <v>482</v>
      </c>
      <c r="F84" s="240"/>
      <c r="H84" s="109">
        <v>15</v>
      </c>
      <c r="I84" s="110">
        <v>0</v>
      </c>
      <c r="J84" s="110">
        <v>19</v>
      </c>
      <c r="K84" s="142">
        <v>1.5</v>
      </c>
      <c r="L84" s="142">
        <v>1.9</v>
      </c>
    </row>
    <row r="85" spans="2:12" ht="18" customHeight="1">
      <c r="B85" s="140"/>
      <c r="C85" s="140" t="s">
        <v>483</v>
      </c>
      <c r="D85" s="140"/>
      <c r="E85" s="240" t="s">
        <v>484</v>
      </c>
      <c r="F85" s="240"/>
      <c r="H85" s="109">
        <v>46</v>
      </c>
      <c r="I85" s="110">
        <v>0</v>
      </c>
      <c r="J85" s="110">
        <v>60</v>
      </c>
      <c r="K85" s="142">
        <v>4.8</v>
      </c>
      <c r="L85" s="142">
        <v>6.3</v>
      </c>
    </row>
    <row r="86" spans="2:12" ht="18" customHeight="1">
      <c r="B86" s="140"/>
      <c r="C86" s="140" t="s">
        <v>485</v>
      </c>
      <c r="D86" s="140"/>
      <c r="E86" s="240" t="s">
        <v>486</v>
      </c>
      <c r="F86" s="240"/>
      <c r="H86" s="109">
        <v>18</v>
      </c>
      <c r="I86" s="110">
        <v>0</v>
      </c>
      <c r="J86" s="110">
        <v>31</v>
      </c>
      <c r="K86" s="142">
        <v>1.4</v>
      </c>
      <c r="L86" s="142">
        <v>2.4</v>
      </c>
    </row>
    <row r="87" spans="2:12" ht="18" customHeight="1">
      <c r="B87" s="140"/>
      <c r="C87" s="140" t="s">
        <v>487</v>
      </c>
      <c r="D87" s="140"/>
      <c r="E87" s="240" t="s">
        <v>488</v>
      </c>
      <c r="F87" s="240"/>
      <c r="H87" s="109">
        <v>25</v>
      </c>
      <c r="I87" s="110">
        <v>0</v>
      </c>
      <c r="J87" s="110">
        <v>40</v>
      </c>
      <c r="K87" s="142">
        <v>2.1</v>
      </c>
      <c r="L87" s="142">
        <v>3.4</v>
      </c>
    </row>
    <row r="88" spans="2:12" ht="18" customHeight="1">
      <c r="B88" s="140"/>
      <c r="C88" s="140" t="s">
        <v>489</v>
      </c>
      <c r="D88" s="140"/>
      <c r="E88" s="240" t="s">
        <v>490</v>
      </c>
      <c r="F88" s="240"/>
      <c r="H88" s="109">
        <v>11</v>
      </c>
      <c r="I88" s="110">
        <v>0</v>
      </c>
      <c r="J88" s="110">
        <v>15</v>
      </c>
      <c r="K88" s="142">
        <v>3.1</v>
      </c>
      <c r="L88" s="142">
        <v>4.3</v>
      </c>
    </row>
    <row r="89" spans="2:12" ht="18" customHeight="1">
      <c r="B89" s="140"/>
      <c r="C89" s="140" t="s">
        <v>491</v>
      </c>
      <c r="D89" s="140"/>
      <c r="E89" s="240" t="s">
        <v>492</v>
      </c>
      <c r="F89" s="240"/>
      <c r="H89" s="109">
        <v>17</v>
      </c>
      <c r="I89" s="110">
        <v>0</v>
      </c>
      <c r="J89" s="110">
        <v>21</v>
      </c>
      <c r="K89" s="142">
        <v>9.4</v>
      </c>
      <c r="L89" s="142">
        <v>11.7</v>
      </c>
    </row>
    <row r="90" spans="2:12" ht="18" customHeight="1">
      <c r="B90" s="140"/>
      <c r="C90" s="140" t="s">
        <v>493</v>
      </c>
      <c r="D90" s="140"/>
      <c r="E90" s="240" t="s">
        <v>494</v>
      </c>
      <c r="F90" s="240"/>
      <c r="H90" s="109">
        <v>25</v>
      </c>
      <c r="I90" s="110">
        <v>1</v>
      </c>
      <c r="J90" s="110">
        <v>32</v>
      </c>
      <c r="K90" s="142">
        <v>1.6</v>
      </c>
      <c r="L90" s="142">
        <v>2.1</v>
      </c>
    </row>
    <row r="91" spans="2:12" ht="18" customHeight="1">
      <c r="B91" s="140"/>
      <c r="C91" s="140" t="s">
        <v>495</v>
      </c>
      <c r="D91" s="140"/>
      <c r="E91" s="240" t="s">
        <v>496</v>
      </c>
      <c r="F91" s="240"/>
      <c r="H91" s="109">
        <v>20</v>
      </c>
      <c r="I91" s="110">
        <v>0</v>
      </c>
      <c r="J91" s="110">
        <v>27</v>
      </c>
      <c r="K91" s="142">
        <v>3.3</v>
      </c>
      <c r="L91" s="142">
        <v>4.4</v>
      </c>
    </row>
    <row r="92" spans="2:12" ht="18" customHeight="1">
      <c r="B92" s="140"/>
      <c r="C92" s="140" t="s">
        <v>497</v>
      </c>
      <c r="D92" s="140"/>
      <c r="E92" s="240" t="s">
        <v>498</v>
      </c>
      <c r="F92" s="240"/>
      <c r="H92" s="109">
        <v>29</v>
      </c>
      <c r="I92" s="110">
        <v>0</v>
      </c>
      <c r="J92" s="110">
        <v>33</v>
      </c>
      <c r="K92" s="142">
        <v>2.5</v>
      </c>
      <c r="L92" s="142">
        <v>2.8</v>
      </c>
    </row>
    <row r="93" spans="2:12" ht="18" customHeight="1">
      <c r="B93" s="140"/>
      <c r="C93" s="140" t="s">
        <v>499</v>
      </c>
      <c r="D93" s="140"/>
      <c r="E93" s="240" t="s">
        <v>500</v>
      </c>
      <c r="F93" s="240"/>
      <c r="H93" s="109">
        <v>11</v>
      </c>
      <c r="I93" s="110">
        <v>0</v>
      </c>
      <c r="J93" s="110">
        <v>18</v>
      </c>
      <c r="K93" s="142">
        <v>1.4</v>
      </c>
      <c r="L93" s="142">
        <v>2.3</v>
      </c>
    </row>
    <row r="94" spans="2:12" ht="18" customHeight="1">
      <c r="B94" s="140"/>
      <c r="C94" s="140" t="s">
        <v>501</v>
      </c>
      <c r="D94" s="140"/>
      <c r="E94" s="240" t="s">
        <v>502</v>
      </c>
      <c r="F94" s="240"/>
      <c r="H94" s="109">
        <v>14</v>
      </c>
      <c r="I94" s="110">
        <v>0</v>
      </c>
      <c r="J94" s="110">
        <v>19</v>
      </c>
      <c r="K94" s="142">
        <v>2.3</v>
      </c>
      <c r="L94" s="142">
        <v>3.1</v>
      </c>
    </row>
    <row r="95" spans="2:12" ht="18" customHeight="1">
      <c r="B95" s="140"/>
      <c r="C95" s="140" t="s">
        <v>503</v>
      </c>
      <c r="D95" s="140"/>
      <c r="E95" s="240" t="s">
        <v>504</v>
      </c>
      <c r="F95" s="240"/>
      <c r="H95" s="109">
        <v>15</v>
      </c>
      <c r="I95" s="110">
        <v>2</v>
      </c>
      <c r="J95" s="110">
        <v>20</v>
      </c>
      <c r="K95" s="142">
        <v>2.3</v>
      </c>
      <c r="L95" s="142">
        <v>3.4</v>
      </c>
    </row>
    <row r="96" spans="2:12" ht="18" customHeight="1">
      <c r="B96" s="140"/>
      <c r="C96" s="140" t="s">
        <v>505</v>
      </c>
      <c r="D96" s="140"/>
      <c r="E96" s="240" t="s">
        <v>506</v>
      </c>
      <c r="F96" s="240"/>
      <c r="H96" s="109">
        <v>30</v>
      </c>
      <c r="I96" s="110">
        <v>1</v>
      </c>
      <c r="J96" s="110">
        <v>35</v>
      </c>
      <c r="K96" s="142">
        <v>1.5</v>
      </c>
      <c r="L96" s="142">
        <v>1.8</v>
      </c>
    </row>
    <row r="97" spans="2:12" ht="18" customHeight="1">
      <c r="B97" s="140"/>
      <c r="C97" s="140" t="s">
        <v>507</v>
      </c>
      <c r="D97" s="140"/>
      <c r="E97" s="240" t="s">
        <v>508</v>
      </c>
      <c r="F97" s="240"/>
      <c r="H97" s="109">
        <v>13</v>
      </c>
      <c r="I97" s="110">
        <v>0</v>
      </c>
      <c r="J97" s="110">
        <v>21</v>
      </c>
      <c r="K97" s="142">
        <v>1.6</v>
      </c>
      <c r="L97" s="142">
        <v>2.5</v>
      </c>
    </row>
    <row r="98" spans="2:12" ht="18" customHeight="1">
      <c r="B98" s="140"/>
      <c r="C98" s="140" t="s">
        <v>509</v>
      </c>
      <c r="D98" s="140"/>
      <c r="E98" s="240" t="s">
        <v>510</v>
      </c>
      <c r="F98" s="240"/>
      <c r="H98" s="109">
        <v>13</v>
      </c>
      <c r="I98" s="110">
        <v>0</v>
      </c>
      <c r="J98" s="110">
        <v>18</v>
      </c>
      <c r="K98" s="142">
        <v>1.1</v>
      </c>
      <c r="L98" s="142">
        <v>1.5</v>
      </c>
    </row>
    <row r="99" spans="2:12" ht="18" customHeight="1">
      <c r="B99" s="140"/>
      <c r="C99" s="140" t="s">
        <v>511</v>
      </c>
      <c r="D99" s="140"/>
      <c r="E99" s="240" t="s">
        <v>512</v>
      </c>
      <c r="F99" s="240"/>
      <c r="H99" s="109">
        <v>55</v>
      </c>
      <c r="I99" s="110">
        <v>1</v>
      </c>
      <c r="J99" s="110">
        <v>73</v>
      </c>
      <c r="K99" s="142">
        <v>2.4</v>
      </c>
      <c r="L99" s="142">
        <v>3.2</v>
      </c>
    </row>
    <row r="100" spans="2:12" ht="18" customHeight="1">
      <c r="B100" s="140"/>
      <c r="C100" s="140" t="s">
        <v>513</v>
      </c>
      <c r="D100" s="140"/>
      <c r="E100" s="240" t="s">
        <v>514</v>
      </c>
      <c r="F100" s="240"/>
      <c r="H100" s="109">
        <v>12</v>
      </c>
      <c r="I100" s="110">
        <v>0</v>
      </c>
      <c r="J100" s="110">
        <v>16</v>
      </c>
      <c r="K100" s="142">
        <v>1.7</v>
      </c>
      <c r="L100" s="142">
        <v>2.3</v>
      </c>
    </row>
    <row r="101" spans="2:12" ht="18" customHeight="1">
      <c r="B101" s="140"/>
      <c r="C101" s="140" t="s">
        <v>515</v>
      </c>
      <c r="D101" s="140"/>
      <c r="E101" s="240" t="s">
        <v>516</v>
      </c>
      <c r="F101" s="240"/>
      <c r="H101" s="109">
        <v>22</v>
      </c>
      <c r="I101" s="110">
        <v>1</v>
      </c>
      <c r="J101" s="110">
        <v>29</v>
      </c>
      <c r="K101" s="142">
        <v>3.9</v>
      </c>
      <c r="L101" s="142">
        <v>5.3</v>
      </c>
    </row>
    <row r="102" spans="2:12" ht="18" customHeight="1">
      <c r="B102" s="140"/>
      <c r="C102" s="140" t="s">
        <v>517</v>
      </c>
      <c r="D102" s="140"/>
      <c r="E102" s="240" t="s">
        <v>518</v>
      </c>
      <c r="F102" s="240"/>
      <c r="H102" s="109">
        <v>12</v>
      </c>
      <c r="I102" s="110">
        <v>1</v>
      </c>
      <c r="J102" s="110">
        <v>12</v>
      </c>
      <c r="K102" s="142">
        <v>1.4</v>
      </c>
      <c r="L102" s="142">
        <v>1.5</v>
      </c>
    </row>
    <row r="103" spans="2:12" ht="18" customHeight="1">
      <c r="B103" s="140"/>
      <c r="C103" s="140"/>
      <c r="D103" s="140"/>
      <c r="E103" s="240" t="s">
        <v>86</v>
      </c>
      <c r="F103" s="240"/>
      <c r="H103" s="109">
        <v>711</v>
      </c>
      <c r="I103" s="110">
        <v>16</v>
      </c>
      <c r="J103" s="110">
        <v>986</v>
      </c>
      <c r="K103" s="142">
        <v>0.5</v>
      </c>
      <c r="L103" s="142">
        <v>0.8</v>
      </c>
    </row>
    <row r="104" spans="2:12" ht="6" customHeight="1">
      <c r="B104" s="140"/>
      <c r="C104" s="140"/>
      <c r="D104" s="140"/>
      <c r="E104" s="140"/>
      <c r="F104" s="140"/>
      <c r="H104" s="109"/>
      <c r="I104" s="110"/>
      <c r="J104" s="110"/>
      <c r="K104" s="142"/>
      <c r="L104" s="142"/>
    </row>
    <row r="105" spans="2:12" s="99" customFormat="1" ht="18" customHeight="1">
      <c r="B105" s="244" t="s">
        <v>519</v>
      </c>
      <c r="C105" s="244"/>
      <c r="D105" s="244"/>
      <c r="E105" s="244"/>
      <c r="F105" s="244"/>
      <c r="H105" s="113">
        <v>4788</v>
      </c>
      <c r="I105" s="103">
        <v>36</v>
      </c>
      <c r="J105" s="103">
        <v>6153</v>
      </c>
      <c r="K105" s="338">
        <v>0.3</v>
      </c>
      <c r="L105" s="338">
        <v>0.4</v>
      </c>
    </row>
    <row r="106" spans="2:12" s="99" customFormat="1" ht="6" customHeight="1">
      <c r="B106" s="199"/>
      <c r="C106" s="199"/>
      <c r="D106" s="199"/>
      <c r="E106" s="199"/>
      <c r="F106" s="199"/>
      <c r="H106" s="113"/>
      <c r="I106" s="103"/>
      <c r="J106" s="103"/>
      <c r="K106" s="338"/>
      <c r="L106" s="338"/>
    </row>
    <row r="107" spans="2:12" s="99" customFormat="1" ht="18" customHeight="1">
      <c r="B107" s="244" t="s">
        <v>520</v>
      </c>
      <c r="C107" s="244"/>
      <c r="D107" s="244"/>
      <c r="E107" s="244"/>
      <c r="F107" s="244"/>
      <c r="H107" s="113">
        <v>1316</v>
      </c>
      <c r="I107" s="103">
        <v>30</v>
      </c>
      <c r="J107" s="103">
        <v>1759</v>
      </c>
      <c r="K107" s="338"/>
      <c r="L107" s="338"/>
    </row>
    <row r="108" spans="2:12" s="99" customFormat="1" ht="6" customHeight="1">
      <c r="B108" s="199"/>
      <c r="C108" s="199"/>
      <c r="D108" s="199"/>
      <c r="E108" s="199"/>
      <c r="F108" s="199"/>
      <c r="H108" s="113"/>
      <c r="I108" s="103"/>
      <c r="J108" s="103"/>
      <c r="K108" s="335"/>
      <c r="L108" s="335"/>
    </row>
    <row r="109" spans="2:12" s="99" customFormat="1" ht="18" customHeight="1">
      <c r="B109" s="244" t="s">
        <v>86</v>
      </c>
      <c r="C109" s="244"/>
      <c r="D109" s="244"/>
      <c r="E109" s="244"/>
      <c r="F109" s="244"/>
      <c r="H109" s="113">
        <v>375</v>
      </c>
      <c r="I109" s="103">
        <v>1</v>
      </c>
      <c r="J109" s="103">
        <v>447</v>
      </c>
      <c r="K109" s="335" t="s">
        <v>521</v>
      </c>
      <c r="L109" s="335" t="s">
        <v>521</v>
      </c>
    </row>
    <row r="110" spans="5:8" ht="6" customHeight="1" thickBot="1">
      <c r="E110" s="337"/>
      <c r="F110" s="337"/>
      <c r="H110" s="114"/>
    </row>
    <row r="111" spans="1:12" ht="22.5" customHeight="1">
      <c r="A111" s="117"/>
      <c r="B111" s="117"/>
      <c r="C111" s="117"/>
      <c r="D111" s="117"/>
      <c r="E111" s="339"/>
      <c r="F111" s="339"/>
      <c r="G111" s="117"/>
      <c r="H111" s="117"/>
      <c r="I111" s="117"/>
      <c r="J111" s="117"/>
      <c r="K111" s="117"/>
      <c r="L111" s="117"/>
    </row>
    <row r="112" spans="5:6" ht="13.5">
      <c r="E112" s="337"/>
      <c r="F112" s="337"/>
    </row>
    <row r="113" spans="5:6" ht="13.5">
      <c r="E113" s="337"/>
      <c r="F113" s="337"/>
    </row>
    <row r="114" spans="5:6" ht="13.5">
      <c r="E114" s="337"/>
      <c r="F114" s="337"/>
    </row>
    <row r="115" spans="5:6" ht="13.5">
      <c r="E115" s="337"/>
      <c r="F115" s="337"/>
    </row>
    <row r="116" spans="5:6" ht="13.5">
      <c r="E116" s="337"/>
      <c r="F116" s="337"/>
    </row>
    <row r="117" spans="5:6" ht="13.5">
      <c r="E117" s="337"/>
      <c r="F117" s="337"/>
    </row>
    <row r="118" spans="5:6" ht="13.5">
      <c r="E118" s="337"/>
      <c r="F118" s="337"/>
    </row>
    <row r="119" spans="5:6" ht="13.5">
      <c r="E119" s="337"/>
      <c r="F119" s="337"/>
    </row>
    <row r="120" spans="5:6" ht="13.5">
      <c r="E120" s="337"/>
      <c r="F120" s="337"/>
    </row>
    <row r="121" spans="5:6" ht="13.5">
      <c r="E121" s="337"/>
      <c r="F121" s="337"/>
    </row>
    <row r="122" spans="5:6" ht="13.5">
      <c r="E122" s="337"/>
      <c r="F122" s="337"/>
    </row>
    <row r="123" spans="5:6" ht="13.5">
      <c r="E123" s="337"/>
      <c r="F123" s="337"/>
    </row>
    <row r="124" spans="5:6" ht="13.5">
      <c r="E124" s="337"/>
      <c r="F124" s="337"/>
    </row>
  </sheetData>
  <sheetProtection/>
  <mergeCells count="98">
    <mergeCell ref="E123:F123"/>
    <mergeCell ref="E124:F124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B105:F105"/>
    <mergeCell ref="K105:K107"/>
    <mergeCell ref="L105:L107"/>
    <mergeCell ref="B107:F107"/>
    <mergeCell ref="B109:F109"/>
    <mergeCell ref="E110:F110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K66:L66"/>
    <mergeCell ref="B69:F69"/>
    <mergeCell ref="E70:F70"/>
    <mergeCell ref="E71:F71"/>
    <mergeCell ref="E72:F72"/>
    <mergeCell ref="E73:F73"/>
    <mergeCell ref="E62:F62"/>
    <mergeCell ref="E63:F63"/>
    <mergeCell ref="A66:G67"/>
    <mergeCell ref="H66:H67"/>
    <mergeCell ref="I66:I67"/>
    <mergeCell ref="J66:J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4:F44"/>
    <mergeCell ref="E45:F45"/>
    <mergeCell ref="E46:F46"/>
    <mergeCell ref="E47:F47"/>
    <mergeCell ref="E48:F48"/>
    <mergeCell ref="E49:F49"/>
    <mergeCell ref="B38:F38"/>
    <mergeCell ref="E39:F39"/>
    <mergeCell ref="E40:F40"/>
    <mergeCell ref="E41:F41"/>
    <mergeCell ref="E42:F42"/>
    <mergeCell ref="E43:F43"/>
    <mergeCell ref="B9:F9"/>
    <mergeCell ref="C10:F10"/>
    <mergeCell ref="C11:F11"/>
    <mergeCell ref="C12:F12"/>
    <mergeCell ref="C13:F13"/>
    <mergeCell ref="B15:F15"/>
    <mergeCell ref="A4:G5"/>
    <mergeCell ref="H4:H5"/>
    <mergeCell ref="I4:I5"/>
    <mergeCell ref="J4:J5"/>
    <mergeCell ref="K4:L4"/>
    <mergeCell ref="B7:F7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M22" sqref="M22"/>
    </sheetView>
  </sheetViews>
  <sheetFormatPr defaultColWidth="9.00390625" defaultRowHeight="13.5"/>
  <cols>
    <col min="1" max="1" width="0.5" style="1" customWidth="1"/>
    <col min="2" max="2" width="2.625" style="1" customWidth="1"/>
    <col min="3" max="3" width="1.75390625" style="1" customWidth="1"/>
    <col min="4" max="4" width="3.125" style="1" customWidth="1"/>
    <col min="5" max="5" width="17.00390625" style="1" customWidth="1"/>
    <col min="6" max="6" width="1.00390625" style="1" customWidth="1"/>
    <col min="7" max="12" width="10.125" style="1" customWidth="1"/>
    <col min="13" max="16384" width="9.00390625" style="1" customWidth="1"/>
  </cols>
  <sheetData>
    <row r="1" ht="17.25">
      <c r="G1" s="83" t="s">
        <v>522</v>
      </c>
    </row>
    <row r="3" spans="11:12" ht="14.25" thickBot="1">
      <c r="K3" s="84"/>
      <c r="L3" s="252" t="s">
        <v>373</v>
      </c>
    </row>
    <row r="4" spans="1:12" ht="17.25" customHeight="1" thickTop="1">
      <c r="A4" s="280" t="s">
        <v>2</v>
      </c>
      <c r="B4" s="280"/>
      <c r="C4" s="280"/>
      <c r="D4" s="280"/>
      <c r="E4" s="280"/>
      <c r="F4" s="280"/>
      <c r="G4" s="332" t="s">
        <v>523</v>
      </c>
      <c r="H4" s="333"/>
      <c r="I4" s="332" t="s">
        <v>80</v>
      </c>
      <c r="J4" s="333"/>
      <c r="K4" s="332" t="s">
        <v>8</v>
      </c>
      <c r="L4" s="333"/>
    </row>
    <row r="5" spans="1:12" ht="17.25" customHeight="1">
      <c r="A5" s="317"/>
      <c r="B5" s="317"/>
      <c r="C5" s="317"/>
      <c r="D5" s="317"/>
      <c r="E5" s="317"/>
      <c r="F5" s="317"/>
      <c r="G5" s="334" t="s">
        <v>187</v>
      </c>
      <c r="H5" s="334" t="s">
        <v>188</v>
      </c>
      <c r="I5" s="334" t="s">
        <v>524</v>
      </c>
      <c r="J5" s="334" t="s">
        <v>188</v>
      </c>
      <c r="K5" s="334" t="s">
        <v>524</v>
      </c>
      <c r="L5" s="334" t="s">
        <v>188</v>
      </c>
    </row>
    <row r="6" spans="7:12" ht="15" customHeight="1">
      <c r="G6" s="340" t="s">
        <v>525</v>
      </c>
      <c r="H6" s="252" t="s">
        <v>526</v>
      </c>
      <c r="I6" s="252" t="s">
        <v>527</v>
      </c>
      <c r="J6" s="252" t="s">
        <v>526</v>
      </c>
      <c r="K6" s="252" t="s">
        <v>527</v>
      </c>
      <c r="L6" s="252" t="s">
        <v>526</v>
      </c>
    </row>
    <row r="7" spans="2:12" s="99" customFormat="1" ht="16.5" customHeight="1">
      <c r="B7" s="244" t="s">
        <v>87</v>
      </c>
      <c r="C7" s="244"/>
      <c r="D7" s="244"/>
      <c r="E7" s="244"/>
      <c r="G7" s="113">
        <f>SUM(G10:G39,G46:G48)</f>
        <v>14621</v>
      </c>
      <c r="H7" s="341">
        <v>100</v>
      </c>
      <c r="I7" s="122">
        <f>SUM(I10:I39,I46:I48)</f>
        <v>194</v>
      </c>
      <c r="J7" s="341">
        <v>100</v>
      </c>
      <c r="K7" s="122">
        <f>SUM(K10:K39,K46:K48)</f>
        <v>19985</v>
      </c>
      <c r="L7" s="341">
        <v>100</v>
      </c>
    </row>
    <row r="8" spans="2:12" ht="16.5" customHeight="1">
      <c r="B8" s="140"/>
      <c r="C8" s="140"/>
      <c r="D8" s="140"/>
      <c r="E8" s="140"/>
      <c r="G8" s="109"/>
      <c r="H8" s="342"/>
      <c r="I8" s="125"/>
      <c r="J8" s="342"/>
      <c r="K8" s="125"/>
      <c r="L8" s="342"/>
    </row>
    <row r="9" spans="2:12" s="99" customFormat="1" ht="16.5" customHeight="1">
      <c r="B9" s="199"/>
      <c r="C9" s="343"/>
      <c r="D9" s="244" t="s">
        <v>203</v>
      </c>
      <c r="E9" s="244"/>
      <c r="G9" s="113">
        <f>SUM(G10:G39,G46)</f>
        <v>14523</v>
      </c>
      <c r="H9" s="341">
        <f aca="true" t="shared" si="0" ref="H9:H46">G9/$G$9*100</f>
        <v>100</v>
      </c>
      <c r="I9" s="122">
        <f>SUM(I10:I39,I46)</f>
        <v>187</v>
      </c>
      <c r="J9" s="341">
        <f aca="true" t="shared" si="1" ref="J9:J46">I9/$I$9*100</f>
        <v>100</v>
      </c>
      <c r="K9" s="122">
        <f>SUM(K10:K39,K46)</f>
        <v>19891</v>
      </c>
      <c r="L9" s="341">
        <f aca="true" t="shared" si="2" ref="L9:L46">K9/$K$9*100</f>
        <v>100</v>
      </c>
    </row>
    <row r="10" spans="2:12" ht="16.5" customHeight="1">
      <c r="B10" s="344" t="s">
        <v>528</v>
      </c>
      <c r="C10" s="345"/>
      <c r="D10" s="240" t="s">
        <v>529</v>
      </c>
      <c r="E10" s="240"/>
      <c r="G10" s="109">
        <v>597</v>
      </c>
      <c r="H10" s="346">
        <f t="shared" si="0"/>
        <v>4.11072092542863</v>
      </c>
      <c r="I10" s="125">
        <v>8</v>
      </c>
      <c r="J10" s="346">
        <f t="shared" si="1"/>
        <v>4.27807486631016</v>
      </c>
      <c r="K10" s="125">
        <v>924</v>
      </c>
      <c r="L10" s="346">
        <f t="shared" si="2"/>
        <v>4.645316977527525</v>
      </c>
    </row>
    <row r="11" spans="2:12" ht="16.5" customHeight="1">
      <c r="B11" s="344"/>
      <c r="C11" s="345"/>
      <c r="D11" s="240" t="s">
        <v>530</v>
      </c>
      <c r="E11" s="240"/>
      <c r="G11" s="109">
        <v>11</v>
      </c>
      <c r="H11" s="346">
        <f t="shared" si="0"/>
        <v>0.07574192659918749</v>
      </c>
      <c r="I11" s="125">
        <v>0</v>
      </c>
      <c r="J11" s="346">
        <f t="shared" si="1"/>
        <v>0</v>
      </c>
      <c r="K11" s="125">
        <v>13</v>
      </c>
      <c r="L11" s="346">
        <f t="shared" si="2"/>
        <v>0.06535619124227038</v>
      </c>
    </row>
    <row r="12" spans="2:12" ht="16.5" customHeight="1">
      <c r="B12" s="344"/>
      <c r="C12" s="345"/>
      <c r="D12" s="240" t="s">
        <v>531</v>
      </c>
      <c r="E12" s="240"/>
      <c r="G12" s="109">
        <v>36</v>
      </c>
      <c r="H12" s="346">
        <f t="shared" si="0"/>
        <v>0.24788266887006816</v>
      </c>
      <c r="I12" s="125">
        <v>1</v>
      </c>
      <c r="J12" s="346">
        <f t="shared" si="1"/>
        <v>0.53475935828877</v>
      </c>
      <c r="K12" s="125">
        <v>50</v>
      </c>
      <c r="L12" s="346">
        <f t="shared" si="2"/>
        <v>0.2513699663164245</v>
      </c>
    </row>
    <row r="13" spans="2:12" ht="16.5" customHeight="1">
      <c r="B13" s="344"/>
      <c r="C13" s="345"/>
      <c r="D13" s="240" t="s">
        <v>532</v>
      </c>
      <c r="E13" s="240"/>
      <c r="G13" s="109">
        <v>17</v>
      </c>
      <c r="H13" s="346">
        <f t="shared" si="0"/>
        <v>0.11705570474419885</v>
      </c>
      <c r="I13" s="125">
        <v>0</v>
      </c>
      <c r="J13" s="346">
        <f t="shared" si="1"/>
        <v>0</v>
      </c>
      <c r="K13" s="125">
        <v>21</v>
      </c>
      <c r="L13" s="346">
        <f t="shared" si="2"/>
        <v>0.10557538585289829</v>
      </c>
    </row>
    <row r="14" spans="2:12" ht="16.5" customHeight="1">
      <c r="B14" s="344"/>
      <c r="C14" s="345"/>
      <c r="D14" s="240" t="s">
        <v>533</v>
      </c>
      <c r="E14" s="240"/>
      <c r="G14" s="109">
        <v>3</v>
      </c>
      <c r="H14" s="346">
        <f t="shared" si="0"/>
        <v>0.02065688907250568</v>
      </c>
      <c r="I14" s="125">
        <v>0</v>
      </c>
      <c r="J14" s="346">
        <f t="shared" si="1"/>
        <v>0</v>
      </c>
      <c r="K14" s="125">
        <v>6</v>
      </c>
      <c r="L14" s="346">
        <f t="shared" si="2"/>
        <v>0.030164395957970942</v>
      </c>
    </row>
    <row r="15" spans="2:12" ht="16.5" customHeight="1">
      <c r="B15" s="344"/>
      <c r="C15" s="345"/>
      <c r="D15" s="240" t="s">
        <v>534</v>
      </c>
      <c r="E15" s="240"/>
      <c r="G15" s="109">
        <v>178</v>
      </c>
      <c r="H15" s="346">
        <f t="shared" si="0"/>
        <v>1.2256420849686704</v>
      </c>
      <c r="I15" s="125">
        <v>26</v>
      </c>
      <c r="J15" s="346">
        <f t="shared" si="1"/>
        <v>13.903743315508022</v>
      </c>
      <c r="K15" s="125">
        <v>257</v>
      </c>
      <c r="L15" s="346">
        <f t="shared" si="2"/>
        <v>1.292041626866422</v>
      </c>
    </row>
    <row r="16" spans="2:12" ht="16.5" customHeight="1">
      <c r="B16" s="344"/>
      <c r="C16" s="345"/>
      <c r="D16" s="240" t="s">
        <v>535</v>
      </c>
      <c r="E16" s="240"/>
      <c r="G16" s="109">
        <v>208</v>
      </c>
      <c r="H16" s="346">
        <f t="shared" si="0"/>
        <v>1.4322109756937271</v>
      </c>
      <c r="I16" s="125">
        <v>4</v>
      </c>
      <c r="J16" s="346">
        <f t="shared" si="1"/>
        <v>2.13903743315508</v>
      </c>
      <c r="K16" s="125">
        <v>224</v>
      </c>
      <c r="L16" s="346">
        <f t="shared" si="2"/>
        <v>1.1261374490975817</v>
      </c>
    </row>
    <row r="17" spans="2:12" ht="16.5" customHeight="1">
      <c r="B17" s="344"/>
      <c r="C17" s="345"/>
      <c r="D17" s="240" t="s">
        <v>536</v>
      </c>
      <c r="E17" s="240"/>
      <c r="G17" s="109">
        <v>789</v>
      </c>
      <c r="H17" s="346">
        <f t="shared" si="0"/>
        <v>5.432761826068995</v>
      </c>
      <c r="I17" s="125">
        <v>0</v>
      </c>
      <c r="J17" s="346">
        <f t="shared" si="1"/>
        <v>0</v>
      </c>
      <c r="K17" s="125">
        <v>988</v>
      </c>
      <c r="L17" s="346">
        <f t="shared" si="2"/>
        <v>4.967070534412548</v>
      </c>
    </row>
    <row r="18" spans="2:12" ht="16.5" customHeight="1">
      <c r="B18" s="344"/>
      <c r="C18" s="345"/>
      <c r="D18" s="240" t="s">
        <v>537</v>
      </c>
      <c r="E18" s="240"/>
      <c r="G18" s="109">
        <v>65</v>
      </c>
      <c r="H18" s="346">
        <f t="shared" si="0"/>
        <v>0.4475659299042897</v>
      </c>
      <c r="I18" s="125">
        <v>0</v>
      </c>
      <c r="J18" s="346">
        <f t="shared" si="1"/>
        <v>0</v>
      </c>
      <c r="K18" s="125">
        <v>92</v>
      </c>
      <c r="L18" s="346">
        <f t="shared" si="2"/>
        <v>0.46252073802222116</v>
      </c>
    </row>
    <row r="19" spans="2:12" ht="16.5" customHeight="1">
      <c r="B19" s="344"/>
      <c r="C19" s="345"/>
      <c r="D19" s="240" t="s">
        <v>538</v>
      </c>
      <c r="E19" s="240"/>
      <c r="G19" s="109">
        <v>86</v>
      </c>
      <c r="H19" s="346">
        <f t="shared" si="0"/>
        <v>0.5921641534118295</v>
      </c>
      <c r="I19" s="125">
        <v>3</v>
      </c>
      <c r="J19" s="346">
        <f t="shared" si="1"/>
        <v>1.6042780748663104</v>
      </c>
      <c r="K19" s="125">
        <v>108</v>
      </c>
      <c r="L19" s="346">
        <f t="shared" si="2"/>
        <v>0.542959127243477</v>
      </c>
    </row>
    <row r="20" spans="2:12" ht="16.5" customHeight="1">
      <c r="B20" s="344"/>
      <c r="C20" s="345"/>
      <c r="D20" s="240" t="s">
        <v>539</v>
      </c>
      <c r="E20" s="240"/>
      <c r="G20" s="109">
        <v>35</v>
      </c>
      <c r="H20" s="346">
        <f t="shared" si="0"/>
        <v>0.24099703917923296</v>
      </c>
      <c r="I20" s="125">
        <v>0</v>
      </c>
      <c r="J20" s="346">
        <f t="shared" si="1"/>
        <v>0</v>
      </c>
      <c r="K20" s="125">
        <v>46</v>
      </c>
      <c r="L20" s="346">
        <f t="shared" si="2"/>
        <v>0.23126036901111058</v>
      </c>
    </row>
    <row r="21" spans="2:12" ht="16.5" customHeight="1">
      <c r="B21" s="344"/>
      <c r="C21" s="345"/>
      <c r="D21" s="240" t="s">
        <v>540</v>
      </c>
      <c r="E21" s="240"/>
      <c r="G21" s="109">
        <v>1</v>
      </c>
      <c r="H21" s="346">
        <f t="shared" si="0"/>
        <v>0.006885629690835227</v>
      </c>
      <c r="I21" s="125">
        <v>0</v>
      </c>
      <c r="J21" s="346">
        <f t="shared" si="1"/>
        <v>0</v>
      </c>
      <c r="K21" s="125">
        <v>1</v>
      </c>
      <c r="L21" s="346">
        <f t="shared" si="2"/>
        <v>0.00502739932632849</v>
      </c>
    </row>
    <row r="22" spans="2:12" ht="16.5" customHeight="1">
      <c r="B22" s="344"/>
      <c r="C22" s="345"/>
      <c r="D22" s="240" t="s">
        <v>541</v>
      </c>
      <c r="E22" s="240"/>
      <c r="G22" s="109">
        <v>65</v>
      </c>
      <c r="H22" s="346">
        <f t="shared" si="0"/>
        <v>0.4475659299042897</v>
      </c>
      <c r="I22" s="125">
        <v>0</v>
      </c>
      <c r="J22" s="346">
        <f t="shared" si="1"/>
        <v>0</v>
      </c>
      <c r="K22" s="125">
        <v>85</v>
      </c>
      <c r="L22" s="346">
        <f t="shared" si="2"/>
        <v>0.42732894273792166</v>
      </c>
    </row>
    <row r="23" spans="2:12" ht="16.5" customHeight="1">
      <c r="B23" s="344"/>
      <c r="C23" s="345"/>
      <c r="D23" s="240" t="s">
        <v>542</v>
      </c>
      <c r="E23" s="240"/>
      <c r="G23" s="109">
        <v>65</v>
      </c>
      <c r="H23" s="346">
        <f t="shared" si="0"/>
        <v>0.4475659299042897</v>
      </c>
      <c r="I23" s="125">
        <v>0</v>
      </c>
      <c r="J23" s="346">
        <f t="shared" si="1"/>
        <v>0</v>
      </c>
      <c r="K23" s="125">
        <v>71</v>
      </c>
      <c r="L23" s="346">
        <f t="shared" si="2"/>
        <v>0.35694535216932277</v>
      </c>
    </row>
    <row r="24" spans="2:12" ht="16.5" customHeight="1">
      <c r="B24" s="344"/>
      <c r="C24" s="345"/>
      <c r="D24" s="240" t="s">
        <v>543</v>
      </c>
      <c r="E24" s="240"/>
      <c r="G24" s="109">
        <v>1263</v>
      </c>
      <c r="H24" s="346">
        <f t="shared" si="0"/>
        <v>8.69655029952489</v>
      </c>
      <c r="I24" s="125">
        <v>6</v>
      </c>
      <c r="J24" s="346">
        <f t="shared" si="1"/>
        <v>3.2085561497326207</v>
      </c>
      <c r="K24" s="125">
        <v>1843</v>
      </c>
      <c r="L24" s="346">
        <f t="shared" si="2"/>
        <v>9.265496958423409</v>
      </c>
    </row>
    <row r="25" spans="2:12" ht="16.5" customHeight="1">
      <c r="B25" s="344"/>
      <c r="C25" s="345"/>
      <c r="D25" s="240" t="s">
        <v>544</v>
      </c>
      <c r="E25" s="240"/>
      <c r="G25" s="109">
        <v>1380</v>
      </c>
      <c r="H25" s="346">
        <f t="shared" si="0"/>
        <v>9.502168973352614</v>
      </c>
      <c r="I25" s="125">
        <v>14</v>
      </c>
      <c r="J25" s="346">
        <f t="shared" si="1"/>
        <v>7.4866310160427805</v>
      </c>
      <c r="K25" s="125">
        <v>1685</v>
      </c>
      <c r="L25" s="346">
        <f t="shared" si="2"/>
        <v>8.471167864863506</v>
      </c>
    </row>
    <row r="26" spans="2:12" ht="16.5" customHeight="1">
      <c r="B26" s="344"/>
      <c r="C26" s="345"/>
      <c r="D26" s="240" t="s">
        <v>545</v>
      </c>
      <c r="E26" s="240"/>
      <c r="G26" s="109">
        <v>151</v>
      </c>
      <c r="H26" s="346">
        <f t="shared" si="0"/>
        <v>1.0397300833161194</v>
      </c>
      <c r="I26" s="125">
        <v>4</v>
      </c>
      <c r="J26" s="346">
        <f t="shared" si="1"/>
        <v>2.13903743315508</v>
      </c>
      <c r="K26" s="125">
        <v>151</v>
      </c>
      <c r="L26" s="346">
        <f t="shared" si="2"/>
        <v>0.7591372982756021</v>
      </c>
    </row>
    <row r="27" spans="2:12" ht="16.5" customHeight="1">
      <c r="B27" s="344"/>
      <c r="C27" s="345"/>
      <c r="D27" s="240" t="s">
        <v>546</v>
      </c>
      <c r="E27" s="240"/>
      <c r="G27" s="109">
        <v>31</v>
      </c>
      <c r="H27" s="346">
        <f t="shared" si="0"/>
        <v>0.21345452041589205</v>
      </c>
      <c r="I27" s="125">
        <v>0</v>
      </c>
      <c r="J27" s="346">
        <f t="shared" si="1"/>
        <v>0</v>
      </c>
      <c r="K27" s="125">
        <v>36</v>
      </c>
      <c r="L27" s="346">
        <f t="shared" si="2"/>
        <v>0.18098637574782564</v>
      </c>
    </row>
    <row r="28" spans="2:12" ht="16.5" customHeight="1">
      <c r="B28" s="344"/>
      <c r="C28" s="345"/>
      <c r="D28" s="240" t="s">
        <v>547</v>
      </c>
      <c r="E28" s="240"/>
      <c r="G28" s="109">
        <v>53</v>
      </c>
      <c r="H28" s="346">
        <f t="shared" si="0"/>
        <v>0.364938373614267</v>
      </c>
      <c r="I28" s="125">
        <v>0</v>
      </c>
      <c r="J28" s="346">
        <f t="shared" si="1"/>
        <v>0</v>
      </c>
      <c r="K28" s="125">
        <v>53</v>
      </c>
      <c r="L28" s="346">
        <f t="shared" si="2"/>
        <v>0.26645216429540997</v>
      </c>
    </row>
    <row r="29" spans="2:12" ht="16.5" customHeight="1">
      <c r="B29" s="344"/>
      <c r="C29" s="345"/>
      <c r="D29" s="240" t="s">
        <v>548</v>
      </c>
      <c r="E29" s="240"/>
      <c r="G29" s="109">
        <v>515</v>
      </c>
      <c r="H29" s="346">
        <f t="shared" si="0"/>
        <v>3.546099290780142</v>
      </c>
      <c r="I29" s="125">
        <v>3</v>
      </c>
      <c r="J29" s="346">
        <f t="shared" si="1"/>
        <v>1.6042780748663104</v>
      </c>
      <c r="K29" s="125">
        <v>726</v>
      </c>
      <c r="L29" s="346">
        <f t="shared" si="2"/>
        <v>3.6498919109144836</v>
      </c>
    </row>
    <row r="30" spans="2:12" ht="16.5" customHeight="1">
      <c r="B30" s="344"/>
      <c r="C30" s="345"/>
      <c r="D30" s="240" t="s">
        <v>549</v>
      </c>
      <c r="E30" s="240"/>
      <c r="G30" s="109">
        <v>2</v>
      </c>
      <c r="H30" s="346">
        <f t="shared" si="0"/>
        <v>0.013771259381670453</v>
      </c>
      <c r="I30" s="125">
        <v>0</v>
      </c>
      <c r="J30" s="346">
        <f t="shared" si="1"/>
        <v>0</v>
      </c>
      <c r="K30" s="125">
        <v>3</v>
      </c>
      <c r="L30" s="346">
        <f t="shared" si="2"/>
        <v>0.015082197978985471</v>
      </c>
    </row>
    <row r="31" spans="2:12" ht="16.5" customHeight="1">
      <c r="B31" s="344"/>
      <c r="C31" s="345"/>
      <c r="D31" s="240" t="s">
        <v>550</v>
      </c>
      <c r="E31" s="240"/>
      <c r="G31" s="109">
        <v>1655</v>
      </c>
      <c r="H31" s="346">
        <f t="shared" si="0"/>
        <v>11.395717138332301</v>
      </c>
      <c r="I31" s="125">
        <v>13</v>
      </c>
      <c r="J31" s="346">
        <f t="shared" si="1"/>
        <v>6.951871657754011</v>
      </c>
      <c r="K31" s="125">
        <v>2281</v>
      </c>
      <c r="L31" s="346">
        <f t="shared" si="2"/>
        <v>11.467497863355286</v>
      </c>
    </row>
    <row r="32" spans="2:12" ht="16.5" customHeight="1">
      <c r="B32" s="344"/>
      <c r="C32" s="345"/>
      <c r="D32" s="240" t="s">
        <v>551</v>
      </c>
      <c r="E32" s="240"/>
      <c r="G32" s="109">
        <v>1</v>
      </c>
      <c r="H32" s="346">
        <f t="shared" si="0"/>
        <v>0.006885629690835227</v>
      </c>
      <c r="I32" s="125">
        <v>0</v>
      </c>
      <c r="J32" s="346">
        <f t="shared" si="1"/>
        <v>0</v>
      </c>
      <c r="K32" s="125">
        <v>2</v>
      </c>
      <c r="L32" s="346">
        <f t="shared" si="2"/>
        <v>0.01005479865265698</v>
      </c>
    </row>
    <row r="33" spans="2:12" ht="16.5" customHeight="1">
      <c r="B33" s="344"/>
      <c r="C33" s="345"/>
      <c r="D33" s="240" t="s">
        <v>552</v>
      </c>
      <c r="E33" s="240"/>
      <c r="G33" s="109">
        <v>1</v>
      </c>
      <c r="H33" s="346">
        <f t="shared" si="0"/>
        <v>0.006885629690835227</v>
      </c>
      <c r="I33" s="125">
        <v>0</v>
      </c>
      <c r="J33" s="346">
        <f t="shared" si="1"/>
        <v>0</v>
      </c>
      <c r="K33" s="125">
        <v>2</v>
      </c>
      <c r="L33" s="346">
        <f t="shared" si="2"/>
        <v>0.01005479865265698</v>
      </c>
    </row>
    <row r="34" spans="2:12" ht="16.5" customHeight="1">
      <c r="B34" s="344"/>
      <c r="C34" s="345"/>
      <c r="D34" s="240" t="s">
        <v>553</v>
      </c>
      <c r="E34" s="240"/>
      <c r="G34" s="109">
        <v>2</v>
      </c>
      <c r="H34" s="346">
        <f t="shared" si="0"/>
        <v>0.013771259381670453</v>
      </c>
      <c r="I34" s="125">
        <v>0</v>
      </c>
      <c r="J34" s="346">
        <f t="shared" si="1"/>
        <v>0</v>
      </c>
      <c r="K34" s="125">
        <v>2</v>
      </c>
      <c r="L34" s="346">
        <f t="shared" si="2"/>
        <v>0.01005479865265698</v>
      </c>
    </row>
    <row r="35" spans="2:12" ht="16.5" customHeight="1">
      <c r="B35" s="344"/>
      <c r="C35" s="345"/>
      <c r="D35" s="240" t="s">
        <v>554</v>
      </c>
      <c r="E35" s="240"/>
      <c r="G35" s="109">
        <v>8</v>
      </c>
      <c r="H35" s="346">
        <f t="shared" si="0"/>
        <v>0.05508503752668181</v>
      </c>
      <c r="I35" s="125">
        <v>0</v>
      </c>
      <c r="J35" s="346">
        <f t="shared" si="1"/>
        <v>0</v>
      </c>
      <c r="K35" s="125">
        <v>9</v>
      </c>
      <c r="L35" s="346">
        <f t="shared" si="2"/>
        <v>0.04524659393695641</v>
      </c>
    </row>
    <row r="36" spans="2:12" ht="16.5" customHeight="1">
      <c r="B36" s="344"/>
      <c r="C36" s="345"/>
      <c r="D36" s="240" t="s">
        <v>555</v>
      </c>
      <c r="E36" s="240"/>
      <c r="G36" s="109">
        <v>3</v>
      </c>
      <c r="H36" s="346">
        <f t="shared" si="0"/>
        <v>0.02065688907250568</v>
      </c>
      <c r="I36" s="125">
        <v>7</v>
      </c>
      <c r="J36" s="346">
        <f t="shared" si="1"/>
        <v>3.7433155080213902</v>
      </c>
      <c r="K36" s="125">
        <v>3</v>
      </c>
      <c r="L36" s="346">
        <f t="shared" si="2"/>
        <v>0.015082197978985471</v>
      </c>
    </row>
    <row r="37" spans="2:12" ht="16.5" customHeight="1">
      <c r="B37" s="344"/>
      <c r="C37" s="345"/>
      <c r="D37" s="240" t="s">
        <v>556</v>
      </c>
      <c r="E37" s="240"/>
      <c r="G37" s="109">
        <v>10</v>
      </c>
      <c r="H37" s="346">
        <f t="shared" si="0"/>
        <v>0.06885629690835227</v>
      </c>
      <c r="I37" s="125">
        <v>4</v>
      </c>
      <c r="J37" s="346">
        <f t="shared" si="1"/>
        <v>2.13903743315508</v>
      </c>
      <c r="K37" s="125">
        <v>16</v>
      </c>
      <c r="L37" s="346">
        <f t="shared" si="2"/>
        <v>0.08043838922125585</v>
      </c>
    </row>
    <row r="38" spans="2:12" ht="16.5" customHeight="1">
      <c r="B38" s="344"/>
      <c r="C38" s="345"/>
      <c r="D38" s="240" t="s">
        <v>557</v>
      </c>
      <c r="E38" s="240"/>
      <c r="G38" s="109">
        <v>4</v>
      </c>
      <c r="H38" s="346">
        <f t="shared" si="0"/>
        <v>0.027542518763340906</v>
      </c>
      <c r="I38" s="125">
        <v>0</v>
      </c>
      <c r="J38" s="346">
        <f t="shared" si="1"/>
        <v>0</v>
      </c>
      <c r="K38" s="125">
        <v>5</v>
      </c>
      <c r="L38" s="346">
        <f t="shared" si="2"/>
        <v>0.025136996631642455</v>
      </c>
    </row>
    <row r="39" spans="2:12" ht="16.5" customHeight="1">
      <c r="B39" s="344"/>
      <c r="C39" s="345"/>
      <c r="D39" s="240" t="s">
        <v>558</v>
      </c>
      <c r="E39" s="240"/>
      <c r="G39" s="109">
        <f>SUM(G40:G45)</f>
        <v>6872</v>
      </c>
      <c r="H39" s="346">
        <f t="shared" si="0"/>
        <v>47.318047235419684</v>
      </c>
      <c r="I39" s="125">
        <f>SUM(I40:I45)</f>
        <v>91</v>
      </c>
      <c r="J39" s="346">
        <f t="shared" si="1"/>
        <v>48.663101604278076</v>
      </c>
      <c r="K39" s="125">
        <f>SUM(K40:K45)</f>
        <v>9705</v>
      </c>
      <c r="L39" s="346">
        <f t="shared" si="2"/>
        <v>48.790910462018</v>
      </c>
    </row>
    <row r="40" spans="2:12" ht="16.5" customHeight="1">
      <c r="B40" s="344"/>
      <c r="C40" s="345"/>
      <c r="D40" s="140"/>
      <c r="E40" s="140" t="s">
        <v>559</v>
      </c>
      <c r="G40" s="109">
        <v>733</v>
      </c>
      <c r="H40" s="346">
        <f t="shared" si="0"/>
        <v>5.047166563382222</v>
      </c>
      <c r="I40" s="125">
        <v>7</v>
      </c>
      <c r="J40" s="346">
        <f t="shared" si="1"/>
        <v>3.7433155080213902</v>
      </c>
      <c r="K40" s="125">
        <v>961</v>
      </c>
      <c r="L40" s="346">
        <f t="shared" si="2"/>
        <v>4.831330752601679</v>
      </c>
    </row>
    <row r="41" spans="2:12" ht="16.5" customHeight="1">
      <c r="B41" s="344"/>
      <c r="C41" s="345"/>
      <c r="D41" s="140"/>
      <c r="E41" s="140" t="s">
        <v>560</v>
      </c>
      <c r="G41" s="109">
        <v>1492</v>
      </c>
      <c r="H41" s="346">
        <f t="shared" si="0"/>
        <v>10.273359498726158</v>
      </c>
      <c r="I41" s="125">
        <v>40</v>
      </c>
      <c r="J41" s="346">
        <f t="shared" si="1"/>
        <v>21.390374331550802</v>
      </c>
      <c r="K41" s="125">
        <v>2189</v>
      </c>
      <c r="L41" s="346">
        <f t="shared" si="2"/>
        <v>11.004977125333065</v>
      </c>
    </row>
    <row r="42" spans="2:12" ht="16.5" customHeight="1">
      <c r="B42" s="344"/>
      <c r="C42" s="345"/>
      <c r="D42" s="140"/>
      <c r="E42" s="140" t="s">
        <v>561</v>
      </c>
      <c r="G42" s="109">
        <v>2793</v>
      </c>
      <c r="H42" s="346">
        <f t="shared" si="0"/>
        <v>19.23156372650279</v>
      </c>
      <c r="I42" s="125">
        <v>24</v>
      </c>
      <c r="J42" s="346">
        <f t="shared" si="1"/>
        <v>12.834224598930483</v>
      </c>
      <c r="K42" s="125">
        <v>4152</v>
      </c>
      <c r="L42" s="346">
        <f t="shared" si="2"/>
        <v>20.873762002915893</v>
      </c>
    </row>
    <row r="43" spans="2:12" ht="16.5" customHeight="1">
      <c r="B43" s="344"/>
      <c r="C43" s="345"/>
      <c r="D43" s="140"/>
      <c r="E43" s="140" t="s">
        <v>562</v>
      </c>
      <c r="G43" s="109">
        <v>875</v>
      </c>
      <c r="H43" s="346">
        <f t="shared" si="0"/>
        <v>6.024925979480823</v>
      </c>
      <c r="I43" s="125">
        <v>3</v>
      </c>
      <c r="J43" s="346">
        <f t="shared" si="1"/>
        <v>1.6042780748663104</v>
      </c>
      <c r="K43" s="125">
        <v>1107</v>
      </c>
      <c r="L43" s="346">
        <f t="shared" si="2"/>
        <v>5.565331054245639</v>
      </c>
    </row>
    <row r="44" spans="2:12" ht="16.5" customHeight="1">
      <c r="B44" s="344"/>
      <c r="C44" s="345"/>
      <c r="D44" s="140"/>
      <c r="E44" s="140" t="s">
        <v>563</v>
      </c>
      <c r="G44" s="109">
        <v>465</v>
      </c>
      <c r="H44" s="346">
        <f t="shared" si="0"/>
        <v>3.2018178062383806</v>
      </c>
      <c r="I44" s="125">
        <v>13</v>
      </c>
      <c r="J44" s="346">
        <f t="shared" si="1"/>
        <v>6.951871657754011</v>
      </c>
      <c r="K44" s="125">
        <v>677</v>
      </c>
      <c r="L44" s="346">
        <f t="shared" si="2"/>
        <v>3.4035493439243876</v>
      </c>
    </row>
    <row r="45" spans="2:12" ht="16.5" customHeight="1">
      <c r="B45" s="344"/>
      <c r="C45" s="345"/>
      <c r="D45" s="140"/>
      <c r="E45" s="140" t="s">
        <v>86</v>
      </c>
      <c r="G45" s="109">
        <v>514</v>
      </c>
      <c r="H45" s="346">
        <f t="shared" si="0"/>
        <v>3.539213661089306</v>
      </c>
      <c r="I45" s="125">
        <v>4</v>
      </c>
      <c r="J45" s="346">
        <f t="shared" si="1"/>
        <v>2.13903743315508</v>
      </c>
      <c r="K45" s="125">
        <v>619</v>
      </c>
      <c r="L45" s="346">
        <f t="shared" si="2"/>
        <v>3.1119601829973353</v>
      </c>
    </row>
    <row r="46" spans="2:12" ht="16.5" customHeight="1">
      <c r="B46" s="344"/>
      <c r="C46" s="347"/>
      <c r="D46" s="240" t="s">
        <v>564</v>
      </c>
      <c r="E46" s="240"/>
      <c r="G46" s="109">
        <v>416</v>
      </c>
      <c r="H46" s="346">
        <f t="shared" si="0"/>
        <v>2.8644219513874543</v>
      </c>
      <c r="I46" s="125">
        <v>3</v>
      </c>
      <c r="J46" s="346">
        <f t="shared" si="1"/>
        <v>1.6042780748663104</v>
      </c>
      <c r="K46" s="125">
        <v>483</v>
      </c>
      <c r="L46" s="346">
        <f t="shared" si="2"/>
        <v>2.428233874616661</v>
      </c>
    </row>
    <row r="47" spans="2:12" ht="16.5" customHeight="1">
      <c r="B47" s="348"/>
      <c r="C47" s="245"/>
      <c r="D47" s="140"/>
      <c r="E47" s="140"/>
      <c r="G47" s="109"/>
      <c r="H47" s="346"/>
      <c r="I47" s="125"/>
      <c r="J47" s="346"/>
      <c r="K47" s="125"/>
      <c r="L47" s="346"/>
    </row>
    <row r="48" spans="2:12" s="99" customFormat="1" ht="16.5" customHeight="1">
      <c r="B48" s="244" t="s">
        <v>565</v>
      </c>
      <c r="C48" s="244"/>
      <c r="D48" s="244"/>
      <c r="E48" s="244"/>
      <c r="G48" s="113">
        <v>98</v>
      </c>
      <c r="H48" s="341">
        <f>G48/$G$7*100</f>
        <v>0.670268791464332</v>
      </c>
      <c r="I48" s="122">
        <v>7</v>
      </c>
      <c r="J48" s="341">
        <f>I48/$I$7*100</f>
        <v>3.608247422680412</v>
      </c>
      <c r="K48" s="122">
        <v>94</v>
      </c>
      <c r="L48" s="341">
        <f>K48/$K$7*100</f>
        <v>0.4703527645734301</v>
      </c>
    </row>
    <row r="49" spans="7:12" ht="4.5" customHeight="1" thickBot="1">
      <c r="G49" s="349"/>
      <c r="H49" s="146"/>
      <c r="I49" s="350"/>
      <c r="J49" s="146"/>
      <c r="K49" s="350"/>
      <c r="L49" s="146"/>
    </row>
    <row r="50" spans="1:12" ht="13.5">
      <c r="A50" s="115" t="s">
        <v>369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</row>
  </sheetData>
  <sheetProtection/>
  <mergeCells count="39">
    <mergeCell ref="D37:E37"/>
    <mergeCell ref="D38:E38"/>
    <mergeCell ref="D39:E39"/>
    <mergeCell ref="D46:E46"/>
    <mergeCell ref="B48:E48"/>
    <mergeCell ref="D31:E31"/>
    <mergeCell ref="D32:E32"/>
    <mergeCell ref="D33:E33"/>
    <mergeCell ref="D34:E34"/>
    <mergeCell ref="D35:E35"/>
    <mergeCell ref="D36:E36"/>
    <mergeCell ref="D25:E25"/>
    <mergeCell ref="D26:E26"/>
    <mergeCell ref="D27:E27"/>
    <mergeCell ref="D28:E28"/>
    <mergeCell ref="D29:E29"/>
    <mergeCell ref="D30:E30"/>
    <mergeCell ref="D19:E19"/>
    <mergeCell ref="D20:E20"/>
    <mergeCell ref="D21:E21"/>
    <mergeCell ref="D22:E22"/>
    <mergeCell ref="D23:E23"/>
    <mergeCell ref="D24:E24"/>
    <mergeCell ref="B10:B4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A4:F5"/>
    <mergeCell ref="G4:H4"/>
    <mergeCell ref="I4:J4"/>
    <mergeCell ref="K4:L4"/>
    <mergeCell ref="B7:E7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7"/>
  <sheetViews>
    <sheetView zoomScalePageLayoutView="0" workbookViewId="0" topLeftCell="A1">
      <selection activeCell="J29" sqref="J29"/>
    </sheetView>
  </sheetViews>
  <sheetFormatPr defaultColWidth="9.00390625" defaultRowHeight="13.5"/>
  <cols>
    <col min="1" max="1" width="0.2421875" style="1" customWidth="1"/>
    <col min="2" max="2" width="1.37890625" style="1" customWidth="1"/>
    <col min="3" max="3" width="6.875" style="1" customWidth="1"/>
    <col min="4" max="4" width="0.875" style="1" customWidth="1"/>
    <col min="5" max="5" width="5.875" style="1" customWidth="1"/>
    <col min="6" max="9" width="5.125" style="1" customWidth="1"/>
    <col min="10" max="10" width="4.875" style="1" customWidth="1"/>
    <col min="11" max="11" width="5.375" style="1" customWidth="1"/>
    <col min="12" max="12" width="9.75390625" style="1" bestFit="1" customWidth="1"/>
    <col min="13" max="13" width="8.875" style="1" customWidth="1"/>
    <col min="14" max="16" width="7.375" style="1" customWidth="1"/>
    <col min="17" max="17" width="6.00390625" style="1" customWidth="1"/>
    <col min="18" max="16384" width="9.00390625" style="1" customWidth="1"/>
  </cols>
  <sheetData>
    <row r="1" spans="1:6" ht="17.25">
      <c r="A1" s="1">
        <v>7</v>
      </c>
      <c r="F1" s="83" t="s">
        <v>76</v>
      </c>
    </row>
    <row r="2" ht="13.5" customHeight="1">
      <c r="F2" s="83"/>
    </row>
    <row r="3" spans="1:15" ht="14.25" thickBot="1">
      <c r="A3" s="84" t="s">
        <v>77</v>
      </c>
      <c r="O3" s="84" t="s">
        <v>78</v>
      </c>
    </row>
    <row r="4" spans="1:16" ht="14.25" thickTop="1">
      <c r="A4" s="85" t="s">
        <v>2</v>
      </c>
      <c r="B4" s="86"/>
      <c r="C4" s="86"/>
      <c r="D4" s="86"/>
      <c r="E4" s="87" t="s">
        <v>79</v>
      </c>
      <c r="F4" s="88"/>
      <c r="G4" s="89"/>
      <c r="H4" s="89"/>
      <c r="I4" s="89"/>
      <c r="J4" s="90" t="s">
        <v>80</v>
      </c>
      <c r="K4" s="91" t="s">
        <v>81</v>
      </c>
      <c r="L4" s="92" t="s">
        <v>82</v>
      </c>
      <c r="M4" s="88"/>
      <c r="N4" s="89"/>
      <c r="O4" s="89"/>
      <c r="P4" s="89"/>
    </row>
    <row r="5" spans="1:18" ht="13.5">
      <c r="A5" s="93"/>
      <c r="B5" s="93"/>
      <c r="C5" s="93"/>
      <c r="D5" s="93"/>
      <c r="E5" s="94"/>
      <c r="F5" s="56" t="s">
        <v>83</v>
      </c>
      <c r="G5" s="56" t="s">
        <v>84</v>
      </c>
      <c r="H5" s="56" t="s">
        <v>85</v>
      </c>
      <c r="I5" s="12" t="s">
        <v>86</v>
      </c>
      <c r="J5" s="74"/>
      <c r="K5" s="95"/>
      <c r="L5" s="96"/>
      <c r="M5" s="56" t="s">
        <v>83</v>
      </c>
      <c r="N5" s="56" t="s">
        <v>84</v>
      </c>
      <c r="O5" s="56" t="s">
        <v>85</v>
      </c>
      <c r="P5" s="56" t="s">
        <v>86</v>
      </c>
      <c r="R5" s="97"/>
    </row>
    <row r="6" ht="3.75" customHeight="1">
      <c r="E6" s="98"/>
    </row>
    <row r="7" spans="2:18" s="99" customFormat="1" ht="21" customHeight="1">
      <c r="B7" s="100" t="s">
        <v>87</v>
      </c>
      <c r="C7" s="100"/>
      <c r="E7" s="101">
        <v>1052</v>
      </c>
      <c r="F7" s="102">
        <v>539</v>
      </c>
      <c r="G7" s="102">
        <v>48</v>
      </c>
      <c r="H7" s="103">
        <v>151</v>
      </c>
      <c r="I7" s="103">
        <v>314</v>
      </c>
      <c r="J7" s="103">
        <v>55</v>
      </c>
      <c r="K7" s="103">
        <v>132</v>
      </c>
      <c r="L7" s="104">
        <v>1884673</v>
      </c>
      <c r="M7" s="104">
        <v>1769416</v>
      </c>
      <c r="N7" s="102">
        <v>8227</v>
      </c>
      <c r="O7" s="102">
        <v>62193</v>
      </c>
      <c r="P7" s="102">
        <v>44837</v>
      </c>
      <c r="R7" s="105"/>
    </row>
    <row r="8" spans="2:18" s="99" customFormat="1" ht="10.5" customHeight="1">
      <c r="B8" s="106"/>
      <c r="C8" s="106"/>
      <c r="E8" s="101"/>
      <c r="F8" s="102"/>
      <c r="G8" s="102"/>
      <c r="H8" s="103"/>
      <c r="I8" s="103"/>
      <c r="J8" s="103"/>
      <c r="K8" s="103"/>
      <c r="L8" s="102"/>
      <c r="M8" s="102"/>
      <c r="N8" s="102"/>
      <c r="O8" s="102"/>
      <c r="P8" s="102"/>
      <c r="R8" s="105"/>
    </row>
    <row r="9" spans="2:18" s="99" customFormat="1" ht="21" customHeight="1">
      <c r="B9" s="100" t="s">
        <v>88</v>
      </c>
      <c r="C9" s="100"/>
      <c r="E9" s="101">
        <v>792</v>
      </c>
      <c r="F9" s="102">
        <v>403</v>
      </c>
      <c r="G9" s="102">
        <v>39</v>
      </c>
      <c r="H9" s="103">
        <v>114</v>
      </c>
      <c r="I9" s="103">
        <v>236</v>
      </c>
      <c r="J9" s="103">
        <v>39</v>
      </c>
      <c r="K9" s="103">
        <v>96</v>
      </c>
      <c r="L9" s="104">
        <v>1378600</v>
      </c>
      <c r="M9" s="104">
        <v>1283262</v>
      </c>
      <c r="N9" s="102">
        <v>6851</v>
      </c>
      <c r="O9" s="102">
        <v>49056</v>
      </c>
      <c r="P9" s="102">
        <v>39431</v>
      </c>
      <c r="R9" s="105"/>
    </row>
    <row r="10" spans="2:18" s="99" customFormat="1" ht="10.5" customHeight="1">
      <c r="B10" s="106"/>
      <c r="C10" s="106"/>
      <c r="E10" s="101"/>
      <c r="F10" s="102"/>
      <c r="G10" s="102"/>
      <c r="H10" s="103"/>
      <c r="I10" s="103"/>
      <c r="J10" s="103"/>
      <c r="K10" s="103"/>
      <c r="L10" s="102"/>
      <c r="M10" s="102"/>
      <c r="N10" s="102"/>
      <c r="O10" s="102"/>
      <c r="P10" s="102"/>
      <c r="R10" s="105"/>
    </row>
    <row r="11" spans="2:18" s="99" customFormat="1" ht="21" customHeight="1">
      <c r="B11" s="100" t="s">
        <v>89</v>
      </c>
      <c r="C11" s="100"/>
      <c r="E11" s="101">
        <v>260</v>
      </c>
      <c r="F11" s="102">
        <v>136</v>
      </c>
      <c r="G11" s="102">
        <v>9</v>
      </c>
      <c r="H11" s="103">
        <v>37</v>
      </c>
      <c r="I11" s="103">
        <v>78</v>
      </c>
      <c r="J11" s="103">
        <v>16</v>
      </c>
      <c r="K11" s="103">
        <v>36</v>
      </c>
      <c r="L11" s="102">
        <v>506073</v>
      </c>
      <c r="M11" s="102">
        <v>486154</v>
      </c>
      <c r="N11" s="102">
        <v>1376</v>
      </c>
      <c r="O11" s="102">
        <v>13137</v>
      </c>
      <c r="P11" s="102">
        <v>5406</v>
      </c>
      <c r="R11" s="105"/>
    </row>
    <row r="12" spans="2:18" s="99" customFormat="1" ht="21" customHeight="1">
      <c r="B12" s="106"/>
      <c r="C12" s="106"/>
      <c r="E12" s="101"/>
      <c r="F12" s="102"/>
      <c r="G12" s="102"/>
      <c r="H12" s="103"/>
      <c r="I12" s="103"/>
      <c r="J12" s="103"/>
      <c r="K12" s="103"/>
      <c r="L12" s="102"/>
      <c r="M12" s="102"/>
      <c r="N12" s="102"/>
      <c r="O12" s="102"/>
      <c r="P12" s="102"/>
      <c r="R12" s="105"/>
    </row>
    <row r="13" spans="2:18" s="99" customFormat="1" ht="10.5" customHeight="1">
      <c r="B13" s="106"/>
      <c r="C13" s="106"/>
      <c r="E13" s="101"/>
      <c r="F13" s="102"/>
      <c r="G13" s="102"/>
      <c r="H13" s="103"/>
      <c r="I13" s="103"/>
      <c r="J13" s="103"/>
      <c r="K13" s="103"/>
      <c r="L13" s="102"/>
      <c r="M13" s="102"/>
      <c r="N13" s="102"/>
      <c r="O13" s="102"/>
      <c r="P13" s="102"/>
      <c r="R13" s="105"/>
    </row>
    <row r="14" spans="2:18" s="107" customFormat="1" ht="10.5" customHeight="1">
      <c r="B14" s="108"/>
      <c r="C14" s="108" t="s">
        <v>90</v>
      </c>
      <c r="E14" s="109">
        <v>223</v>
      </c>
      <c r="F14" s="110">
        <v>129</v>
      </c>
      <c r="G14" s="110">
        <v>5</v>
      </c>
      <c r="H14" s="110">
        <v>19</v>
      </c>
      <c r="I14" s="110">
        <v>70</v>
      </c>
      <c r="J14" s="110">
        <v>7</v>
      </c>
      <c r="K14" s="110">
        <v>32</v>
      </c>
      <c r="L14" s="110">
        <v>128899</v>
      </c>
      <c r="M14" s="110">
        <v>115769</v>
      </c>
      <c r="N14" s="110">
        <v>0</v>
      </c>
      <c r="O14" s="110">
        <v>9212</v>
      </c>
      <c r="P14" s="110">
        <v>3918</v>
      </c>
      <c r="R14" s="111"/>
    </row>
    <row r="15" spans="2:18" s="107" customFormat="1" ht="10.5" customHeight="1">
      <c r="B15" s="108"/>
      <c r="C15" s="108" t="s">
        <v>91</v>
      </c>
      <c r="E15" s="109">
        <v>39</v>
      </c>
      <c r="F15" s="110">
        <v>28</v>
      </c>
      <c r="G15" s="110">
        <v>0</v>
      </c>
      <c r="H15" s="110">
        <v>7</v>
      </c>
      <c r="I15" s="110">
        <v>4</v>
      </c>
      <c r="J15" s="110">
        <v>3</v>
      </c>
      <c r="K15" s="110">
        <v>8</v>
      </c>
      <c r="L15" s="110">
        <v>413951</v>
      </c>
      <c r="M15" s="110">
        <v>410440</v>
      </c>
      <c r="N15" s="110">
        <v>0</v>
      </c>
      <c r="O15" s="110">
        <v>2790</v>
      </c>
      <c r="P15" s="110">
        <v>721</v>
      </c>
      <c r="R15" s="111"/>
    </row>
    <row r="16" spans="2:18" s="107" customFormat="1" ht="10.5" customHeight="1">
      <c r="B16" s="108"/>
      <c r="C16" s="108" t="s">
        <v>92</v>
      </c>
      <c r="E16" s="109">
        <v>29</v>
      </c>
      <c r="F16" s="110">
        <v>21</v>
      </c>
      <c r="G16" s="110">
        <v>2</v>
      </c>
      <c r="H16" s="110">
        <v>2</v>
      </c>
      <c r="I16" s="110">
        <v>4</v>
      </c>
      <c r="J16" s="110">
        <v>4</v>
      </c>
      <c r="K16" s="110">
        <v>15</v>
      </c>
      <c r="L16" s="110">
        <v>76378</v>
      </c>
      <c r="M16" s="110">
        <v>76320</v>
      </c>
      <c r="N16" s="110">
        <v>8</v>
      </c>
      <c r="O16" s="110">
        <v>36</v>
      </c>
      <c r="P16" s="110">
        <v>14</v>
      </c>
      <c r="R16" s="111"/>
    </row>
    <row r="17" spans="2:18" s="107" customFormat="1" ht="10.5" customHeight="1">
      <c r="B17" s="108"/>
      <c r="C17" s="108" t="s">
        <v>93</v>
      </c>
      <c r="E17" s="109">
        <v>49</v>
      </c>
      <c r="F17" s="110">
        <v>22</v>
      </c>
      <c r="G17" s="110">
        <v>4</v>
      </c>
      <c r="H17" s="110">
        <v>2</v>
      </c>
      <c r="I17" s="110">
        <v>21</v>
      </c>
      <c r="J17" s="110">
        <v>0</v>
      </c>
      <c r="K17" s="110">
        <v>4</v>
      </c>
      <c r="L17" s="110">
        <v>53981</v>
      </c>
      <c r="M17" s="110">
        <v>38447</v>
      </c>
      <c r="N17" s="110">
        <v>0</v>
      </c>
      <c r="O17" s="110">
        <v>104</v>
      </c>
      <c r="P17" s="110">
        <v>15430</v>
      </c>
      <c r="R17" s="111"/>
    </row>
    <row r="18" spans="2:18" s="107" customFormat="1" ht="10.5" customHeight="1">
      <c r="B18" s="108"/>
      <c r="C18" s="108" t="s">
        <v>94</v>
      </c>
      <c r="E18" s="109">
        <v>44</v>
      </c>
      <c r="F18" s="110">
        <v>20</v>
      </c>
      <c r="G18" s="110">
        <v>3</v>
      </c>
      <c r="H18" s="110">
        <v>9</v>
      </c>
      <c r="I18" s="110">
        <v>12</v>
      </c>
      <c r="J18" s="110">
        <v>0</v>
      </c>
      <c r="K18" s="110">
        <v>7</v>
      </c>
      <c r="L18" s="110">
        <v>81135</v>
      </c>
      <c r="M18" s="110">
        <v>78344</v>
      </c>
      <c r="N18" s="110">
        <v>0</v>
      </c>
      <c r="O18" s="110">
        <v>2789</v>
      </c>
      <c r="P18" s="110">
        <v>2</v>
      </c>
      <c r="R18" s="111"/>
    </row>
    <row r="19" spans="2:18" s="107" customFormat="1" ht="10.5" customHeight="1">
      <c r="B19" s="108"/>
      <c r="C19" s="108" t="s">
        <v>95</v>
      </c>
      <c r="E19" s="109">
        <v>32</v>
      </c>
      <c r="F19" s="110">
        <v>12</v>
      </c>
      <c r="G19" s="110">
        <v>3</v>
      </c>
      <c r="H19" s="110">
        <v>9</v>
      </c>
      <c r="I19" s="110">
        <v>8</v>
      </c>
      <c r="J19" s="110">
        <v>2</v>
      </c>
      <c r="K19" s="110">
        <v>1</v>
      </c>
      <c r="L19" s="110">
        <v>71132</v>
      </c>
      <c r="M19" s="110">
        <v>65995</v>
      </c>
      <c r="N19" s="110">
        <v>29</v>
      </c>
      <c r="O19" s="110">
        <v>2184</v>
      </c>
      <c r="P19" s="110">
        <v>2924</v>
      </c>
      <c r="R19" s="111"/>
    </row>
    <row r="20" spans="2:18" s="107" customFormat="1" ht="10.5" customHeight="1">
      <c r="B20" s="108"/>
      <c r="C20" s="108" t="s">
        <v>96</v>
      </c>
      <c r="E20" s="109">
        <v>11</v>
      </c>
      <c r="F20" s="110">
        <v>4</v>
      </c>
      <c r="G20" s="110">
        <v>0</v>
      </c>
      <c r="H20" s="110">
        <v>1</v>
      </c>
      <c r="I20" s="110">
        <v>6</v>
      </c>
      <c r="J20" s="110">
        <v>0</v>
      </c>
      <c r="K20" s="110">
        <v>0</v>
      </c>
      <c r="L20" s="110">
        <v>2933</v>
      </c>
      <c r="M20" s="110">
        <v>2875</v>
      </c>
      <c r="N20" s="110">
        <v>0</v>
      </c>
      <c r="O20" s="110">
        <v>58</v>
      </c>
      <c r="P20" s="110">
        <v>0</v>
      </c>
      <c r="R20" s="111"/>
    </row>
    <row r="21" spans="2:18" s="107" customFormat="1" ht="10.5" customHeight="1">
      <c r="B21" s="108"/>
      <c r="C21" s="108" t="s">
        <v>97</v>
      </c>
      <c r="E21" s="109">
        <v>28</v>
      </c>
      <c r="F21" s="110">
        <v>7</v>
      </c>
      <c r="G21" s="110">
        <v>1</v>
      </c>
      <c r="H21" s="110">
        <v>6</v>
      </c>
      <c r="I21" s="110">
        <v>14</v>
      </c>
      <c r="J21" s="110">
        <v>0</v>
      </c>
      <c r="K21" s="110">
        <v>2</v>
      </c>
      <c r="L21" s="110">
        <v>40254</v>
      </c>
      <c r="M21" s="110">
        <v>37588</v>
      </c>
      <c r="N21" s="110">
        <v>0</v>
      </c>
      <c r="O21" s="110">
        <v>2666</v>
      </c>
      <c r="P21" s="110">
        <v>0</v>
      </c>
      <c r="R21" s="112"/>
    </row>
    <row r="22" spans="2:18" s="107" customFormat="1" ht="10.5" customHeight="1">
      <c r="B22" s="108"/>
      <c r="C22" s="108" t="s">
        <v>98</v>
      </c>
      <c r="E22" s="109">
        <v>32</v>
      </c>
      <c r="F22" s="110">
        <v>20</v>
      </c>
      <c r="G22" s="110">
        <v>0</v>
      </c>
      <c r="H22" s="110">
        <v>6</v>
      </c>
      <c r="I22" s="110">
        <v>6</v>
      </c>
      <c r="J22" s="110">
        <v>1</v>
      </c>
      <c r="K22" s="110">
        <v>3</v>
      </c>
      <c r="L22" s="110">
        <v>45329</v>
      </c>
      <c r="M22" s="110">
        <v>44299</v>
      </c>
      <c r="N22" s="110">
        <v>0</v>
      </c>
      <c r="O22" s="110">
        <v>781</v>
      </c>
      <c r="P22" s="110">
        <v>249</v>
      </c>
      <c r="R22" s="111"/>
    </row>
    <row r="23" spans="2:18" s="107" customFormat="1" ht="10.5" customHeight="1">
      <c r="B23" s="108"/>
      <c r="C23" s="108" t="s">
        <v>99</v>
      </c>
      <c r="E23" s="109">
        <v>40</v>
      </c>
      <c r="F23" s="110">
        <v>14</v>
      </c>
      <c r="G23" s="110">
        <v>3</v>
      </c>
      <c r="H23" s="110">
        <v>6</v>
      </c>
      <c r="I23" s="110">
        <v>17</v>
      </c>
      <c r="J23" s="110">
        <v>5</v>
      </c>
      <c r="K23" s="110">
        <v>4</v>
      </c>
      <c r="L23" s="110">
        <v>26918</v>
      </c>
      <c r="M23" s="110">
        <v>21875</v>
      </c>
      <c r="N23" s="110">
        <v>0</v>
      </c>
      <c r="O23" s="110">
        <v>5043</v>
      </c>
      <c r="P23" s="110">
        <v>0</v>
      </c>
      <c r="R23" s="111"/>
    </row>
    <row r="24" spans="2:18" s="107" customFormat="1" ht="10.5" customHeight="1">
      <c r="B24" s="108"/>
      <c r="C24" s="108" t="s">
        <v>100</v>
      </c>
      <c r="E24" s="109">
        <v>27</v>
      </c>
      <c r="F24" s="110">
        <v>8</v>
      </c>
      <c r="G24" s="110">
        <v>4</v>
      </c>
      <c r="H24" s="110">
        <v>5</v>
      </c>
      <c r="I24" s="110">
        <v>10</v>
      </c>
      <c r="J24" s="110">
        <v>1</v>
      </c>
      <c r="K24" s="110">
        <v>0</v>
      </c>
      <c r="L24" s="110">
        <v>6425</v>
      </c>
      <c r="M24" s="110">
        <v>2713</v>
      </c>
      <c r="N24" s="110">
        <v>0</v>
      </c>
      <c r="O24" s="110">
        <v>3642</v>
      </c>
      <c r="P24" s="110">
        <v>70</v>
      </c>
      <c r="R24" s="111"/>
    </row>
    <row r="25" spans="2:18" s="107" customFormat="1" ht="10.5" customHeight="1">
      <c r="B25" s="108"/>
      <c r="C25" s="108" t="s">
        <v>101</v>
      </c>
      <c r="E25" s="109">
        <v>32</v>
      </c>
      <c r="F25" s="110">
        <v>17</v>
      </c>
      <c r="G25" s="110">
        <v>3</v>
      </c>
      <c r="H25" s="110">
        <v>4</v>
      </c>
      <c r="I25" s="110">
        <v>8</v>
      </c>
      <c r="J25" s="110">
        <v>1</v>
      </c>
      <c r="K25" s="110">
        <v>2</v>
      </c>
      <c r="L25" s="110">
        <v>51061</v>
      </c>
      <c r="M25" s="110">
        <v>42400</v>
      </c>
      <c r="N25" s="110">
        <v>6531</v>
      </c>
      <c r="O25" s="110">
        <v>2120</v>
      </c>
      <c r="P25" s="110">
        <v>10</v>
      </c>
      <c r="R25" s="111"/>
    </row>
    <row r="26" spans="2:18" s="107" customFormat="1" ht="10.5" customHeight="1">
      <c r="B26" s="108"/>
      <c r="C26" s="108" t="s">
        <v>102</v>
      </c>
      <c r="E26" s="109">
        <v>67</v>
      </c>
      <c r="F26" s="110">
        <v>33</v>
      </c>
      <c r="G26" s="110">
        <v>1</v>
      </c>
      <c r="H26" s="110">
        <v>17</v>
      </c>
      <c r="I26" s="110">
        <v>16</v>
      </c>
      <c r="J26" s="110">
        <v>5</v>
      </c>
      <c r="K26" s="110">
        <v>8</v>
      </c>
      <c r="L26" s="110">
        <v>156796</v>
      </c>
      <c r="M26" s="110">
        <v>137195</v>
      </c>
      <c r="N26" s="110">
        <v>0</v>
      </c>
      <c r="O26" s="110">
        <v>7827</v>
      </c>
      <c r="P26" s="110">
        <v>11774</v>
      </c>
      <c r="R26" s="111"/>
    </row>
    <row r="27" spans="2:18" s="107" customFormat="1" ht="10.5" customHeight="1">
      <c r="B27" s="108"/>
      <c r="C27" s="108" t="s">
        <v>103</v>
      </c>
      <c r="E27" s="109">
        <v>34</v>
      </c>
      <c r="F27" s="110">
        <v>17</v>
      </c>
      <c r="G27" s="110">
        <v>2</v>
      </c>
      <c r="H27" s="110">
        <v>6</v>
      </c>
      <c r="I27" s="110">
        <v>9</v>
      </c>
      <c r="J27" s="110">
        <v>0</v>
      </c>
      <c r="K27" s="110">
        <v>3</v>
      </c>
      <c r="L27" s="110">
        <v>36788</v>
      </c>
      <c r="M27" s="110">
        <v>34577</v>
      </c>
      <c r="N27" s="110">
        <v>0</v>
      </c>
      <c r="O27" s="110">
        <v>2093</v>
      </c>
      <c r="P27" s="110">
        <v>118</v>
      </c>
      <c r="R27" s="111"/>
    </row>
    <row r="28" spans="2:18" s="107" customFormat="1" ht="10.5" customHeight="1">
      <c r="B28" s="108"/>
      <c r="C28" s="108" t="s">
        <v>104</v>
      </c>
      <c r="E28" s="109">
        <v>16</v>
      </c>
      <c r="F28" s="110">
        <v>6</v>
      </c>
      <c r="G28" s="110">
        <v>3</v>
      </c>
      <c r="H28" s="110">
        <v>1</v>
      </c>
      <c r="I28" s="110">
        <v>6</v>
      </c>
      <c r="J28" s="110">
        <v>1</v>
      </c>
      <c r="K28" s="110">
        <v>2</v>
      </c>
      <c r="L28" s="110">
        <v>22245</v>
      </c>
      <c r="M28" s="110">
        <v>20416</v>
      </c>
      <c r="N28" s="110">
        <v>29</v>
      </c>
      <c r="O28" s="110">
        <v>1080</v>
      </c>
      <c r="P28" s="110">
        <v>720</v>
      </c>
      <c r="R28" s="111"/>
    </row>
    <row r="29" spans="2:18" s="107" customFormat="1" ht="10.5" customHeight="1">
      <c r="B29" s="108"/>
      <c r="C29" s="108" t="s">
        <v>105</v>
      </c>
      <c r="E29" s="109">
        <v>27</v>
      </c>
      <c r="F29" s="110">
        <v>15</v>
      </c>
      <c r="G29" s="110">
        <v>0</v>
      </c>
      <c r="H29" s="110">
        <v>4</v>
      </c>
      <c r="I29" s="110">
        <v>8</v>
      </c>
      <c r="J29" s="110">
        <v>0</v>
      </c>
      <c r="K29" s="110">
        <v>2</v>
      </c>
      <c r="L29" s="110">
        <v>11890</v>
      </c>
      <c r="M29" s="110">
        <v>10323</v>
      </c>
      <c r="N29" s="110">
        <v>0</v>
      </c>
      <c r="O29" s="110">
        <v>1550</v>
      </c>
      <c r="P29" s="110">
        <v>17</v>
      </c>
      <c r="R29" s="111"/>
    </row>
    <row r="30" spans="2:18" s="107" customFormat="1" ht="10.5" customHeight="1">
      <c r="B30" s="108"/>
      <c r="C30" s="108" t="s">
        <v>106</v>
      </c>
      <c r="E30" s="109">
        <v>13</v>
      </c>
      <c r="F30" s="110">
        <v>9</v>
      </c>
      <c r="G30" s="110">
        <v>2</v>
      </c>
      <c r="H30" s="110">
        <v>1</v>
      </c>
      <c r="I30" s="110">
        <v>1</v>
      </c>
      <c r="J30" s="110">
        <v>0</v>
      </c>
      <c r="K30" s="110">
        <v>0</v>
      </c>
      <c r="L30" s="110">
        <v>57044</v>
      </c>
      <c r="M30" s="110">
        <v>57044</v>
      </c>
      <c r="N30" s="110">
        <v>0</v>
      </c>
      <c r="O30" s="110">
        <v>0</v>
      </c>
      <c r="P30" s="110">
        <v>0</v>
      </c>
      <c r="R30" s="111"/>
    </row>
    <row r="31" spans="2:18" s="107" customFormat="1" ht="10.5" customHeight="1">
      <c r="B31" s="108"/>
      <c r="C31" s="108" t="s">
        <v>107</v>
      </c>
      <c r="E31" s="109">
        <v>22</v>
      </c>
      <c r="F31" s="110">
        <v>7</v>
      </c>
      <c r="G31" s="110">
        <v>0</v>
      </c>
      <c r="H31" s="110">
        <v>4</v>
      </c>
      <c r="I31" s="110">
        <v>11</v>
      </c>
      <c r="J31" s="110">
        <v>0</v>
      </c>
      <c r="K31" s="110">
        <v>1</v>
      </c>
      <c r="L31" s="110">
        <v>15636</v>
      </c>
      <c r="M31" s="110">
        <v>12918</v>
      </c>
      <c r="N31" s="110">
        <v>3</v>
      </c>
      <c r="O31" s="110">
        <v>1781</v>
      </c>
      <c r="P31" s="110">
        <v>934</v>
      </c>
      <c r="R31" s="111"/>
    </row>
    <row r="32" spans="2:18" s="107" customFormat="1" ht="10.5" customHeight="1">
      <c r="B32" s="108"/>
      <c r="C32" s="108" t="s">
        <v>108</v>
      </c>
      <c r="E32" s="109">
        <v>13</v>
      </c>
      <c r="F32" s="110">
        <v>6</v>
      </c>
      <c r="G32" s="110">
        <v>2</v>
      </c>
      <c r="H32" s="110">
        <v>2</v>
      </c>
      <c r="I32" s="110">
        <v>3</v>
      </c>
      <c r="J32" s="110">
        <v>8</v>
      </c>
      <c r="K32" s="110">
        <v>0</v>
      </c>
      <c r="L32" s="110">
        <v>50610</v>
      </c>
      <c r="M32" s="110">
        <v>45741</v>
      </c>
      <c r="N32" s="110">
        <v>39</v>
      </c>
      <c r="O32" s="110">
        <v>2300</v>
      </c>
      <c r="P32" s="110">
        <v>2530</v>
      </c>
      <c r="R32" s="111"/>
    </row>
    <row r="33" spans="2:18" s="107" customFormat="1" ht="10.5" customHeight="1">
      <c r="B33" s="108"/>
      <c r="C33" s="108" t="s">
        <v>109</v>
      </c>
      <c r="E33" s="109">
        <v>14</v>
      </c>
      <c r="F33" s="110">
        <v>8</v>
      </c>
      <c r="G33" s="110">
        <v>1</v>
      </c>
      <c r="H33" s="110">
        <v>3</v>
      </c>
      <c r="I33" s="110">
        <v>2</v>
      </c>
      <c r="J33" s="110">
        <v>1</v>
      </c>
      <c r="K33" s="110">
        <v>2</v>
      </c>
      <c r="L33" s="110">
        <v>29195</v>
      </c>
      <c r="M33" s="110">
        <v>27983</v>
      </c>
      <c r="N33" s="110">
        <v>212</v>
      </c>
      <c r="O33" s="110">
        <v>1000</v>
      </c>
      <c r="P33" s="110">
        <v>0</v>
      </c>
      <c r="R33" s="111"/>
    </row>
    <row r="34" spans="2:18" ht="10.5" customHeight="1">
      <c r="B34" s="108"/>
      <c r="C34" s="108"/>
      <c r="E34" s="109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R34" s="105"/>
    </row>
    <row r="35" spans="2:18" s="99" customFormat="1" ht="10.5" customHeight="1">
      <c r="B35" s="100" t="s">
        <v>110</v>
      </c>
      <c r="C35" s="100"/>
      <c r="E35" s="113">
        <v>26</v>
      </c>
      <c r="F35" s="103">
        <v>22</v>
      </c>
      <c r="G35" s="103">
        <v>0</v>
      </c>
      <c r="H35" s="103">
        <v>2</v>
      </c>
      <c r="I35" s="103">
        <v>2</v>
      </c>
      <c r="J35" s="103">
        <v>4</v>
      </c>
      <c r="K35" s="103">
        <v>2</v>
      </c>
      <c r="L35" s="103">
        <v>91705</v>
      </c>
      <c r="M35" s="103">
        <v>89304</v>
      </c>
      <c r="N35" s="103">
        <v>0</v>
      </c>
      <c r="O35" s="103">
        <v>2291</v>
      </c>
      <c r="P35" s="103">
        <v>110</v>
      </c>
      <c r="R35" s="105"/>
    </row>
    <row r="36" spans="2:18" s="107" customFormat="1" ht="10.5" customHeight="1">
      <c r="B36" s="108"/>
      <c r="C36" s="108" t="s">
        <v>111</v>
      </c>
      <c r="E36" s="109">
        <v>7</v>
      </c>
      <c r="F36" s="110">
        <v>6</v>
      </c>
      <c r="G36" s="110">
        <v>0</v>
      </c>
      <c r="H36" s="110">
        <v>0</v>
      </c>
      <c r="I36" s="110">
        <v>1</v>
      </c>
      <c r="J36" s="110">
        <v>1</v>
      </c>
      <c r="K36" s="110">
        <v>0</v>
      </c>
      <c r="L36" s="110">
        <v>13977</v>
      </c>
      <c r="M36" s="110">
        <v>13977</v>
      </c>
      <c r="N36" s="110">
        <v>0</v>
      </c>
      <c r="O36" s="110">
        <v>0</v>
      </c>
      <c r="P36" s="110">
        <v>0</v>
      </c>
      <c r="R36" s="111"/>
    </row>
    <row r="37" spans="2:18" s="107" customFormat="1" ht="10.5" customHeight="1">
      <c r="B37" s="108"/>
      <c r="C37" s="108" t="s">
        <v>112</v>
      </c>
      <c r="E37" s="109">
        <v>10</v>
      </c>
      <c r="F37" s="110">
        <v>7</v>
      </c>
      <c r="G37" s="110">
        <v>0</v>
      </c>
      <c r="H37" s="110">
        <v>2</v>
      </c>
      <c r="I37" s="110">
        <v>1</v>
      </c>
      <c r="J37" s="110">
        <v>2</v>
      </c>
      <c r="K37" s="110">
        <v>2</v>
      </c>
      <c r="L37" s="110">
        <v>52835</v>
      </c>
      <c r="M37" s="110">
        <v>50589</v>
      </c>
      <c r="N37" s="110">
        <v>0</v>
      </c>
      <c r="O37" s="110">
        <v>2136</v>
      </c>
      <c r="P37" s="110">
        <v>110</v>
      </c>
      <c r="R37" s="112"/>
    </row>
    <row r="38" spans="2:18" s="107" customFormat="1" ht="10.5" customHeight="1">
      <c r="B38" s="108"/>
      <c r="C38" s="108" t="s">
        <v>113</v>
      </c>
      <c r="E38" s="109">
        <v>9</v>
      </c>
      <c r="F38" s="110">
        <v>9</v>
      </c>
      <c r="G38" s="110">
        <v>0</v>
      </c>
      <c r="H38" s="110">
        <v>0</v>
      </c>
      <c r="I38" s="110">
        <v>0</v>
      </c>
      <c r="J38" s="110">
        <v>1</v>
      </c>
      <c r="K38" s="110">
        <v>0</v>
      </c>
      <c r="L38" s="110">
        <v>24893</v>
      </c>
      <c r="M38" s="110">
        <v>24738</v>
      </c>
      <c r="N38" s="110">
        <v>0</v>
      </c>
      <c r="O38" s="110">
        <v>155</v>
      </c>
      <c r="P38" s="110">
        <v>0</v>
      </c>
      <c r="R38" s="111"/>
    </row>
    <row r="39" spans="2:18" s="107" customFormat="1" ht="10.5" customHeight="1">
      <c r="B39" s="108"/>
      <c r="E39" s="109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R39" s="111"/>
    </row>
    <row r="40" spans="2:18" ht="10.5" customHeight="1">
      <c r="B40" s="100" t="s">
        <v>114</v>
      </c>
      <c r="C40" s="100"/>
      <c r="E40" s="113">
        <v>25</v>
      </c>
      <c r="F40" s="103">
        <v>6</v>
      </c>
      <c r="G40" s="103">
        <v>0</v>
      </c>
      <c r="H40" s="103">
        <v>1</v>
      </c>
      <c r="I40" s="103">
        <v>18</v>
      </c>
      <c r="J40" s="103">
        <v>0</v>
      </c>
      <c r="K40" s="103">
        <v>1</v>
      </c>
      <c r="L40" s="103">
        <v>20702</v>
      </c>
      <c r="M40" s="103">
        <v>17392</v>
      </c>
      <c r="N40" s="103">
        <v>0</v>
      </c>
      <c r="O40" s="103">
        <v>323</v>
      </c>
      <c r="P40" s="103">
        <v>2987</v>
      </c>
      <c r="R40" s="105"/>
    </row>
    <row r="41" spans="2:18" s="99" customFormat="1" ht="10.5" customHeight="1">
      <c r="B41" s="108"/>
      <c r="C41" s="108" t="s">
        <v>115</v>
      </c>
      <c r="E41" s="109">
        <v>13</v>
      </c>
      <c r="F41" s="110">
        <v>3</v>
      </c>
      <c r="G41" s="110">
        <v>0</v>
      </c>
      <c r="H41" s="110">
        <v>1</v>
      </c>
      <c r="I41" s="110">
        <v>9</v>
      </c>
      <c r="J41" s="110">
        <v>0</v>
      </c>
      <c r="K41" s="110">
        <v>0</v>
      </c>
      <c r="L41" s="110">
        <v>6731</v>
      </c>
      <c r="M41" s="110">
        <v>3421</v>
      </c>
      <c r="N41" s="110">
        <v>0</v>
      </c>
      <c r="O41" s="110">
        <v>323</v>
      </c>
      <c r="P41" s="110">
        <v>2987</v>
      </c>
      <c r="R41" s="105"/>
    </row>
    <row r="42" spans="2:18" s="107" customFormat="1" ht="10.5" customHeight="1">
      <c r="B42" s="108"/>
      <c r="C42" s="108" t="s">
        <v>116</v>
      </c>
      <c r="E42" s="109">
        <v>5</v>
      </c>
      <c r="F42" s="110">
        <v>2</v>
      </c>
      <c r="G42" s="110">
        <v>0</v>
      </c>
      <c r="H42" s="110">
        <v>0</v>
      </c>
      <c r="I42" s="110">
        <v>3</v>
      </c>
      <c r="J42" s="110">
        <v>0</v>
      </c>
      <c r="K42" s="110">
        <v>1</v>
      </c>
      <c r="L42" s="110">
        <v>13969</v>
      </c>
      <c r="M42" s="110">
        <v>13969</v>
      </c>
      <c r="N42" s="110">
        <v>0</v>
      </c>
      <c r="O42" s="110">
        <v>0</v>
      </c>
      <c r="P42" s="110">
        <v>0</v>
      </c>
      <c r="R42" s="111"/>
    </row>
    <row r="43" spans="2:18" s="107" customFormat="1" ht="10.5" customHeight="1">
      <c r="B43" s="108"/>
      <c r="C43" s="108" t="s">
        <v>117</v>
      </c>
      <c r="E43" s="109">
        <v>7</v>
      </c>
      <c r="F43" s="110">
        <v>1</v>
      </c>
      <c r="G43" s="110">
        <v>0</v>
      </c>
      <c r="H43" s="110">
        <v>0</v>
      </c>
      <c r="I43" s="110">
        <v>6</v>
      </c>
      <c r="J43" s="110">
        <v>0</v>
      </c>
      <c r="K43" s="110">
        <v>0</v>
      </c>
      <c r="L43" s="110">
        <v>2</v>
      </c>
      <c r="M43" s="110">
        <v>2</v>
      </c>
      <c r="N43" s="110">
        <v>0</v>
      </c>
      <c r="O43" s="110">
        <v>0</v>
      </c>
      <c r="P43" s="110">
        <v>0</v>
      </c>
      <c r="R43" s="112"/>
    </row>
    <row r="44" spans="5:18" s="107" customFormat="1" ht="10.5" customHeight="1">
      <c r="E44" s="109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R44" s="112"/>
    </row>
    <row r="45" spans="2:18" ht="10.5" customHeight="1">
      <c r="B45" s="100" t="s">
        <v>118</v>
      </c>
      <c r="C45" s="100"/>
      <c r="E45" s="113">
        <v>20</v>
      </c>
      <c r="F45" s="103">
        <v>12</v>
      </c>
      <c r="G45" s="103">
        <v>0</v>
      </c>
      <c r="H45" s="103">
        <v>7</v>
      </c>
      <c r="I45" s="103">
        <v>1</v>
      </c>
      <c r="J45" s="103">
        <v>0</v>
      </c>
      <c r="K45" s="103">
        <v>0</v>
      </c>
      <c r="L45" s="103">
        <v>31627</v>
      </c>
      <c r="M45" s="103">
        <v>28145</v>
      </c>
      <c r="N45" s="103">
        <v>0</v>
      </c>
      <c r="O45" s="103">
        <v>3453</v>
      </c>
      <c r="P45" s="103">
        <v>29</v>
      </c>
      <c r="R45" s="105"/>
    </row>
    <row r="46" spans="2:18" s="99" customFormat="1" ht="10.5" customHeight="1">
      <c r="B46" s="108"/>
      <c r="C46" s="108" t="s">
        <v>119</v>
      </c>
      <c r="E46" s="109">
        <v>18</v>
      </c>
      <c r="F46" s="110">
        <v>11</v>
      </c>
      <c r="G46" s="110">
        <v>0</v>
      </c>
      <c r="H46" s="110">
        <v>6</v>
      </c>
      <c r="I46" s="110">
        <v>1</v>
      </c>
      <c r="J46" s="110">
        <v>0</v>
      </c>
      <c r="K46" s="110">
        <v>0</v>
      </c>
      <c r="L46" s="110">
        <v>31197</v>
      </c>
      <c r="M46" s="110">
        <v>27745</v>
      </c>
      <c r="N46" s="110">
        <v>0</v>
      </c>
      <c r="O46" s="110">
        <v>3423</v>
      </c>
      <c r="P46" s="110">
        <v>29</v>
      </c>
      <c r="R46" s="105"/>
    </row>
    <row r="47" spans="2:18" s="107" customFormat="1" ht="10.5" customHeight="1">
      <c r="B47" s="108"/>
      <c r="C47" s="108" t="s">
        <v>120</v>
      </c>
      <c r="E47" s="109">
        <v>2</v>
      </c>
      <c r="F47" s="110">
        <v>1</v>
      </c>
      <c r="G47" s="110">
        <v>0</v>
      </c>
      <c r="H47" s="110">
        <v>1</v>
      </c>
      <c r="I47" s="110">
        <v>0</v>
      </c>
      <c r="J47" s="110">
        <v>0</v>
      </c>
      <c r="K47" s="110">
        <v>0</v>
      </c>
      <c r="L47" s="110">
        <v>430</v>
      </c>
      <c r="M47" s="110">
        <v>400</v>
      </c>
      <c r="N47" s="110">
        <v>0</v>
      </c>
      <c r="O47" s="110">
        <v>30</v>
      </c>
      <c r="P47" s="110">
        <v>0</v>
      </c>
      <c r="R47" s="111"/>
    </row>
    <row r="48" spans="5:18" s="107" customFormat="1" ht="10.5" customHeight="1"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R48" s="112"/>
    </row>
    <row r="49" spans="2:18" ht="10.5" customHeight="1">
      <c r="B49" s="100" t="s">
        <v>121</v>
      </c>
      <c r="C49" s="100"/>
      <c r="E49" s="113">
        <v>17</v>
      </c>
      <c r="F49" s="103">
        <v>10</v>
      </c>
      <c r="G49" s="103">
        <v>3</v>
      </c>
      <c r="H49" s="103">
        <v>2</v>
      </c>
      <c r="I49" s="103">
        <v>2</v>
      </c>
      <c r="J49" s="103">
        <v>3</v>
      </c>
      <c r="K49" s="103">
        <v>3</v>
      </c>
      <c r="L49" s="103">
        <v>18460</v>
      </c>
      <c r="M49" s="103">
        <v>17288</v>
      </c>
      <c r="N49" s="103">
        <v>600</v>
      </c>
      <c r="O49" s="103">
        <v>422</v>
      </c>
      <c r="P49" s="103">
        <v>150</v>
      </c>
      <c r="R49" s="105"/>
    </row>
    <row r="50" spans="2:18" s="99" customFormat="1" ht="10.5" customHeight="1">
      <c r="B50" s="108"/>
      <c r="C50" s="108" t="s">
        <v>122</v>
      </c>
      <c r="E50" s="109">
        <v>9</v>
      </c>
      <c r="F50" s="110">
        <v>5</v>
      </c>
      <c r="G50" s="110">
        <v>1</v>
      </c>
      <c r="H50" s="110">
        <v>1</v>
      </c>
      <c r="I50" s="110">
        <v>2</v>
      </c>
      <c r="J50" s="110">
        <v>0</v>
      </c>
      <c r="K50" s="110">
        <v>2</v>
      </c>
      <c r="L50" s="110">
        <v>16393</v>
      </c>
      <c r="M50" s="110">
        <v>15947</v>
      </c>
      <c r="N50" s="110">
        <v>5</v>
      </c>
      <c r="O50" s="110">
        <v>291</v>
      </c>
      <c r="P50" s="110">
        <v>150</v>
      </c>
      <c r="R50" s="105"/>
    </row>
    <row r="51" spans="2:18" s="107" customFormat="1" ht="10.5" customHeight="1">
      <c r="B51" s="108"/>
      <c r="C51" s="108" t="s">
        <v>123</v>
      </c>
      <c r="E51" s="109">
        <v>8</v>
      </c>
      <c r="F51" s="110">
        <v>5</v>
      </c>
      <c r="G51" s="110">
        <v>2</v>
      </c>
      <c r="H51" s="110">
        <v>1</v>
      </c>
      <c r="I51" s="110">
        <v>0</v>
      </c>
      <c r="J51" s="110">
        <v>3</v>
      </c>
      <c r="K51" s="110">
        <v>1</v>
      </c>
      <c r="L51" s="110">
        <v>2067</v>
      </c>
      <c r="M51" s="110">
        <v>1341</v>
      </c>
      <c r="N51" s="110">
        <v>595</v>
      </c>
      <c r="O51" s="110">
        <v>131</v>
      </c>
      <c r="P51" s="110">
        <v>0</v>
      </c>
      <c r="R51" s="111"/>
    </row>
    <row r="52" spans="2:18" s="107" customFormat="1" ht="10.5" customHeight="1">
      <c r="B52" s="108"/>
      <c r="C52" s="108"/>
      <c r="E52" s="109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R52" s="111"/>
    </row>
    <row r="53" spans="2:18" ht="10.5" customHeight="1">
      <c r="B53" s="100" t="s">
        <v>124</v>
      </c>
      <c r="C53" s="100"/>
      <c r="E53" s="113">
        <v>15</v>
      </c>
      <c r="F53" s="103">
        <v>9</v>
      </c>
      <c r="G53" s="103">
        <v>0</v>
      </c>
      <c r="H53" s="103">
        <v>5</v>
      </c>
      <c r="I53" s="103">
        <v>1</v>
      </c>
      <c r="J53" s="103">
        <v>1</v>
      </c>
      <c r="K53" s="103">
        <v>2</v>
      </c>
      <c r="L53" s="103">
        <v>72937</v>
      </c>
      <c r="M53" s="103">
        <v>71650</v>
      </c>
      <c r="N53" s="103">
        <v>0</v>
      </c>
      <c r="O53" s="103">
        <v>1271</v>
      </c>
      <c r="P53" s="103">
        <v>16</v>
      </c>
      <c r="R53" s="105"/>
    </row>
    <row r="54" spans="2:18" s="99" customFormat="1" ht="10.5" customHeight="1">
      <c r="B54" s="108"/>
      <c r="C54" s="108" t="s">
        <v>125</v>
      </c>
      <c r="E54" s="109">
        <v>8</v>
      </c>
      <c r="F54" s="110">
        <v>6</v>
      </c>
      <c r="G54" s="110">
        <v>0</v>
      </c>
      <c r="H54" s="110">
        <v>1</v>
      </c>
      <c r="I54" s="110">
        <v>1</v>
      </c>
      <c r="J54" s="110">
        <v>0</v>
      </c>
      <c r="K54" s="110">
        <v>1</v>
      </c>
      <c r="L54" s="110">
        <v>4626</v>
      </c>
      <c r="M54" s="110">
        <v>4609</v>
      </c>
      <c r="N54" s="110">
        <v>0</v>
      </c>
      <c r="O54" s="110">
        <v>16</v>
      </c>
      <c r="P54" s="110">
        <v>1</v>
      </c>
      <c r="R54" s="105"/>
    </row>
    <row r="55" spans="2:18" s="107" customFormat="1" ht="10.5" customHeight="1">
      <c r="B55" s="108"/>
      <c r="C55" s="108" t="s">
        <v>126</v>
      </c>
      <c r="E55" s="109">
        <v>2</v>
      </c>
      <c r="F55" s="110">
        <v>1</v>
      </c>
      <c r="G55" s="110">
        <v>0</v>
      </c>
      <c r="H55" s="110">
        <v>1</v>
      </c>
      <c r="I55" s="110">
        <v>0</v>
      </c>
      <c r="J55" s="110">
        <v>0</v>
      </c>
      <c r="K55" s="110">
        <v>1</v>
      </c>
      <c r="L55" s="110">
        <v>1240</v>
      </c>
      <c r="M55" s="110">
        <v>1225</v>
      </c>
      <c r="N55" s="110">
        <v>0</v>
      </c>
      <c r="O55" s="110">
        <v>0</v>
      </c>
      <c r="P55" s="110">
        <v>15</v>
      </c>
      <c r="R55" s="111"/>
    </row>
    <row r="56" spans="2:18" s="107" customFormat="1" ht="10.5" customHeight="1">
      <c r="B56" s="108"/>
      <c r="C56" s="108" t="s">
        <v>127</v>
      </c>
      <c r="E56" s="109">
        <v>4</v>
      </c>
      <c r="F56" s="110">
        <v>1</v>
      </c>
      <c r="G56" s="110">
        <v>0</v>
      </c>
      <c r="H56" s="110">
        <v>3</v>
      </c>
      <c r="I56" s="110">
        <v>0</v>
      </c>
      <c r="J56" s="110">
        <v>1</v>
      </c>
      <c r="K56" s="110">
        <v>0</v>
      </c>
      <c r="L56" s="110">
        <v>34479</v>
      </c>
      <c r="M56" s="110">
        <v>33224</v>
      </c>
      <c r="N56" s="110">
        <v>0</v>
      </c>
      <c r="O56" s="110">
        <v>1255</v>
      </c>
      <c r="P56" s="110">
        <v>0</v>
      </c>
      <c r="R56" s="111"/>
    </row>
    <row r="57" spans="2:18" s="107" customFormat="1" ht="10.5" customHeight="1">
      <c r="B57" s="108"/>
      <c r="C57" s="108" t="s">
        <v>128</v>
      </c>
      <c r="E57" s="109">
        <v>1</v>
      </c>
      <c r="F57" s="110">
        <v>1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32592</v>
      </c>
      <c r="M57" s="110">
        <v>32592</v>
      </c>
      <c r="N57" s="110">
        <v>0</v>
      </c>
      <c r="O57" s="110">
        <v>0</v>
      </c>
      <c r="P57" s="110">
        <v>0</v>
      </c>
      <c r="R57" s="111"/>
    </row>
    <row r="58" spans="2:18" s="107" customFormat="1" ht="10.5" customHeight="1">
      <c r="B58" s="108"/>
      <c r="C58" s="108"/>
      <c r="E58" s="109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R58" s="111"/>
    </row>
    <row r="59" spans="2:18" ht="10.5" customHeight="1">
      <c r="B59" s="100" t="s">
        <v>129</v>
      </c>
      <c r="C59" s="100"/>
      <c r="E59" s="113">
        <v>38</v>
      </c>
      <c r="F59" s="103">
        <v>21</v>
      </c>
      <c r="G59" s="103">
        <v>2</v>
      </c>
      <c r="H59" s="103">
        <v>5</v>
      </c>
      <c r="I59" s="103">
        <v>10</v>
      </c>
      <c r="J59" s="103">
        <v>1</v>
      </c>
      <c r="K59" s="103">
        <v>14</v>
      </c>
      <c r="L59" s="103">
        <v>128448</v>
      </c>
      <c r="M59" s="103">
        <v>125827</v>
      </c>
      <c r="N59" s="103">
        <v>761</v>
      </c>
      <c r="O59" s="103">
        <v>1757</v>
      </c>
      <c r="P59" s="103">
        <v>103</v>
      </c>
      <c r="R59" s="105"/>
    </row>
    <row r="60" spans="2:18" s="99" customFormat="1" ht="10.5" customHeight="1">
      <c r="B60" s="108"/>
      <c r="C60" s="108" t="s">
        <v>130</v>
      </c>
      <c r="E60" s="109">
        <v>8</v>
      </c>
      <c r="F60" s="110">
        <v>4</v>
      </c>
      <c r="G60" s="110">
        <v>0</v>
      </c>
      <c r="H60" s="110">
        <v>0</v>
      </c>
      <c r="I60" s="110">
        <v>4</v>
      </c>
      <c r="J60" s="110">
        <v>0</v>
      </c>
      <c r="K60" s="110">
        <v>0</v>
      </c>
      <c r="L60" s="110">
        <v>184</v>
      </c>
      <c r="M60" s="110">
        <v>184</v>
      </c>
      <c r="N60" s="110">
        <v>0</v>
      </c>
      <c r="O60" s="110">
        <v>0</v>
      </c>
      <c r="P60" s="110">
        <v>0</v>
      </c>
      <c r="R60" s="105"/>
    </row>
    <row r="61" spans="2:18" s="107" customFormat="1" ht="10.5" customHeight="1">
      <c r="B61" s="108"/>
      <c r="C61" s="108" t="s">
        <v>131</v>
      </c>
      <c r="E61" s="109">
        <v>2</v>
      </c>
      <c r="F61" s="110">
        <v>1</v>
      </c>
      <c r="G61" s="110">
        <v>0</v>
      </c>
      <c r="H61" s="110">
        <v>0</v>
      </c>
      <c r="I61" s="110">
        <v>1</v>
      </c>
      <c r="J61" s="110">
        <v>0</v>
      </c>
      <c r="K61" s="110">
        <v>0</v>
      </c>
      <c r="L61" s="110">
        <v>19</v>
      </c>
      <c r="M61" s="110">
        <v>19</v>
      </c>
      <c r="N61" s="110">
        <v>0</v>
      </c>
      <c r="O61" s="110">
        <v>0</v>
      </c>
      <c r="P61" s="110">
        <v>0</v>
      </c>
      <c r="R61" s="111"/>
    </row>
    <row r="62" spans="2:18" s="107" customFormat="1" ht="10.5" customHeight="1">
      <c r="B62" s="108"/>
      <c r="C62" s="108" t="s">
        <v>132</v>
      </c>
      <c r="E62" s="109">
        <v>9</v>
      </c>
      <c r="F62" s="110">
        <v>6</v>
      </c>
      <c r="G62" s="110">
        <v>0</v>
      </c>
      <c r="H62" s="110">
        <v>1</v>
      </c>
      <c r="I62" s="110">
        <v>2</v>
      </c>
      <c r="J62" s="110">
        <v>1</v>
      </c>
      <c r="K62" s="110">
        <v>10</v>
      </c>
      <c r="L62" s="110">
        <v>38080</v>
      </c>
      <c r="M62" s="110">
        <v>37578</v>
      </c>
      <c r="N62" s="110">
        <v>0</v>
      </c>
      <c r="O62" s="110">
        <v>502</v>
      </c>
      <c r="P62" s="110">
        <v>0</v>
      </c>
      <c r="R62" s="112"/>
    </row>
    <row r="63" spans="2:18" s="107" customFormat="1" ht="10.5" customHeight="1">
      <c r="B63" s="108"/>
      <c r="C63" s="108" t="s">
        <v>133</v>
      </c>
      <c r="E63" s="109">
        <v>15</v>
      </c>
      <c r="F63" s="110">
        <v>10</v>
      </c>
      <c r="G63" s="110">
        <v>1</v>
      </c>
      <c r="H63" s="110">
        <v>2</v>
      </c>
      <c r="I63" s="110">
        <v>2</v>
      </c>
      <c r="J63" s="110">
        <v>0</v>
      </c>
      <c r="K63" s="110">
        <v>4</v>
      </c>
      <c r="L63" s="110">
        <v>89066</v>
      </c>
      <c r="M63" s="110">
        <v>88046</v>
      </c>
      <c r="N63" s="110">
        <v>712</v>
      </c>
      <c r="O63" s="110">
        <v>205</v>
      </c>
      <c r="P63" s="110">
        <v>103</v>
      </c>
      <c r="R63" s="112"/>
    </row>
    <row r="64" spans="2:18" s="107" customFormat="1" ht="10.5" customHeight="1">
      <c r="B64" s="108"/>
      <c r="C64" s="108" t="s">
        <v>134</v>
      </c>
      <c r="E64" s="109">
        <v>2</v>
      </c>
      <c r="F64" s="110">
        <v>0</v>
      </c>
      <c r="G64" s="110">
        <v>0</v>
      </c>
      <c r="H64" s="110">
        <v>1</v>
      </c>
      <c r="I64" s="110">
        <v>1</v>
      </c>
      <c r="J64" s="110">
        <v>0</v>
      </c>
      <c r="K64" s="110">
        <v>0</v>
      </c>
      <c r="L64" s="110">
        <v>50</v>
      </c>
      <c r="M64" s="110">
        <v>0</v>
      </c>
      <c r="N64" s="110">
        <v>0</v>
      </c>
      <c r="O64" s="110">
        <v>50</v>
      </c>
      <c r="P64" s="110">
        <v>0</v>
      </c>
      <c r="R64" s="111"/>
    </row>
    <row r="65" spans="2:18" s="107" customFormat="1" ht="10.5" customHeight="1">
      <c r="B65" s="108"/>
      <c r="C65" s="108" t="s">
        <v>135</v>
      </c>
      <c r="E65" s="109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R65" s="112"/>
    </row>
    <row r="66" spans="2:18" s="107" customFormat="1" ht="10.5" customHeight="1">
      <c r="B66" s="108"/>
      <c r="C66" s="108" t="s">
        <v>136</v>
      </c>
      <c r="E66" s="109">
        <v>1</v>
      </c>
      <c r="F66" s="110">
        <v>0</v>
      </c>
      <c r="G66" s="110">
        <v>0</v>
      </c>
      <c r="H66" s="110">
        <v>1</v>
      </c>
      <c r="I66" s="110">
        <v>0</v>
      </c>
      <c r="J66" s="110">
        <v>0</v>
      </c>
      <c r="K66" s="110">
        <v>0</v>
      </c>
      <c r="L66" s="110">
        <v>1000</v>
      </c>
      <c r="M66" s="110">
        <v>0</v>
      </c>
      <c r="N66" s="110">
        <v>0</v>
      </c>
      <c r="O66" s="110">
        <v>1000</v>
      </c>
      <c r="P66" s="110">
        <v>0</v>
      </c>
      <c r="R66" s="112"/>
    </row>
    <row r="67" spans="2:18" s="107" customFormat="1" ht="10.5" customHeight="1">
      <c r="B67" s="108"/>
      <c r="C67" s="108" t="s">
        <v>137</v>
      </c>
      <c r="E67" s="109">
        <v>1</v>
      </c>
      <c r="F67" s="110">
        <v>0</v>
      </c>
      <c r="G67" s="110">
        <v>1</v>
      </c>
      <c r="H67" s="110">
        <v>0</v>
      </c>
      <c r="I67" s="110">
        <v>0</v>
      </c>
      <c r="J67" s="110">
        <v>0</v>
      </c>
      <c r="K67" s="110">
        <v>0</v>
      </c>
      <c r="L67" s="110">
        <v>49</v>
      </c>
      <c r="M67" s="110">
        <v>0</v>
      </c>
      <c r="N67" s="110">
        <v>49</v>
      </c>
      <c r="O67" s="110">
        <v>0</v>
      </c>
      <c r="P67" s="110">
        <v>0</v>
      </c>
      <c r="R67" s="112"/>
    </row>
    <row r="68" spans="5:18" s="107" customFormat="1" ht="10.5" customHeight="1">
      <c r="E68" s="109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R68" s="111"/>
    </row>
    <row r="69" spans="2:18" ht="10.5" customHeight="1">
      <c r="B69" s="100" t="s">
        <v>138</v>
      </c>
      <c r="C69" s="100"/>
      <c r="E69" s="113">
        <v>10</v>
      </c>
      <c r="F69" s="103">
        <v>5</v>
      </c>
      <c r="G69" s="103">
        <v>0</v>
      </c>
      <c r="H69" s="103">
        <v>0</v>
      </c>
      <c r="I69" s="103">
        <v>5</v>
      </c>
      <c r="J69" s="103">
        <v>0</v>
      </c>
      <c r="K69" s="103">
        <v>2</v>
      </c>
      <c r="L69" s="103">
        <v>29392</v>
      </c>
      <c r="M69" s="103">
        <v>29137</v>
      </c>
      <c r="N69" s="103">
        <v>0</v>
      </c>
      <c r="O69" s="103">
        <v>0</v>
      </c>
      <c r="P69" s="103">
        <v>255</v>
      </c>
      <c r="R69" s="105"/>
    </row>
    <row r="70" spans="2:18" s="99" customFormat="1" ht="10.5" customHeight="1">
      <c r="B70" s="108"/>
      <c r="C70" s="108" t="s">
        <v>139</v>
      </c>
      <c r="E70" s="109">
        <v>10</v>
      </c>
      <c r="F70" s="110">
        <v>5</v>
      </c>
      <c r="G70" s="110">
        <v>0</v>
      </c>
      <c r="H70" s="110">
        <v>0</v>
      </c>
      <c r="I70" s="110">
        <v>5</v>
      </c>
      <c r="J70" s="110">
        <v>0</v>
      </c>
      <c r="K70" s="110">
        <v>2</v>
      </c>
      <c r="L70" s="110">
        <v>29392</v>
      </c>
      <c r="M70" s="110">
        <v>29137</v>
      </c>
      <c r="N70" s="110">
        <v>0</v>
      </c>
      <c r="O70" s="110">
        <v>0</v>
      </c>
      <c r="P70" s="110">
        <v>255</v>
      </c>
      <c r="R70" s="105"/>
    </row>
    <row r="71" spans="2:18" s="107" customFormat="1" ht="1.5" customHeight="1">
      <c r="B71" s="108"/>
      <c r="C71" s="108"/>
      <c r="E71" s="109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R71" s="111"/>
    </row>
    <row r="72" spans="5:18" ht="1.5" customHeight="1" thickBot="1">
      <c r="E72" s="114"/>
      <c r="R72" s="105"/>
    </row>
    <row r="73" spans="1:18" ht="13.5">
      <c r="A73" s="115" t="s">
        <v>74</v>
      </c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R73" s="105"/>
    </row>
    <row r="74" spans="1:18" ht="14.25" thickBot="1">
      <c r="A74" s="84"/>
      <c r="O74" s="84"/>
      <c r="R74" s="105"/>
    </row>
    <row r="75" spans="1:18" ht="14.25" thickTop="1">
      <c r="A75" s="85" t="s">
        <v>2</v>
      </c>
      <c r="B75" s="86"/>
      <c r="C75" s="86"/>
      <c r="D75" s="86"/>
      <c r="E75" s="118" t="s">
        <v>140</v>
      </c>
      <c r="F75" s="88"/>
      <c r="G75" s="89"/>
      <c r="H75" s="89"/>
      <c r="I75" s="89"/>
      <c r="J75" s="90" t="s">
        <v>80</v>
      </c>
      <c r="K75" s="91" t="s">
        <v>81</v>
      </c>
      <c r="L75" s="92" t="s">
        <v>141</v>
      </c>
      <c r="M75" s="88"/>
      <c r="N75" s="89"/>
      <c r="O75" s="89"/>
      <c r="P75" s="89"/>
      <c r="R75" s="105"/>
    </row>
    <row r="76" spans="1:18" ht="13.5">
      <c r="A76" s="93"/>
      <c r="B76" s="93"/>
      <c r="C76" s="93"/>
      <c r="D76" s="93"/>
      <c r="E76" s="119"/>
      <c r="F76" s="56" t="s">
        <v>83</v>
      </c>
      <c r="G76" s="56" t="s">
        <v>84</v>
      </c>
      <c r="H76" s="56" t="s">
        <v>85</v>
      </c>
      <c r="I76" s="12" t="s">
        <v>86</v>
      </c>
      <c r="J76" s="74"/>
      <c r="K76" s="95"/>
      <c r="L76" s="58"/>
      <c r="M76" s="56" t="s">
        <v>83</v>
      </c>
      <c r="N76" s="56" t="s">
        <v>84</v>
      </c>
      <c r="O76" s="56" t="s">
        <v>85</v>
      </c>
      <c r="P76" s="56" t="s">
        <v>86</v>
      </c>
      <c r="R76" s="105"/>
    </row>
    <row r="77" spans="5:18" ht="3.75" customHeight="1">
      <c r="E77" s="98"/>
      <c r="R77" s="105"/>
    </row>
    <row r="78" spans="5:18" ht="10.5" customHeight="1">
      <c r="E78" s="120"/>
      <c r="R78" s="105"/>
    </row>
    <row r="79" spans="2:18" s="99" customFormat="1" ht="10.5" customHeight="1">
      <c r="B79" s="121" t="s">
        <v>142</v>
      </c>
      <c r="C79" s="121"/>
      <c r="E79" s="113">
        <v>13</v>
      </c>
      <c r="F79" s="103">
        <v>9</v>
      </c>
      <c r="G79" s="103">
        <v>1</v>
      </c>
      <c r="H79" s="103">
        <v>0</v>
      </c>
      <c r="I79" s="103">
        <v>3</v>
      </c>
      <c r="J79" s="103">
        <v>1</v>
      </c>
      <c r="K79" s="103">
        <v>2</v>
      </c>
      <c r="L79" s="122">
        <v>27442</v>
      </c>
      <c r="M79" s="103">
        <v>27442</v>
      </c>
      <c r="N79" s="103">
        <v>0</v>
      </c>
      <c r="O79" s="103">
        <v>0</v>
      </c>
      <c r="P79" s="103">
        <v>0</v>
      </c>
      <c r="R79" s="123"/>
    </row>
    <row r="80" spans="2:18" s="107" customFormat="1" ht="10.5" customHeight="1">
      <c r="B80" s="124"/>
      <c r="C80" s="124" t="s">
        <v>143</v>
      </c>
      <c r="E80" s="109">
        <v>1</v>
      </c>
      <c r="F80" s="110">
        <v>1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25">
        <v>1</v>
      </c>
      <c r="M80" s="110">
        <v>1</v>
      </c>
      <c r="N80" s="110">
        <v>0</v>
      </c>
      <c r="O80" s="110">
        <v>0</v>
      </c>
      <c r="P80" s="110">
        <v>0</v>
      </c>
      <c r="R80" s="126"/>
    </row>
    <row r="81" spans="2:18" s="107" customFormat="1" ht="10.5" customHeight="1">
      <c r="B81" s="108"/>
      <c r="C81" s="108" t="s">
        <v>144</v>
      </c>
      <c r="E81" s="109">
        <v>3</v>
      </c>
      <c r="F81" s="110">
        <v>2</v>
      </c>
      <c r="G81" s="110">
        <v>1</v>
      </c>
      <c r="H81" s="110">
        <v>0</v>
      </c>
      <c r="I81" s="110">
        <v>0</v>
      </c>
      <c r="J81" s="110">
        <v>0</v>
      </c>
      <c r="K81" s="110">
        <v>0</v>
      </c>
      <c r="L81" s="125">
        <v>22793</v>
      </c>
      <c r="M81" s="110">
        <v>22793</v>
      </c>
      <c r="N81" s="110">
        <v>0</v>
      </c>
      <c r="O81" s="110">
        <v>0</v>
      </c>
      <c r="P81" s="110">
        <v>0</v>
      </c>
      <c r="R81" s="126"/>
    </row>
    <row r="82" spans="2:18" s="107" customFormat="1" ht="10.5" customHeight="1">
      <c r="B82" s="108"/>
      <c r="C82" s="108" t="s">
        <v>145</v>
      </c>
      <c r="E82" s="109">
        <v>7</v>
      </c>
      <c r="F82" s="110">
        <v>4</v>
      </c>
      <c r="G82" s="110">
        <v>0</v>
      </c>
      <c r="H82" s="110">
        <v>0</v>
      </c>
      <c r="I82" s="110">
        <v>3</v>
      </c>
      <c r="J82" s="110">
        <v>1</v>
      </c>
      <c r="K82" s="110">
        <v>0</v>
      </c>
      <c r="L82" s="125">
        <v>732</v>
      </c>
      <c r="M82" s="110">
        <v>732</v>
      </c>
      <c r="N82" s="110">
        <v>0</v>
      </c>
      <c r="O82" s="110">
        <v>0</v>
      </c>
      <c r="P82" s="110">
        <v>0</v>
      </c>
      <c r="R82" s="126"/>
    </row>
    <row r="83" spans="2:18" s="107" customFormat="1" ht="10.5" customHeight="1">
      <c r="B83" s="108"/>
      <c r="C83" s="108" t="s">
        <v>146</v>
      </c>
      <c r="E83" s="109">
        <v>2</v>
      </c>
      <c r="F83" s="110">
        <v>2</v>
      </c>
      <c r="G83" s="110">
        <v>0</v>
      </c>
      <c r="H83" s="110">
        <v>0</v>
      </c>
      <c r="I83" s="110">
        <v>0</v>
      </c>
      <c r="J83" s="110">
        <v>0</v>
      </c>
      <c r="K83" s="110">
        <v>2</v>
      </c>
      <c r="L83" s="125">
        <v>3916</v>
      </c>
      <c r="M83" s="110">
        <v>3916</v>
      </c>
      <c r="N83" s="110">
        <v>0</v>
      </c>
      <c r="O83" s="110">
        <v>0</v>
      </c>
      <c r="P83" s="110">
        <v>0</v>
      </c>
      <c r="R83" s="126"/>
    </row>
    <row r="84" spans="2:18" s="107" customFormat="1" ht="10.5" customHeight="1">
      <c r="B84" s="108"/>
      <c r="C84" s="108" t="s">
        <v>147</v>
      </c>
      <c r="E84" s="109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25">
        <v>0</v>
      </c>
      <c r="M84" s="110">
        <v>0</v>
      </c>
      <c r="N84" s="110">
        <v>0</v>
      </c>
      <c r="O84" s="110">
        <v>0</v>
      </c>
      <c r="P84" s="110">
        <v>0</v>
      </c>
      <c r="R84" s="126"/>
    </row>
    <row r="85" spans="2:18" ht="10.5" customHeight="1">
      <c r="B85" s="108"/>
      <c r="C85" s="108"/>
      <c r="E85" s="109"/>
      <c r="F85" s="110"/>
      <c r="G85" s="110"/>
      <c r="H85" s="110"/>
      <c r="I85" s="110"/>
      <c r="J85" s="103"/>
      <c r="K85" s="103"/>
      <c r="L85" s="125"/>
      <c r="M85" s="110"/>
      <c r="N85" s="110"/>
      <c r="O85" s="110"/>
      <c r="P85" s="110"/>
      <c r="R85" s="105"/>
    </row>
    <row r="86" spans="2:18" s="99" customFormat="1" ht="10.5" customHeight="1">
      <c r="B86" s="100" t="s">
        <v>148</v>
      </c>
      <c r="C86" s="100"/>
      <c r="D86" s="107"/>
      <c r="E86" s="113">
        <v>52</v>
      </c>
      <c r="F86" s="103">
        <v>22</v>
      </c>
      <c r="G86" s="103">
        <v>2</v>
      </c>
      <c r="H86" s="103">
        <v>8</v>
      </c>
      <c r="I86" s="103">
        <v>20</v>
      </c>
      <c r="J86" s="103">
        <v>2</v>
      </c>
      <c r="K86" s="103">
        <v>4</v>
      </c>
      <c r="L86" s="122">
        <v>58651</v>
      </c>
      <c r="M86" s="103">
        <v>54821</v>
      </c>
      <c r="N86" s="103">
        <v>15</v>
      </c>
      <c r="O86" s="103">
        <v>2462</v>
      </c>
      <c r="P86" s="103">
        <v>1353</v>
      </c>
      <c r="R86" s="105"/>
    </row>
    <row r="87" spans="2:18" s="107" customFormat="1" ht="10.5" customHeight="1">
      <c r="B87" s="108"/>
      <c r="C87" s="108" t="s">
        <v>149</v>
      </c>
      <c r="E87" s="109">
        <v>8</v>
      </c>
      <c r="F87" s="110">
        <v>4</v>
      </c>
      <c r="G87" s="110">
        <v>0</v>
      </c>
      <c r="H87" s="110">
        <v>1</v>
      </c>
      <c r="I87" s="110">
        <v>3</v>
      </c>
      <c r="J87" s="110">
        <v>0</v>
      </c>
      <c r="K87" s="110">
        <v>0</v>
      </c>
      <c r="L87" s="125">
        <v>8680</v>
      </c>
      <c r="M87" s="110">
        <v>8586</v>
      </c>
      <c r="N87" s="110">
        <v>0</v>
      </c>
      <c r="O87" s="110">
        <v>93</v>
      </c>
      <c r="P87" s="110">
        <v>1</v>
      </c>
      <c r="R87" s="111"/>
    </row>
    <row r="88" spans="2:18" s="107" customFormat="1" ht="10.5" customHeight="1">
      <c r="B88" s="108"/>
      <c r="C88" s="108" t="s">
        <v>150</v>
      </c>
      <c r="E88" s="109">
        <v>4</v>
      </c>
      <c r="F88" s="110">
        <v>2</v>
      </c>
      <c r="G88" s="110">
        <v>0</v>
      </c>
      <c r="H88" s="110">
        <v>1</v>
      </c>
      <c r="I88" s="110">
        <v>1</v>
      </c>
      <c r="J88" s="110">
        <v>0</v>
      </c>
      <c r="K88" s="110">
        <v>2</v>
      </c>
      <c r="L88" s="125">
        <v>3758</v>
      </c>
      <c r="M88" s="110">
        <v>3758</v>
      </c>
      <c r="N88" s="110">
        <v>0</v>
      </c>
      <c r="O88" s="110">
        <v>0</v>
      </c>
      <c r="P88" s="110">
        <v>0</v>
      </c>
      <c r="R88" s="126"/>
    </row>
    <row r="89" spans="2:18" s="107" customFormat="1" ht="10.5" customHeight="1">
      <c r="B89" s="108"/>
      <c r="C89" s="108" t="s">
        <v>151</v>
      </c>
      <c r="E89" s="109">
        <v>20</v>
      </c>
      <c r="F89" s="110">
        <v>5</v>
      </c>
      <c r="G89" s="110">
        <v>2</v>
      </c>
      <c r="H89" s="110">
        <v>0</v>
      </c>
      <c r="I89" s="110">
        <v>13</v>
      </c>
      <c r="J89" s="110">
        <v>0</v>
      </c>
      <c r="K89" s="110">
        <v>1</v>
      </c>
      <c r="L89" s="125">
        <v>2058</v>
      </c>
      <c r="M89" s="110">
        <v>2043</v>
      </c>
      <c r="N89" s="110">
        <v>15</v>
      </c>
      <c r="O89" s="110">
        <v>0</v>
      </c>
      <c r="P89" s="110">
        <v>0</v>
      </c>
      <c r="R89" s="111"/>
    </row>
    <row r="90" spans="2:18" s="107" customFormat="1" ht="10.5" customHeight="1">
      <c r="B90" s="108"/>
      <c r="C90" s="108" t="s">
        <v>152</v>
      </c>
      <c r="E90" s="109">
        <v>3</v>
      </c>
      <c r="F90" s="110">
        <v>1</v>
      </c>
      <c r="G90" s="110">
        <v>0</v>
      </c>
      <c r="H90" s="110">
        <v>1</v>
      </c>
      <c r="I90" s="110">
        <v>1</v>
      </c>
      <c r="J90" s="110">
        <v>0</v>
      </c>
      <c r="K90" s="110">
        <v>0</v>
      </c>
      <c r="L90" s="125">
        <v>15543</v>
      </c>
      <c r="M90" s="110">
        <v>13926</v>
      </c>
      <c r="N90" s="110">
        <v>0</v>
      </c>
      <c r="O90" s="110">
        <v>265</v>
      </c>
      <c r="P90" s="110">
        <v>1352</v>
      </c>
      <c r="R90" s="126"/>
    </row>
    <row r="91" spans="2:18" s="107" customFormat="1" ht="10.5" customHeight="1">
      <c r="B91" s="108"/>
      <c r="C91" s="108" t="s">
        <v>153</v>
      </c>
      <c r="E91" s="109">
        <v>10</v>
      </c>
      <c r="F91" s="110">
        <v>7</v>
      </c>
      <c r="G91" s="110">
        <v>0</v>
      </c>
      <c r="H91" s="110">
        <v>1</v>
      </c>
      <c r="I91" s="110">
        <v>2</v>
      </c>
      <c r="J91" s="110">
        <v>1</v>
      </c>
      <c r="K91" s="110">
        <v>1</v>
      </c>
      <c r="L91" s="125">
        <v>25415</v>
      </c>
      <c r="M91" s="110">
        <v>25116</v>
      </c>
      <c r="N91" s="110">
        <v>0</v>
      </c>
      <c r="O91" s="110">
        <v>299</v>
      </c>
      <c r="P91" s="110">
        <v>0</v>
      </c>
      <c r="R91" s="126"/>
    </row>
    <row r="92" spans="2:18" s="107" customFormat="1" ht="10.5" customHeight="1">
      <c r="B92" s="108"/>
      <c r="C92" s="108" t="s">
        <v>154</v>
      </c>
      <c r="E92" s="109">
        <v>6</v>
      </c>
      <c r="F92" s="110">
        <v>2</v>
      </c>
      <c r="G92" s="110">
        <v>0</v>
      </c>
      <c r="H92" s="110">
        <v>4</v>
      </c>
      <c r="I92" s="110">
        <v>0</v>
      </c>
      <c r="J92" s="110">
        <v>1</v>
      </c>
      <c r="K92" s="110">
        <v>0</v>
      </c>
      <c r="L92" s="125">
        <v>3132</v>
      </c>
      <c r="M92" s="110">
        <v>1327</v>
      </c>
      <c r="N92" s="110">
        <v>0</v>
      </c>
      <c r="O92" s="110">
        <v>1805</v>
      </c>
      <c r="P92" s="110">
        <v>0</v>
      </c>
      <c r="R92" s="126"/>
    </row>
    <row r="93" spans="2:18" s="107" customFormat="1" ht="10.5" customHeight="1">
      <c r="B93" s="108"/>
      <c r="C93" s="108" t="s">
        <v>155</v>
      </c>
      <c r="E93" s="109">
        <v>1</v>
      </c>
      <c r="F93" s="110">
        <v>1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25">
        <v>65</v>
      </c>
      <c r="M93" s="110">
        <v>65</v>
      </c>
      <c r="N93" s="110">
        <v>0</v>
      </c>
      <c r="O93" s="110">
        <v>0</v>
      </c>
      <c r="P93" s="110">
        <v>0</v>
      </c>
      <c r="R93" s="126"/>
    </row>
    <row r="94" spans="2:18" ht="10.5" customHeight="1">
      <c r="B94" s="108"/>
      <c r="C94" s="108"/>
      <c r="E94" s="109"/>
      <c r="F94" s="110"/>
      <c r="G94" s="110"/>
      <c r="H94" s="110"/>
      <c r="I94" s="110"/>
      <c r="J94" s="110"/>
      <c r="K94" s="110"/>
      <c r="L94" s="125"/>
      <c r="M94" s="110"/>
      <c r="N94" s="110"/>
      <c r="O94" s="110"/>
      <c r="P94" s="110"/>
      <c r="R94" s="105"/>
    </row>
    <row r="95" spans="2:18" s="99" customFormat="1" ht="10.5" customHeight="1">
      <c r="B95" s="100" t="s">
        <v>156</v>
      </c>
      <c r="C95" s="100"/>
      <c r="E95" s="113">
        <v>10</v>
      </c>
      <c r="F95" s="103">
        <v>4</v>
      </c>
      <c r="G95" s="103">
        <v>0</v>
      </c>
      <c r="H95" s="103">
        <v>2</v>
      </c>
      <c r="I95" s="103">
        <v>4</v>
      </c>
      <c r="J95" s="103">
        <v>0</v>
      </c>
      <c r="K95" s="103">
        <v>5</v>
      </c>
      <c r="L95" s="122">
        <v>12608</v>
      </c>
      <c r="M95" s="103">
        <v>12480</v>
      </c>
      <c r="N95" s="103">
        <v>0</v>
      </c>
      <c r="O95" s="103">
        <v>128</v>
      </c>
      <c r="P95" s="103">
        <v>0</v>
      </c>
      <c r="R95" s="126"/>
    </row>
    <row r="96" spans="2:18" s="107" customFormat="1" ht="10.5" customHeight="1">
      <c r="B96" s="108"/>
      <c r="C96" s="108" t="s">
        <v>157</v>
      </c>
      <c r="E96" s="109">
        <v>10</v>
      </c>
      <c r="F96" s="110">
        <v>4</v>
      </c>
      <c r="G96" s="110">
        <v>0</v>
      </c>
      <c r="H96" s="110">
        <v>2</v>
      </c>
      <c r="I96" s="110">
        <v>4</v>
      </c>
      <c r="J96" s="110">
        <v>0</v>
      </c>
      <c r="K96" s="110">
        <v>5</v>
      </c>
      <c r="L96" s="125">
        <v>12608</v>
      </c>
      <c r="M96" s="110">
        <v>12480</v>
      </c>
      <c r="N96" s="110">
        <v>0</v>
      </c>
      <c r="O96" s="110">
        <v>128</v>
      </c>
      <c r="P96" s="110">
        <v>0</v>
      </c>
      <c r="R96" s="126"/>
    </row>
    <row r="97" spans="2:18" s="107" customFormat="1" ht="10.5" customHeight="1">
      <c r="B97" s="108"/>
      <c r="C97" s="108" t="s">
        <v>158</v>
      </c>
      <c r="E97" s="109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25">
        <v>0</v>
      </c>
      <c r="M97" s="110">
        <v>0</v>
      </c>
      <c r="N97" s="110">
        <v>0</v>
      </c>
      <c r="O97" s="110">
        <v>0</v>
      </c>
      <c r="P97" s="110">
        <v>0</v>
      </c>
      <c r="R97" s="126"/>
    </row>
    <row r="98" spans="2:18" s="107" customFormat="1" ht="10.5" customHeight="1">
      <c r="B98" s="108"/>
      <c r="C98" s="108"/>
      <c r="E98" s="109"/>
      <c r="F98" s="110"/>
      <c r="G98" s="110"/>
      <c r="H98" s="110"/>
      <c r="I98" s="110"/>
      <c r="J98" s="110"/>
      <c r="K98" s="110"/>
      <c r="L98" s="125"/>
      <c r="M98" s="110"/>
      <c r="N98" s="110"/>
      <c r="O98" s="110"/>
      <c r="P98" s="110"/>
      <c r="R98" s="126"/>
    </row>
    <row r="99" spans="2:18" s="107" customFormat="1" ht="10.5" customHeight="1">
      <c r="B99" s="100" t="s">
        <v>159</v>
      </c>
      <c r="C99" s="100"/>
      <c r="E99" s="113">
        <v>4</v>
      </c>
      <c r="F99" s="103">
        <v>2</v>
      </c>
      <c r="G99" s="103">
        <v>0</v>
      </c>
      <c r="H99" s="103">
        <v>1</v>
      </c>
      <c r="I99" s="103">
        <v>1</v>
      </c>
      <c r="J99" s="103">
        <v>0</v>
      </c>
      <c r="K99" s="103">
        <v>0</v>
      </c>
      <c r="L99" s="122">
        <v>335</v>
      </c>
      <c r="M99" s="103">
        <v>15</v>
      </c>
      <c r="N99" s="103">
        <v>0</v>
      </c>
      <c r="O99" s="103">
        <v>320</v>
      </c>
      <c r="P99" s="103">
        <v>0</v>
      </c>
      <c r="R99" s="126"/>
    </row>
    <row r="100" spans="2:18" s="107" customFormat="1" ht="10.5" customHeight="1">
      <c r="B100" s="108"/>
      <c r="C100" s="108" t="s">
        <v>160</v>
      </c>
      <c r="E100" s="109">
        <v>4</v>
      </c>
      <c r="F100" s="110">
        <v>2</v>
      </c>
      <c r="G100" s="110">
        <v>0</v>
      </c>
      <c r="H100" s="110">
        <v>1</v>
      </c>
      <c r="I100" s="110">
        <v>1</v>
      </c>
      <c r="J100" s="110">
        <v>0</v>
      </c>
      <c r="K100" s="110">
        <v>0</v>
      </c>
      <c r="L100" s="125">
        <v>335</v>
      </c>
      <c r="M100" s="110">
        <v>15</v>
      </c>
      <c r="N100" s="110">
        <v>0</v>
      </c>
      <c r="O100" s="110">
        <v>320</v>
      </c>
      <c r="P100" s="110">
        <v>0</v>
      </c>
      <c r="R100" s="126"/>
    </row>
    <row r="101" spans="2:19" s="107" customFormat="1" ht="10.5" customHeight="1">
      <c r="B101" s="108"/>
      <c r="C101" s="108"/>
      <c r="E101" s="109"/>
      <c r="F101" s="110"/>
      <c r="G101" s="110"/>
      <c r="H101" s="110"/>
      <c r="I101" s="110"/>
      <c r="J101" s="110"/>
      <c r="K101" s="110"/>
      <c r="L101" s="125"/>
      <c r="M101" s="110"/>
      <c r="N101" s="110"/>
      <c r="O101" s="110"/>
      <c r="P101" s="110"/>
      <c r="R101" s="126"/>
      <c r="S101" s="107" t="s">
        <v>161</v>
      </c>
    </row>
    <row r="102" spans="2:18" s="107" customFormat="1" ht="10.5" customHeight="1">
      <c r="B102" s="100" t="s">
        <v>162</v>
      </c>
      <c r="C102" s="100"/>
      <c r="E102" s="113">
        <v>20</v>
      </c>
      <c r="F102" s="103">
        <v>10</v>
      </c>
      <c r="G102" s="103">
        <v>0</v>
      </c>
      <c r="H102" s="103">
        <v>2</v>
      </c>
      <c r="I102" s="103">
        <v>8</v>
      </c>
      <c r="J102" s="103">
        <v>3</v>
      </c>
      <c r="K102" s="103">
        <v>1</v>
      </c>
      <c r="L102" s="122">
        <v>12500</v>
      </c>
      <c r="M102" s="103">
        <v>11520</v>
      </c>
      <c r="N102" s="103">
        <v>0</v>
      </c>
      <c r="O102" s="103">
        <v>600</v>
      </c>
      <c r="P102" s="103">
        <v>380</v>
      </c>
      <c r="R102" s="126"/>
    </row>
    <row r="103" spans="2:18" ht="10.5" customHeight="1">
      <c r="B103" s="108"/>
      <c r="C103" s="108" t="s">
        <v>163</v>
      </c>
      <c r="E103" s="109">
        <v>4</v>
      </c>
      <c r="F103" s="110">
        <v>1</v>
      </c>
      <c r="G103" s="110">
        <v>0</v>
      </c>
      <c r="H103" s="110">
        <v>1</v>
      </c>
      <c r="I103" s="110">
        <v>2</v>
      </c>
      <c r="J103" s="110">
        <v>1</v>
      </c>
      <c r="K103" s="110">
        <v>0</v>
      </c>
      <c r="L103" s="125">
        <v>7467</v>
      </c>
      <c r="M103" s="110">
        <v>6967</v>
      </c>
      <c r="N103" s="110">
        <v>0</v>
      </c>
      <c r="O103" s="110">
        <v>500</v>
      </c>
      <c r="P103" s="110">
        <v>0</v>
      </c>
      <c r="R103" s="105"/>
    </row>
    <row r="104" spans="2:18" s="99" customFormat="1" ht="10.5" customHeight="1">
      <c r="B104" s="108"/>
      <c r="C104" s="108" t="s">
        <v>164</v>
      </c>
      <c r="E104" s="109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25">
        <v>0</v>
      </c>
      <c r="M104" s="110">
        <v>0</v>
      </c>
      <c r="N104" s="110">
        <v>0</v>
      </c>
      <c r="O104" s="110">
        <v>0</v>
      </c>
      <c r="P104" s="110">
        <v>0</v>
      </c>
      <c r="R104" s="126"/>
    </row>
    <row r="105" spans="2:18" s="107" customFormat="1" ht="10.5" customHeight="1">
      <c r="B105" s="108"/>
      <c r="C105" s="108" t="s">
        <v>165</v>
      </c>
      <c r="E105" s="109">
        <v>5</v>
      </c>
      <c r="F105" s="110">
        <v>3</v>
      </c>
      <c r="G105" s="110">
        <v>0</v>
      </c>
      <c r="H105" s="110">
        <v>0</v>
      </c>
      <c r="I105" s="110">
        <v>2</v>
      </c>
      <c r="J105" s="110">
        <v>0</v>
      </c>
      <c r="K105" s="110">
        <v>0</v>
      </c>
      <c r="L105" s="125">
        <v>874</v>
      </c>
      <c r="M105" s="110">
        <v>494</v>
      </c>
      <c r="N105" s="110">
        <v>0</v>
      </c>
      <c r="O105" s="110">
        <v>0</v>
      </c>
      <c r="P105" s="110">
        <v>380</v>
      </c>
      <c r="R105" s="126"/>
    </row>
    <row r="106" spans="2:18" s="107" customFormat="1" ht="10.5" customHeight="1">
      <c r="B106" s="108"/>
      <c r="C106" s="108" t="s">
        <v>166</v>
      </c>
      <c r="E106" s="109">
        <v>3</v>
      </c>
      <c r="F106" s="110">
        <v>1</v>
      </c>
      <c r="G106" s="110">
        <v>0</v>
      </c>
      <c r="H106" s="110">
        <v>1</v>
      </c>
      <c r="I106" s="110">
        <v>1</v>
      </c>
      <c r="J106" s="110">
        <v>0</v>
      </c>
      <c r="K106" s="110">
        <v>1</v>
      </c>
      <c r="L106" s="125">
        <v>106</v>
      </c>
      <c r="M106" s="110">
        <v>6</v>
      </c>
      <c r="N106" s="110">
        <v>0</v>
      </c>
      <c r="O106" s="110">
        <v>100</v>
      </c>
      <c r="P106" s="110">
        <v>0</v>
      </c>
      <c r="R106" s="126"/>
    </row>
    <row r="107" spans="2:18" ht="10.5" customHeight="1">
      <c r="B107" s="108"/>
      <c r="C107" s="108" t="s">
        <v>167</v>
      </c>
      <c r="E107" s="109">
        <v>4</v>
      </c>
      <c r="F107" s="110">
        <v>2</v>
      </c>
      <c r="G107" s="110">
        <v>0</v>
      </c>
      <c r="H107" s="110">
        <v>0</v>
      </c>
      <c r="I107" s="110">
        <v>2</v>
      </c>
      <c r="J107" s="110">
        <v>1</v>
      </c>
      <c r="K107" s="110">
        <v>0</v>
      </c>
      <c r="L107" s="125">
        <v>1950</v>
      </c>
      <c r="M107" s="110">
        <v>1950</v>
      </c>
      <c r="N107" s="110">
        <v>0</v>
      </c>
      <c r="O107" s="110">
        <v>0</v>
      </c>
      <c r="P107" s="110">
        <v>0</v>
      </c>
      <c r="R107" s="105"/>
    </row>
    <row r="108" spans="2:18" s="99" customFormat="1" ht="10.5" customHeight="1">
      <c r="B108" s="108"/>
      <c r="C108" s="108" t="s">
        <v>168</v>
      </c>
      <c r="E108" s="109">
        <v>4</v>
      </c>
      <c r="F108" s="110">
        <v>3</v>
      </c>
      <c r="G108" s="110">
        <v>0</v>
      </c>
      <c r="H108" s="110">
        <v>0</v>
      </c>
      <c r="I108" s="110">
        <v>1</v>
      </c>
      <c r="J108" s="110">
        <v>1</v>
      </c>
      <c r="K108" s="110">
        <v>0</v>
      </c>
      <c r="L108" s="125">
        <v>2103</v>
      </c>
      <c r="M108" s="110">
        <v>2103</v>
      </c>
      <c r="N108" s="110">
        <v>0</v>
      </c>
      <c r="O108" s="110">
        <v>0</v>
      </c>
      <c r="P108" s="110">
        <v>0</v>
      </c>
      <c r="R108" s="105"/>
    </row>
    <row r="109" spans="5:18" s="107" customFormat="1" ht="10.5" customHeight="1">
      <c r="E109" s="109"/>
      <c r="F109" s="110"/>
      <c r="G109" s="110"/>
      <c r="H109" s="110"/>
      <c r="I109" s="110"/>
      <c r="J109" s="110"/>
      <c r="K109" s="110"/>
      <c r="L109" s="125"/>
      <c r="M109" s="110"/>
      <c r="N109" s="110"/>
      <c r="O109" s="110"/>
      <c r="P109" s="110"/>
      <c r="R109" s="111"/>
    </row>
    <row r="110" spans="2:18" ht="10.5" customHeight="1">
      <c r="B110" s="100" t="s">
        <v>169</v>
      </c>
      <c r="C110" s="100"/>
      <c r="E110" s="113">
        <v>9</v>
      </c>
      <c r="F110" s="103">
        <v>3</v>
      </c>
      <c r="G110" s="103">
        <v>1</v>
      </c>
      <c r="H110" s="103">
        <v>2</v>
      </c>
      <c r="I110" s="103">
        <v>3</v>
      </c>
      <c r="J110" s="103">
        <v>1</v>
      </c>
      <c r="K110" s="103">
        <v>0</v>
      </c>
      <c r="L110" s="122">
        <v>1264</v>
      </c>
      <c r="M110" s="103">
        <v>1131</v>
      </c>
      <c r="N110" s="103">
        <v>0</v>
      </c>
      <c r="O110" s="103">
        <v>110</v>
      </c>
      <c r="P110" s="103">
        <v>23</v>
      </c>
      <c r="R110" s="105"/>
    </row>
    <row r="111" spans="2:18" s="99" customFormat="1" ht="10.5" customHeight="1">
      <c r="B111" s="108"/>
      <c r="C111" s="108" t="s">
        <v>170</v>
      </c>
      <c r="E111" s="109">
        <v>2</v>
      </c>
      <c r="F111" s="110">
        <v>1</v>
      </c>
      <c r="G111" s="110">
        <v>0</v>
      </c>
      <c r="H111" s="110">
        <v>0</v>
      </c>
      <c r="I111" s="110">
        <v>1</v>
      </c>
      <c r="J111" s="110">
        <v>0</v>
      </c>
      <c r="K111" s="110">
        <v>0</v>
      </c>
      <c r="L111" s="125">
        <v>889</v>
      </c>
      <c r="M111" s="110">
        <v>889</v>
      </c>
      <c r="N111" s="110">
        <v>0</v>
      </c>
      <c r="O111" s="110">
        <v>0</v>
      </c>
      <c r="P111" s="110">
        <v>0</v>
      </c>
      <c r="R111" s="105"/>
    </row>
    <row r="112" spans="2:18" s="107" customFormat="1" ht="10.5" customHeight="1">
      <c r="B112" s="108"/>
      <c r="C112" s="108" t="s">
        <v>171</v>
      </c>
      <c r="E112" s="109">
        <v>3</v>
      </c>
      <c r="F112" s="110">
        <v>2</v>
      </c>
      <c r="G112" s="110">
        <v>0</v>
      </c>
      <c r="H112" s="110">
        <v>1</v>
      </c>
      <c r="I112" s="110">
        <v>0</v>
      </c>
      <c r="J112" s="110">
        <v>1</v>
      </c>
      <c r="K112" s="110">
        <v>0</v>
      </c>
      <c r="L112" s="125">
        <v>272</v>
      </c>
      <c r="M112" s="110">
        <v>242</v>
      </c>
      <c r="N112" s="110">
        <v>0</v>
      </c>
      <c r="O112" s="110">
        <v>30</v>
      </c>
      <c r="P112" s="110">
        <v>0</v>
      </c>
      <c r="R112" s="111"/>
    </row>
    <row r="113" spans="2:18" s="107" customFormat="1" ht="10.5" customHeight="1">
      <c r="B113" s="108"/>
      <c r="C113" s="108" t="s">
        <v>172</v>
      </c>
      <c r="E113" s="109">
        <v>1</v>
      </c>
      <c r="F113" s="110">
        <v>0</v>
      </c>
      <c r="G113" s="110">
        <v>0</v>
      </c>
      <c r="H113" s="110">
        <v>1</v>
      </c>
      <c r="I113" s="110">
        <v>0</v>
      </c>
      <c r="J113" s="110">
        <v>0</v>
      </c>
      <c r="K113" s="110">
        <v>0</v>
      </c>
      <c r="L113" s="125">
        <v>80</v>
      </c>
      <c r="M113" s="110">
        <v>0</v>
      </c>
      <c r="N113" s="110">
        <v>0</v>
      </c>
      <c r="O113" s="110">
        <v>80</v>
      </c>
      <c r="P113" s="110">
        <v>0</v>
      </c>
      <c r="R113" s="126"/>
    </row>
    <row r="114" spans="2:18" s="107" customFormat="1" ht="10.5" customHeight="1">
      <c r="B114" s="108"/>
      <c r="C114" s="108" t="s">
        <v>173</v>
      </c>
      <c r="E114" s="109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25">
        <v>0</v>
      </c>
      <c r="M114" s="110">
        <v>0</v>
      </c>
      <c r="N114" s="110">
        <v>0</v>
      </c>
      <c r="O114" s="110">
        <v>0</v>
      </c>
      <c r="P114" s="110">
        <v>0</v>
      </c>
      <c r="R114" s="126"/>
    </row>
    <row r="115" spans="2:18" s="107" customFormat="1" ht="10.5" customHeight="1">
      <c r="B115" s="108"/>
      <c r="C115" s="108" t="s">
        <v>174</v>
      </c>
      <c r="E115" s="109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25">
        <v>0</v>
      </c>
      <c r="M115" s="110">
        <v>0</v>
      </c>
      <c r="N115" s="110">
        <v>0</v>
      </c>
      <c r="O115" s="110">
        <v>0</v>
      </c>
      <c r="P115" s="110">
        <v>0</v>
      </c>
      <c r="R115" s="111"/>
    </row>
    <row r="116" spans="2:18" s="107" customFormat="1" ht="10.5" customHeight="1">
      <c r="B116" s="108"/>
      <c r="C116" s="108" t="s">
        <v>175</v>
      </c>
      <c r="E116" s="109">
        <v>2</v>
      </c>
      <c r="F116" s="110">
        <v>0</v>
      </c>
      <c r="G116" s="110">
        <v>1</v>
      </c>
      <c r="H116" s="110">
        <v>0</v>
      </c>
      <c r="I116" s="110">
        <v>1</v>
      </c>
      <c r="J116" s="110">
        <v>0</v>
      </c>
      <c r="K116" s="110">
        <v>0</v>
      </c>
      <c r="L116" s="125">
        <v>23</v>
      </c>
      <c r="M116" s="110">
        <v>0</v>
      </c>
      <c r="N116" s="110">
        <v>0</v>
      </c>
      <c r="O116" s="110">
        <v>0</v>
      </c>
      <c r="P116" s="110">
        <v>23</v>
      </c>
      <c r="R116" s="111"/>
    </row>
    <row r="117" spans="2:18" s="107" customFormat="1" ht="10.5" customHeight="1">
      <c r="B117" s="108"/>
      <c r="C117" s="108" t="s">
        <v>176</v>
      </c>
      <c r="E117" s="109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25">
        <v>0</v>
      </c>
      <c r="M117" s="110">
        <v>0</v>
      </c>
      <c r="N117" s="110">
        <v>0</v>
      </c>
      <c r="O117" s="110">
        <v>0</v>
      </c>
      <c r="P117" s="110">
        <v>0</v>
      </c>
      <c r="R117" s="111"/>
    </row>
    <row r="118" spans="2:18" s="107" customFormat="1" ht="10.5" customHeight="1">
      <c r="B118" s="108"/>
      <c r="C118" s="108" t="s">
        <v>177</v>
      </c>
      <c r="E118" s="109">
        <v>1</v>
      </c>
      <c r="F118" s="110">
        <v>0</v>
      </c>
      <c r="G118" s="110">
        <v>0</v>
      </c>
      <c r="H118" s="110">
        <v>0</v>
      </c>
      <c r="I118" s="110">
        <v>1</v>
      </c>
      <c r="J118" s="110">
        <v>0</v>
      </c>
      <c r="K118" s="110">
        <v>0</v>
      </c>
      <c r="L118" s="125">
        <v>0</v>
      </c>
      <c r="M118" s="110">
        <v>0</v>
      </c>
      <c r="N118" s="110">
        <v>0</v>
      </c>
      <c r="O118" s="110">
        <v>0</v>
      </c>
      <c r="P118" s="110">
        <v>0</v>
      </c>
      <c r="R118" s="126"/>
    </row>
    <row r="119" spans="2:18" s="107" customFormat="1" ht="10.5" customHeight="1">
      <c r="B119" s="108"/>
      <c r="C119" s="108"/>
      <c r="E119" s="109"/>
      <c r="F119" s="110"/>
      <c r="G119" s="110"/>
      <c r="H119" s="110"/>
      <c r="I119" s="110"/>
      <c r="J119" s="110"/>
      <c r="K119" s="110"/>
      <c r="L119" s="125"/>
      <c r="M119" s="110"/>
      <c r="N119" s="110"/>
      <c r="O119" s="110"/>
      <c r="P119" s="110"/>
      <c r="R119" s="111"/>
    </row>
    <row r="120" spans="2:18" s="107" customFormat="1" ht="10.5" customHeight="1">
      <c r="B120" s="100" t="s">
        <v>178</v>
      </c>
      <c r="C120" s="100"/>
      <c r="D120" s="99"/>
      <c r="E120" s="113">
        <v>1</v>
      </c>
      <c r="F120" s="103">
        <v>1</v>
      </c>
      <c r="G120" s="103">
        <v>0</v>
      </c>
      <c r="H120" s="103">
        <v>0</v>
      </c>
      <c r="I120" s="103">
        <v>0</v>
      </c>
      <c r="J120" s="103">
        <v>0</v>
      </c>
      <c r="K120" s="103">
        <v>0</v>
      </c>
      <c r="L120" s="122">
        <v>2</v>
      </c>
      <c r="M120" s="103">
        <v>2</v>
      </c>
      <c r="N120" s="103">
        <v>0</v>
      </c>
      <c r="O120" s="103">
        <v>0</v>
      </c>
      <c r="P120" s="103">
        <v>0</v>
      </c>
      <c r="R120" s="126"/>
    </row>
    <row r="121" spans="2:18" s="107" customFormat="1" ht="10.5" customHeight="1">
      <c r="B121" s="108"/>
      <c r="C121" s="108" t="s">
        <v>179</v>
      </c>
      <c r="E121" s="109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25">
        <v>0</v>
      </c>
      <c r="M121" s="110">
        <v>0</v>
      </c>
      <c r="N121" s="110">
        <v>0</v>
      </c>
      <c r="O121" s="110">
        <v>0</v>
      </c>
      <c r="P121" s="110">
        <v>0</v>
      </c>
      <c r="R121" s="126"/>
    </row>
    <row r="122" spans="2:18" s="107" customFormat="1" ht="10.5" customHeight="1">
      <c r="B122" s="108"/>
      <c r="C122" s="108" t="s">
        <v>180</v>
      </c>
      <c r="E122" s="109">
        <v>1</v>
      </c>
      <c r="F122" s="110">
        <v>1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25">
        <v>2</v>
      </c>
      <c r="M122" s="110">
        <v>2</v>
      </c>
      <c r="N122" s="110">
        <v>0</v>
      </c>
      <c r="O122" s="110">
        <v>0</v>
      </c>
      <c r="P122" s="110">
        <v>0</v>
      </c>
      <c r="R122" s="126"/>
    </row>
    <row r="123" spans="2:18" ht="10.5" customHeight="1">
      <c r="B123" s="108"/>
      <c r="C123" s="108"/>
      <c r="E123" s="109"/>
      <c r="F123" s="110"/>
      <c r="G123" s="110"/>
      <c r="H123" s="110"/>
      <c r="I123" s="110"/>
      <c r="J123" s="110"/>
      <c r="K123" s="110"/>
      <c r="L123" s="125"/>
      <c r="M123" s="110"/>
      <c r="N123" s="110"/>
      <c r="O123" s="110"/>
      <c r="P123" s="110"/>
      <c r="R123" s="105"/>
    </row>
    <row r="124" spans="2:18" s="99" customFormat="1" ht="10.5" customHeight="1">
      <c r="B124" s="127"/>
      <c r="C124" s="127"/>
      <c r="D124" s="107"/>
      <c r="E124" s="109"/>
      <c r="F124" s="110"/>
      <c r="G124" s="110"/>
      <c r="H124" s="110"/>
      <c r="I124" s="110"/>
      <c r="J124" s="110"/>
      <c r="K124" s="110"/>
      <c r="L124" s="125"/>
      <c r="M124" s="110"/>
      <c r="N124" s="110"/>
      <c r="O124" s="110"/>
      <c r="P124" s="110"/>
      <c r="R124" s="105"/>
    </row>
    <row r="125" spans="2:18" s="107" customFormat="1" ht="10.5" customHeight="1">
      <c r="B125" s="108"/>
      <c r="C125" s="108"/>
      <c r="E125" s="109"/>
      <c r="F125" s="110"/>
      <c r="G125" s="110"/>
      <c r="H125" s="110"/>
      <c r="I125" s="110"/>
      <c r="J125" s="110"/>
      <c r="K125" s="110"/>
      <c r="L125" s="125"/>
      <c r="M125" s="110"/>
      <c r="N125" s="110"/>
      <c r="O125" s="110"/>
      <c r="P125" s="110"/>
      <c r="R125" s="111"/>
    </row>
    <row r="126" spans="5:16" ht="4.5" customHeight="1" thickBot="1">
      <c r="E126" s="128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30"/>
    </row>
    <row r="127" spans="1:16" ht="13.5">
      <c r="A127" s="117"/>
      <c r="B127" s="117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</row>
  </sheetData>
  <sheetProtection/>
  <mergeCells count="27">
    <mergeCell ref="B102:C102"/>
    <mergeCell ref="B110:C110"/>
    <mergeCell ref="B120:C120"/>
    <mergeCell ref="K75:K76"/>
    <mergeCell ref="L75:M75"/>
    <mergeCell ref="B79:C79"/>
    <mergeCell ref="B86:C86"/>
    <mergeCell ref="B95:C95"/>
    <mergeCell ref="B99:C99"/>
    <mergeCell ref="B53:C53"/>
    <mergeCell ref="B59:C59"/>
    <mergeCell ref="B69:C69"/>
    <mergeCell ref="A75:D76"/>
    <mergeCell ref="E75:F75"/>
    <mergeCell ref="J75:J76"/>
    <mergeCell ref="B9:C9"/>
    <mergeCell ref="B11:C11"/>
    <mergeCell ref="B35:C35"/>
    <mergeCell ref="B40:C40"/>
    <mergeCell ref="B45:C45"/>
    <mergeCell ref="B49:C49"/>
    <mergeCell ref="A4:D5"/>
    <mergeCell ref="E4:F4"/>
    <mergeCell ref="J4:J5"/>
    <mergeCell ref="K4:K5"/>
    <mergeCell ref="L4:M4"/>
    <mergeCell ref="B7:C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D23" sqref="D23"/>
    </sheetView>
  </sheetViews>
  <sheetFormatPr defaultColWidth="9.00390625" defaultRowHeight="13.5"/>
  <cols>
    <col min="1" max="1" width="0.875" style="1" customWidth="1"/>
    <col min="2" max="2" width="17.50390625" style="1" customWidth="1"/>
    <col min="3" max="3" width="0.875" style="1" customWidth="1"/>
    <col min="4" max="19" width="9.625" style="1" customWidth="1"/>
    <col min="20" max="20" width="6.125" style="1" customWidth="1"/>
    <col min="21" max="16384" width="9.00390625" style="1" customWidth="1"/>
  </cols>
  <sheetData>
    <row r="1" ht="17.25">
      <c r="D1" s="83" t="s">
        <v>181</v>
      </c>
    </row>
    <row r="2" ht="17.25">
      <c r="D2" s="83"/>
    </row>
    <row r="3" ht="13.5" customHeight="1" thickBot="1">
      <c r="A3" s="84" t="s">
        <v>182</v>
      </c>
    </row>
    <row r="4" spans="1:10" ht="18.75" customHeight="1" thickTop="1">
      <c r="A4" s="131" t="s">
        <v>2</v>
      </c>
      <c r="B4" s="131"/>
      <c r="C4" s="131"/>
      <c r="D4" s="132" t="s">
        <v>183</v>
      </c>
      <c r="E4" s="133"/>
      <c r="F4" s="134"/>
      <c r="G4" s="132" t="s">
        <v>184</v>
      </c>
      <c r="H4" s="133"/>
      <c r="I4" s="134"/>
      <c r="J4" s="135" t="s">
        <v>185</v>
      </c>
    </row>
    <row r="5" spans="1:10" ht="18.75" customHeight="1">
      <c r="A5" s="136"/>
      <c r="B5" s="136"/>
      <c r="C5" s="136"/>
      <c r="D5" s="137" t="s">
        <v>186</v>
      </c>
      <c r="E5" s="138" t="s">
        <v>187</v>
      </c>
      <c r="F5" s="138" t="s">
        <v>188</v>
      </c>
      <c r="G5" s="138" t="s">
        <v>186</v>
      </c>
      <c r="H5" s="138" t="s">
        <v>187</v>
      </c>
      <c r="I5" s="138" t="s">
        <v>188</v>
      </c>
      <c r="J5" s="139"/>
    </row>
    <row r="6" ht="6.75" customHeight="1">
      <c r="D6" s="98"/>
    </row>
    <row r="7" spans="2:10" ht="17.25" customHeight="1">
      <c r="B7" s="140" t="s">
        <v>189</v>
      </c>
      <c r="C7" s="141"/>
      <c r="D7" s="126">
        <v>5</v>
      </c>
      <c r="E7" s="126">
        <v>58</v>
      </c>
      <c r="F7" s="142">
        <f aca="true" t="shared" si="0" ref="F7:F19">ROUND(E7/$E$19*100,1)</f>
        <v>6.2</v>
      </c>
      <c r="G7" s="126">
        <v>1</v>
      </c>
      <c r="H7" s="126">
        <v>115</v>
      </c>
      <c r="I7" s="142">
        <f aca="true" t="shared" si="1" ref="I7:I19">ROUND(H7/$H$19*100,1)</f>
        <v>10.9</v>
      </c>
      <c r="J7" s="143">
        <f aca="true" t="shared" si="2" ref="J7:J19">H7-E7</f>
        <v>57</v>
      </c>
    </row>
    <row r="8" spans="2:17" ht="17.25" customHeight="1">
      <c r="B8" s="140" t="s">
        <v>190</v>
      </c>
      <c r="C8" s="141"/>
      <c r="D8" s="126">
        <v>1</v>
      </c>
      <c r="E8" s="126">
        <v>102</v>
      </c>
      <c r="F8" s="142">
        <f t="shared" si="0"/>
        <v>10.8</v>
      </c>
      <c r="G8" s="126">
        <v>2</v>
      </c>
      <c r="H8" s="126">
        <v>109</v>
      </c>
      <c r="I8" s="142">
        <f t="shared" si="1"/>
        <v>10.4</v>
      </c>
      <c r="J8" s="143">
        <f t="shared" si="2"/>
        <v>7</v>
      </c>
      <c r="Q8" s="1" t="s">
        <v>191</v>
      </c>
    </row>
    <row r="9" spans="2:10" ht="17.25" customHeight="1">
      <c r="B9" s="140" t="s">
        <v>192</v>
      </c>
      <c r="C9" s="141"/>
      <c r="D9" s="126">
        <v>4</v>
      </c>
      <c r="E9" s="126">
        <v>61</v>
      </c>
      <c r="F9" s="142">
        <f t="shared" si="0"/>
        <v>6.5</v>
      </c>
      <c r="G9" s="126">
        <v>3</v>
      </c>
      <c r="H9" s="126">
        <v>107</v>
      </c>
      <c r="I9" s="142">
        <f t="shared" si="1"/>
        <v>10.2</v>
      </c>
      <c r="J9" s="143">
        <f t="shared" si="2"/>
        <v>46</v>
      </c>
    </row>
    <row r="10" spans="2:10" ht="17.25" customHeight="1">
      <c r="B10" s="140" t="s">
        <v>193</v>
      </c>
      <c r="C10" s="141"/>
      <c r="D10" s="126">
        <v>3</v>
      </c>
      <c r="E10" s="126">
        <v>75</v>
      </c>
      <c r="F10" s="142">
        <f t="shared" si="0"/>
        <v>8</v>
      </c>
      <c r="G10" s="126">
        <v>4</v>
      </c>
      <c r="H10" s="126">
        <v>92</v>
      </c>
      <c r="I10" s="142">
        <f t="shared" si="1"/>
        <v>8.7</v>
      </c>
      <c r="J10" s="143">
        <f t="shared" si="2"/>
        <v>17</v>
      </c>
    </row>
    <row r="11" spans="2:10" ht="17.25" customHeight="1">
      <c r="B11" s="140" t="s">
        <v>194</v>
      </c>
      <c r="C11" s="141"/>
      <c r="D11" s="126">
        <v>2</v>
      </c>
      <c r="E11" s="126">
        <v>81</v>
      </c>
      <c r="F11" s="142">
        <f t="shared" si="0"/>
        <v>8.6</v>
      </c>
      <c r="G11" s="126">
        <v>5</v>
      </c>
      <c r="H11" s="126">
        <v>83</v>
      </c>
      <c r="I11" s="142">
        <f t="shared" si="1"/>
        <v>7.9</v>
      </c>
      <c r="J11" s="143">
        <f t="shared" si="2"/>
        <v>2</v>
      </c>
    </row>
    <row r="12" spans="2:10" ht="17.25" customHeight="1">
      <c r="B12" s="140" t="s">
        <v>195</v>
      </c>
      <c r="C12" s="141"/>
      <c r="D12" s="126">
        <v>8</v>
      </c>
      <c r="E12" s="126">
        <v>20</v>
      </c>
      <c r="F12" s="142">
        <f t="shared" si="0"/>
        <v>2.1</v>
      </c>
      <c r="G12" s="126">
        <v>6</v>
      </c>
      <c r="H12" s="126">
        <v>25</v>
      </c>
      <c r="I12" s="142">
        <f t="shared" si="1"/>
        <v>2.4</v>
      </c>
      <c r="J12" s="143">
        <f t="shared" si="2"/>
        <v>5</v>
      </c>
    </row>
    <row r="13" spans="2:10" ht="17.25" customHeight="1">
      <c r="B13" s="140" t="s">
        <v>196</v>
      </c>
      <c r="C13" s="141"/>
      <c r="D13" s="126">
        <v>8</v>
      </c>
      <c r="E13" s="126">
        <v>20</v>
      </c>
      <c r="F13" s="142">
        <f t="shared" si="0"/>
        <v>2.1</v>
      </c>
      <c r="G13" s="126">
        <v>7</v>
      </c>
      <c r="H13" s="126">
        <v>22</v>
      </c>
      <c r="I13" s="142">
        <f t="shared" si="1"/>
        <v>2.1</v>
      </c>
      <c r="J13" s="143">
        <f t="shared" si="2"/>
        <v>2</v>
      </c>
    </row>
    <row r="14" spans="2:10" ht="17.25" customHeight="1">
      <c r="B14" s="140" t="s">
        <v>197</v>
      </c>
      <c r="C14" s="141"/>
      <c r="D14" s="126">
        <v>7</v>
      </c>
      <c r="E14" s="126">
        <v>30</v>
      </c>
      <c r="F14" s="142">
        <f t="shared" si="0"/>
        <v>3.2</v>
      </c>
      <c r="G14" s="126">
        <v>8</v>
      </c>
      <c r="H14" s="126">
        <v>21</v>
      </c>
      <c r="I14" s="142">
        <f t="shared" si="1"/>
        <v>2</v>
      </c>
      <c r="J14" s="143">
        <f t="shared" si="2"/>
        <v>-9</v>
      </c>
    </row>
    <row r="15" spans="2:10" ht="17.25" customHeight="1">
      <c r="B15" s="140" t="s">
        <v>198</v>
      </c>
      <c r="C15" s="141"/>
      <c r="D15" s="126">
        <v>11</v>
      </c>
      <c r="E15" s="126">
        <v>17</v>
      </c>
      <c r="F15" s="142">
        <f t="shared" si="0"/>
        <v>1.8</v>
      </c>
      <c r="G15" s="126">
        <v>8</v>
      </c>
      <c r="H15" s="126">
        <v>21</v>
      </c>
      <c r="I15" s="142">
        <f t="shared" si="1"/>
        <v>2</v>
      </c>
      <c r="J15" s="143">
        <f t="shared" si="2"/>
        <v>4</v>
      </c>
    </row>
    <row r="16" spans="2:10" ht="17.25" customHeight="1">
      <c r="B16" s="140" t="s">
        <v>199</v>
      </c>
      <c r="C16" s="141"/>
      <c r="D16" s="126">
        <v>8</v>
      </c>
      <c r="E16" s="126">
        <v>20</v>
      </c>
      <c r="F16" s="142">
        <f t="shared" si="0"/>
        <v>2.1</v>
      </c>
      <c r="G16" s="126">
        <v>8</v>
      </c>
      <c r="H16" s="126">
        <v>21</v>
      </c>
      <c r="I16" s="142">
        <f t="shared" si="1"/>
        <v>2</v>
      </c>
      <c r="J16" s="143">
        <f t="shared" si="2"/>
        <v>1</v>
      </c>
    </row>
    <row r="17" spans="2:10" ht="17.25" customHeight="1">
      <c r="B17" s="140" t="s">
        <v>86</v>
      </c>
      <c r="C17" s="141"/>
      <c r="D17" s="144" t="s">
        <v>200</v>
      </c>
      <c r="E17" s="126">
        <v>304</v>
      </c>
      <c r="F17" s="142">
        <f t="shared" si="0"/>
        <v>32.3</v>
      </c>
      <c r="G17" s="144" t="s">
        <v>201</v>
      </c>
      <c r="H17" s="126">
        <v>288</v>
      </c>
      <c r="I17" s="142">
        <f t="shared" si="1"/>
        <v>27.4</v>
      </c>
      <c r="J17" s="143">
        <f t="shared" si="2"/>
        <v>-16</v>
      </c>
    </row>
    <row r="18" spans="2:10" ht="17.25" customHeight="1">
      <c r="B18" s="140" t="s">
        <v>202</v>
      </c>
      <c r="C18" s="141"/>
      <c r="D18" s="144" t="s">
        <v>200</v>
      </c>
      <c r="E18" s="126">
        <v>154</v>
      </c>
      <c r="F18" s="142">
        <f t="shared" si="0"/>
        <v>16.3</v>
      </c>
      <c r="G18" s="144" t="s">
        <v>201</v>
      </c>
      <c r="H18" s="126">
        <v>148</v>
      </c>
      <c r="I18" s="142">
        <f t="shared" si="1"/>
        <v>14.1</v>
      </c>
      <c r="J18" s="143">
        <f t="shared" si="2"/>
        <v>-6</v>
      </c>
    </row>
    <row r="19" spans="2:10" ht="17.25" customHeight="1">
      <c r="B19" s="140" t="s">
        <v>203</v>
      </c>
      <c r="C19" s="141"/>
      <c r="D19" s="144" t="s">
        <v>200</v>
      </c>
      <c r="E19" s="126">
        <v>942</v>
      </c>
      <c r="F19" s="142">
        <f t="shared" si="0"/>
        <v>100</v>
      </c>
      <c r="G19" s="144" t="s">
        <v>204</v>
      </c>
      <c r="H19" s="126">
        <f>SUM(H7:H18)</f>
        <v>1052</v>
      </c>
      <c r="I19" s="142">
        <f t="shared" si="1"/>
        <v>100</v>
      </c>
      <c r="J19" s="143">
        <f t="shared" si="2"/>
        <v>110</v>
      </c>
    </row>
    <row r="20" spans="4:10" ht="7.5" customHeight="1" thickBot="1">
      <c r="D20" s="145"/>
      <c r="E20" s="146"/>
      <c r="F20" s="146"/>
      <c r="G20" s="146"/>
      <c r="H20" s="146"/>
      <c r="I20" s="146"/>
      <c r="J20" s="146"/>
    </row>
    <row r="21" spans="1:10" ht="13.5">
      <c r="A21" s="115" t="s">
        <v>74</v>
      </c>
      <c r="B21" s="117"/>
      <c r="C21" s="117"/>
      <c r="D21" s="117"/>
      <c r="E21" s="117"/>
      <c r="F21" s="117"/>
      <c r="G21" s="117"/>
      <c r="H21" s="117"/>
      <c r="I21" s="117"/>
      <c r="J21" s="117"/>
    </row>
  </sheetData>
  <sheetProtection/>
  <mergeCells count="4">
    <mergeCell ref="A4:C5"/>
    <mergeCell ref="D4:F4"/>
    <mergeCell ref="G4:I4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4"/>
  <sheetViews>
    <sheetView zoomScalePageLayoutView="0" workbookViewId="0" topLeftCell="A1">
      <selection activeCell="J19" sqref="J19:K19"/>
    </sheetView>
  </sheetViews>
  <sheetFormatPr defaultColWidth="9.00390625" defaultRowHeight="13.5"/>
  <cols>
    <col min="1" max="1" width="0.5" style="1" customWidth="1"/>
    <col min="2" max="2" width="18.125" style="1" customWidth="1"/>
    <col min="3" max="3" width="0.5" style="1" customWidth="1"/>
    <col min="4" max="5" width="5.625" style="1" customWidth="1"/>
    <col min="6" max="9" width="5.125" style="1" customWidth="1"/>
    <col min="10" max="11" width="3.125" style="1" customWidth="1"/>
    <col min="12" max="13" width="6.125" style="1" customWidth="1"/>
    <col min="14" max="16" width="5.625" style="1" customWidth="1"/>
    <col min="17" max="18" width="6.375" style="1" customWidth="1"/>
    <col min="19" max="24" width="3.75390625" style="1" customWidth="1"/>
    <col min="25" max="26" width="6.125" style="1" customWidth="1"/>
    <col min="27" max="30" width="3.125" style="1" customWidth="1"/>
    <col min="31" max="34" width="6.375" style="1" customWidth="1"/>
    <col min="35" max="16384" width="9.00390625" style="1" customWidth="1"/>
  </cols>
  <sheetData>
    <row r="1" spans="9:17" ht="17.25">
      <c r="I1" s="83" t="s">
        <v>205</v>
      </c>
      <c r="P1" s="83"/>
      <c r="Q1" s="83" t="s">
        <v>206</v>
      </c>
    </row>
    <row r="2" spans="1:16" ht="5.25" customHeight="1">
      <c r="A2" s="84"/>
      <c r="I2" s="83"/>
      <c r="P2" s="83"/>
    </row>
    <row r="3" spans="1:31" ht="13.5" customHeight="1" thickBot="1">
      <c r="A3" s="84" t="s">
        <v>207</v>
      </c>
      <c r="AE3" s="84" t="s">
        <v>208</v>
      </c>
    </row>
    <row r="4" spans="1:34" ht="2.25" customHeight="1" thickTop="1">
      <c r="A4" s="147" t="s">
        <v>2</v>
      </c>
      <c r="B4" s="147"/>
      <c r="C4" s="148"/>
      <c r="D4" s="149"/>
      <c r="E4" s="149"/>
      <c r="F4" s="150"/>
      <c r="G4" s="151"/>
      <c r="H4" s="151"/>
      <c r="I4" s="152"/>
      <c r="J4" s="153"/>
      <c r="K4" s="154"/>
      <c r="L4" s="150"/>
      <c r="M4" s="148"/>
      <c r="N4" s="155"/>
      <c r="O4" s="156"/>
      <c r="P4" s="157"/>
      <c r="Q4" s="158"/>
      <c r="R4" s="158"/>
      <c r="S4" s="150"/>
      <c r="T4" s="151"/>
      <c r="U4" s="151"/>
      <c r="V4" s="151"/>
      <c r="W4" s="151"/>
      <c r="X4" s="152"/>
      <c r="Y4" s="155"/>
      <c r="Z4" s="155"/>
      <c r="AA4" s="159"/>
      <c r="AB4" s="160"/>
      <c r="AC4" s="159"/>
      <c r="AD4" s="160"/>
      <c r="AE4" s="155"/>
      <c r="AF4" s="155"/>
      <c r="AG4" s="155"/>
      <c r="AH4" s="159"/>
    </row>
    <row r="5" spans="1:34" ht="54" customHeight="1">
      <c r="A5" s="161"/>
      <c r="B5" s="161"/>
      <c r="C5" s="162"/>
      <c r="D5" s="163" t="s">
        <v>209</v>
      </c>
      <c r="E5" s="163" t="s">
        <v>210</v>
      </c>
      <c r="F5" s="164" t="s">
        <v>211</v>
      </c>
      <c r="G5" s="165"/>
      <c r="H5" s="165"/>
      <c r="I5" s="75"/>
      <c r="J5" s="166" t="s">
        <v>212</v>
      </c>
      <c r="K5" s="167" t="s">
        <v>213</v>
      </c>
      <c r="L5" s="164" t="s">
        <v>214</v>
      </c>
      <c r="M5" s="168"/>
      <c r="N5" s="169" t="s">
        <v>215</v>
      </c>
      <c r="O5" s="170" t="s">
        <v>216</v>
      </c>
      <c r="P5" s="171"/>
      <c r="Q5" s="172" t="s">
        <v>217</v>
      </c>
      <c r="R5" s="173" t="s">
        <v>218</v>
      </c>
      <c r="S5" s="164" t="s">
        <v>219</v>
      </c>
      <c r="T5" s="165"/>
      <c r="U5" s="165"/>
      <c r="V5" s="165"/>
      <c r="W5" s="165"/>
      <c r="X5" s="75"/>
      <c r="Y5" s="169" t="s">
        <v>220</v>
      </c>
      <c r="Z5" s="169" t="s">
        <v>221</v>
      </c>
      <c r="AA5" s="174" t="s">
        <v>222</v>
      </c>
      <c r="AB5" s="175" t="s">
        <v>223</v>
      </c>
      <c r="AC5" s="174" t="s">
        <v>219</v>
      </c>
      <c r="AD5" s="175" t="s">
        <v>224</v>
      </c>
      <c r="AE5" s="169" t="s">
        <v>225</v>
      </c>
      <c r="AF5" s="169" t="s">
        <v>226</v>
      </c>
      <c r="AG5" s="169" t="s">
        <v>227</v>
      </c>
      <c r="AH5" s="176" t="s">
        <v>86</v>
      </c>
    </row>
    <row r="6" spans="1:34" ht="36" customHeight="1">
      <c r="A6" s="168"/>
      <c r="B6" s="168"/>
      <c r="C6" s="177"/>
      <c r="D6" s="178" t="s">
        <v>228</v>
      </c>
      <c r="E6" s="178" t="s">
        <v>228</v>
      </c>
      <c r="F6" s="178" t="s">
        <v>229</v>
      </c>
      <c r="G6" s="179" t="s">
        <v>230</v>
      </c>
      <c r="H6" s="179" t="s">
        <v>231</v>
      </c>
      <c r="I6" s="178" t="s">
        <v>232</v>
      </c>
      <c r="J6" s="180"/>
      <c r="K6" s="181"/>
      <c r="L6" s="182" t="s">
        <v>233</v>
      </c>
      <c r="M6" s="182" t="s">
        <v>234</v>
      </c>
      <c r="N6" s="183"/>
      <c r="O6" s="184"/>
      <c r="P6" s="185" t="s">
        <v>235</v>
      </c>
      <c r="Q6" s="186"/>
      <c r="R6" s="187"/>
      <c r="S6" s="188" t="s">
        <v>236</v>
      </c>
      <c r="T6" s="189"/>
      <c r="U6" s="188" t="s">
        <v>237</v>
      </c>
      <c r="V6" s="190"/>
      <c r="W6" s="191" t="s">
        <v>238</v>
      </c>
      <c r="X6" s="192" t="s">
        <v>239</v>
      </c>
      <c r="Y6" s="183"/>
      <c r="Z6" s="183"/>
      <c r="AA6" s="193"/>
      <c r="AB6" s="194"/>
      <c r="AC6" s="193"/>
      <c r="AD6" s="194"/>
      <c r="AE6" s="183"/>
      <c r="AF6" s="183"/>
      <c r="AG6" s="183"/>
      <c r="AH6" s="195"/>
    </row>
    <row r="7" spans="4:30" ht="3.75" customHeight="1">
      <c r="D7" s="98"/>
      <c r="O7" s="196"/>
      <c r="P7" s="196"/>
      <c r="Q7" s="196"/>
      <c r="R7" s="196"/>
      <c r="AA7" s="197"/>
      <c r="AB7" s="197"/>
      <c r="AC7" s="197"/>
      <c r="AD7" s="198"/>
    </row>
    <row r="8" spans="2:34" s="99" customFormat="1" ht="12" customHeight="1">
      <c r="B8" s="199" t="s">
        <v>240</v>
      </c>
      <c r="D8" s="200">
        <f aca="true" t="shared" si="0" ref="D8:I8">SUM(D9:D30)</f>
        <v>68</v>
      </c>
      <c r="E8" s="201">
        <f t="shared" si="0"/>
        <v>99</v>
      </c>
      <c r="F8" s="201">
        <f t="shared" si="0"/>
        <v>2</v>
      </c>
      <c r="G8" s="201">
        <f t="shared" si="0"/>
        <v>0</v>
      </c>
      <c r="H8" s="201">
        <f t="shared" si="0"/>
        <v>11</v>
      </c>
      <c r="I8" s="201">
        <f t="shared" si="0"/>
        <v>4</v>
      </c>
      <c r="J8" s="202">
        <f>SUM(J9:K30)</f>
        <v>4</v>
      </c>
      <c r="K8" s="203"/>
      <c r="L8" s="204">
        <f aca="true" t="shared" si="1" ref="L8:R8">SUM(L9:L30)</f>
        <v>18</v>
      </c>
      <c r="M8" s="201">
        <f t="shared" si="1"/>
        <v>3</v>
      </c>
      <c r="N8" s="201">
        <f t="shared" si="1"/>
        <v>58</v>
      </c>
      <c r="O8" s="205">
        <f t="shared" si="1"/>
        <v>136</v>
      </c>
      <c r="P8" s="205">
        <f t="shared" si="1"/>
        <v>84</v>
      </c>
      <c r="Q8" s="205">
        <f t="shared" si="1"/>
        <v>4</v>
      </c>
      <c r="R8" s="205">
        <f t="shared" si="1"/>
        <v>32</v>
      </c>
      <c r="S8" s="202">
        <f>SUM(S9:T30)</f>
        <v>5</v>
      </c>
      <c r="T8" s="203"/>
      <c r="U8" s="202">
        <f>SUM(U9:V30)</f>
        <v>44</v>
      </c>
      <c r="V8" s="203"/>
      <c r="W8" s="202">
        <f>SUM(W9:X30)</f>
        <v>3</v>
      </c>
      <c r="X8" s="203"/>
      <c r="Y8" s="201">
        <f>SUM(Y9:Y30)</f>
        <v>58</v>
      </c>
      <c r="Z8" s="201">
        <f>SUM(Z9:Z30)</f>
        <v>38</v>
      </c>
      <c r="AA8" s="202">
        <f>SUM(AA9:AB30)</f>
        <v>4</v>
      </c>
      <c r="AB8" s="202"/>
      <c r="AC8" s="202">
        <f>SUM(AC9:AD30)</f>
        <v>18</v>
      </c>
      <c r="AD8" s="203"/>
      <c r="AE8" s="201">
        <f>SUM(AE9:AE30)</f>
        <v>1</v>
      </c>
      <c r="AF8" s="201">
        <f>SUM(AF9:AF30)</f>
        <v>2</v>
      </c>
      <c r="AG8" s="201">
        <f>SUM(AG9:AG30)</f>
        <v>1</v>
      </c>
      <c r="AH8" s="201">
        <f>SUM(AH9:AH30)</f>
        <v>38</v>
      </c>
    </row>
    <row r="9" spans="2:34" ht="12" customHeight="1">
      <c r="B9" s="206" t="s">
        <v>241</v>
      </c>
      <c r="D9" s="207">
        <v>14</v>
      </c>
      <c r="E9" s="130">
        <v>13</v>
      </c>
      <c r="F9" s="130">
        <v>1</v>
      </c>
      <c r="G9" s="130">
        <v>0</v>
      </c>
      <c r="H9" s="130">
        <v>3</v>
      </c>
      <c r="I9" s="130">
        <v>2</v>
      </c>
      <c r="J9" s="208">
        <v>0</v>
      </c>
      <c r="K9" s="209"/>
      <c r="L9" s="130">
        <v>2</v>
      </c>
      <c r="M9" s="130">
        <v>0</v>
      </c>
      <c r="N9" s="130">
        <v>3</v>
      </c>
      <c r="O9" s="210">
        <v>13</v>
      </c>
      <c r="P9" s="210">
        <v>7</v>
      </c>
      <c r="Q9" s="210">
        <v>1</v>
      </c>
      <c r="R9" s="210">
        <v>3</v>
      </c>
      <c r="S9" s="208">
        <v>0</v>
      </c>
      <c r="T9" s="209"/>
      <c r="U9" s="208">
        <v>16</v>
      </c>
      <c r="V9" s="209"/>
      <c r="W9" s="208">
        <v>0</v>
      </c>
      <c r="X9" s="209"/>
      <c r="Y9" s="130">
        <v>13</v>
      </c>
      <c r="Z9" s="130">
        <v>2</v>
      </c>
      <c r="AA9" s="208">
        <v>0</v>
      </c>
      <c r="AB9" s="208"/>
      <c r="AC9" s="208">
        <v>3</v>
      </c>
      <c r="AD9" s="209"/>
      <c r="AE9" s="130">
        <v>0</v>
      </c>
      <c r="AF9" s="130">
        <v>0</v>
      </c>
      <c r="AG9" s="130">
        <v>1</v>
      </c>
      <c r="AH9" s="130">
        <v>1</v>
      </c>
    </row>
    <row r="10" spans="2:34" ht="12" customHeight="1">
      <c r="B10" s="206" t="s">
        <v>242</v>
      </c>
      <c r="D10" s="207">
        <v>2</v>
      </c>
      <c r="E10" s="130">
        <v>9</v>
      </c>
      <c r="F10" s="130">
        <v>0</v>
      </c>
      <c r="G10" s="130">
        <v>0</v>
      </c>
      <c r="H10" s="130">
        <v>1</v>
      </c>
      <c r="I10" s="130">
        <v>0</v>
      </c>
      <c r="J10" s="208">
        <v>0</v>
      </c>
      <c r="K10" s="209"/>
      <c r="L10" s="130">
        <v>0</v>
      </c>
      <c r="M10" s="130">
        <v>0</v>
      </c>
      <c r="N10" s="130">
        <v>4</v>
      </c>
      <c r="O10" s="210">
        <v>12</v>
      </c>
      <c r="P10" s="210">
        <v>9</v>
      </c>
      <c r="Q10" s="210">
        <v>0</v>
      </c>
      <c r="R10" s="210">
        <v>1</v>
      </c>
      <c r="S10" s="208">
        <v>0</v>
      </c>
      <c r="T10" s="209"/>
      <c r="U10" s="208">
        <v>12</v>
      </c>
      <c r="V10" s="209"/>
      <c r="W10" s="208">
        <v>0</v>
      </c>
      <c r="X10" s="209"/>
      <c r="Y10" s="130">
        <v>1</v>
      </c>
      <c r="Z10" s="130">
        <v>6</v>
      </c>
      <c r="AA10" s="208">
        <v>0</v>
      </c>
      <c r="AB10" s="208"/>
      <c r="AC10" s="208">
        <v>0</v>
      </c>
      <c r="AD10" s="209"/>
      <c r="AE10" s="130">
        <v>0</v>
      </c>
      <c r="AF10" s="130">
        <v>0</v>
      </c>
      <c r="AG10" s="130">
        <v>0</v>
      </c>
      <c r="AH10" s="130">
        <v>6</v>
      </c>
    </row>
    <row r="11" spans="2:34" ht="12" customHeight="1">
      <c r="B11" s="206" t="s">
        <v>93</v>
      </c>
      <c r="D11" s="207">
        <v>4</v>
      </c>
      <c r="E11" s="130">
        <v>3</v>
      </c>
      <c r="F11" s="130">
        <v>1</v>
      </c>
      <c r="G11" s="130">
        <v>0</v>
      </c>
      <c r="H11" s="130">
        <v>1</v>
      </c>
      <c r="I11" s="130">
        <v>0</v>
      </c>
      <c r="J11" s="208">
        <v>0</v>
      </c>
      <c r="K11" s="209"/>
      <c r="L11" s="130">
        <v>1</v>
      </c>
      <c r="M11" s="130">
        <v>0</v>
      </c>
      <c r="N11" s="130">
        <v>2</v>
      </c>
      <c r="O11" s="210">
        <v>5</v>
      </c>
      <c r="P11" s="210">
        <v>4</v>
      </c>
      <c r="Q11" s="210">
        <v>0</v>
      </c>
      <c r="R11" s="210">
        <v>2</v>
      </c>
      <c r="S11" s="208">
        <v>0</v>
      </c>
      <c r="T11" s="209"/>
      <c r="U11" s="208">
        <v>3</v>
      </c>
      <c r="V11" s="209"/>
      <c r="W11" s="208">
        <v>0</v>
      </c>
      <c r="X11" s="209"/>
      <c r="Y11" s="130">
        <v>5</v>
      </c>
      <c r="Z11" s="130">
        <v>4</v>
      </c>
      <c r="AA11" s="208">
        <v>0</v>
      </c>
      <c r="AB11" s="208"/>
      <c r="AC11" s="208">
        <v>1</v>
      </c>
      <c r="AD11" s="209"/>
      <c r="AE11" s="130">
        <v>0</v>
      </c>
      <c r="AF11" s="130">
        <v>1</v>
      </c>
      <c r="AG11" s="130">
        <v>0</v>
      </c>
      <c r="AH11" s="130">
        <v>1</v>
      </c>
    </row>
    <row r="12" spans="2:34" ht="12" customHeight="1">
      <c r="B12" s="206" t="s">
        <v>95</v>
      </c>
      <c r="D12" s="207">
        <v>2</v>
      </c>
      <c r="E12" s="130">
        <v>5</v>
      </c>
      <c r="F12" s="130">
        <v>0</v>
      </c>
      <c r="G12" s="130">
        <v>0</v>
      </c>
      <c r="H12" s="130">
        <v>1</v>
      </c>
      <c r="I12" s="130">
        <v>0</v>
      </c>
      <c r="J12" s="208">
        <v>0</v>
      </c>
      <c r="K12" s="209"/>
      <c r="L12" s="130">
        <v>1</v>
      </c>
      <c r="M12" s="130">
        <v>0</v>
      </c>
      <c r="N12" s="130">
        <v>2</v>
      </c>
      <c r="O12" s="210">
        <v>8</v>
      </c>
      <c r="P12" s="210">
        <v>5</v>
      </c>
      <c r="Q12" s="210">
        <v>1</v>
      </c>
      <c r="R12" s="210">
        <v>2</v>
      </c>
      <c r="S12" s="208">
        <v>0</v>
      </c>
      <c r="T12" s="209"/>
      <c r="U12" s="208">
        <v>1</v>
      </c>
      <c r="V12" s="209"/>
      <c r="W12" s="208">
        <v>0</v>
      </c>
      <c r="X12" s="209"/>
      <c r="Y12" s="130">
        <v>1</v>
      </c>
      <c r="Z12" s="130">
        <v>1</v>
      </c>
      <c r="AA12" s="208">
        <v>0</v>
      </c>
      <c r="AB12" s="208"/>
      <c r="AC12" s="208">
        <v>1</v>
      </c>
      <c r="AD12" s="209"/>
      <c r="AE12" s="130">
        <v>0</v>
      </c>
      <c r="AF12" s="130">
        <v>0</v>
      </c>
      <c r="AG12" s="130">
        <v>0</v>
      </c>
      <c r="AH12" s="130">
        <v>0</v>
      </c>
    </row>
    <row r="13" spans="2:34" ht="12" customHeight="1">
      <c r="B13" s="206" t="s">
        <v>97</v>
      </c>
      <c r="D13" s="207">
        <v>1</v>
      </c>
      <c r="E13" s="130">
        <v>2</v>
      </c>
      <c r="F13" s="130">
        <v>0</v>
      </c>
      <c r="G13" s="130">
        <v>0</v>
      </c>
      <c r="H13" s="130">
        <v>0</v>
      </c>
      <c r="I13" s="130">
        <v>0</v>
      </c>
      <c r="J13" s="208">
        <v>0</v>
      </c>
      <c r="K13" s="209"/>
      <c r="L13" s="130">
        <v>1</v>
      </c>
      <c r="M13" s="130">
        <v>0</v>
      </c>
      <c r="N13" s="130">
        <v>1</v>
      </c>
      <c r="O13" s="210">
        <v>3</v>
      </c>
      <c r="P13" s="210">
        <v>3</v>
      </c>
      <c r="Q13" s="210">
        <v>0</v>
      </c>
      <c r="R13" s="210">
        <v>1</v>
      </c>
      <c r="S13" s="208">
        <v>0</v>
      </c>
      <c r="T13" s="209"/>
      <c r="U13" s="208">
        <v>0</v>
      </c>
      <c r="V13" s="209"/>
      <c r="W13" s="208">
        <v>0</v>
      </c>
      <c r="X13" s="209"/>
      <c r="Y13" s="130">
        <v>0</v>
      </c>
      <c r="Z13" s="130">
        <v>1</v>
      </c>
      <c r="AA13" s="208">
        <v>0</v>
      </c>
      <c r="AB13" s="208"/>
      <c r="AC13" s="208">
        <v>1</v>
      </c>
      <c r="AD13" s="209"/>
      <c r="AE13" s="130">
        <v>0</v>
      </c>
      <c r="AF13" s="130">
        <v>0</v>
      </c>
      <c r="AG13" s="130">
        <v>0</v>
      </c>
      <c r="AH13" s="130">
        <v>1</v>
      </c>
    </row>
    <row r="14" spans="2:34" ht="12" customHeight="1">
      <c r="B14" s="206" t="s">
        <v>98</v>
      </c>
      <c r="D14" s="207">
        <v>2</v>
      </c>
      <c r="E14" s="130">
        <v>3</v>
      </c>
      <c r="F14" s="130">
        <v>0</v>
      </c>
      <c r="G14" s="130">
        <v>0</v>
      </c>
      <c r="H14" s="130">
        <v>1</v>
      </c>
      <c r="I14" s="130">
        <v>0</v>
      </c>
      <c r="J14" s="208">
        <v>0</v>
      </c>
      <c r="K14" s="209"/>
      <c r="L14" s="130">
        <v>1</v>
      </c>
      <c r="M14" s="130">
        <v>0</v>
      </c>
      <c r="N14" s="130">
        <v>4</v>
      </c>
      <c r="O14" s="210">
        <v>4</v>
      </c>
      <c r="P14" s="210">
        <v>2</v>
      </c>
      <c r="Q14" s="210">
        <v>1</v>
      </c>
      <c r="R14" s="210">
        <v>1</v>
      </c>
      <c r="S14" s="208">
        <v>0</v>
      </c>
      <c r="T14" s="209"/>
      <c r="U14" s="208">
        <v>0</v>
      </c>
      <c r="V14" s="209"/>
      <c r="W14" s="208">
        <v>3</v>
      </c>
      <c r="X14" s="209"/>
      <c r="Y14" s="130">
        <v>0</v>
      </c>
      <c r="Z14" s="130">
        <v>0</v>
      </c>
      <c r="AA14" s="208">
        <v>0</v>
      </c>
      <c r="AB14" s="208"/>
      <c r="AC14" s="208">
        <v>0</v>
      </c>
      <c r="AD14" s="209"/>
      <c r="AE14" s="130">
        <v>0</v>
      </c>
      <c r="AF14" s="130">
        <v>0</v>
      </c>
      <c r="AG14" s="130">
        <v>0</v>
      </c>
      <c r="AH14" s="130">
        <v>1</v>
      </c>
    </row>
    <row r="15" spans="2:34" ht="12" customHeight="1">
      <c r="B15" s="206" t="s">
        <v>99</v>
      </c>
      <c r="D15" s="207">
        <v>0</v>
      </c>
      <c r="E15" s="130">
        <v>4</v>
      </c>
      <c r="F15" s="130">
        <v>0</v>
      </c>
      <c r="G15" s="130">
        <v>0</v>
      </c>
      <c r="H15" s="130">
        <v>0</v>
      </c>
      <c r="I15" s="130">
        <v>0</v>
      </c>
      <c r="J15" s="208">
        <v>0</v>
      </c>
      <c r="K15" s="209"/>
      <c r="L15" s="130">
        <v>1</v>
      </c>
      <c r="M15" s="130">
        <v>0</v>
      </c>
      <c r="N15" s="130">
        <v>2</v>
      </c>
      <c r="O15" s="210">
        <v>7</v>
      </c>
      <c r="P15" s="210">
        <v>7</v>
      </c>
      <c r="Q15" s="210">
        <v>0</v>
      </c>
      <c r="R15" s="210">
        <v>2</v>
      </c>
      <c r="S15" s="208">
        <v>0</v>
      </c>
      <c r="T15" s="209"/>
      <c r="U15" s="208">
        <v>0</v>
      </c>
      <c r="V15" s="209"/>
      <c r="W15" s="208">
        <v>0</v>
      </c>
      <c r="X15" s="209"/>
      <c r="Y15" s="130">
        <v>3</v>
      </c>
      <c r="Z15" s="130">
        <v>1</v>
      </c>
      <c r="AA15" s="208">
        <v>0</v>
      </c>
      <c r="AB15" s="208"/>
      <c r="AC15" s="208">
        <v>3</v>
      </c>
      <c r="AD15" s="209"/>
      <c r="AE15" s="130">
        <v>0</v>
      </c>
      <c r="AF15" s="130">
        <v>0</v>
      </c>
      <c r="AG15" s="130">
        <v>0</v>
      </c>
      <c r="AH15" s="130">
        <v>0</v>
      </c>
    </row>
    <row r="16" spans="2:34" ht="12" customHeight="1">
      <c r="B16" s="206" t="s">
        <v>101</v>
      </c>
      <c r="D16" s="207">
        <v>3</v>
      </c>
      <c r="E16" s="130">
        <v>3</v>
      </c>
      <c r="F16" s="130">
        <v>0</v>
      </c>
      <c r="G16" s="130">
        <v>0</v>
      </c>
      <c r="H16" s="130">
        <v>0</v>
      </c>
      <c r="I16" s="130">
        <v>0</v>
      </c>
      <c r="J16" s="208">
        <v>0</v>
      </c>
      <c r="K16" s="209"/>
      <c r="L16" s="130">
        <v>1</v>
      </c>
      <c r="M16" s="130">
        <v>0</v>
      </c>
      <c r="N16" s="130">
        <v>2</v>
      </c>
      <c r="O16" s="210">
        <v>4</v>
      </c>
      <c r="P16" s="210">
        <v>3</v>
      </c>
      <c r="Q16" s="210">
        <v>0</v>
      </c>
      <c r="R16" s="210">
        <v>1</v>
      </c>
      <c r="S16" s="208">
        <v>0</v>
      </c>
      <c r="T16" s="209"/>
      <c r="U16" s="208">
        <v>2</v>
      </c>
      <c r="V16" s="209"/>
      <c r="W16" s="208">
        <v>0</v>
      </c>
      <c r="X16" s="209"/>
      <c r="Y16" s="130">
        <v>2</v>
      </c>
      <c r="Z16" s="130">
        <v>0</v>
      </c>
      <c r="AA16" s="208">
        <v>1</v>
      </c>
      <c r="AB16" s="208"/>
      <c r="AC16" s="208">
        <v>1</v>
      </c>
      <c r="AD16" s="209"/>
      <c r="AE16" s="130">
        <v>0</v>
      </c>
      <c r="AF16" s="130">
        <v>0</v>
      </c>
      <c r="AG16" s="130">
        <v>0</v>
      </c>
      <c r="AH16" s="130">
        <v>4</v>
      </c>
    </row>
    <row r="17" spans="2:34" ht="12" customHeight="1">
      <c r="B17" s="206" t="s">
        <v>102</v>
      </c>
      <c r="D17" s="207">
        <v>5</v>
      </c>
      <c r="E17" s="130">
        <v>7</v>
      </c>
      <c r="F17" s="130">
        <v>0</v>
      </c>
      <c r="G17" s="130">
        <v>0</v>
      </c>
      <c r="H17" s="130">
        <v>0</v>
      </c>
      <c r="I17" s="130">
        <v>1</v>
      </c>
      <c r="J17" s="208">
        <v>1</v>
      </c>
      <c r="K17" s="209"/>
      <c r="L17" s="130">
        <v>2</v>
      </c>
      <c r="M17" s="130">
        <v>0</v>
      </c>
      <c r="N17" s="130">
        <v>5</v>
      </c>
      <c r="O17" s="210">
        <v>7</v>
      </c>
      <c r="P17" s="210">
        <v>3</v>
      </c>
      <c r="Q17" s="210">
        <v>0</v>
      </c>
      <c r="R17" s="210">
        <v>2</v>
      </c>
      <c r="S17" s="208">
        <v>0</v>
      </c>
      <c r="T17" s="209"/>
      <c r="U17" s="208">
        <v>0</v>
      </c>
      <c r="V17" s="209"/>
      <c r="W17" s="208">
        <v>0</v>
      </c>
      <c r="X17" s="209"/>
      <c r="Y17" s="130">
        <v>1</v>
      </c>
      <c r="Z17" s="130">
        <v>1</v>
      </c>
      <c r="AA17" s="208">
        <v>0</v>
      </c>
      <c r="AB17" s="208"/>
      <c r="AC17" s="208">
        <v>0</v>
      </c>
      <c r="AD17" s="209"/>
      <c r="AE17" s="130">
        <v>0</v>
      </c>
      <c r="AF17" s="130">
        <v>0</v>
      </c>
      <c r="AG17" s="130">
        <v>0</v>
      </c>
      <c r="AH17" s="130">
        <v>1</v>
      </c>
    </row>
    <row r="18" spans="2:34" ht="12" customHeight="1">
      <c r="B18" s="206" t="s">
        <v>243</v>
      </c>
      <c r="D18" s="207">
        <v>2</v>
      </c>
      <c r="E18" s="130">
        <v>2</v>
      </c>
      <c r="F18" s="130">
        <v>0</v>
      </c>
      <c r="G18" s="130">
        <v>0</v>
      </c>
      <c r="H18" s="130">
        <v>0</v>
      </c>
      <c r="I18" s="130">
        <v>0</v>
      </c>
      <c r="J18" s="208">
        <v>0</v>
      </c>
      <c r="K18" s="209"/>
      <c r="L18" s="130">
        <v>0</v>
      </c>
      <c r="M18" s="130">
        <v>0</v>
      </c>
      <c r="N18" s="130">
        <v>3</v>
      </c>
      <c r="O18" s="210">
        <v>3</v>
      </c>
      <c r="P18" s="210">
        <v>3</v>
      </c>
      <c r="Q18" s="210">
        <v>0</v>
      </c>
      <c r="R18" s="210">
        <v>1</v>
      </c>
      <c r="S18" s="208">
        <v>0</v>
      </c>
      <c r="T18" s="209"/>
      <c r="U18" s="208">
        <v>0</v>
      </c>
      <c r="V18" s="209"/>
      <c r="W18" s="208">
        <v>0</v>
      </c>
      <c r="X18" s="209"/>
      <c r="Y18" s="130">
        <v>2</v>
      </c>
      <c r="Z18" s="130">
        <v>1</v>
      </c>
      <c r="AA18" s="208">
        <v>0</v>
      </c>
      <c r="AB18" s="208"/>
      <c r="AC18" s="208">
        <v>1</v>
      </c>
      <c r="AD18" s="209"/>
      <c r="AE18" s="130">
        <v>0</v>
      </c>
      <c r="AF18" s="130">
        <v>0</v>
      </c>
      <c r="AG18" s="130">
        <v>0</v>
      </c>
      <c r="AH18" s="130">
        <v>0</v>
      </c>
    </row>
    <row r="19" spans="2:34" ht="12" customHeight="1">
      <c r="B19" s="206" t="s">
        <v>244</v>
      </c>
      <c r="D19" s="207">
        <v>3</v>
      </c>
      <c r="E19" s="130">
        <v>2</v>
      </c>
      <c r="F19" s="130">
        <v>0</v>
      </c>
      <c r="G19" s="130">
        <v>0</v>
      </c>
      <c r="H19" s="130">
        <v>0</v>
      </c>
      <c r="I19" s="130">
        <v>0</v>
      </c>
      <c r="J19" s="208">
        <v>0</v>
      </c>
      <c r="K19" s="209"/>
      <c r="L19" s="130">
        <v>1</v>
      </c>
      <c r="M19" s="130">
        <v>0</v>
      </c>
      <c r="N19" s="130">
        <v>3</v>
      </c>
      <c r="O19" s="210">
        <v>4</v>
      </c>
      <c r="P19" s="210">
        <v>2</v>
      </c>
      <c r="Q19" s="210">
        <v>0</v>
      </c>
      <c r="R19" s="210">
        <v>1</v>
      </c>
      <c r="S19" s="208">
        <v>0</v>
      </c>
      <c r="T19" s="209"/>
      <c r="U19" s="208">
        <v>0</v>
      </c>
      <c r="V19" s="209"/>
      <c r="W19" s="208">
        <v>0</v>
      </c>
      <c r="X19" s="209"/>
      <c r="Y19" s="130">
        <v>1</v>
      </c>
      <c r="Z19" s="130">
        <v>2</v>
      </c>
      <c r="AA19" s="208">
        <v>1</v>
      </c>
      <c r="AB19" s="208"/>
      <c r="AC19" s="208">
        <v>0</v>
      </c>
      <c r="AD19" s="209"/>
      <c r="AE19" s="130">
        <v>0</v>
      </c>
      <c r="AF19" s="130">
        <v>0</v>
      </c>
      <c r="AG19" s="130">
        <v>0</v>
      </c>
      <c r="AH19" s="130">
        <v>0</v>
      </c>
    </row>
    <row r="20" spans="2:34" ht="12" customHeight="1">
      <c r="B20" s="206" t="s">
        <v>245</v>
      </c>
      <c r="D20" s="207">
        <v>0</v>
      </c>
      <c r="E20" s="130">
        <v>3</v>
      </c>
      <c r="F20" s="130">
        <v>0</v>
      </c>
      <c r="G20" s="130">
        <v>0</v>
      </c>
      <c r="H20" s="130">
        <v>0</v>
      </c>
      <c r="I20" s="130">
        <v>0</v>
      </c>
      <c r="J20" s="208">
        <v>0</v>
      </c>
      <c r="K20" s="209"/>
      <c r="L20" s="130">
        <v>1</v>
      </c>
      <c r="M20" s="130">
        <v>0</v>
      </c>
      <c r="N20" s="130">
        <v>4</v>
      </c>
      <c r="O20" s="210">
        <v>5</v>
      </c>
      <c r="P20" s="210">
        <v>3</v>
      </c>
      <c r="Q20" s="210">
        <v>0</v>
      </c>
      <c r="R20" s="210">
        <v>2</v>
      </c>
      <c r="S20" s="208">
        <v>0</v>
      </c>
      <c r="T20" s="209"/>
      <c r="U20" s="208">
        <v>0</v>
      </c>
      <c r="V20" s="209"/>
      <c r="W20" s="208">
        <v>0</v>
      </c>
      <c r="X20" s="209"/>
      <c r="Y20" s="130">
        <v>1</v>
      </c>
      <c r="Z20" s="130">
        <v>2</v>
      </c>
      <c r="AA20" s="208">
        <v>0</v>
      </c>
      <c r="AB20" s="208"/>
      <c r="AC20" s="208">
        <v>1</v>
      </c>
      <c r="AD20" s="209"/>
      <c r="AE20" s="130">
        <v>0</v>
      </c>
      <c r="AF20" s="130">
        <v>0</v>
      </c>
      <c r="AG20" s="130">
        <v>0</v>
      </c>
      <c r="AH20" s="130">
        <v>4</v>
      </c>
    </row>
    <row r="21" spans="2:34" ht="12" customHeight="1">
      <c r="B21" s="206" t="s">
        <v>246</v>
      </c>
      <c r="D21" s="207">
        <v>1</v>
      </c>
      <c r="E21" s="130">
        <v>4</v>
      </c>
      <c r="F21" s="130">
        <v>0</v>
      </c>
      <c r="G21" s="130">
        <v>0</v>
      </c>
      <c r="H21" s="130">
        <v>1</v>
      </c>
      <c r="I21" s="130">
        <v>0</v>
      </c>
      <c r="J21" s="208">
        <v>0</v>
      </c>
      <c r="K21" s="209"/>
      <c r="L21" s="130">
        <v>0</v>
      </c>
      <c r="M21" s="130">
        <v>0</v>
      </c>
      <c r="N21" s="130">
        <v>5</v>
      </c>
      <c r="O21" s="210">
        <v>5</v>
      </c>
      <c r="P21" s="210">
        <v>3</v>
      </c>
      <c r="Q21" s="210">
        <v>0</v>
      </c>
      <c r="R21" s="210">
        <v>1</v>
      </c>
      <c r="S21" s="208">
        <v>0</v>
      </c>
      <c r="T21" s="209"/>
      <c r="U21" s="208">
        <v>1</v>
      </c>
      <c r="V21" s="209"/>
      <c r="W21" s="208">
        <v>0</v>
      </c>
      <c r="X21" s="209"/>
      <c r="Y21" s="130">
        <v>0</v>
      </c>
      <c r="Z21" s="130">
        <v>2</v>
      </c>
      <c r="AA21" s="208">
        <v>0</v>
      </c>
      <c r="AB21" s="208"/>
      <c r="AC21" s="208">
        <v>0</v>
      </c>
      <c r="AD21" s="209"/>
      <c r="AE21" s="130">
        <v>0</v>
      </c>
      <c r="AF21" s="130">
        <v>0</v>
      </c>
      <c r="AG21" s="130">
        <v>0</v>
      </c>
      <c r="AH21" s="130">
        <v>1</v>
      </c>
    </row>
    <row r="22" spans="2:34" ht="12" customHeight="1">
      <c r="B22" s="206" t="s">
        <v>247</v>
      </c>
      <c r="D22" s="207">
        <v>2</v>
      </c>
      <c r="E22" s="130">
        <v>1</v>
      </c>
      <c r="F22" s="130">
        <v>0</v>
      </c>
      <c r="G22" s="130">
        <v>0</v>
      </c>
      <c r="H22" s="130">
        <v>0</v>
      </c>
      <c r="I22" s="130">
        <v>0</v>
      </c>
      <c r="J22" s="208">
        <v>0</v>
      </c>
      <c r="K22" s="209"/>
      <c r="L22" s="130">
        <v>1</v>
      </c>
      <c r="M22" s="130">
        <v>0</v>
      </c>
      <c r="N22" s="130">
        <v>1</v>
      </c>
      <c r="O22" s="210">
        <v>4</v>
      </c>
      <c r="P22" s="210">
        <v>3</v>
      </c>
      <c r="Q22" s="210">
        <v>1</v>
      </c>
      <c r="R22" s="210">
        <v>1</v>
      </c>
      <c r="S22" s="208">
        <v>1</v>
      </c>
      <c r="T22" s="209"/>
      <c r="U22" s="208">
        <v>1</v>
      </c>
      <c r="V22" s="209"/>
      <c r="W22" s="208">
        <v>0</v>
      </c>
      <c r="X22" s="209"/>
      <c r="Y22" s="130">
        <v>1</v>
      </c>
      <c r="Z22" s="130">
        <v>1</v>
      </c>
      <c r="AA22" s="208">
        <v>0</v>
      </c>
      <c r="AB22" s="208"/>
      <c r="AC22" s="208">
        <v>1</v>
      </c>
      <c r="AD22" s="209"/>
      <c r="AE22" s="130">
        <v>0</v>
      </c>
      <c r="AF22" s="130">
        <v>0</v>
      </c>
      <c r="AG22" s="130">
        <v>0</v>
      </c>
      <c r="AH22" s="130">
        <v>0</v>
      </c>
    </row>
    <row r="23" spans="2:34" ht="12" customHeight="1">
      <c r="B23" s="206" t="s">
        <v>119</v>
      </c>
      <c r="D23" s="207">
        <v>3</v>
      </c>
      <c r="E23" s="130">
        <v>1</v>
      </c>
      <c r="F23" s="130">
        <v>0</v>
      </c>
      <c r="G23" s="130">
        <v>0</v>
      </c>
      <c r="H23" s="130">
        <v>0</v>
      </c>
      <c r="I23" s="130">
        <v>0</v>
      </c>
      <c r="J23" s="208">
        <v>0</v>
      </c>
      <c r="K23" s="209"/>
      <c r="L23" s="130">
        <v>0</v>
      </c>
      <c r="M23" s="130">
        <v>1</v>
      </c>
      <c r="N23" s="130">
        <v>2</v>
      </c>
      <c r="O23" s="210">
        <v>4</v>
      </c>
      <c r="P23" s="210">
        <v>2</v>
      </c>
      <c r="Q23" s="210">
        <v>0</v>
      </c>
      <c r="R23" s="210">
        <v>1</v>
      </c>
      <c r="S23" s="208">
        <v>0</v>
      </c>
      <c r="T23" s="209"/>
      <c r="U23" s="208">
        <v>0</v>
      </c>
      <c r="V23" s="209"/>
      <c r="W23" s="208">
        <v>0</v>
      </c>
      <c r="X23" s="209"/>
      <c r="Y23" s="130">
        <v>1</v>
      </c>
      <c r="Z23" s="130">
        <v>2</v>
      </c>
      <c r="AA23" s="208">
        <v>0</v>
      </c>
      <c r="AB23" s="208"/>
      <c r="AC23" s="208">
        <v>0</v>
      </c>
      <c r="AD23" s="209"/>
      <c r="AE23" s="130">
        <v>0</v>
      </c>
      <c r="AF23" s="130">
        <v>0</v>
      </c>
      <c r="AG23" s="130">
        <v>0</v>
      </c>
      <c r="AH23" s="130">
        <v>1</v>
      </c>
    </row>
    <row r="24" spans="2:34" ht="12" customHeight="1">
      <c r="B24" s="206" t="s">
        <v>248</v>
      </c>
      <c r="D24" s="207">
        <v>3</v>
      </c>
      <c r="E24" s="130">
        <v>2</v>
      </c>
      <c r="F24" s="130">
        <v>0</v>
      </c>
      <c r="G24" s="130">
        <v>0</v>
      </c>
      <c r="H24" s="130">
        <v>0</v>
      </c>
      <c r="I24" s="130">
        <v>0</v>
      </c>
      <c r="J24" s="208">
        <v>1</v>
      </c>
      <c r="K24" s="209"/>
      <c r="L24" s="130">
        <v>0</v>
      </c>
      <c r="M24" s="130">
        <v>1</v>
      </c>
      <c r="N24" s="130">
        <v>1</v>
      </c>
      <c r="O24" s="210">
        <v>3</v>
      </c>
      <c r="P24" s="210">
        <v>2</v>
      </c>
      <c r="Q24" s="210">
        <v>0</v>
      </c>
      <c r="R24" s="210">
        <v>1</v>
      </c>
      <c r="S24" s="208">
        <v>0</v>
      </c>
      <c r="T24" s="209"/>
      <c r="U24" s="208">
        <v>0</v>
      </c>
      <c r="V24" s="209"/>
      <c r="W24" s="208">
        <v>0</v>
      </c>
      <c r="X24" s="209"/>
      <c r="Y24" s="130">
        <v>0</v>
      </c>
      <c r="Z24" s="130">
        <v>1</v>
      </c>
      <c r="AA24" s="208">
        <v>0</v>
      </c>
      <c r="AB24" s="208"/>
      <c r="AC24" s="208">
        <v>1</v>
      </c>
      <c r="AD24" s="209"/>
      <c r="AE24" s="130">
        <v>0</v>
      </c>
      <c r="AF24" s="130">
        <v>0</v>
      </c>
      <c r="AG24" s="130">
        <v>0</v>
      </c>
      <c r="AH24" s="130">
        <v>0</v>
      </c>
    </row>
    <row r="25" spans="2:34" ht="12" customHeight="1">
      <c r="B25" s="206" t="s">
        <v>249</v>
      </c>
      <c r="D25" s="207">
        <v>4</v>
      </c>
      <c r="E25" s="130">
        <v>3</v>
      </c>
      <c r="F25" s="130">
        <v>0</v>
      </c>
      <c r="G25" s="130">
        <v>0</v>
      </c>
      <c r="H25" s="130">
        <v>0</v>
      </c>
      <c r="I25" s="130">
        <v>0</v>
      </c>
      <c r="J25" s="208">
        <v>0</v>
      </c>
      <c r="K25" s="209"/>
      <c r="L25" s="130">
        <v>0</v>
      </c>
      <c r="M25" s="130">
        <v>1</v>
      </c>
      <c r="N25" s="130">
        <v>1</v>
      </c>
      <c r="O25" s="210">
        <v>4</v>
      </c>
      <c r="P25" s="210">
        <v>3</v>
      </c>
      <c r="Q25" s="210">
        <v>0</v>
      </c>
      <c r="R25" s="210">
        <v>1</v>
      </c>
      <c r="S25" s="208">
        <v>0</v>
      </c>
      <c r="T25" s="209"/>
      <c r="U25" s="208">
        <v>0</v>
      </c>
      <c r="V25" s="209"/>
      <c r="W25" s="208">
        <v>0</v>
      </c>
      <c r="X25" s="209"/>
      <c r="Y25" s="130">
        <v>3</v>
      </c>
      <c r="Z25" s="130">
        <v>2</v>
      </c>
      <c r="AA25" s="208">
        <v>0</v>
      </c>
      <c r="AB25" s="208"/>
      <c r="AC25" s="208">
        <v>1</v>
      </c>
      <c r="AD25" s="209"/>
      <c r="AE25" s="130">
        <v>0</v>
      </c>
      <c r="AF25" s="130">
        <v>0</v>
      </c>
      <c r="AG25" s="130">
        <v>0</v>
      </c>
      <c r="AH25" s="130">
        <v>0</v>
      </c>
    </row>
    <row r="26" spans="2:34" ht="12" customHeight="1">
      <c r="B26" s="206" t="s">
        <v>250</v>
      </c>
      <c r="D26" s="207">
        <v>5</v>
      </c>
      <c r="E26" s="130">
        <v>2</v>
      </c>
      <c r="F26" s="130">
        <v>0</v>
      </c>
      <c r="G26" s="130">
        <v>0</v>
      </c>
      <c r="H26" s="130">
        <v>0</v>
      </c>
      <c r="I26" s="130">
        <v>0</v>
      </c>
      <c r="J26" s="208">
        <v>0</v>
      </c>
      <c r="K26" s="209"/>
      <c r="L26" s="130">
        <v>0</v>
      </c>
      <c r="M26" s="130">
        <v>0</v>
      </c>
      <c r="N26" s="130">
        <v>1</v>
      </c>
      <c r="O26" s="210">
        <v>5</v>
      </c>
      <c r="P26" s="210">
        <v>2</v>
      </c>
      <c r="Q26" s="210">
        <v>0</v>
      </c>
      <c r="R26" s="210">
        <v>1</v>
      </c>
      <c r="S26" s="208">
        <v>0</v>
      </c>
      <c r="T26" s="209"/>
      <c r="U26" s="208">
        <v>0</v>
      </c>
      <c r="V26" s="209"/>
      <c r="W26" s="208">
        <v>0</v>
      </c>
      <c r="X26" s="209"/>
      <c r="Y26" s="130">
        <v>1</v>
      </c>
      <c r="Z26" s="130">
        <v>2</v>
      </c>
      <c r="AA26" s="208">
        <v>0</v>
      </c>
      <c r="AB26" s="208"/>
      <c r="AC26" s="208">
        <v>0</v>
      </c>
      <c r="AD26" s="209"/>
      <c r="AE26" s="130">
        <v>0</v>
      </c>
      <c r="AF26" s="130">
        <v>0</v>
      </c>
      <c r="AG26" s="130">
        <v>0</v>
      </c>
      <c r="AH26" s="130">
        <v>0</v>
      </c>
    </row>
    <row r="27" spans="2:34" ht="12" customHeight="1">
      <c r="B27" s="206" t="s">
        <v>251</v>
      </c>
      <c r="D27" s="207">
        <v>0</v>
      </c>
      <c r="E27" s="130">
        <v>12</v>
      </c>
      <c r="F27" s="130">
        <v>0</v>
      </c>
      <c r="G27" s="130">
        <v>0</v>
      </c>
      <c r="H27" s="130">
        <v>2</v>
      </c>
      <c r="I27" s="130">
        <v>0</v>
      </c>
      <c r="J27" s="208">
        <v>0</v>
      </c>
      <c r="K27" s="209"/>
      <c r="L27" s="130">
        <v>2</v>
      </c>
      <c r="M27" s="130">
        <v>0</v>
      </c>
      <c r="N27" s="130">
        <v>4</v>
      </c>
      <c r="O27" s="210">
        <v>14</v>
      </c>
      <c r="P27" s="210">
        <v>5</v>
      </c>
      <c r="Q27" s="210">
        <v>0</v>
      </c>
      <c r="R27" s="210">
        <v>2</v>
      </c>
      <c r="S27" s="208">
        <v>3</v>
      </c>
      <c r="T27" s="209"/>
      <c r="U27" s="208">
        <v>0</v>
      </c>
      <c r="V27" s="209"/>
      <c r="W27" s="208">
        <v>0</v>
      </c>
      <c r="X27" s="209"/>
      <c r="Y27" s="130">
        <v>7</v>
      </c>
      <c r="Z27" s="130">
        <v>3</v>
      </c>
      <c r="AA27" s="208">
        <v>0</v>
      </c>
      <c r="AB27" s="208"/>
      <c r="AC27" s="208">
        <v>2</v>
      </c>
      <c r="AD27" s="209"/>
      <c r="AE27" s="130">
        <v>0</v>
      </c>
      <c r="AF27" s="130">
        <v>0</v>
      </c>
      <c r="AG27" s="130">
        <v>0</v>
      </c>
      <c r="AH27" s="130">
        <v>2</v>
      </c>
    </row>
    <row r="28" spans="2:34" ht="12" customHeight="1">
      <c r="B28" s="206" t="s">
        <v>252</v>
      </c>
      <c r="D28" s="207">
        <v>9</v>
      </c>
      <c r="E28" s="130">
        <v>5</v>
      </c>
      <c r="F28" s="130">
        <v>0</v>
      </c>
      <c r="G28" s="130">
        <v>0</v>
      </c>
      <c r="H28" s="130">
        <v>0</v>
      </c>
      <c r="I28" s="130">
        <v>1</v>
      </c>
      <c r="J28" s="208">
        <v>1</v>
      </c>
      <c r="K28" s="209"/>
      <c r="L28" s="130">
        <v>2</v>
      </c>
      <c r="M28" s="130">
        <v>0</v>
      </c>
      <c r="N28" s="130">
        <v>4</v>
      </c>
      <c r="O28" s="210">
        <v>9</v>
      </c>
      <c r="P28" s="210">
        <v>7</v>
      </c>
      <c r="Q28" s="210">
        <v>0</v>
      </c>
      <c r="R28" s="210">
        <v>2</v>
      </c>
      <c r="S28" s="208">
        <v>1</v>
      </c>
      <c r="T28" s="209"/>
      <c r="U28" s="208">
        <v>8</v>
      </c>
      <c r="V28" s="209"/>
      <c r="W28" s="208">
        <v>0</v>
      </c>
      <c r="X28" s="209"/>
      <c r="Y28" s="130">
        <v>6</v>
      </c>
      <c r="Z28" s="130">
        <v>1</v>
      </c>
      <c r="AA28" s="208">
        <v>0</v>
      </c>
      <c r="AB28" s="208"/>
      <c r="AC28" s="208">
        <v>1</v>
      </c>
      <c r="AD28" s="209"/>
      <c r="AE28" s="130">
        <v>1</v>
      </c>
      <c r="AF28" s="130">
        <v>1</v>
      </c>
      <c r="AG28" s="130">
        <v>0</v>
      </c>
      <c r="AH28" s="130">
        <v>2</v>
      </c>
    </row>
    <row r="29" spans="2:34" ht="12" customHeight="1">
      <c r="B29" s="206" t="s">
        <v>253</v>
      </c>
      <c r="D29" s="207">
        <v>1</v>
      </c>
      <c r="E29" s="130">
        <v>10</v>
      </c>
      <c r="F29" s="130">
        <v>0</v>
      </c>
      <c r="G29" s="130">
        <v>0</v>
      </c>
      <c r="H29" s="130">
        <v>1</v>
      </c>
      <c r="I29" s="130">
        <v>0</v>
      </c>
      <c r="J29" s="208">
        <v>0</v>
      </c>
      <c r="K29" s="209"/>
      <c r="L29" s="130">
        <v>0</v>
      </c>
      <c r="M29" s="130">
        <v>0</v>
      </c>
      <c r="N29" s="130">
        <v>2</v>
      </c>
      <c r="O29" s="210">
        <v>9</v>
      </c>
      <c r="P29" s="210">
        <v>4</v>
      </c>
      <c r="Q29" s="210">
        <v>0</v>
      </c>
      <c r="R29" s="210">
        <v>1</v>
      </c>
      <c r="S29" s="208">
        <v>0</v>
      </c>
      <c r="T29" s="209"/>
      <c r="U29" s="208">
        <v>0</v>
      </c>
      <c r="V29" s="209"/>
      <c r="W29" s="208">
        <v>0</v>
      </c>
      <c r="X29" s="209"/>
      <c r="Y29" s="130">
        <v>8</v>
      </c>
      <c r="Z29" s="130">
        <v>2</v>
      </c>
      <c r="AA29" s="208">
        <v>2</v>
      </c>
      <c r="AB29" s="208"/>
      <c r="AC29" s="208">
        <v>0</v>
      </c>
      <c r="AD29" s="209"/>
      <c r="AE29" s="130">
        <v>0</v>
      </c>
      <c r="AF29" s="130">
        <v>0</v>
      </c>
      <c r="AG29" s="130">
        <v>0</v>
      </c>
      <c r="AH29" s="130">
        <v>11</v>
      </c>
    </row>
    <row r="30" spans="2:34" ht="12" customHeight="1">
      <c r="B30" s="206" t="s">
        <v>254</v>
      </c>
      <c r="D30" s="207">
        <v>2</v>
      </c>
      <c r="E30" s="130">
        <v>3</v>
      </c>
      <c r="F30" s="130">
        <v>0</v>
      </c>
      <c r="G30" s="130">
        <v>0</v>
      </c>
      <c r="H30" s="130">
        <v>0</v>
      </c>
      <c r="I30" s="130">
        <v>0</v>
      </c>
      <c r="J30" s="208">
        <v>1</v>
      </c>
      <c r="K30" s="209"/>
      <c r="L30" s="130">
        <v>1</v>
      </c>
      <c r="M30" s="130">
        <v>0</v>
      </c>
      <c r="N30" s="130">
        <v>2</v>
      </c>
      <c r="O30" s="210">
        <v>4</v>
      </c>
      <c r="P30" s="210">
        <v>2</v>
      </c>
      <c r="Q30" s="210">
        <v>0</v>
      </c>
      <c r="R30" s="210">
        <v>2</v>
      </c>
      <c r="S30" s="208">
        <v>0</v>
      </c>
      <c r="T30" s="209"/>
      <c r="U30" s="208">
        <v>0</v>
      </c>
      <c r="V30" s="209"/>
      <c r="W30" s="208">
        <v>0</v>
      </c>
      <c r="X30" s="209"/>
      <c r="Y30" s="130">
        <v>1</v>
      </c>
      <c r="Z30" s="130">
        <v>1</v>
      </c>
      <c r="AA30" s="208">
        <v>0</v>
      </c>
      <c r="AB30" s="208"/>
      <c r="AC30" s="208">
        <v>0</v>
      </c>
      <c r="AD30" s="209"/>
      <c r="AE30" s="130">
        <v>0</v>
      </c>
      <c r="AF30" s="130">
        <v>0</v>
      </c>
      <c r="AG30" s="130">
        <v>0</v>
      </c>
      <c r="AH30" s="130">
        <v>2</v>
      </c>
    </row>
    <row r="31" spans="4:34" ht="7.5" customHeight="1">
      <c r="D31" s="207"/>
      <c r="E31" s="130"/>
      <c r="F31" s="130"/>
      <c r="G31" s="130"/>
      <c r="H31" s="130"/>
      <c r="I31" s="130"/>
      <c r="J31" s="202"/>
      <c r="K31" s="203"/>
      <c r="L31" s="130"/>
      <c r="M31" s="130"/>
      <c r="N31" s="130"/>
      <c r="O31" s="210"/>
      <c r="P31" s="210"/>
      <c r="Q31" s="210"/>
      <c r="R31" s="210"/>
      <c r="S31" s="202"/>
      <c r="T31" s="203"/>
      <c r="U31" s="211"/>
      <c r="V31" s="212"/>
      <c r="W31" s="211"/>
      <c r="X31" s="212"/>
      <c r="Y31" s="213"/>
      <c r="Z31" s="213"/>
      <c r="AA31" s="202"/>
      <c r="AB31" s="202"/>
      <c r="AC31" s="211"/>
      <c r="AD31" s="212"/>
      <c r="AE31" s="213"/>
      <c r="AF31" s="213"/>
      <c r="AG31" s="213"/>
      <c r="AH31" s="213"/>
    </row>
    <row r="32" spans="2:34" s="99" customFormat="1" ht="12" customHeight="1">
      <c r="B32" s="214" t="s">
        <v>255</v>
      </c>
      <c r="D32" s="200">
        <v>457</v>
      </c>
      <c r="E32" s="204">
        <v>4</v>
      </c>
      <c r="F32" s="204">
        <v>0</v>
      </c>
      <c r="G32" s="204">
        <v>0</v>
      </c>
      <c r="H32" s="204">
        <v>0</v>
      </c>
      <c r="I32" s="204">
        <v>0</v>
      </c>
      <c r="J32" s="202">
        <v>0</v>
      </c>
      <c r="K32" s="203"/>
      <c r="L32" s="204">
        <v>0</v>
      </c>
      <c r="M32" s="204">
        <v>0</v>
      </c>
      <c r="N32" s="204">
        <v>15</v>
      </c>
      <c r="O32" s="215">
        <v>0</v>
      </c>
      <c r="P32" s="215">
        <v>0</v>
      </c>
      <c r="Q32" s="215">
        <v>4</v>
      </c>
      <c r="R32" s="215">
        <v>0</v>
      </c>
      <c r="S32" s="216">
        <v>1056</v>
      </c>
      <c r="T32" s="216"/>
      <c r="U32" s="202">
        <v>244</v>
      </c>
      <c r="V32" s="203"/>
      <c r="W32" s="202">
        <v>38</v>
      </c>
      <c r="X32" s="203"/>
      <c r="Y32" s="204">
        <v>12</v>
      </c>
      <c r="Z32" s="204">
        <v>17</v>
      </c>
      <c r="AA32" s="208">
        <v>0</v>
      </c>
      <c r="AB32" s="208"/>
      <c r="AC32" s="202">
        <v>1</v>
      </c>
      <c r="AD32" s="203"/>
      <c r="AE32" s="204">
        <v>0</v>
      </c>
      <c r="AF32" s="204">
        <v>0</v>
      </c>
      <c r="AG32" s="204">
        <v>0</v>
      </c>
      <c r="AH32" s="204">
        <v>2</v>
      </c>
    </row>
    <row r="33" spans="4:30" ht="3.75" customHeight="1" thickBot="1">
      <c r="D33" s="114"/>
      <c r="O33" s="196"/>
      <c r="P33" s="196"/>
      <c r="Q33" s="196"/>
      <c r="R33" s="196"/>
      <c r="AA33" s="217"/>
      <c r="AB33" s="217"/>
      <c r="AC33" s="217"/>
      <c r="AD33" s="218"/>
    </row>
    <row r="34" spans="1:34" ht="13.5">
      <c r="A34" s="115" t="s">
        <v>74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219"/>
      <c r="P34" s="219"/>
      <c r="Q34" s="219"/>
      <c r="R34" s="219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</row>
  </sheetData>
  <sheetProtection/>
  <mergeCells count="179">
    <mergeCell ref="AA33:AB33"/>
    <mergeCell ref="AC33:AD33"/>
    <mergeCell ref="J32:K32"/>
    <mergeCell ref="S32:T32"/>
    <mergeCell ref="U32:V32"/>
    <mergeCell ref="W32:X32"/>
    <mergeCell ref="AA32:AB32"/>
    <mergeCell ref="AC32:AD32"/>
    <mergeCell ref="J31:K31"/>
    <mergeCell ref="S31:T31"/>
    <mergeCell ref="U31:V31"/>
    <mergeCell ref="W31:X31"/>
    <mergeCell ref="AA31:AB31"/>
    <mergeCell ref="AC31:AD31"/>
    <mergeCell ref="J30:K30"/>
    <mergeCell ref="S30:T30"/>
    <mergeCell ref="U30:V30"/>
    <mergeCell ref="W30:X30"/>
    <mergeCell ref="AA30:AB30"/>
    <mergeCell ref="AC30:AD30"/>
    <mergeCell ref="J29:K29"/>
    <mergeCell ref="S29:T29"/>
    <mergeCell ref="U29:V29"/>
    <mergeCell ref="W29:X29"/>
    <mergeCell ref="AA29:AB29"/>
    <mergeCell ref="AC29:AD29"/>
    <mergeCell ref="J28:K28"/>
    <mergeCell ref="S28:T28"/>
    <mergeCell ref="U28:V28"/>
    <mergeCell ref="W28:X28"/>
    <mergeCell ref="AA28:AB28"/>
    <mergeCell ref="AC28:AD28"/>
    <mergeCell ref="J27:K27"/>
    <mergeCell ref="S27:T27"/>
    <mergeCell ref="U27:V27"/>
    <mergeCell ref="W27:X27"/>
    <mergeCell ref="AA27:AB27"/>
    <mergeCell ref="AC27:AD27"/>
    <mergeCell ref="J26:K26"/>
    <mergeCell ref="S26:T26"/>
    <mergeCell ref="U26:V26"/>
    <mergeCell ref="W26:X26"/>
    <mergeCell ref="AA26:AB26"/>
    <mergeCell ref="AC26:AD26"/>
    <mergeCell ref="J25:K25"/>
    <mergeCell ref="S25:T25"/>
    <mergeCell ref="U25:V25"/>
    <mergeCell ref="W25:X25"/>
    <mergeCell ref="AA25:AB25"/>
    <mergeCell ref="AC25:AD25"/>
    <mergeCell ref="J24:K24"/>
    <mergeCell ref="S24:T24"/>
    <mergeCell ref="U24:V24"/>
    <mergeCell ref="W24:X24"/>
    <mergeCell ref="AA24:AB24"/>
    <mergeCell ref="AC24:AD24"/>
    <mergeCell ref="J23:K23"/>
    <mergeCell ref="S23:T23"/>
    <mergeCell ref="U23:V23"/>
    <mergeCell ref="W23:X23"/>
    <mergeCell ref="AA23:AB23"/>
    <mergeCell ref="AC23:AD23"/>
    <mergeCell ref="J22:K22"/>
    <mergeCell ref="S22:T22"/>
    <mergeCell ref="U22:V22"/>
    <mergeCell ref="W22:X22"/>
    <mergeCell ref="AA22:AB22"/>
    <mergeCell ref="AC22:AD22"/>
    <mergeCell ref="J21:K21"/>
    <mergeCell ref="S21:T21"/>
    <mergeCell ref="U21:V21"/>
    <mergeCell ref="W21:X21"/>
    <mergeCell ref="AA21:AB21"/>
    <mergeCell ref="AC21:AD21"/>
    <mergeCell ref="J20:K20"/>
    <mergeCell ref="S20:T20"/>
    <mergeCell ref="U20:V20"/>
    <mergeCell ref="W20:X20"/>
    <mergeCell ref="AA20:AB20"/>
    <mergeCell ref="AC20:AD20"/>
    <mergeCell ref="J19:K19"/>
    <mergeCell ref="S19:T19"/>
    <mergeCell ref="U19:V19"/>
    <mergeCell ref="W19:X19"/>
    <mergeCell ref="AA19:AB19"/>
    <mergeCell ref="AC19:AD19"/>
    <mergeCell ref="J18:K18"/>
    <mergeCell ref="S18:T18"/>
    <mergeCell ref="U18:V18"/>
    <mergeCell ref="W18:X18"/>
    <mergeCell ref="AA18:AB18"/>
    <mergeCell ref="AC18:AD18"/>
    <mergeCell ref="J17:K17"/>
    <mergeCell ref="S17:T17"/>
    <mergeCell ref="U17:V17"/>
    <mergeCell ref="W17:X17"/>
    <mergeCell ref="AA17:AB17"/>
    <mergeCell ref="AC17:AD17"/>
    <mergeCell ref="J16:K16"/>
    <mergeCell ref="S16:T16"/>
    <mergeCell ref="U16:V16"/>
    <mergeCell ref="W16:X16"/>
    <mergeCell ref="AA16:AB16"/>
    <mergeCell ref="AC16:AD16"/>
    <mergeCell ref="J15:K15"/>
    <mergeCell ref="S15:T15"/>
    <mergeCell ref="U15:V15"/>
    <mergeCell ref="W15:X15"/>
    <mergeCell ref="AA15:AB15"/>
    <mergeCell ref="AC15:AD15"/>
    <mergeCell ref="J14:K14"/>
    <mergeCell ref="S14:T14"/>
    <mergeCell ref="U14:V14"/>
    <mergeCell ref="W14:X14"/>
    <mergeCell ref="AA14:AB14"/>
    <mergeCell ref="AC14:AD14"/>
    <mergeCell ref="J13:K13"/>
    <mergeCell ref="S13:T13"/>
    <mergeCell ref="U13:V13"/>
    <mergeCell ref="W13:X13"/>
    <mergeCell ref="AA13:AB13"/>
    <mergeCell ref="AC13:AD13"/>
    <mergeCell ref="J12:K12"/>
    <mergeCell ref="S12:T12"/>
    <mergeCell ref="U12:V12"/>
    <mergeCell ref="W12:X12"/>
    <mergeCell ref="AA12:AB12"/>
    <mergeCell ref="AC12:AD12"/>
    <mergeCell ref="J11:K11"/>
    <mergeCell ref="S11:T11"/>
    <mergeCell ref="U11:V11"/>
    <mergeCell ref="W11:X11"/>
    <mergeCell ref="AA11:AB11"/>
    <mergeCell ref="AC11:AD11"/>
    <mergeCell ref="J10:K10"/>
    <mergeCell ref="S10:T10"/>
    <mergeCell ref="U10:V10"/>
    <mergeCell ref="W10:X10"/>
    <mergeCell ref="AA10:AB10"/>
    <mergeCell ref="AC10:AD10"/>
    <mergeCell ref="AC8:AD8"/>
    <mergeCell ref="J9:K9"/>
    <mergeCell ref="S9:T9"/>
    <mergeCell ref="U9:V9"/>
    <mergeCell ref="W9:X9"/>
    <mergeCell ref="AA9:AB9"/>
    <mergeCell ref="AC9:AD9"/>
    <mergeCell ref="AH5:AH6"/>
    <mergeCell ref="S6:T6"/>
    <mergeCell ref="U6:V6"/>
    <mergeCell ref="AA7:AB7"/>
    <mergeCell ref="AC7:AD7"/>
    <mergeCell ref="J8:K8"/>
    <mergeCell ref="S8:T8"/>
    <mergeCell ref="U8:V8"/>
    <mergeCell ref="W8:X8"/>
    <mergeCell ref="AA8:AB8"/>
    <mergeCell ref="AB5:AB6"/>
    <mergeCell ref="AC5:AC6"/>
    <mergeCell ref="AD5:AD6"/>
    <mergeCell ref="AE5:AE6"/>
    <mergeCell ref="AF5:AF6"/>
    <mergeCell ref="AG5:AG6"/>
    <mergeCell ref="Q5:Q6"/>
    <mergeCell ref="R5:R6"/>
    <mergeCell ref="S5:X5"/>
    <mergeCell ref="Y5:Y6"/>
    <mergeCell ref="Z5:Z6"/>
    <mergeCell ref="AA5:AA6"/>
    <mergeCell ref="A4:C6"/>
    <mergeCell ref="F4:I4"/>
    <mergeCell ref="L4:M4"/>
    <mergeCell ref="S4:X4"/>
    <mergeCell ref="F5:I5"/>
    <mergeCell ref="J5:J6"/>
    <mergeCell ref="K5:K6"/>
    <mergeCell ref="L5:M5"/>
    <mergeCell ref="N5:N6"/>
    <mergeCell ref="O5:P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N30" sqref="N30"/>
    </sheetView>
  </sheetViews>
  <sheetFormatPr defaultColWidth="9.00390625" defaultRowHeight="13.5"/>
  <cols>
    <col min="1" max="1" width="0.875" style="1" customWidth="1"/>
    <col min="2" max="2" width="5.875" style="1" customWidth="1"/>
    <col min="3" max="3" width="4.125" style="1" customWidth="1"/>
    <col min="4" max="4" width="0.6171875" style="1" customWidth="1"/>
    <col min="5" max="8" width="7.875" style="1" customWidth="1"/>
    <col min="9" max="9" width="0.875" style="1" customWidth="1"/>
    <col min="10" max="10" width="6.00390625" style="1" customWidth="1"/>
    <col min="11" max="11" width="4.00390625" style="1" customWidth="1"/>
    <col min="12" max="12" width="0.6171875" style="1" customWidth="1"/>
    <col min="13" max="16" width="7.875" style="1" customWidth="1"/>
    <col min="17" max="16384" width="9.00390625" style="1" customWidth="1"/>
  </cols>
  <sheetData>
    <row r="1" spans="4:15" ht="17.25">
      <c r="D1" s="220" t="s">
        <v>256</v>
      </c>
      <c r="E1" s="203"/>
      <c r="F1" s="203"/>
      <c r="G1" s="203"/>
      <c r="H1" s="203"/>
      <c r="I1" s="203"/>
      <c r="J1" s="221" t="s">
        <v>257</v>
      </c>
      <c r="K1" s="222"/>
      <c r="L1" s="222"/>
      <c r="M1" s="222"/>
      <c r="N1" s="222"/>
      <c r="O1" s="223"/>
    </row>
    <row r="2" spans="4:15" ht="16.5" customHeight="1">
      <c r="D2" s="224"/>
      <c r="E2" s="225"/>
      <c r="F2" s="225"/>
      <c r="G2" s="225"/>
      <c r="H2" s="225"/>
      <c r="I2" s="225"/>
      <c r="J2" s="221"/>
      <c r="K2" s="222"/>
      <c r="L2" s="222"/>
      <c r="M2" s="222"/>
      <c r="N2" s="222"/>
      <c r="O2" s="223"/>
    </row>
    <row r="3" spans="13:16" ht="14.25" customHeight="1" thickBot="1">
      <c r="M3" s="83"/>
      <c r="N3" s="226"/>
      <c r="P3" s="227" t="s">
        <v>258</v>
      </c>
    </row>
    <row r="4" spans="1:16" ht="12" customHeight="1" thickTop="1">
      <c r="A4" s="85" t="s">
        <v>2</v>
      </c>
      <c r="B4" s="85"/>
      <c r="C4" s="85"/>
      <c r="D4" s="85"/>
      <c r="E4" s="68" t="s">
        <v>259</v>
      </c>
      <c r="F4" s="69"/>
      <c r="G4" s="68" t="s">
        <v>260</v>
      </c>
      <c r="H4" s="69"/>
      <c r="I4" s="228" t="s">
        <v>2</v>
      </c>
      <c r="J4" s="85"/>
      <c r="K4" s="85"/>
      <c r="L4" s="229"/>
      <c r="M4" s="69" t="s">
        <v>259</v>
      </c>
      <c r="N4" s="69"/>
      <c r="O4" s="68" t="s">
        <v>260</v>
      </c>
      <c r="P4" s="69"/>
    </row>
    <row r="5" spans="1:16" ht="12" customHeight="1">
      <c r="A5" s="82"/>
      <c r="B5" s="82"/>
      <c r="C5" s="82"/>
      <c r="D5" s="82"/>
      <c r="E5" s="58" t="s">
        <v>261</v>
      </c>
      <c r="F5" s="58" t="s">
        <v>262</v>
      </c>
      <c r="G5" s="58" t="s">
        <v>261</v>
      </c>
      <c r="H5" s="58" t="s">
        <v>262</v>
      </c>
      <c r="I5" s="230"/>
      <c r="J5" s="82"/>
      <c r="K5" s="82"/>
      <c r="L5" s="231"/>
      <c r="M5" s="57" t="s">
        <v>261</v>
      </c>
      <c r="N5" s="58" t="s">
        <v>262</v>
      </c>
      <c r="O5" s="58" t="s">
        <v>261</v>
      </c>
      <c r="P5" s="58" t="s">
        <v>262</v>
      </c>
    </row>
    <row r="6" spans="5:16" ht="11.25" customHeight="1">
      <c r="E6" s="98"/>
      <c r="F6" s="232" t="s">
        <v>263</v>
      </c>
      <c r="G6" s="232"/>
      <c r="H6" s="232" t="s">
        <v>263</v>
      </c>
      <c r="I6" s="233"/>
      <c r="J6" s="234"/>
      <c r="K6" s="234"/>
      <c r="L6" s="235"/>
      <c r="M6" s="232"/>
      <c r="N6" s="232" t="s">
        <v>263</v>
      </c>
      <c r="O6" s="236"/>
      <c r="P6" s="232" t="s">
        <v>263</v>
      </c>
    </row>
    <row r="7" spans="2:16" ht="11.25" customHeight="1">
      <c r="B7" s="237" t="s">
        <v>264</v>
      </c>
      <c r="C7" s="238">
        <v>2001</v>
      </c>
      <c r="D7" s="107"/>
      <c r="E7" s="109">
        <v>223</v>
      </c>
      <c r="F7" s="110">
        <v>44849</v>
      </c>
      <c r="G7" s="110">
        <v>96</v>
      </c>
      <c r="H7" s="110">
        <v>117881</v>
      </c>
      <c r="I7" s="239"/>
      <c r="J7" s="240" t="s">
        <v>101</v>
      </c>
      <c r="K7" s="240"/>
      <c r="L7" s="141"/>
      <c r="M7" s="109">
        <v>2</v>
      </c>
      <c r="N7" s="110">
        <v>58</v>
      </c>
      <c r="O7" s="110">
        <v>1</v>
      </c>
      <c r="P7" s="110">
        <v>1865</v>
      </c>
    </row>
    <row r="8" spans="2:16" ht="11.25" customHeight="1">
      <c r="B8" s="237" t="s">
        <v>265</v>
      </c>
      <c r="C8" s="238">
        <v>2002</v>
      </c>
      <c r="D8" s="107"/>
      <c r="E8" s="109">
        <v>227</v>
      </c>
      <c r="F8" s="110">
        <v>43422</v>
      </c>
      <c r="G8" s="110">
        <v>95</v>
      </c>
      <c r="H8" s="110">
        <v>75943</v>
      </c>
      <c r="I8" s="239"/>
      <c r="J8" s="240" t="s">
        <v>102</v>
      </c>
      <c r="K8" s="240"/>
      <c r="L8" s="141"/>
      <c r="M8" s="109">
        <v>17</v>
      </c>
      <c r="N8" s="110">
        <v>8749</v>
      </c>
      <c r="O8" s="110">
        <v>1</v>
      </c>
      <c r="P8" s="110">
        <v>7727</v>
      </c>
    </row>
    <row r="9" spans="2:16" ht="11.25" customHeight="1">
      <c r="B9" s="237" t="s">
        <v>266</v>
      </c>
      <c r="C9" s="238">
        <v>2003</v>
      </c>
      <c r="D9" s="107"/>
      <c r="E9" s="109">
        <v>223</v>
      </c>
      <c r="F9" s="110">
        <v>43943</v>
      </c>
      <c r="G9" s="110">
        <v>91</v>
      </c>
      <c r="H9" s="110">
        <v>72270</v>
      </c>
      <c r="I9" s="239"/>
      <c r="J9" s="240" t="s">
        <v>103</v>
      </c>
      <c r="K9" s="240"/>
      <c r="L9" s="141"/>
      <c r="M9" s="109">
        <v>2</v>
      </c>
      <c r="N9" s="110">
        <v>192</v>
      </c>
      <c r="O9" s="110">
        <v>0</v>
      </c>
      <c r="P9" s="110">
        <v>0</v>
      </c>
    </row>
    <row r="10" spans="2:16" ht="11.25" customHeight="1">
      <c r="B10" s="237" t="s">
        <v>267</v>
      </c>
      <c r="C10" s="238">
        <v>2004</v>
      </c>
      <c r="D10" s="107"/>
      <c r="E10" s="109">
        <v>222</v>
      </c>
      <c r="F10" s="110">
        <v>44295</v>
      </c>
      <c r="G10" s="110">
        <v>79</v>
      </c>
      <c r="H10" s="110">
        <v>67501</v>
      </c>
      <c r="I10" s="239"/>
      <c r="J10" s="241" t="s">
        <v>104</v>
      </c>
      <c r="K10" s="241"/>
      <c r="L10" s="141"/>
      <c r="M10" s="109">
        <v>4</v>
      </c>
      <c r="N10" s="110">
        <v>288</v>
      </c>
      <c r="O10" s="110">
        <v>1</v>
      </c>
      <c r="P10" s="110">
        <v>730</v>
      </c>
    </row>
    <row r="11" spans="2:16" ht="11.25" customHeight="1">
      <c r="B11" s="242" t="s">
        <v>268</v>
      </c>
      <c r="C11" s="243">
        <v>2005</v>
      </c>
      <c r="D11" s="99"/>
      <c r="E11" s="113">
        <f>SUM(E13,E15)</f>
        <v>212</v>
      </c>
      <c r="F11" s="103">
        <f>SUM(F13,F15)</f>
        <v>46582</v>
      </c>
      <c r="G11" s="103">
        <f>SUM(G13,G15)</f>
        <v>50</v>
      </c>
      <c r="H11" s="103">
        <f>SUM(H13,H15)</f>
        <v>53843</v>
      </c>
      <c r="I11" s="239"/>
      <c r="J11" s="241" t="s">
        <v>105</v>
      </c>
      <c r="K11" s="241"/>
      <c r="L11" s="141"/>
      <c r="M11" s="109">
        <v>2</v>
      </c>
      <c r="N11" s="110">
        <v>529</v>
      </c>
      <c r="O11" s="110">
        <v>1</v>
      </c>
      <c r="P11" s="110">
        <v>350</v>
      </c>
    </row>
    <row r="12" spans="2:16" ht="11.25" customHeight="1">
      <c r="B12" s="99"/>
      <c r="C12" s="99"/>
      <c r="D12" s="99"/>
      <c r="E12" s="113"/>
      <c r="F12" s="103"/>
      <c r="G12" s="103"/>
      <c r="H12" s="103"/>
      <c r="I12" s="239"/>
      <c r="J12" s="241" t="s">
        <v>269</v>
      </c>
      <c r="K12" s="241"/>
      <c r="L12" s="141"/>
      <c r="M12" s="109">
        <v>0</v>
      </c>
      <c r="N12" s="110">
        <v>0</v>
      </c>
      <c r="O12" s="110">
        <v>1</v>
      </c>
      <c r="P12" s="110">
        <v>9162</v>
      </c>
    </row>
    <row r="13" spans="2:16" ht="11.25" customHeight="1">
      <c r="B13" s="244" t="s">
        <v>270</v>
      </c>
      <c r="C13" s="244"/>
      <c r="D13" s="99"/>
      <c r="E13" s="113">
        <f>SUM(E17:E27,M7:M16)</f>
        <v>140</v>
      </c>
      <c r="F13" s="122">
        <f>SUM(F17:F27,N7:N16)</f>
        <v>37016</v>
      </c>
      <c r="G13" s="122">
        <f>SUM(G17:G27,O7:O16)</f>
        <v>22</v>
      </c>
      <c r="H13" s="122">
        <f>SUM(H17:H27,P7:P16)</f>
        <v>45377</v>
      </c>
      <c r="I13" s="239"/>
      <c r="J13" s="241" t="s">
        <v>271</v>
      </c>
      <c r="K13" s="241"/>
      <c r="L13" s="141"/>
      <c r="M13" s="109">
        <v>12</v>
      </c>
      <c r="N13" s="110">
        <v>3103</v>
      </c>
      <c r="O13" s="110">
        <v>4</v>
      </c>
      <c r="P13" s="110">
        <v>471</v>
      </c>
    </row>
    <row r="14" spans="2:16" ht="11.25" customHeight="1">
      <c r="B14" s="244"/>
      <c r="C14" s="244"/>
      <c r="D14" s="99"/>
      <c r="E14" s="113"/>
      <c r="F14" s="103"/>
      <c r="G14" s="103"/>
      <c r="H14" s="103"/>
      <c r="I14" s="239"/>
      <c r="J14" s="241" t="s">
        <v>108</v>
      </c>
      <c r="K14" s="241"/>
      <c r="L14" s="141"/>
      <c r="M14" s="109">
        <v>32</v>
      </c>
      <c r="N14" s="110">
        <v>4440</v>
      </c>
      <c r="O14" s="110">
        <v>1</v>
      </c>
      <c r="P14" s="110">
        <v>5502</v>
      </c>
    </row>
    <row r="15" spans="2:16" ht="11.25" customHeight="1">
      <c r="B15" s="244" t="s">
        <v>272</v>
      </c>
      <c r="C15" s="244"/>
      <c r="D15" s="99"/>
      <c r="E15" s="113">
        <f>SUM(M18:M27)</f>
        <v>72</v>
      </c>
      <c r="F15" s="122">
        <f>SUM(N18:N27)</f>
        <v>9566</v>
      </c>
      <c r="G15" s="122">
        <f>SUM(O18:O27)</f>
        <v>28</v>
      </c>
      <c r="H15" s="122">
        <f>SUM(P18:P27)</f>
        <v>8466</v>
      </c>
      <c r="I15" s="239"/>
      <c r="J15" s="241" t="s">
        <v>109</v>
      </c>
      <c r="K15" s="241"/>
      <c r="L15" s="141"/>
      <c r="M15" s="109">
        <v>4</v>
      </c>
      <c r="N15" s="110">
        <v>450</v>
      </c>
      <c r="O15" s="110">
        <v>1</v>
      </c>
      <c r="P15" s="110">
        <v>6859</v>
      </c>
    </row>
    <row r="16" spans="2:16" ht="11.25" customHeight="1">
      <c r="B16" s="240"/>
      <c r="C16" s="240"/>
      <c r="E16" s="109"/>
      <c r="F16" s="110"/>
      <c r="G16" s="110"/>
      <c r="H16" s="110"/>
      <c r="I16" s="239"/>
      <c r="J16" s="241" t="s">
        <v>273</v>
      </c>
      <c r="K16" s="241"/>
      <c r="L16" s="141"/>
      <c r="M16" s="109">
        <v>10</v>
      </c>
      <c r="N16" s="110">
        <v>2329</v>
      </c>
      <c r="O16" s="110">
        <v>1</v>
      </c>
      <c r="P16" s="110">
        <v>230</v>
      </c>
    </row>
    <row r="17" spans="2:16" ht="11.25" customHeight="1">
      <c r="B17" s="240" t="s">
        <v>90</v>
      </c>
      <c r="C17" s="240"/>
      <c r="E17" s="109">
        <v>1</v>
      </c>
      <c r="F17" s="110">
        <v>5374</v>
      </c>
      <c r="G17" s="110">
        <v>1</v>
      </c>
      <c r="H17" s="110">
        <v>920</v>
      </c>
      <c r="I17" s="239"/>
      <c r="J17" s="245"/>
      <c r="K17" s="245"/>
      <c r="L17" s="141"/>
      <c r="M17" s="109"/>
      <c r="N17" s="110"/>
      <c r="O17" s="110"/>
      <c r="P17" s="110"/>
    </row>
    <row r="18" spans="2:16" ht="11.25" customHeight="1">
      <c r="B18" s="240" t="s">
        <v>91</v>
      </c>
      <c r="C18" s="240"/>
      <c r="E18" s="109">
        <v>18</v>
      </c>
      <c r="F18" s="110">
        <v>3045</v>
      </c>
      <c r="G18" s="110">
        <v>1</v>
      </c>
      <c r="H18" s="110">
        <v>7369</v>
      </c>
      <c r="I18" s="239"/>
      <c r="J18" s="241" t="s">
        <v>110</v>
      </c>
      <c r="K18" s="241"/>
      <c r="L18" s="141"/>
      <c r="M18" s="109">
        <v>0</v>
      </c>
      <c r="N18" s="110">
        <v>0</v>
      </c>
      <c r="O18" s="110">
        <v>3</v>
      </c>
      <c r="P18" s="110">
        <v>116</v>
      </c>
    </row>
    <row r="19" spans="2:16" ht="11.25" customHeight="1">
      <c r="B19" s="240" t="s">
        <v>92</v>
      </c>
      <c r="C19" s="240"/>
      <c r="E19" s="109">
        <v>2</v>
      </c>
      <c r="F19" s="110">
        <v>4329</v>
      </c>
      <c r="G19" s="110">
        <v>1</v>
      </c>
      <c r="H19" s="110">
        <v>1146</v>
      </c>
      <c r="I19" s="239"/>
      <c r="J19" s="241" t="s">
        <v>118</v>
      </c>
      <c r="K19" s="241"/>
      <c r="L19" s="141"/>
      <c r="M19" s="109">
        <v>13</v>
      </c>
      <c r="N19" s="110">
        <v>1498</v>
      </c>
      <c r="O19" s="110">
        <v>2</v>
      </c>
      <c r="P19" s="110">
        <v>3392</v>
      </c>
    </row>
    <row r="20" spans="2:16" ht="11.25" customHeight="1">
      <c r="B20" s="240" t="s">
        <v>93</v>
      </c>
      <c r="C20" s="240"/>
      <c r="E20" s="109">
        <v>1</v>
      </c>
      <c r="F20" s="110">
        <v>145</v>
      </c>
      <c r="G20" s="110">
        <v>1</v>
      </c>
      <c r="H20" s="110">
        <v>400</v>
      </c>
      <c r="I20" s="239"/>
      <c r="J20" s="241" t="s">
        <v>121</v>
      </c>
      <c r="K20" s="241"/>
      <c r="L20" s="141"/>
      <c r="M20" s="109">
        <v>13</v>
      </c>
      <c r="N20" s="110">
        <v>1942</v>
      </c>
      <c r="O20" s="110">
        <v>2</v>
      </c>
      <c r="P20" s="110">
        <v>425</v>
      </c>
    </row>
    <row r="21" spans="2:16" ht="11.25" customHeight="1">
      <c r="B21" s="240" t="s">
        <v>94</v>
      </c>
      <c r="C21" s="240"/>
      <c r="E21" s="109">
        <v>22</v>
      </c>
      <c r="F21" s="110">
        <v>2391</v>
      </c>
      <c r="G21" s="110">
        <v>1</v>
      </c>
      <c r="H21" s="110">
        <v>1796</v>
      </c>
      <c r="I21" s="239"/>
      <c r="J21" s="241" t="s">
        <v>124</v>
      </c>
      <c r="K21" s="241"/>
      <c r="L21" s="141"/>
      <c r="M21" s="109">
        <v>12</v>
      </c>
      <c r="N21" s="110">
        <v>1080</v>
      </c>
      <c r="O21" s="110">
        <v>4</v>
      </c>
      <c r="P21" s="110">
        <v>623</v>
      </c>
    </row>
    <row r="22" spans="2:16" ht="11.25" customHeight="1">
      <c r="B22" s="240" t="s">
        <v>95</v>
      </c>
      <c r="C22" s="240"/>
      <c r="E22" s="109">
        <v>3</v>
      </c>
      <c r="F22" s="110">
        <v>121</v>
      </c>
      <c r="G22" s="110">
        <v>1</v>
      </c>
      <c r="H22" s="110">
        <v>157</v>
      </c>
      <c r="I22" s="239"/>
      <c r="J22" s="241" t="s">
        <v>129</v>
      </c>
      <c r="K22" s="241"/>
      <c r="L22" s="141"/>
      <c r="M22" s="109">
        <v>28</v>
      </c>
      <c r="N22" s="110">
        <v>4513</v>
      </c>
      <c r="O22" s="110">
        <v>8</v>
      </c>
      <c r="P22" s="110">
        <v>1004</v>
      </c>
    </row>
    <row r="23" spans="2:16" ht="11.25" customHeight="1">
      <c r="B23" s="240" t="s">
        <v>96</v>
      </c>
      <c r="C23" s="240"/>
      <c r="E23" s="109">
        <v>6</v>
      </c>
      <c r="F23" s="110">
        <v>1260</v>
      </c>
      <c r="G23" s="110">
        <v>1</v>
      </c>
      <c r="H23" s="110">
        <v>50</v>
      </c>
      <c r="I23" s="239"/>
      <c r="J23" s="241" t="s">
        <v>138</v>
      </c>
      <c r="K23" s="241"/>
      <c r="L23" s="141"/>
      <c r="M23" s="109">
        <v>2</v>
      </c>
      <c r="N23" s="110">
        <v>232</v>
      </c>
      <c r="O23" s="110">
        <v>1</v>
      </c>
      <c r="P23" s="110">
        <v>56</v>
      </c>
    </row>
    <row r="24" spans="2:16" ht="11.25" customHeight="1">
      <c r="B24" s="240" t="s">
        <v>97</v>
      </c>
      <c r="C24" s="240"/>
      <c r="E24" s="109">
        <v>1</v>
      </c>
      <c r="F24" s="110">
        <v>78</v>
      </c>
      <c r="G24" s="110">
        <v>0</v>
      </c>
      <c r="H24" s="110">
        <v>0</v>
      </c>
      <c r="I24" s="239"/>
      <c r="J24" s="241" t="s">
        <v>148</v>
      </c>
      <c r="K24" s="241"/>
      <c r="L24" s="141"/>
      <c r="M24" s="109">
        <v>2</v>
      </c>
      <c r="N24" s="110">
        <v>133</v>
      </c>
      <c r="O24" s="110">
        <v>5</v>
      </c>
      <c r="P24" s="110">
        <v>2269</v>
      </c>
    </row>
    <row r="25" spans="2:16" ht="11.25" customHeight="1">
      <c r="B25" s="240" t="s">
        <v>98</v>
      </c>
      <c r="C25" s="240"/>
      <c r="E25" s="109">
        <v>0</v>
      </c>
      <c r="F25" s="110">
        <v>0</v>
      </c>
      <c r="G25" s="110">
        <v>1</v>
      </c>
      <c r="H25" s="110">
        <v>200</v>
      </c>
      <c r="I25" s="239"/>
      <c r="J25" s="241" t="s">
        <v>156</v>
      </c>
      <c r="K25" s="241"/>
      <c r="L25" s="141"/>
      <c r="M25" s="109">
        <v>0</v>
      </c>
      <c r="N25" s="110">
        <v>0</v>
      </c>
      <c r="O25" s="110">
        <v>1</v>
      </c>
      <c r="P25" s="110">
        <v>99</v>
      </c>
    </row>
    <row r="26" spans="2:16" ht="11.25" customHeight="1">
      <c r="B26" s="240" t="s">
        <v>99</v>
      </c>
      <c r="C26" s="240"/>
      <c r="E26" s="109">
        <v>1</v>
      </c>
      <c r="F26" s="110">
        <v>135</v>
      </c>
      <c r="G26" s="110">
        <v>1</v>
      </c>
      <c r="H26" s="110">
        <v>273</v>
      </c>
      <c r="I26" s="239"/>
      <c r="J26" s="241" t="s">
        <v>159</v>
      </c>
      <c r="K26" s="241"/>
      <c r="L26" s="141"/>
      <c r="M26" s="109">
        <v>1</v>
      </c>
      <c r="N26" s="110">
        <v>125</v>
      </c>
      <c r="O26" s="110">
        <v>1</v>
      </c>
      <c r="P26" s="110">
        <v>185</v>
      </c>
    </row>
    <row r="27" spans="2:16" ht="11.25" customHeight="1">
      <c r="B27" s="240" t="s">
        <v>100</v>
      </c>
      <c r="C27" s="240"/>
      <c r="E27" s="109">
        <v>0</v>
      </c>
      <c r="F27" s="110">
        <v>0</v>
      </c>
      <c r="G27" s="110">
        <v>1</v>
      </c>
      <c r="H27" s="110">
        <v>170</v>
      </c>
      <c r="I27" s="239"/>
      <c r="J27" s="241" t="s">
        <v>169</v>
      </c>
      <c r="K27" s="241"/>
      <c r="L27" s="141"/>
      <c r="M27" s="109">
        <v>1</v>
      </c>
      <c r="N27" s="110">
        <v>43</v>
      </c>
      <c r="O27" s="110">
        <v>1</v>
      </c>
      <c r="P27" s="110">
        <v>297</v>
      </c>
    </row>
    <row r="28" spans="5:12" ht="4.5" customHeight="1" thickBot="1">
      <c r="E28" s="114"/>
      <c r="F28" s="126"/>
      <c r="H28" s="126"/>
      <c r="I28" s="246"/>
      <c r="J28" s="48"/>
      <c r="K28" s="48"/>
      <c r="L28" s="247"/>
    </row>
    <row r="29" spans="1:16" ht="12" customHeight="1">
      <c r="A29" s="115" t="s">
        <v>74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</sheetData>
  <sheetProtection/>
  <mergeCells count="42">
    <mergeCell ref="B26:C26"/>
    <mergeCell ref="J26:K26"/>
    <mergeCell ref="B27:C27"/>
    <mergeCell ref="J27:K27"/>
    <mergeCell ref="B23:C23"/>
    <mergeCell ref="J23:K23"/>
    <mergeCell ref="B24:C24"/>
    <mergeCell ref="J24:K24"/>
    <mergeCell ref="B25:C25"/>
    <mergeCell ref="J25:K25"/>
    <mergeCell ref="B20:C20"/>
    <mergeCell ref="J20:K20"/>
    <mergeCell ref="B21:C21"/>
    <mergeCell ref="J21:K21"/>
    <mergeCell ref="B22:C22"/>
    <mergeCell ref="J22:K22"/>
    <mergeCell ref="B16:C16"/>
    <mergeCell ref="J16:K16"/>
    <mergeCell ref="B17:C17"/>
    <mergeCell ref="B18:C18"/>
    <mergeCell ref="J18:K18"/>
    <mergeCell ref="B19:C19"/>
    <mergeCell ref="J19:K19"/>
    <mergeCell ref="J12:K12"/>
    <mergeCell ref="B13:C13"/>
    <mergeCell ref="J13:K13"/>
    <mergeCell ref="B14:C14"/>
    <mergeCell ref="J14:K14"/>
    <mergeCell ref="B15:C15"/>
    <mergeCell ref="J15:K15"/>
    <mergeCell ref="O4:P4"/>
    <mergeCell ref="J7:K7"/>
    <mergeCell ref="J8:K8"/>
    <mergeCell ref="J9:K9"/>
    <mergeCell ref="J10:K10"/>
    <mergeCell ref="J11:K11"/>
    <mergeCell ref="D1:I1"/>
    <mergeCell ref="A4:D5"/>
    <mergeCell ref="E4:F4"/>
    <mergeCell ref="G4:H4"/>
    <mergeCell ref="I4:L5"/>
    <mergeCell ref="M4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54"/>
  <sheetViews>
    <sheetView zoomScalePageLayoutView="0" workbookViewId="0" topLeftCell="A1">
      <selection activeCell="N32" sqref="N32"/>
    </sheetView>
  </sheetViews>
  <sheetFormatPr defaultColWidth="9.00390625" defaultRowHeight="13.5"/>
  <cols>
    <col min="1" max="1" width="0.875" style="1" customWidth="1"/>
    <col min="2" max="2" width="1.37890625" style="1" customWidth="1"/>
    <col min="3" max="3" width="7.125" style="1" customWidth="1"/>
    <col min="4" max="4" width="1.00390625" style="1" customWidth="1"/>
    <col min="5" max="5" width="6.375" style="1" customWidth="1"/>
    <col min="6" max="6" width="7.00390625" style="1" customWidth="1"/>
    <col min="7" max="8" width="7.50390625" style="1" customWidth="1"/>
    <col min="9" max="9" width="4.375" style="248" customWidth="1"/>
    <col min="10" max="10" width="4.875" style="1" customWidth="1"/>
    <col min="11" max="11" width="4.375" style="1" customWidth="1"/>
    <col min="12" max="12" width="5.125" style="1" customWidth="1"/>
    <col min="13" max="13" width="4.375" style="1" customWidth="1"/>
    <col min="14" max="14" width="5.125" style="1" customWidth="1"/>
    <col min="15" max="15" width="4.50390625" style="1" customWidth="1"/>
    <col min="16" max="16" width="5.00390625" style="1" customWidth="1"/>
    <col min="17" max="17" width="4.50390625" style="1" customWidth="1"/>
    <col min="18" max="18" width="5.875" style="1" customWidth="1"/>
    <col min="19" max="21" width="6.375" style="1" customWidth="1"/>
    <col min="22" max="16384" width="9.00390625" style="1" customWidth="1"/>
  </cols>
  <sheetData>
    <row r="1" ht="17.25">
      <c r="F1" s="83" t="s">
        <v>274</v>
      </c>
    </row>
    <row r="2" ht="2.25" customHeight="1">
      <c r="F2" s="83"/>
    </row>
    <row r="3" spans="1:7" ht="13.5" customHeight="1">
      <c r="A3" s="249" t="s">
        <v>275</v>
      </c>
      <c r="B3" s="250"/>
      <c r="C3" s="250"/>
      <c r="D3" s="250"/>
      <c r="E3" s="250"/>
      <c r="F3" s="251"/>
      <c r="G3" s="250"/>
    </row>
    <row r="4" spans="1:22" ht="12" customHeight="1" thickBot="1">
      <c r="A4" s="84" t="s">
        <v>276</v>
      </c>
      <c r="M4" s="84"/>
      <c r="R4" s="252" t="s">
        <v>277</v>
      </c>
      <c r="S4" s="2"/>
      <c r="T4" s="2"/>
      <c r="U4" s="2"/>
      <c r="V4" s="2"/>
    </row>
    <row r="5" spans="1:22" ht="12" customHeight="1" thickTop="1">
      <c r="A5" s="85" t="s">
        <v>2</v>
      </c>
      <c r="B5" s="86"/>
      <c r="C5" s="86"/>
      <c r="D5" s="86"/>
      <c r="E5" s="90" t="s">
        <v>278</v>
      </c>
      <c r="F5" s="253" t="s">
        <v>279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5"/>
      <c r="T5" s="255"/>
      <c r="U5" s="255"/>
      <c r="V5" s="2"/>
    </row>
    <row r="6" spans="1:22" ht="12" customHeight="1">
      <c r="A6" s="93"/>
      <c r="B6" s="93"/>
      <c r="C6" s="93"/>
      <c r="D6" s="93"/>
      <c r="E6" s="256"/>
      <c r="F6" s="56" t="s">
        <v>203</v>
      </c>
      <c r="G6" s="56" t="s">
        <v>280</v>
      </c>
      <c r="H6" s="56" t="s">
        <v>281</v>
      </c>
      <c r="I6" s="77" t="s">
        <v>282</v>
      </c>
      <c r="J6" s="78"/>
      <c r="K6" s="77" t="s">
        <v>283</v>
      </c>
      <c r="L6" s="78"/>
      <c r="M6" s="257" t="s">
        <v>284</v>
      </c>
      <c r="N6" s="258"/>
      <c r="O6" s="257" t="s">
        <v>285</v>
      </c>
      <c r="P6" s="258"/>
      <c r="Q6" s="257" t="s">
        <v>286</v>
      </c>
      <c r="R6" s="259"/>
      <c r="S6" s="255"/>
      <c r="T6" s="255"/>
      <c r="U6" s="255"/>
      <c r="V6" s="2"/>
    </row>
    <row r="7" spans="5:22" ht="3.75" customHeight="1">
      <c r="E7" s="98"/>
      <c r="S7" s="2"/>
      <c r="T7" s="2"/>
      <c r="U7" s="2"/>
      <c r="V7" s="2"/>
    </row>
    <row r="8" spans="2:21" s="99" customFormat="1" ht="10.5" customHeight="1">
      <c r="B8" s="100" t="s">
        <v>87</v>
      </c>
      <c r="C8" s="100"/>
      <c r="E8" s="260">
        <f aca="true" t="shared" si="0" ref="E8:R8">SUM(E10,E12)</f>
        <v>518</v>
      </c>
      <c r="F8" s="261">
        <f t="shared" si="0"/>
        <v>21559</v>
      </c>
      <c r="G8" s="261">
        <f t="shared" si="0"/>
        <v>74</v>
      </c>
      <c r="H8" s="261">
        <f t="shared" si="0"/>
        <v>278</v>
      </c>
      <c r="I8" s="262">
        <f t="shared" si="0"/>
        <v>-2</v>
      </c>
      <c r="J8" s="261">
        <f t="shared" si="0"/>
        <v>752</v>
      </c>
      <c r="K8" s="262">
        <f t="shared" si="0"/>
        <v>-2</v>
      </c>
      <c r="L8" s="261">
        <f t="shared" si="0"/>
        <v>769</v>
      </c>
      <c r="M8" s="262">
        <f t="shared" si="0"/>
        <v>-6</v>
      </c>
      <c r="N8" s="261">
        <f t="shared" si="0"/>
        <v>1622</v>
      </c>
      <c r="O8" s="262">
        <f t="shared" si="0"/>
        <v>-16</v>
      </c>
      <c r="P8" s="261">
        <f t="shared" si="0"/>
        <v>3297</v>
      </c>
      <c r="Q8" s="262">
        <f t="shared" si="0"/>
        <v>-136</v>
      </c>
      <c r="R8" s="261">
        <f t="shared" si="0"/>
        <v>14767</v>
      </c>
      <c r="S8" s="123"/>
      <c r="T8" s="123"/>
      <c r="U8" s="123"/>
    </row>
    <row r="9" spans="2:21" s="99" customFormat="1" ht="6.75" customHeight="1">
      <c r="B9" s="106"/>
      <c r="C9" s="106"/>
      <c r="E9" s="263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123"/>
      <c r="T9" s="123"/>
      <c r="U9" s="123"/>
    </row>
    <row r="10" spans="2:21" s="99" customFormat="1" ht="10.5" customHeight="1">
      <c r="B10" s="100" t="s">
        <v>88</v>
      </c>
      <c r="C10" s="100"/>
      <c r="E10" s="260">
        <f aca="true" t="shared" si="1" ref="E10:R10">SUM(E14:E34)</f>
        <v>386</v>
      </c>
      <c r="F10" s="123">
        <f t="shared" si="1"/>
        <v>17085</v>
      </c>
      <c r="G10" s="261">
        <f t="shared" si="1"/>
        <v>43</v>
      </c>
      <c r="H10" s="261">
        <f t="shared" si="1"/>
        <v>212</v>
      </c>
      <c r="I10" s="262">
        <f t="shared" si="1"/>
        <v>-2</v>
      </c>
      <c r="J10" s="261">
        <f t="shared" si="1"/>
        <v>580</v>
      </c>
      <c r="K10" s="262">
        <f t="shared" si="1"/>
        <v>-2</v>
      </c>
      <c r="L10" s="261">
        <f t="shared" si="1"/>
        <v>598</v>
      </c>
      <c r="M10" s="262">
        <f t="shared" si="1"/>
        <v>-6</v>
      </c>
      <c r="N10" s="261">
        <f t="shared" si="1"/>
        <v>1358</v>
      </c>
      <c r="O10" s="262">
        <f t="shared" si="1"/>
        <v>-16</v>
      </c>
      <c r="P10" s="261">
        <f t="shared" si="1"/>
        <v>2676</v>
      </c>
      <c r="Q10" s="262">
        <f t="shared" si="1"/>
        <v>-134</v>
      </c>
      <c r="R10" s="261">
        <f t="shared" si="1"/>
        <v>11618</v>
      </c>
      <c r="S10" s="123"/>
      <c r="T10" s="123"/>
      <c r="U10" s="123"/>
    </row>
    <row r="11" spans="2:21" s="99" customFormat="1" ht="7.5" customHeight="1">
      <c r="B11" s="106"/>
      <c r="C11" s="106"/>
      <c r="E11" s="263"/>
      <c r="F11" s="264"/>
      <c r="G11" s="265"/>
      <c r="H11" s="265"/>
      <c r="I11" s="266"/>
      <c r="J11" s="265"/>
      <c r="K11" s="265"/>
      <c r="L11" s="265"/>
      <c r="M11" s="265"/>
      <c r="N11" s="265"/>
      <c r="O11" s="265"/>
      <c r="P11" s="265"/>
      <c r="Q11" s="265"/>
      <c r="R11" s="265"/>
      <c r="S11" s="123"/>
      <c r="T11" s="123"/>
      <c r="U11" s="123"/>
    </row>
    <row r="12" spans="2:21" s="99" customFormat="1" ht="10.5" customHeight="1">
      <c r="B12" s="100" t="s">
        <v>89</v>
      </c>
      <c r="C12" s="100"/>
      <c r="E12" s="260">
        <f aca="true" t="shared" si="2" ref="E12:R12">(SUM(E36:E80))/2</f>
        <v>132</v>
      </c>
      <c r="F12" s="123">
        <f t="shared" si="2"/>
        <v>4474</v>
      </c>
      <c r="G12" s="261">
        <f t="shared" si="2"/>
        <v>31</v>
      </c>
      <c r="H12" s="261">
        <f t="shared" si="2"/>
        <v>66</v>
      </c>
      <c r="I12" s="267">
        <f t="shared" si="2"/>
        <v>0</v>
      </c>
      <c r="J12" s="261">
        <f t="shared" si="2"/>
        <v>172</v>
      </c>
      <c r="K12" s="267">
        <f t="shared" si="2"/>
        <v>0</v>
      </c>
      <c r="L12" s="261">
        <f t="shared" si="2"/>
        <v>171</v>
      </c>
      <c r="M12" s="267">
        <f t="shared" si="2"/>
        <v>0</v>
      </c>
      <c r="N12" s="261">
        <f t="shared" si="2"/>
        <v>264</v>
      </c>
      <c r="O12" s="267">
        <f t="shared" si="2"/>
        <v>0</v>
      </c>
      <c r="P12" s="261">
        <f t="shared" si="2"/>
        <v>621</v>
      </c>
      <c r="Q12" s="262">
        <f t="shared" si="2"/>
        <v>-2</v>
      </c>
      <c r="R12" s="261">
        <f t="shared" si="2"/>
        <v>3149</v>
      </c>
      <c r="S12" s="123"/>
      <c r="T12" s="123"/>
      <c r="U12" s="123"/>
    </row>
    <row r="13" spans="2:21" ht="6.75" customHeight="1">
      <c r="B13" s="108"/>
      <c r="C13" s="108"/>
      <c r="E13" s="268"/>
      <c r="F13" s="269"/>
      <c r="G13" s="270"/>
      <c r="H13" s="270"/>
      <c r="I13" s="266"/>
      <c r="J13" s="270"/>
      <c r="K13" s="270"/>
      <c r="L13" s="270"/>
      <c r="M13" s="270"/>
      <c r="N13" s="270"/>
      <c r="O13" s="270"/>
      <c r="P13" s="270"/>
      <c r="Q13" s="270"/>
      <c r="R13" s="270"/>
      <c r="S13" s="126"/>
      <c r="T13" s="126"/>
      <c r="U13" s="126"/>
    </row>
    <row r="14" spans="2:21" s="107" customFormat="1" ht="10.5" customHeight="1">
      <c r="B14" s="108"/>
      <c r="C14" s="108" t="s">
        <v>90</v>
      </c>
      <c r="E14" s="271">
        <v>38</v>
      </c>
      <c r="F14" s="126">
        <f aca="true" t="shared" si="3" ref="F14:F34">G14+H14+J14+L14+N14+P14+R14</f>
        <v>1165</v>
      </c>
      <c r="G14" s="144">
        <v>3</v>
      </c>
      <c r="H14" s="144">
        <v>8</v>
      </c>
      <c r="I14" s="144"/>
      <c r="J14" s="144">
        <v>47</v>
      </c>
      <c r="K14" s="144"/>
      <c r="L14" s="144">
        <v>79</v>
      </c>
      <c r="M14" s="262"/>
      <c r="N14" s="144">
        <v>109</v>
      </c>
      <c r="P14" s="144">
        <v>190</v>
      </c>
      <c r="Q14" s="272">
        <v>-2</v>
      </c>
      <c r="R14" s="144">
        <v>729</v>
      </c>
      <c r="S14" s="126"/>
      <c r="T14" s="126"/>
      <c r="U14" s="126"/>
    </row>
    <row r="15" spans="2:21" s="107" customFormat="1" ht="10.5" customHeight="1">
      <c r="B15" s="108"/>
      <c r="C15" s="108" t="s">
        <v>91</v>
      </c>
      <c r="E15" s="271">
        <v>19</v>
      </c>
      <c r="F15" s="126">
        <f t="shared" si="3"/>
        <v>466</v>
      </c>
      <c r="G15" s="144">
        <v>1</v>
      </c>
      <c r="H15" s="144">
        <v>5</v>
      </c>
      <c r="I15" s="144"/>
      <c r="J15" s="144">
        <v>26</v>
      </c>
      <c r="K15" s="144"/>
      <c r="L15" s="144">
        <v>24</v>
      </c>
      <c r="M15" s="144"/>
      <c r="N15" s="144">
        <v>57</v>
      </c>
      <c r="P15" s="144">
        <v>84</v>
      </c>
      <c r="Q15" s="144"/>
      <c r="R15" s="144">
        <v>269</v>
      </c>
      <c r="S15" s="126"/>
      <c r="T15" s="126"/>
      <c r="U15" s="126"/>
    </row>
    <row r="16" spans="2:21" s="107" customFormat="1" ht="10.5" customHeight="1">
      <c r="B16" s="108"/>
      <c r="C16" s="108" t="s">
        <v>92</v>
      </c>
      <c r="E16" s="271">
        <v>43</v>
      </c>
      <c r="F16" s="126">
        <f t="shared" si="3"/>
        <v>2015</v>
      </c>
      <c r="G16" s="144">
        <v>1</v>
      </c>
      <c r="H16" s="144">
        <v>30</v>
      </c>
      <c r="I16" s="144"/>
      <c r="J16" s="144">
        <v>70</v>
      </c>
      <c r="K16" s="272"/>
      <c r="L16" s="144">
        <v>52</v>
      </c>
      <c r="M16" s="272">
        <v>-1</v>
      </c>
      <c r="N16" s="144">
        <v>140</v>
      </c>
      <c r="P16" s="144">
        <v>246</v>
      </c>
      <c r="Q16" s="272">
        <v>-10</v>
      </c>
      <c r="R16" s="144">
        <v>1476</v>
      </c>
      <c r="S16" s="126"/>
      <c r="T16" s="126"/>
      <c r="U16" s="126"/>
    </row>
    <row r="17" spans="2:21" s="107" customFormat="1" ht="10.5" customHeight="1">
      <c r="B17" s="108"/>
      <c r="C17" s="108" t="s">
        <v>93</v>
      </c>
      <c r="E17" s="271">
        <v>13</v>
      </c>
      <c r="F17" s="126">
        <f t="shared" si="3"/>
        <v>403</v>
      </c>
      <c r="G17" s="144">
        <v>1</v>
      </c>
      <c r="H17" s="144">
        <v>4</v>
      </c>
      <c r="I17" s="144"/>
      <c r="J17" s="144">
        <v>19</v>
      </c>
      <c r="K17" s="272"/>
      <c r="L17" s="144">
        <v>14</v>
      </c>
      <c r="M17" s="272"/>
      <c r="N17" s="144">
        <v>29</v>
      </c>
      <c r="O17" s="272">
        <v>-4</v>
      </c>
      <c r="P17" s="144">
        <v>59</v>
      </c>
      <c r="Q17" s="272">
        <v>-17</v>
      </c>
      <c r="R17" s="144">
        <v>277</v>
      </c>
      <c r="S17" s="126"/>
      <c r="T17" s="126"/>
      <c r="U17" s="126"/>
    </row>
    <row r="18" spans="2:21" s="107" customFormat="1" ht="10.5" customHeight="1">
      <c r="B18" s="108"/>
      <c r="C18" s="108" t="s">
        <v>94</v>
      </c>
      <c r="E18" s="271">
        <v>46</v>
      </c>
      <c r="F18" s="126">
        <f t="shared" si="3"/>
        <v>1263</v>
      </c>
      <c r="G18" s="144">
        <v>7</v>
      </c>
      <c r="H18" s="144">
        <v>15</v>
      </c>
      <c r="I18" s="144"/>
      <c r="J18" s="144">
        <v>50</v>
      </c>
      <c r="K18" s="272"/>
      <c r="L18" s="144">
        <v>66</v>
      </c>
      <c r="M18" s="144"/>
      <c r="N18" s="144">
        <v>96</v>
      </c>
      <c r="P18" s="144">
        <v>182</v>
      </c>
      <c r="Q18" s="144"/>
      <c r="R18" s="144">
        <v>847</v>
      </c>
      <c r="S18" s="126"/>
      <c r="T18" s="126"/>
      <c r="U18" s="126"/>
    </row>
    <row r="19" spans="2:21" s="107" customFormat="1" ht="10.5" customHeight="1">
      <c r="B19" s="108"/>
      <c r="C19" s="108" t="s">
        <v>95</v>
      </c>
      <c r="E19" s="271">
        <v>39</v>
      </c>
      <c r="F19" s="126">
        <f t="shared" si="3"/>
        <v>1758</v>
      </c>
      <c r="G19" s="144">
        <v>8</v>
      </c>
      <c r="H19" s="144">
        <v>35</v>
      </c>
      <c r="I19" s="144"/>
      <c r="J19" s="144">
        <v>73</v>
      </c>
      <c r="K19" s="272"/>
      <c r="L19" s="144">
        <v>66</v>
      </c>
      <c r="M19" s="272">
        <v>-1</v>
      </c>
      <c r="N19" s="144">
        <v>154</v>
      </c>
      <c r="O19" s="272">
        <v>-2</v>
      </c>
      <c r="P19" s="144">
        <v>295</v>
      </c>
      <c r="Q19" s="272">
        <v>-15</v>
      </c>
      <c r="R19" s="144">
        <v>1127</v>
      </c>
      <c r="S19" s="126"/>
      <c r="T19" s="126"/>
      <c r="U19" s="126"/>
    </row>
    <row r="20" spans="2:21" s="107" customFormat="1" ht="10.5" customHeight="1">
      <c r="B20" s="108"/>
      <c r="C20" s="108" t="s">
        <v>96</v>
      </c>
      <c r="E20" s="271">
        <v>8</v>
      </c>
      <c r="F20" s="126">
        <f t="shared" si="3"/>
        <v>469</v>
      </c>
      <c r="G20" s="144">
        <v>1</v>
      </c>
      <c r="H20" s="144">
        <v>3</v>
      </c>
      <c r="I20" s="144"/>
      <c r="J20" s="144">
        <v>10</v>
      </c>
      <c r="K20" s="272"/>
      <c r="L20" s="144">
        <v>8</v>
      </c>
      <c r="M20" s="144"/>
      <c r="N20" s="144">
        <v>35</v>
      </c>
      <c r="P20" s="144">
        <v>83</v>
      </c>
      <c r="Q20" s="272">
        <v>-5</v>
      </c>
      <c r="R20" s="144">
        <v>329</v>
      </c>
      <c r="S20" s="126"/>
      <c r="T20" s="126"/>
      <c r="U20" s="126"/>
    </row>
    <row r="21" spans="2:21" s="107" customFormat="1" ht="10.5" customHeight="1">
      <c r="B21" s="108"/>
      <c r="C21" s="108" t="s">
        <v>97</v>
      </c>
      <c r="E21" s="271">
        <v>6</v>
      </c>
      <c r="F21" s="126">
        <f t="shared" si="3"/>
        <v>445</v>
      </c>
      <c r="G21" s="144">
        <v>1</v>
      </c>
      <c r="H21" s="144">
        <v>5</v>
      </c>
      <c r="I21" s="144"/>
      <c r="J21" s="144">
        <v>8</v>
      </c>
      <c r="K21" s="272"/>
      <c r="L21" s="144">
        <v>7</v>
      </c>
      <c r="M21" s="272">
        <v>-1</v>
      </c>
      <c r="N21" s="144">
        <v>34</v>
      </c>
      <c r="O21" s="272">
        <v>-2</v>
      </c>
      <c r="P21" s="144">
        <v>57</v>
      </c>
      <c r="Q21" s="272">
        <v>-7</v>
      </c>
      <c r="R21" s="144">
        <v>333</v>
      </c>
      <c r="S21" s="126"/>
      <c r="T21" s="126"/>
      <c r="U21" s="126"/>
    </row>
    <row r="22" spans="2:21" s="107" customFormat="1" ht="10.5" customHeight="1">
      <c r="B22" s="108"/>
      <c r="C22" s="108" t="s">
        <v>98</v>
      </c>
      <c r="E22" s="271">
        <v>11</v>
      </c>
      <c r="F22" s="126">
        <f t="shared" si="3"/>
        <v>365</v>
      </c>
      <c r="G22" s="144">
        <v>1</v>
      </c>
      <c r="H22" s="144">
        <v>4</v>
      </c>
      <c r="I22" s="144"/>
      <c r="J22" s="144">
        <v>14</v>
      </c>
      <c r="K22" s="272"/>
      <c r="L22" s="144">
        <v>13</v>
      </c>
      <c r="M22" s="144"/>
      <c r="N22" s="144">
        <v>22</v>
      </c>
      <c r="P22" s="144">
        <v>37</v>
      </c>
      <c r="Q22" s="144"/>
      <c r="R22" s="144">
        <v>274</v>
      </c>
      <c r="S22" s="126"/>
      <c r="T22" s="126"/>
      <c r="U22" s="126"/>
    </row>
    <row r="23" spans="2:21" s="107" customFormat="1" ht="10.5" customHeight="1">
      <c r="B23" s="108"/>
      <c r="C23" s="108" t="s">
        <v>99</v>
      </c>
      <c r="E23" s="271">
        <v>13</v>
      </c>
      <c r="F23" s="126">
        <f t="shared" si="3"/>
        <v>1317</v>
      </c>
      <c r="G23" s="144">
        <v>1</v>
      </c>
      <c r="H23" s="144">
        <v>5</v>
      </c>
      <c r="I23" s="144"/>
      <c r="J23" s="144">
        <v>36</v>
      </c>
      <c r="K23" s="272"/>
      <c r="L23" s="144">
        <v>54</v>
      </c>
      <c r="M23" s="144"/>
      <c r="N23" s="144">
        <v>200</v>
      </c>
      <c r="P23" s="144">
        <v>272</v>
      </c>
      <c r="Q23" s="272">
        <v>-8</v>
      </c>
      <c r="R23" s="144">
        <v>749</v>
      </c>
      <c r="S23" s="126"/>
      <c r="T23" s="126"/>
      <c r="U23" s="126"/>
    </row>
    <row r="24" spans="2:21" s="107" customFormat="1" ht="10.5" customHeight="1">
      <c r="B24" s="108"/>
      <c r="C24" s="108" t="s">
        <v>100</v>
      </c>
      <c r="E24" s="271">
        <v>9</v>
      </c>
      <c r="F24" s="126">
        <f t="shared" si="3"/>
        <v>293</v>
      </c>
      <c r="G24" s="144">
        <v>1</v>
      </c>
      <c r="H24" s="144">
        <v>3</v>
      </c>
      <c r="I24" s="144"/>
      <c r="J24" s="144">
        <v>9</v>
      </c>
      <c r="K24" s="272"/>
      <c r="L24" s="144">
        <v>9</v>
      </c>
      <c r="M24" s="144"/>
      <c r="N24" s="144">
        <v>9</v>
      </c>
      <c r="P24" s="144">
        <v>27</v>
      </c>
      <c r="Q24" s="272">
        <v>-10</v>
      </c>
      <c r="R24" s="144">
        <v>235</v>
      </c>
      <c r="S24" s="126"/>
      <c r="T24" s="126"/>
      <c r="U24" s="126"/>
    </row>
    <row r="25" spans="2:21" s="107" customFormat="1" ht="10.5" customHeight="1">
      <c r="B25" s="108"/>
      <c r="C25" s="108" t="s">
        <v>101</v>
      </c>
      <c r="E25" s="271">
        <v>10</v>
      </c>
      <c r="F25" s="126">
        <f t="shared" si="3"/>
        <v>452</v>
      </c>
      <c r="G25" s="144">
        <v>1</v>
      </c>
      <c r="H25" s="144">
        <v>4</v>
      </c>
      <c r="I25" s="272">
        <v>-1</v>
      </c>
      <c r="J25" s="144">
        <v>12</v>
      </c>
      <c r="K25" s="272">
        <v>-1</v>
      </c>
      <c r="L25" s="144">
        <v>12</v>
      </c>
      <c r="M25" s="272">
        <v>-2</v>
      </c>
      <c r="N25" s="144">
        <v>24</v>
      </c>
      <c r="O25" s="272">
        <v>-6</v>
      </c>
      <c r="P25" s="144">
        <v>68</v>
      </c>
      <c r="Q25" s="272">
        <v>-34</v>
      </c>
      <c r="R25" s="144">
        <v>331</v>
      </c>
      <c r="S25" s="126"/>
      <c r="T25" s="126"/>
      <c r="U25" s="126"/>
    </row>
    <row r="26" spans="2:21" s="107" customFormat="1" ht="10.5" customHeight="1">
      <c r="B26" s="108"/>
      <c r="C26" s="108" t="s">
        <v>102</v>
      </c>
      <c r="E26" s="271">
        <v>11</v>
      </c>
      <c r="F26" s="126">
        <f t="shared" si="3"/>
        <v>690</v>
      </c>
      <c r="G26" s="144">
        <v>1</v>
      </c>
      <c r="H26" s="144">
        <v>6</v>
      </c>
      <c r="I26" s="144"/>
      <c r="J26" s="144">
        <v>11</v>
      </c>
      <c r="K26" s="144"/>
      <c r="L26" s="144">
        <v>11</v>
      </c>
      <c r="M26" s="272"/>
      <c r="N26" s="144">
        <v>23</v>
      </c>
      <c r="O26" s="272">
        <v>-1</v>
      </c>
      <c r="P26" s="144">
        <v>62</v>
      </c>
      <c r="Q26" s="272">
        <v>-8</v>
      </c>
      <c r="R26" s="144">
        <v>576</v>
      </c>
      <c r="S26" s="126"/>
      <c r="T26" s="126"/>
      <c r="U26" s="126"/>
    </row>
    <row r="27" spans="2:21" s="107" customFormat="1" ht="10.5" customHeight="1">
      <c r="B27" s="108"/>
      <c r="C27" s="108" t="s">
        <v>103</v>
      </c>
      <c r="E27" s="271">
        <v>4</v>
      </c>
      <c r="F27" s="126">
        <f t="shared" si="3"/>
        <v>303</v>
      </c>
      <c r="G27" s="144">
        <v>1</v>
      </c>
      <c r="H27" s="144">
        <v>2</v>
      </c>
      <c r="I27" s="144"/>
      <c r="J27" s="144">
        <v>5</v>
      </c>
      <c r="K27" s="144"/>
      <c r="L27" s="273">
        <v>0</v>
      </c>
      <c r="M27" s="144"/>
      <c r="N27" s="144">
        <v>15</v>
      </c>
      <c r="P27" s="144">
        <v>54</v>
      </c>
      <c r="Q27" s="144"/>
      <c r="R27" s="144">
        <v>226</v>
      </c>
      <c r="S27" s="126"/>
      <c r="T27" s="126"/>
      <c r="U27" s="126"/>
    </row>
    <row r="28" spans="2:21" s="107" customFormat="1" ht="10.5" customHeight="1">
      <c r="B28" s="108"/>
      <c r="C28" s="108" t="s">
        <v>104</v>
      </c>
      <c r="E28" s="271">
        <v>9</v>
      </c>
      <c r="F28" s="126">
        <f t="shared" si="3"/>
        <v>588</v>
      </c>
      <c r="G28" s="144">
        <v>1</v>
      </c>
      <c r="H28" s="144">
        <v>3</v>
      </c>
      <c r="I28" s="144"/>
      <c r="J28" s="144">
        <v>10</v>
      </c>
      <c r="K28" s="144"/>
      <c r="L28" s="144">
        <v>18</v>
      </c>
      <c r="M28" s="144"/>
      <c r="N28" s="144">
        <v>32</v>
      </c>
      <c r="P28" s="144">
        <v>63</v>
      </c>
      <c r="Q28" s="144"/>
      <c r="R28" s="144">
        <v>461</v>
      </c>
      <c r="S28" s="126"/>
      <c r="T28" s="126"/>
      <c r="U28" s="126"/>
    </row>
    <row r="29" spans="2:21" s="107" customFormat="1" ht="10.5" customHeight="1">
      <c r="B29" s="108"/>
      <c r="C29" s="108" t="s">
        <v>287</v>
      </c>
      <c r="E29" s="271">
        <v>6</v>
      </c>
      <c r="F29" s="126">
        <f t="shared" si="3"/>
        <v>210</v>
      </c>
      <c r="G29" s="144">
        <v>1</v>
      </c>
      <c r="H29" s="144">
        <v>8</v>
      </c>
      <c r="I29" s="144"/>
      <c r="J29" s="144">
        <v>6</v>
      </c>
      <c r="K29" s="144"/>
      <c r="L29" s="144">
        <v>12</v>
      </c>
      <c r="M29" s="144"/>
      <c r="N29" s="144">
        <v>17</v>
      </c>
      <c r="P29" s="144">
        <v>23</v>
      </c>
      <c r="Q29" s="144"/>
      <c r="R29" s="144">
        <v>143</v>
      </c>
      <c r="S29" s="126"/>
      <c r="T29" s="126"/>
      <c r="U29" s="126"/>
    </row>
    <row r="30" spans="2:21" s="107" customFormat="1" ht="10.5" customHeight="1">
      <c r="B30" s="108"/>
      <c r="C30" s="108" t="s">
        <v>288</v>
      </c>
      <c r="E30" s="271">
        <v>25</v>
      </c>
      <c r="F30" s="126">
        <f t="shared" si="3"/>
        <v>881</v>
      </c>
      <c r="G30" s="144">
        <v>1</v>
      </c>
      <c r="H30" s="144">
        <v>12</v>
      </c>
      <c r="I30" s="272">
        <v>-1</v>
      </c>
      <c r="J30" s="144">
        <v>43</v>
      </c>
      <c r="K30" s="272">
        <v>-1</v>
      </c>
      <c r="L30" s="144">
        <v>27</v>
      </c>
      <c r="M30" s="272">
        <v>-1</v>
      </c>
      <c r="N30" s="144">
        <v>55</v>
      </c>
      <c r="O30" s="272">
        <v>-1</v>
      </c>
      <c r="P30" s="144">
        <v>110</v>
      </c>
      <c r="Q30" s="272">
        <v>-10</v>
      </c>
      <c r="R30" s="144">
        <v>633</v>
      </c>
      <c r="S30" s="126"/>
      <c r="T30" s="126"/>
      <c r="U30" s="126"/>
    </row>
    <row r="31" spans="2:21" s="107" customFormat="1" ht="10.5" customHeight="1">
      <c r="B31" s="108"/>
      <c r="C31" s="108" t="s">
        <v>289</v>
      </c>
      <c r="E31" s="271">
        <v>9</v>
      </c>
      <c r="F31" s="126">
        <f t="shared" si="3"/>
        <v>252</v>
      </c>
      <c r="G31" s="144">
        <v>4</v>
      </c>
      <c r="H31" s="144">
        <v>10</v>
      </c>
      <c r="I31" s="144"/>
      <c r="J31" s="144">
        <v>9</v>
      </c>
      <c r="K31" s="144"/>
      <c r="L31" s="144">
        <v>9</v>
      </c>
      <c r="M31" s="144"/>
      <c r="N31" s="144">
        <v>19</v>
      </c>
      <c r="P31" s="144">
        <v>33</v>
      </c>
      <c r="Q31" s="144"/>
      <c r="R31" s="144">
        <v>168</v>
      </c>
      <c r="S31" s="126"/>
      <c r="T31" s="126"/>
      <c r="U31" s="126"/>
    </row>
    <row r="32" spans="2:21" s="107" customFormat="1" ht="10.5" customHeight="1">
      <c r="B32" s="108"/>
      <c r="C32" s="108" t="s">
        <v>245</v>
      </c>
      <c r="E32" s="271">
        <v>35</v>
      </c>
      <c r="F32" s="126">
        <f t="shared" si="3"/>
        <v>1905</v>
      </c>
      <c r="G32" s="144">
        <v>1</v>
      </c>
      <c r="H32" s="144">
        <v>30</v>
      </c>
      <c r="I32" s="144"/>
      <c r="J32" s="144">
        <v>75</v>
      </c>
      <c r="K32" s="144"/>
      <c r="L32" s="144">
        <v>41</v>
      </c>
      <c r="M32" s="144"/>
      <c r="N32" s="144">
        <v>129</v>
      </c>
      <c r="P32" s="144">
        <v>347</v>
      </c>
      <c r="Q32" s="144"/>
      <c r="R32" s="144">
        <v>1282</v>
      </c>
      <c r="S32" s="126"/>
      <c r="T32" s="126"/>
      <c r="U32" s="126"/>
    </row>
    <row r="33" spans="2:21" s="107" customFormat="1" ht="10.5" customHeight="1">
      <c r="B33" s="108"/>
      <c r="C33" s="108" t="s">
        <v>246</v>
      </c>
      <c r="E33" s="271">
        <v>20</v>
      </c>
      <c r="F33" s="126">
        <f t="shared" si="3"/>
        <v>1324</v>
      </c>
      <c r="G33" s="144">
        <v>5</v>
      </c>
      <c r="H33" s="144">
        <v>10</v>
      </c>
      <c r="I33" s="144"/>
      <c r="J33" s="144">
        <v>35</v>
      </c>
      <c r="K33" s="144"/>
      <c r="L33" s="144">
        <v>65</v>
      </c>
      <c r="M33" s="144"/>
      <c r="N33" s="144">
        <v>132</v>
      </c>
      <c r="P33" s="144">
        <v>326</v>
      </c>
      <c r="Q33" s="272">
        <v>-8</v>
      </c>
      <c r="R33" s="144">
        <v>751</v>
      </c>
      <c r="S33" s="126"/>
      <c r="T33" s="126"/>
      <c r="U33" s="126"/>
    </row>
    <row r="34" spans="2:21" s="107" customFormat="1" ht="10.5" customHeight="1">
      <c r="B34" s="108"/>
      <c r="C34" s="108" t="s">
        <v>273</v>
      </c>
      <c r="E34" s="271">
        <v>12</v>
      </c>
      <c r="F34" s="126">
        <f t="shared" si="3"/>
        <v>521</v>
      </c>
      <c r="G34" s="144">
        <v>1</v>
      </c>
      <c r="H34" s="144">
        <v>10</v>
      </c>
      <c r="I34" s="144"/>
      <c r="J34" s="144">
        <v>12</v>
      </c>
      <c r="K34" s="144"/>
      <c r="L34" s="144">
        <v>11</v>
      </c>
      <c r="M34" s="144"/>
      <c r="N34" s="144">
        <v>27</v>
      </c>
      <c r="P34" s="144">
        <v>58</v>
      </c>
      <c r="Q34" s="144"/>
      <c r="R34" s="144">
        <v>402</v>
      </c>
      <c r="S34" s="126"/>
      <c r="T34" s="126"/>
      <c r="U34" s="126"/>
    </row>
    <row r="35" spans="2:21" ht="6.75" customHeight="1">
      <c r="B35" s="108"/>
      <c r="C35" s="108"/>
      <c r="E35" s="268"/>
      <c r="F35" s="269"/>
      <c r="G35" s="270"/>
      <c r="H35" s="144"/>
      <c r="I35" s="266"/>
      <c r="J35" s="270"/>
      <c r="K35" s="270"/>
      <c r="L35" s="270"/>
      <c r="M35" s="270"/>
      <c r="N35" s="270"/>
      <c r="O35" s="270"/>
      <c r="P35" s="270"/>
      <c r="Q35" s="270"/>
      <c r="R35" s="270"/>
      <c r="S35" s="126"/>
      <c r="T35" s="126"/>
      <c r="U35" s="126"/>
    </row>
    <row r="36" spans="2:21" s="99" customFormat="1" ht="10.5" customHeight="1">
      <c r="B36" s="100" t="s">
        <v>110</v>
      </c>
      <c r="C36" s="100"/>
      <c r="E36" s="260">
        <f>SUM(E37:E39)</f>
        <v>10</v>
      </c>
      <c r="F36" s="123">
        <f>G36+H36+J36+L36+N36+P36+R36</f>
        <v>242</v>
      </c>
      <c r="G36" s="261">
        <f>SUM(G37:G39)</f>
        <v>3</v>
      </c>
      <c r="H36" s="261">
        <f>SUM(H37:H39)</f>
        <v>6</v>
      </c>
      <c r="I36" s="266"/>
      <c r="J36" s="261">
        <f>SUM(J37:J39)</f>
        <v>15</v>
      </c>
      <c r="K36" s="265"/>
      <c r="L36" s="261">
        <f>SUM(L37:L39)</f>
        <v>15</v>
      </c>
      <c r="M36" s="265"/>
      <c r="N36" s="261">
        <f>SUM(N37:N39)</f>
        <v>13</v>
      </c>
      <c r="O36" s="265"/>
      <c r="P36" s="261">
        <f>SUM(P37:P39)</f>
        <v>31</v>
      </c>
      <c r="Q36" s="261"/>
      <c r="R36" s="261">
        <f>SUM(R37:R39)</f>
        <v>159</v>
      </c>
      <c r="S36" s="123"/>
      <c r="T36" s="123"/>
      <c r="U36" s="123"/>
    </row>
    <row r="37" spans="2:21" s="107" customFormat="1" ht="10.5" customHeight="1">
      <c r="B37" s="108"/>
      <c r="C37" s="108" t="s">
        <v>111</v>
      </c>
      <c r="E37" s="271">
        <v>3</v>
      </c>
      <c r="F37" s="126">
        <f>G37+H37+J37+L37+N37+P37+R37</f>
        <v>75</v>
      </c>
      <c r="G37" s="144">
        <v>1</v>
      </c>
      <c r="H37" s="144">
        <v>2</v>
      </c>
      <c r="I37" s="266"/>
      <c r="J37" s="144">
        <v>3</v>
      </c>
      <c r="K37" s="270"/>
      <c r="L37" s="144">
        <v>3</v>
      </c>
      <c r="M37" s="270"/>
      <c r="N37" s="273">
        <v>0</v>
      </c>
      <c r="O37" s="270"/>
      <c r="P37" s="144">
        <v>8</v>
      </c>
      <c r="Q37" s="144"/>
      <c r="R37" s="144">
        <v>58</v>
      </c>
      <c r="S37" s="126"/>
      <c r="T37" s="126"/>
      <c r="U37" s="126"/>
    </row>
    <row r="38" spans="2:21" s="107" customFormat="1" ht="10.5" customHeight="1">
      <c r="B38" s="108"/>
      <c r="C38" s="108" t="s">
        <v>112</v>
      </c>
      <c r="E38" s="271">
        <v>4</v>
      </c>
      <c r="F38" s="126">
        <f>G38+H38+J38+L38+N38+P38+R38</f>
        <v>117</v>
      </c>
      <c r="G38" s="144">
        <v>1</v>
      </c>
      <c r="H38" s="144">
        <v>2</v>
      </c>
      <c r="I38" s="266"/>
      <c r="J38" s="144">
        <v>8</v>
      </c>
      <c r="K38" s="270"/>
      <c r="L38" s="144">
        <v>6</v>
      </c>
      <c r="M38" s="270"/>
      <c r="N38" s="144">
        <v>13</v>
      </c>
      <c r="O38" s="270"/>
      <c r="P38" s="144">
        <v>17</v>
      </c>
      <c r="Q38" s="144"/>
      <c r="R38" s="144">
        <v>70</v>
      </c>
      <c r="S38" s="126"/>
      <c r="T38" s="126"/>
      <c r="U38" s="126"/>
    </row>
    <row r="39" spans="2:21" s="107" customFormat="1" ht="10.5" customHeight="1">
      <c r="B39" s="108"/>
      <c r="C39" s="108" t="s">
        <v>113</v>
      </c>
      <c r="E39" s="271">
        <v>3</v>
      </c>
      <c r="F39" s="126">
        <f>G39+H39+J39+L39+N39+P39+R39</f>
        <v>50</v>
      </c>
      <c r="G39" s="144">
        <v>1</v>
      </c>
      <c r="H39" s="144">
        <v>2</v>
      </c>
      <c r="I39" s="266"/>
      <c r="J39" s="144">
        <v>4</v>
      </c>
      <c r="K39" s="270"/>
      <c r="L39" s="144">
        <v>6</v>
      </c>
      <c r="M39" s="270"/>
      <c r="N39" s="273">
        <v>0</v>
      </c>
      <c r="O39" s="270"/>
      <c r="P39" s="144">
        <v>6</v>
      </c>
      <c r="Q39" s="144"/>
      <c r="R39" s="144">
        <v>31</v>
      </c>
      <c r="S39" s="126"/>
      <c r="T39" s="126"/>
      <c r="U39" s="126"/>
    </row>
    <row r="40" spans="2:21" s="107" customFormat="1" ht="6.75" customHeight="1">
      <c r="B40" s="108"/>
      <c r="C40" s="108"/>
      <c r="E40" s="271"/>
      <c r="F40" s="126"/>
      <c r="G40" s="144"/>
      <c r="H40" s="144"/>
      <c r="I40" s="266"/>
      <c r="J40" s="144"/>
      <c r="K40" s="270"/>
      <c r="L40" s="144"/>
      <c r="M40" s="270"/>
      <c r="N40" s="273"/>
      <c r="O40" s="270"/>
      <c r="P40" s="144"/>
      <c r="Q40" s="144"/>
      <c r="R40" s="144"/>
      <c r="S40" s="126"/>
      <c r="T40" s="126"/>
      <c r="U40" s="126"/>
    </row>
    <row r="41" spans="2:21" ht="10.5" customHeight="1">
      <c r="B41" s="100" t="s">
        <v>118</v>
      </c>
      <c r="C41" s="100"/>
      <c r="E41" s="260">
        <f>SUM(E42:E43)</f>
        <v>13</v>
      </c>
      <c r="F41" s="123">
        <f>G41+H41+J41+L41+N41+P41+R41</f>
        <v>520</v>
      </c>
      <c r="G41" s="261">
        <f>SUM(G42:G43)</f>
        <v>2</v>
      </c>
      <c r="H41" s="261">
        <f>SUM(H42:H43)</f>
        <v>5</v>
      </c>
      <c r="I41" s="266"/>
      <c r="J41" s="261">
        <f>SUM(J42:J43)</f>
        <v>15</v>
      </c>
      <c r="K41" s="265"/>
      <c r="L41" s="261">
        <f>SUM(L42:L43)</f>
        <v>14</v>
      </c>
      <c r="M41" s="265"/>
      <c r="N41" s="261">
        <f>SUM(N42:N43)</f>
        <v>49</v>
      </c>
      <c r="O41" s="265"/>
      <c r="P41" s="261">
        <f>SUM(P42:P43)</f>
        <v>86</v>
      </c>
      <c r="Q41" s="261"/>
      <c r="R41" s="261">
        <f>SUM(R42:R43)</f>
        <v>349</v>
      </c>
      <c r="S41" s="126"/>
      <c r="T41" s="126"/>
      <c r="U41" s="126"/>
    </row>
    <row r="42" spans="2:21" s="99" customFormat="1" ht="10.5" customHeight="1">
      <c r="B42" s="108"/>
      <c r="C42" s="108" t="s">
        <v>119</v>
      </c>
      <c r="D42" s="107"/>
      <c r="E42" s="271">
        <v>9</v>
      </c>
      <c r="F42" s="126">
        <f>G42+H42+J42+L42+N42+P42+R42</f>
        <v>400</v>
      </c>
      <c r="G42" s="144">
        <v>1</v>
      </c>
      <c r="H42" s="144">
        <v>3</v>
      </c>
      <c r="I42" s="266"/>
      <c r="J42" s="144">
        <v>10</v>
      </c>
      <c r="K42" s="270"/>
      <c r="L42" s="144">
        <v>10</v>
      </c>
      <c r="M42" s="270"/>
      <c r="N42" s="144">
        <v>42</v>
      </c>
      <c r="O42" s="270"/>
      <c r="P42" s="144">
        <v>68</v>
      </c>
      <c r="Q42" s="144"/>
      <c r="R42" s="144">
        <v>266</v>
      </c>
      <c r="S42" s="123"/>
      <c r="T42" s="123"/>
      <c r="U42" s="123"/>
    </row>
    <row r="43" spans="2:21" s="107" customFormat="1" ht="10.5" customHeight="1">
      <c r="B43" s="108"/>
      <c r="C43" s="108" t="s">
        <v>120</v>
      </c>
      <c r="E43" s="271">
        <v>4</v>
      </c>
      <c r="F43" s="126">
        <f>G43+H43+J43+L43+N43+P43+R43</f>
        <v>120</v>
      </c>
      <c r="G43" s="144">
        <v>1</v>
      </c>
      <c r="H43" s="144">
        <v>2</v>
      </c>
      <c r="I43" s="266"/>
      <c r="J43" s="144">
        <v>5</v>
      </c>
      <c r="K43" s="270"/>
      <c r="L43" s="144">
        <v>4</v>
      </c>
      <c r="M43" s="270"/>
      <c r="N43" s="144">
        <v>7</v>
      </c>
      <c r="O43" s="270"/>
      <c r="P43" s="144">
        <v>18</v>
      </c>
      <c r="Q43" s="144"/>
      <c r="R43" s="144">
        <v>83</v>
      </c>
      <c r="S43" s="126"/>
      <c r="T43" s="126"/>
      <c r="U43" s="126"/>
    </row>
    <row r="44" spans="2:21" s="107" customFormat="1" ht="7.5" customHeight="1">
      <c r="B44" s="108"/>
      <c r="C44" s="108"/>
      <c r="E44" s="271"/>
      <c r="F44" s="126"/>
      <c r="G44" s="144"/>
      <c r="H44" s="144"/>
      <c r="I44" s="266"/>
      <c r="J44" s="144"/>
      <c r="K44" s="270"/>
      <c r="L44" s="144"/>
      <c r="M44" s="270"/>
      <c r="N44" s="144"/>
      <c r="O44" s="270"/>
      <c r="P44" s="144"/>
      <c r="Q44" s="144"/>
      <c r="R44" s="144"/>
      <c r="S44" s="126"/>
      <c r="T44" s="126"/>
      <c r="U44" s="126"/>
    </row>
    <row r="45" spans="2:21" s="107" customFormat="1" ht="10.5" customHeight="1">
      <c r="B45" s="100" t="s">
        <v>121</v>
      </c>
      <c r="C45" s="100"/>
      <c r="E45" s="260">
        <f>SUM(E46:E47)</f>
        <v>18</v>
      </c>
      <c r="F45" s="123">
        <f>G45+H45+J45+L45+N45+P45+R45</f>
        <v>409</v>
      </c>
      <c r="G45" s="261">
        <f>SUM(G46:G47)</f>
        <v>2</v>
      </c>
      <c r="H45" s="261">
        <f>SUM(H46:H47)</f>
        <v>6</v>
      </c>
      <c r="I45" s="266"/>
      <c r="J45" s="261">
        <f>SUM(J46:J47)</f>
        <v>26</v>
      </c>
      <c r="K45" s="265"/>
      <c r="L45" s="261">
        <f>SUM(L46:L47)</f>
        <v>18</v>
      </c>
      <c r="M45" s="265"/>
      <c r="N45" s="261">
        <f>SUM(N46:N47)</f>
        <v>39</v>
      </c>
      <c r="O45" s="265"/>
      <c r="P45" s="261">
        <f>SUM(P46:P47)</f>
        <v>54</v>
      </c>
      <c r="Q45" s="261"/>
      <c r="R45" s="261">
        <f>SUM(R46:R47)</f>
        <v>264</v>
      </c>
      <c r="S45" s="126"/>
      <c r="T45" s="126"/>
      <c r="U45" s="126"/>
    </row>
    <row r="46" spans="2:21" ht="10.5" customHeight="1">
      <c r="B46" s="108"/>
      <c r="C46" s="108" t="s">
        <v>122</v>
      </c>
      <c r="E46" s="271">
        <v>7</v>
      </c>
      <c r="F46" s="126">
        <f>G46+H46+J46+L46+N46+P46+R46</f>
        <v>298</v>
      </c>
      <c r="G46" s="144">
        <v>1</v>
      </c>
      <c r="H46" s="144">
        <v>4</v>
      </c>
      <c r="I46" s="266"/>
      <c r="J46" s="144">
        <v>10</v>
      </c>
      <c r="K46" s="270"/>
      <c r="L46" s="144">
        <v>7</v>
      </c>
      <c r="M46" s="270"/>
      <c r="N46" s="144">
        <v>28</v>
      </c>
      <c r="O46" s="270"/>
      <c r="P46" s="144">
        <v>42</v>
      </c>
      <c r="Q46" s="144"/>
      <c r="R46" s="144">
        <v>206</v>
      </c>
      <c r="S46" s="126"/>
      <c r="T46" s="126"/>
      <c r="U46" s="126"/>
    </row>
    <row r="47" spans="2:21" s="99" customFormat="1" ht="10.5" customHeight="1">
      <c r="B47" s="108"/>
      <c r="C47" s="108" t="s">
        <v>123</v>
      </c>
      <c r="E47" s="271">
        <v>11</v>
      </c>
      <c r="F47" s="126">
        <f>G47+H47+J47+L47+N47+P47+R47</f>
        <v>111</v>
      </c>
      <c r="G47" s="144">
        <v>1</v>
      </c>
      <c r="H47" s="144">
        <v>2</v>
      </c>
      <c r="I47" s="266"/>
      <c r="J47" s="144">
        <v>16</v>
      </c>
      <c r="K47" s="270"/>
      <c r="L47" s="144">
        <v>11</v>
      </c>
      <c r="M47" s="270"/>
      <c r="N47" s="144">
        <v>11</v>
      </c>
      <c r="O47" s="270"/>
      <c r="P47" s="144">
        <v>12</v>
      </c>
      <c r="Q47" s="144"/>
      <c r="R47" s="144">
        <v>58</v>
      </c>
      <c r="S47" s="123"/>
      <c r="T47" s="123"/>
      <c r="U47" s="123"/>
    </row>
    <row r="48" spans="2:21" s="107" customFormat="1" ht="6.75" customHeight="1">
      <c r="B48" s="108"/>
      <c r="C48" s="108"/>
      <c r="E48" s="271"/>
      <c r="F48" s="126"/>
      <c r="G48" s="144"/>
      <c r="H48" s="144"/>
      <c r="I48" s="266"/>
      <c r="J48" s="144"/>
      <c r="K48" s="270"/>
      <c r="L48" s="144"/>
      <c r="M48" s="270"/>
      <c r="N48" s="144"/>
      <c r="O48" s="270"/>
      <c r="P48" s="144"/>
      <c r="Q48" s="144"/>
      <c r="R48" s="144"/>
      <c r="S48" s="126"/>
      <c r="T48" s="126"/>
      <c r="U48" s="126"/>
    </row>
    <row r="49" spans="2:21" s="107" customFormat="1" ht="10.5" customHeight="1">
      <c r="B49" s="100" t="s">
        <v>124</v>
      </c>
      <c r="C49" s="100"/>
      <c r="E49" s="260">
        <f>SUM(E50:E53)</f>
        <v>13</v>
      </c>
      <c r="F49" s="123">
        <f>G49+H49+J49+L49+N49+P49+R49</f>
        <v>417</v>
      </c>
      <c r="G49" s="261">
        <f>SUM(G50:G53)</f>
        <v>4</v>
      </c>
      <c r="H49" s="261">
        <f>SUM(H50:H53)</f>
        <v>11</v>
      </c>
      <c r="I49" s="266"/>
      <c r="J49" s="261">
        <f>SUM(J50:J53)</f>
        <v>21</v>
      </c>
      <c r="K49" s="265"/>
      <c r="L49" s="261">
        <f>SUM(L50:L53)</f>
        <v>14</v>
      </c>
      <c r="M49" s="265"/>
      <c r="N49" s="261">
        <f>SUM(N50:N53)</f>
        <v>14</v>
      </c>
      <c r="O49" s="265"/>
      <c r="P49" s="261">
        <f>SUM(P50:P53)</f>
        <v>53</v>
      </c>
      <c r="Q49" s="261"/>
      <c r="R49" s="261">
        <f>SUM(R50:R53)</f>
        <v>300</v>
      </c>
      <c r="S49" s="126"/>
      <c r="T49" s="126"/>
      <c r="U49" s="126"/>
    </row>
    <row r="50" spans="2:21" ht="10.5" customHeight="1">
      <c r="B50" s="108"/>
      <c r="C50" s="108" t="s">
        <v>125</v>
      </c>
      <c r="E50" s="271">
        <v>4</v>
      </c>
      <c r="F50" s="126">
        <f>G50+H50+J50+L50+N50+P50+R50</f>
        <v>120</v>
      </c>
      <c r="G50" s="144">
        <v>1</v>
      </c>
      <c r="H50" s="144">
        <v>3</v>
      </c>
      <c r="I50" s="266"/>
      <c r="J50" s="144">
        <v>8</v>
      </c>
      <c r="K50" s="270"/>
      <c r="L50" s="144">
        <v>5</v>
      </c>
      <c r="M50" s="270"/>
      <c r="N50" s="144">
        <v>4</v>
      </c>
      <c r="O50" s="270"/>
      <c r="P50" s="144">
        <v>19</v>
      </c>
      <c r="Q50" s="144"/>
      <c r="R50" s="144">
        <v>80</v>
      </c>
      <c r="S50" s="126"/>
      <c r="T50" s="126"/>
      <c r="U50" s="126"/>
    </row>
    <row r="51" spans="2:21" s="99" customFormat="1" ht="10.5" customHeight="1">
      <c r="B51" s="108"/>
      <c r="C51" s="108" t="s">
        <v>126</v>
      </c>
      <c r="E51" s="271">
        <v>3</v>
      </c>
      <c r="F51" s="126">
        <f>G51+H51+J51+L51+N51+P51+R51</f>
        <v>97</v>
      </c>
      <c r="G51" s="144">
        <v>1</v>
      </c>
      <c r="H51" s="144">
        <v>3</v>
      </c>
      <c r="I51" s="266"/>
      <c r="J51" s="144">
        <v>5</v>
      </c>
      <c r="K51" s="270"/>
      <c r="L51" s="144">
        <v>3</v>
      </c>
      <c r="M51" s="270"/>
      <c r="N51" s="273">
        <v>0</v>
      </c>
      <c r="O51" s="270"/>
      <c r="P51" s="144">
        <v>11</v>
      </c>
      <c r="Q51" s="144"/>
      <c r="R51" s="144">
        <v>74</v>
      </c>
      <c r="S51" s="123"/>
      <c r="T51" s="123"/>
      <c r="U51" s="123"/>
    </row>
    <row r="52" spans="2:21" s="107" customFormat="1" ht="10.5" customHeight="1">
      <c r="B52" s="108"/>
      <c r="C52" s="108" t="s">
        <v>127</v>
      </c>
      <c r="E52" s="271">
        <v>3</v>
      </c>
      <c r="F52" s="126">
        <f>G52+H52+J52+L52+N52+P52+R52</f>
        <v>120</v>
      </c>
      <c r="G52" s="144">
        <v>1</v>
      </c>
      <c r="H52" s="144">
        <v>3</v>
      </c>
      <c r="I52" s="266"/>
      <c r="J52" s="144">
        <v>3</v>
      </c>
      <c r="K52" s="270"/>
      <c r="L52" s="144">
        <v>3</v>
      </c>
      <c r="M52" s="270"/>
      <c r="N52" s="144">
        <v>6</v>
      </c>
      <c r="O52" s="270"/>
      <c r="P52" s="144">
        <v>13</v>
      </c>
      <c r="Q52" s="144"/>
      <c r="R52" s="144">
        <v>91</v>
      </c>
      <c r="S52" s="126"/>
      <c r="T52" s="126"/>
      <c r="U52" s="126"/>
    </row>
    <row r="53" spans="2:21" s="107" customFormat="1" ht="10.5" customHeight="1">
      <c r="B53" s="108"/>
      <c r="C53" s="108" t="s">
        <v>128</v>
      </c>
      <c r="E53" s="271">
        <v>3</v>
      </c>
      <c r="F53" s="126">
        <f>G53+H53+J53+L53+N53+P53+R53</f>
        <v>80</v>
      </c>
      <c r="G53" s="144">
        <v>1</v>
      </c>
      <c r="H53" s="144">
        <v>2</v>
      </c>
      <c r="I53" s="266"/>
      <c r="J53" s="144">
        <v>5</v>
      </c>
      <c r="K53" s="270"/>
      <c r="L53" s="144">
        <v>3</v>
      </c>
      <c r="M53" s="270"/>
      <c r="N53" s="144">
        <v>4</v>
      </c>
      <c r="O53" s="270"/>
      <c r="P53" s="144">
        <v>10</v>
      </c>
      <c r="Q53" s="144"/>
      <c r="R53" s="144">
        <v>55</v>
      </c>
      <c r="S53" s="126"/>
      <c r="T53" s="126"/>
      <c r="U53" s="126"/>
    </row>
    <row r="54" spans="5:21" ht="6.75" customHeight="1">
      <c r="E54" s="271"/>
      <c r="F54" s="126"/>
      <c r="G54" s="144"/>
      <c r="H54" s="144"/>
      <c r="I54" s="266"/>
      <c r="J54" s="144"/>
      <c r="K54" s="270"/>
      <c r="L54" s="144"/>
      <c r="M54" s="270"/>
      <c r="N54" s="144"/>
      <c r="O54" s="270"/>
      <c r="P54" s="144"/>
      <c r="Q54" s="144"/>
      <c r="R54" s="144"/>
      <c r="S54" s="126"/>
      <c r="T54" s="126"/>
      <c r="U54" s="126"/>
    </row>
    <row r="55" spans="2:21" s="99" customFormat="1" ht="10.5" customHeight="1">
      <c r="B55" s="100" t="s">
        <v>129</v>
      </c>
      <c r="C55" s="100"/>
      <c r="E55" s="260">
        <f>SUM(E56:E58)</f>
        <v>40</v>
      </c>
      <c r="F55" s="123">
        <f>G55+H55+J55+L55+N55+P55+R55</f>
        <v>992</v>
      </c>
      <c r="G55" s="261">
        <f>SUM(G56:G58)</f>
        <v>8</v>
      </c>
      <c r="H55" s="261">
        <f>SUM(H56:H58)</f>
        <v>13</v>
      </c>
      <c r="I55" s="266"/>
      <c r="J55" s="261">
        <f>SUM(J56:J58)</f>
        <v>48</v>
      </c>
      <c r="K55" s="265"/>
      <c r="L55" s="261">
        <f>SUM(L56:L58)</f>
        <v>49</v>
      </c>
      <c r="M55" s="265"/>
      <c r="N55" s="261">
        <f>SUM(N56:N58)</f>
        <v>36</v>
      </c>
      <c r="O55" s="265"/>
      <c r="P55" s="261">
        <f>SUM(P56:P58)</f>
        <v>151</v>
      </c>
      <c r="Q55" s="261"/>
      <c r="R55" s="261">
        <f>SUM(R56:R58)</f>
        <v>687</v>
      </c>
      <c r="S55" s="123"/>
      <c r="T55" s="123"/>
      <c r="U55" s="123"/>
    </row>
    <row r="56" spans="2:21" s="107" customFormat="1" ht="10.5" customHeight="1">
      <c r="B56" s="108"/>
      <c r="C56" s="108" t="s">
        <v>130</v>
      </c>
      <c r="E56" s="271">
        <v>27</v>
      </c>
      <c r="F56" s="126">
        <f>G56+H56+J56+L56+N56+P56+R56</f>
        <v>679</v>
      </c>
      <c r="G56" s="144">
        <v>6</v>
      </c>
      <c r="H56" s="144">
        <v>10</v>
      </c>
      <c r="I56" s="266"/>
      <c r="J56" s="144">
        <v>31</v>
      </c>
      <c r="K56" s="270"/>
      <c r="L56" s="144">
        <v>32</v>
      </c>
      <c r="M56" s="270"/>
      <c r="N56" s="144">
        <v>36</v>
      </c>
      <c r="O56" s="270"/>
      <c r="P56" s="144">
        <v>118</v>
      </c>
      <c r="Q56" s="144"/>
      <c r="R56" s="144">
        <v>446</v>
      </c>
      <c r="S56" s="126"/>
      <c r="T56" s="126"/>
      <c r="U56" s="126"/>
    </row>
    <row r="57" spans="3:21" s="107" customFormat="1" ht="10.5" customHeight="1">
      <c r="C57" s="108" t="s">
        <v>132</v>
      </c>
      <c r="E57" s="271">
        <v>8</v>
      </c>
      <c r="F57" s="126">
        <f>G57+H57+J57+L57+N57+P57+R57</f>
        <v>154</v>
      </c>
      <c r="G57" s="144">
        <v>1</v>
      </c>
      <c r="H57" s="144">
        <v>1</v>
      </c>
      <c r="I57" s="266"/>
      <c r="J57" s="144">
        <v>10</v>
      </c>
      <c r="K57" s="270"/>
      <c r="L57" s="144">
        <v>12</v>
      </c>
      <c r="M57" s="270"/>
      <c r="N57" s="273">
        <v>0</v>
      </c>
      <c r="O57" s="270"/>
      <c r="P57" s="144">
        <v>21</v>
      </c>
      <c r="Q57" s="144"/>
      <c r="R57" s="144">
        <v>109</v>
      </c>
      <c r="S57" s="126"/>
      <c r="T57" s="126"/>
      <c r="U57" s="126"/>
    </row>
    <row r="58" spans="3:21" s="107" customFormat="1" ht="10.5" customHeight="1">
      <c r="C58" s="108" t="s">
        <v>133</v>
      </c>
      <c r="E58" s="271">
        <v>5</v>
      </c>
      <c r="F58" s="126">
        <f>G58+H58+J58+L58+N58+P58+R58</f>
        <v>159</v>
      </c>
      <c r="G58" s="144">
        <v>1</v>
      </c>
      <c r="H58" s="144">
        <v>2</v>
      </c>
      <c r="I58" s="266"/>
      <c r="J58" s="144">
        <v>7</v>
      </c>
      <c r="K58" s="270"/>
      <c r="L58" s="144">
        <v>5</v>
      </c>
      <c r="M58" s="270"/>
      <c r="N58" s="273">
        <v>0</v>
      </c>
      <c r="O58" s="270"/>
      <c r="P58" s="144">
        <v>12</v>
      </c>
      <c r="Q58" s="144"/>
      <c r="R58" s="144">
        <v>132</v>
      </c>
      <c r="S58" s="126"/>
      <c r="T58" s="126"/>
      <c r="U58" s="126"/>
    </row>
    <row r="59" spans="5:21" s="107" customFormat="1" ht="7.5" customHeight="1">
      <c r="E59" s="271"/>
      <c r="F59" s="126"/>
      <c r="G59" s="144"/>
      <c r="H59" s="144"/>
      <c r="I59" s="266"/>
      <c r="J59" s="144"/>
      <c r="K59" s="270"/>
      <c r="L59" s="144"/>
      <c r="M59" s="270"/>
      <c r="N59" s="144"/>
      <c r="O59" s="270"/>
      <c r="P59" s="144"/>
      <c r="Q59" s="144"/>
      <c r="R59" s="144"/>
      <c r="S59" s="126"/>
      <c r="T59" s="126"/>
      <c r="U59" s="126"/>
    </row>
    <row r="60" spans="2:21" ht="10.5" customHeight="1">
      <c r="B60" s="100" t="s">
        <v>138</v>
      </c>
      <c r="C60" s="100"/>
      <c r="E60" s="260">
        <f>SUM(E61:E61)</f>
        <v>1</v>
      </c>
      <c r="F60" s="123">
        <f>G60+H60+J60+L60+N60+P60+R60</f>
        <v>50</v>
      </c>
      <c r="G60" s="261">
        <f>SUM(G61:G61)</f>
        <v>1</v>
      </c>
      <c r="H60" s="261">
        <f>SUM(H61:H61)</f>
        <v>2</v>
      </c>
      <c r="I60" s="266"/>
      <c r="J60" s="261">
        <f>SUM(J61:J61)</f>
        <v>1</v>
      </c>
      <c r="K60" s="265"/>
      <c r="L60" s="261">
        <f>SUM(L61:L61)</f>
        <v>4</v>
      </c>
      <c r="M60" s="265"/>
      <c r="N60" s="261">
        <f>SUM(N61:N61)</f>
        <v>4</v>
      </c>
      <c r="O60" s="265"/>
      <c r="P60" s="261">
        <f>SUM(P61:P61)</f>
        <v>4</v>
      </c>
      <c r="Q60" s="261"/>
      <c r="R60" s="261">
        <f>SUM(R61:R61)</f>
        <v>34</v>
      </c>
      <c r="S60" s="126"/>
      <c r="T60" s="126"/>
      <c r="U60" s="126"/>
    </row>
    <row r="61" spans="2:21" s="99" customFormat="1" ht="10.5" customHeight="1">
      <c r="B61" s="108"/>
      <c r="C61" s="108" t="s">
        <v>139</v>
      </c>
      <c r="E61" s="271">
        <v>1</v>
      </c>
      <c r="F61" s="126">
        <f>G61+H61+J61+L61+N61+P61+R61</f>
        <v>50</v>
      </c>
      <c r="G61" s="144">
        <v>1</v>
      </c>
      <c r="H61" s="144">
        <v>2</v>
      </c>
      <c r="I61" s="266"/>
      <c r="J61" s="144">
        <v>1</v>
      </c>
      <c r="K61" s="270"/>
      <c r="L61" s="144">
        <v>4</v>
      </c>
      <c r="M61" s="270"/>
      <c r="N61" s="144">
        <v>4</v>
      </c>
      <c r="O61" s="270"/>
      <c r="P61" s="144">
        <v>4</v>
      </c>
      <c r="Q61" s="144"/>
      <c r="R61" s="144">
        <v>34</v>
      </c>
      <c r="S61" s="123"/>
      <c r="T61" s="123"/>
      <c r="U61" s="123"/>
    </row>
    <row r="62" spans="5:21" s="107" customFormat="1" ht="6.75" customHeight="1">
      <c r="E62" s="271"/>
      <c r="F62" s="126"/>
      <c r="G62" s="144"/>
      <c r="H62" s="144"/>
      <c r="I62" s="266"/>
      <c r="J62" s="144"/>
      <c r="K62" s="270"/>
      <c r="L62" s="144"/>
      <c r="M62" s="270"/>
      <c r="N62" s="144"/>
      <c r="O62" s="270"/>
      <c r="P62" s="144"/>
      <c r="Q62" s="144"/>
      <c r="R62" s="144"/>
      <c r="S62" s="126"/>
      <c r="T62" s="126"/>
      <c r="U62" s="126"/>
    </row>
    <row r="63" spans="2:21" s="107" customFormat="1" ht="10.5" customHeight="1">
      <c r="B63" s="100" t="s">
        <v>148</v>
      </c>
      <c r="C63" s="100"/>
      <c r="E63" s="260">
        <f>SUM(E64:E70)</f>
        <v>24</v>
      </c>
      <c r="F63" s="123">
        <f aca="true" t="shared" si="4" ref="F63:F70">G63+H63+J63+L63+N63+P63+R63</f>
        <v>1404</v>
      </c>
      <c r="G63" s="261">
        <f>SUM(G64:G70)</f>
        <v>7</v>
      </c>
      <c r="H63" s="261">
        <f>SUM(H64:H70)</f>
        <v>16</v>
      </c>
      <c r="I63" s="265"/>
      <c r="J63" s="261">
        <f>SUM(J64:J70)</f>
        <v>30</v>
      </c>
      <c r="K63" s="265"/>
      <c r="L63" s="261">
        <f>SUM(L64:L70)</f>
        <v>42</v>
      </c>
      <c r="M63" s="265"/>
      <c r="N63" s="261">
        <f>SUM(N64:N70)</f>
        <v>58</v>
      </c>
      <c r="O63" s="265"/>
      <c r="P63" s="261">
        <f>SUM(P64:P70)</f>
        <v>188</v>
      </c>
      <c r="Q63" s="262">
        <f>SUM(Q64:Q70)</f>
        <v>-2</v>
      </c>
      <c r="R63" s="261">
        <f>SUM(R64:R70)</f>
        <v>1063</v>
      </c>
      <c r="S63" s="126"/>
      <c r="T63" s="126"/>
      <c r="U63" s="126"/>
    </row>
    <row r="64" spans="2:21" s="107" customFormat="1" ht="10.5" customHeight="1">
      <c r="B64" s="108"/>
      <c r="C64" s="108" t="s">
        <v>149</v>
      </c>
      <c r="E64" s="271">
        <v>2</v>
      </c>
      <c r="F64" s="126">
        <f t="shared" si="4"/>
        <v>96</v>
      </c>
      <c r="G64" s="144">
        <v>1</v>
      </c>
      <c r="H64" s="144">
        <v>2</v>
      </c>
      <c r="I64" s="270"/>
      <c r="J64" s="144">
        <v>2</v>
      </c>
      <c r="K64" s="270"/>
      <c r="L64" s="144">
        <v>2</v>
      </c>
      <c r="M64" s="270"/>
      <c r="N64" s="273">
        <v>0</v>
      </c>
      <c r="O64" s="270"/>
      <c r="P64" s="144">
        <v>10</v>
      </c>
      <c r="Q64" s="144"/>
      <c r="R64" s="144">
        <v>79</v>
      </c>
      <c r="S64" s="126"/>
      <c r="T64" s="126"/>
      <c r="U64" s="126"/>
    </row>
    <row r="65" spans="2:21" s="107" customFormat="1" ht="10.5" customHeight="1">
      <c r="B65" s="108"/>
      <c r="C65" s="108" t="s">
        <v>150</v>
      </c>
      <c r="E65" s="271">
        <v>2</v>
      </c>
      <c r="F65" s="126">
        <f t="shared" si="4"/>
        <v>103</v>
      </c>
      <c r="G65" s="144">
        <v>1</v>
      </c>
      <c r="H65" s="144">
        <v>2</v>
      </c>
      <c r="I65" s="270"/>
      <c r="J65" s="144">
        <v>3</v>
      </c>
      <c r="K65" s="270"/>
      <c r="L65" s="273">
        <v>0</v>
      </c>
      <c r="M65" s="270"/>
      <c r="N65" s="144">
        <v>6</v>
      </c>
      <c r="O65" s="270"/>
      <c r="P65" s="144">
        <v>18</v>
      </c>
      <c r="Q65" s="144"/>
      <c r="R65" s="144">
        <v>73</v>
      </c>
      <c r="S65" s="126"/>
      <c r="T65" s="126"/>
      <c r="U65" s="126"/>
    </row>
    <row r="66" spans="2:21" s="107" customFormat="1" ht="10.5" customHeight="1">
      <c r="B66" s="108"/>
      <c r="C66" s="108" t="s">
        <v>151</v>
      </c>
      <c r="E66" s="271">
        <v>4</v>
      </c>
      <c r="F66" s="126">
        <f t="shared" si="4"/>
        <v>174</v>
      </c>
      <c r="G66" s="144">
        <v>1</v>
      </c>
      <c r="H66" s="144">
        <v>2</v>
      </c>
      <c r="I66" s="270"/>
      <c r="J66" s="144">
        <v>4</v>
      </c>
      <c r="K66" s="270"/>
      <c r="L66" s="144">
        <v>9</v>
      </c>
      <c r="M66" s="270"/>
      <c r="N66" s="144">
        <v>8</v>
      </c>
      <c r="O66" s="270"/>
      <c r="P66" s="144">
        <v>33</v>
      </c>
      <c r="Q66" s="144"/>
      <c r="R66" s="144">
        <v>117</v>
      </c>
      <c r="S66" s="126"/>
      <c r="T66" s="126"/>
      <c r="U66" s="126"/>
    </row>
    <row r="67" spans="2:21" s="107" customFormat="1" ht="10.5" customHeight="1">
      <c r="B67" s="108"/>
      <c r="C67" s="108" t="s">
        <v>152</v>
      </c>
      <c r="E67" s="271">
        <v>4</v>
      </c>
      <c r="F67" s="126">
        <f t="shared" si="4"/>
        <v>154</v>
      </c>
      <c r="G67" s="144">
        <v>1</v>
      </c>
      <c r="H67" s="144">
        <v>3</v>
      </c>
      <c r="I67" s="270"/>
      <c r="J67" s="144">
        <v>4</v>
      </c>
      <c r="K67" s="270"/>
      <c r="L67" s="144">
        <v>4</v>
      </c>
      <c r="M67" s="270"/>
      <c r="N67" s="144">
        <v>8</v>
      </c>
      <c r="O67" s="270"/>
      <c r="P67" s="144">
        <v>17</v>
      </c>
      <c r="Q67" s="272">
        <v>-2</v>
      </c>
      <c r="R67" s="144">
        <v>117</v>
      </c>
      <c r="S67" s="126"/>
      <c r="T67" s="126"/>
      <c r="U67" s="126"/>
    </row>
    <row r="68" spans="2:21" s="107" customFormat="1" ht="10.5" customHeight="1">
      <c r="B68" s="108"/>
      <c r="C68" s="108" t="s">
        <v>153</v>
      </c>
      <c r="E68" s="271">
        <v>6</v>
      </c>
      <c r="F68" s="126">
        <f t="shared" si="4"/>
        <v>347</v>
      </c>
      <c r="G68" s="144">
        <v>1</v>
      </c>
      <c r="H68" s="144">
        <v>3</v>
      </c>
      <c r="I68" s="270"/>
      <c r="J68" s="144">
        <v>6</v>
      </c>
      <c r="K68" s="270"/>
      <c r="L68" s="144">
        <v>6</v>
      </c>
      <c r="M68" s="270"/>
      <c r="N68" s="144">
        <v>12</v>
      </c>
      <c r="O68" s="270"/>
      <c r="P68" s="144">
        <v>44</v>
      </c>
      <c r="Q68" s="144"/>
      <c r="R68" s="144">
        <v>275</v>
      </c>
      <c r="S68" s="126"/>
      <c r="T68" s="126"/>
      <c r="U68" s="126"/>
    </row>
    <row r="69" spans="2:21" s="107" customFormat="1" ht="10.5" customHeight="1">
      <c r="B69" s="108"/>
      <c r="C69" s="108" t="s">
        <v>154</v>
      </c>
      <c r="E69" s="271">
        <v>5</v>
      </c>
      <c r="F69" s="126">
        <f t="shared" si="4"/>
        <v>400</v>
      </c>
      <c r="G69" s="144">
        <v>1</v>
      </c>
      <c r="H69" s="144">
        <v>2</v>
      </c>
      <c r="I69" s="270"/>
      <c r="J69" s="144">
        <v>10</v>
      </c>
      <c r="K69" s="270"/>
      <c r="L69" s="144">
        <v>15</v>
      </c>
      <c r="M69" s="270"/>
      <c r="N69" s="144">
        <v>19</v>
      </c>
      <c r="O69" s="270"/>
      <c r="P69" s="144">
        <v>53</v>
      </c>
      <c r="Q69" s="144"/>
      <c r="R69" s="144">
        <v>300</v>
      </c>
      <c r="S69" s="126"/>
      <c r="T69" s="126"/>
      <c r="U69" s="126"/>
    </row>
    <row r="70" spans="2:21" s="107" customFormat="1" ht="10.5" customHeight="1">
      <c r="B70" s="108"/>
      <c r="C70" s="108" t="s">
        <v>155</v>
      </c>
      <c r="E70" s="271">
        <v>1</v>
      </c>
      <c r="F70" s="126">
        <f t="shared" si="4"/>
        <v>130</v>
      </c>
      <c r="G70" s="144">
        <v>1</v>
      </c>
      <c r="H70" s="144">
        <v>2</v>
      </c>
      <c r="I70" s="270"/>
      <c r="J70" s="144">
        <v>1</v>
      </c>
      <c r="K70" s="270"/>
      <c r="L70" s="144">
        <v>6</v>
      </c>
      <c r="M70" s="270"/>
      <c r="N70" s="144">
        <v>5</v>
      </c>
      <c r="O70" s="270"/>
      <c r="P70" s="144">
        <v>13</v>
      </c>
      <c r="Q70" s="144"/>
      <c r="R70" s="144">
        <v>102</v>
      </c>
      <c r="S70" s="126"/>
      <c r="T70" s="126"/>
      <c r="U70" s="126"/>
    </row>
    <row r="71" spans="2:21" s="107" customFormat="1" ht="6.75" customHeight="1">
      <c r="B71" s="108"/>
      <c r="C71" s="108"/>
      <c r="E71" s="271"/>
      <c r="F71" s="126"/>
      <c r="G71" s="144"/>
      <c r="H71" s="144"/>
      <c r="I71" s="270"/>
      <c r="J71" s="144"/>
      <c r="K71" s="270"/>
      <c r="L71" s="144"/>
      <c r="M71" s="270"/>
      <c r="N71" s="144"/>
      <c r="O71" s="270"/>
      <c r="P71" s="144"/>
      <c r="Q71" s="144"/>
      <c r="R71" s="144"/>
      <c r="S71" s="126"/>
      <c r="T71" s="126"/>
      <c r="U71" s="126"/>
    </row>
    <row r="72" spans="2:21" s="107" customFormat="1" ht="10.5" customHeight="1">
      <c r="B72" s="100" t="s">
        <v>156</v>
      </c>
      <c r="C72" s="100"/>
      <c r="E72" s="260">
        <f>SUM(E73:E74)</f>
        <v>5</v>
      </c>
      <c r="F72" s="123">
        <f>G72+H72+J72+L72+N72+P72+R72</f>
        <v>199</v>
      </c>
      <c r="G72" s="261">
        <f>SUM(G73:G74)</f>
        <v>2</v>
      </c>
      <c r="H72" s="261">
        <f>SUM(H73:H74)</f>
        <v>2</v>
      </c>
      <c r="I72" s="265"/>
      <c r="J72" s="261">
        <f>SUM(J73:J74)</f>
        <v>4</v>
      </c>
      <c r="K72" s="265"/>
      <c r="L72" s="261">
        <f>SUM(L73:L74)</f>
        <v>4</v>
      </c>
      <c r="M72" s="265"/>
      <c r="N72" s="261">
        <f>SUM(N73:N74)</f>
        <v>17</v>
      </c>
      <c r="O72" s="265"/>
      <c r="P72" s="261">
        <f>SUM(P73:P74)</f>
        <v>26</v>
      </c>
      <c r="Q72" s="261"/>
      <c r="R72" s="261">
        <f>SUM(R73:R74)</f>
        <v>144</v>
      </c>
      <c r="S72" s="126"/>
      <c r="T72" s="126"/>
      <c r="U72" s="126"/>
    </row>
    <row r="73" spans="2:21" s="107" customFormat="1" ht="10.5" customHeight="1">
      <c r="B73" s="108"/>
      <c r="C73" s="108" t="s">
        <v>157</v>
      </c>
      <c r="E73" s="271">
        <v>4</v>
      </c>
      <c r="F73" s="126">
        <f>G73+H73+J73+L73+N73+P73+R73</f>
        <v>160</v>
      </c>
      <c r="G73" s="144">
        <v>1</v>
      </c>
      <c r="H73" s="144">
        <v>1</v>
      </c>
      <c r="I73" s="270"/>
      <c r="J73" s="144">
        <v>4</v>
      </c>
      <c r="K73" s="270"/>
      <c r="L73" s="144">
        <v>4</v>
      </c>
      <c r="M73" s="270"/>
      <c r="N73" s="144">
        <v>16</v>
      </c>
      <c r="O73" s="270"/>
      <c r="P73" s="144">
        <v>22</v>
      </c>
      <c r="Q73" s="144"/>
      <c r="R73" s="144">
        <v>112</v>
      </c>
      <c r="S73" s="126"/>
      <c r="T73" s="126"/>
      <c r="U73" s="126"/>
    </row>
    <row r="74" spans="2:21" s="107" customFormat="1" ht="10.5" customHeight="1">
      <c r="B74" s="108"/>
      <c r="C74" s="108" t="s">
        <v>158</v>
      </c>
      <c r="E74" s="271">
        <v>1</v>
      </c>
      <c r="F74" s="126">
        <f>G74+H74+J74+L74+N74+P74+R74</f>
        <v>39</v>
      </c>
      <c r="G74" s="144">
        <v>1</v>
      </c>
      <c r="H74" s="144">
        <v>1</v>
      </c>
      <c r="I74" s="270"/>
      <c r="J74" s="273">
        <v>0</v>
      </c>
      <c r="K74" s="270"/>
      <c r="L74" s="273">
        <v>0</v>
      </c>
      <c r="M74" s="270"/>
      <c r="N74" s="144">
        <v>1</v>
      </c>
      <c r="O74" s="270"/>
      <c r="P74" s="144">
        <v>4</v>
      </c>
      <c r="Q74" s="144"/>
      <c r="R74" s="144">
        <v>32</v>
      </c>
      <c r="S74" s="126"/>
      <c r="T74" s="126"/>
      <c r="U74" s="126"/>
    </row>
    <row r="75" spans="2:21" s="107" customFormat="1" ht="7.5" customHeight="1">
      <c r="B75" s="108"/>
      <c r="C75" s="108"/>
      <c r="E75" s="271"/>
      <c r="F75" s="126"/>
      <c r="G75" s="144"/>
      <c r="H75" s="144"/>
      <c r="I75" s="266"/>
      <c r="J75" s="144"/>
      <c r="K75" s="270"/>
      <c r="L75" s="144"/>
      <c r="M75" s="270"/>
      <c r="N75" s="273"/>
      <c r="O75" s="270"/>
      <c r="P75" s="144"/>
      <c r="Q75" s="144"/>
      <c r="R75" s="144"/>
      <c r="S75" s="126"/>
      <c r="T75" s="126"/>
      <c r="U75" s="126"/>
    </row>
    <row r="76" spans="2:21" s="107" customFormat="1" ht="10.5" customHeight="1">
      <c r="B76" s="100" t="s">
        <v>159</v>
      </c>
      <c r="C76" s="100"/>
      <c r="E76" s="260">
        <f>SUM(E77)</f>
        <v>3</v>
      </c>
      <c r="F76" s="123">
        <f>G76+H76+J76+L76+N76+P76+R76</f>
        <v>83</v>
      </c>
      <c r="G76" s="261">
        <f>SUM(G77)</f>
        <v>1</v>
      </c>
      <c r="H76" s="261">
        <f>SUM(H77)</f>
        <v>3</v>
      </c>
      <c r="I76" s="265"/>
      <c r="J76" s="261">
        <f>SUM(J77)</f>
        <v>6</v>
      </c>
      <c r="K76" s="265"/>
      <c r="L76" s="261">
        <f>SUM(L77)</f>
        <v>3</v>
      </c>
      <c r="M76" s="265"/>
      <c r="N76" s="261">
        <f>SUM(N77)</f>
        <v>6</v>
      </c>
      <c r="O76" s="265"/>
      <c r="P76" s="261">
        <f>SUM(P77)</f>
        <v>9</v>
      </c>
      <c r="Q76" s="261"/>
      <c r="R76" s="261">
        <f>SUM(R77)</f>
        <v>55</v>
      </c>
      <c r="S76" s="126"/>
      <c r="T76" s="126"/>
      <c r="U76" s="126"/>
    </row>
    <row r="77" spans="2:21" s="107" customFormat="1" ht="10.5" customHeight="1">
      <c r="B77" s="108"/>
      <c r="C77" s="108" t="s">
        <v>160</v>
      </c>
      <c r="E77" s="271">
        <v>3</v>
      </c>
      <c r="F77" s="126">
        <f>G77+H77+J77+L77+N77+P77+R77</f>
        <v>83</v>
      </c>
      <c r="G77" s="144">
        <v>1</v>
      </c>
      <c r="H77" s="144">
        <v>3</v>
      </c>
      <c r="I77" s="270"/>
      <c r="J77" s="144">
        <v>6</v>
      </c>
      <c r="K77" s="270"/>
      <c r="L77" s="144">
        <v>3</v>
      </c>
      <c r="M77" s="270"/>
      <c r="N77" s="144">
        <v>6</v>
      </c>
      <c r="O77" s="270"/>
      <c r="P77" s="144">
        <v>9</v>
      </c>
      <c r="Q77" s="144"/>
      <c r="R77" s="144">
        <v>55</v>
      </c>
      <c r="S77" s="126"/>
      <c r="T77" s="126"/>
      <c r="U77" s="126"/>
    </row>
    <row r="78" spans="2:21" ht="7.5" customHeight="1">
      <c r="B78" s="108"/>
      <c r="C78" s="108"/>
      <c r="E78" s="271"/>
      <c r="F78" s="123"/>
      <c r="G78" s="144"/>
      <c r="H78" s="144"/>
      <c r="I78" s="266"/>
      <c r="J78" s="144"/>
      <c r="K78" s="270"/>
      <c r="L78" s="144"/>
      <c r="M78" s="270"/>
      <c r="N78" s="144"/>
      <c r="O78" s="270"/>
      <c r="P78" s="144"/>
      <c r="Q78" s="144"/>
      <c r="R78" s="144"/>
      <c r="S78" s="126"/>
      <c r="T78" s="126"/>
      <c r="U78" s="126"/>
    </row>
    <row r="79" spans="2:21" s="99" customFormat="1" ht="10.5" customHeight="1">
      <c r="B79" s="100" t="s">
        <v>169</v>
      </c>
      <c r="C79" s="100"/>
      <c r="E79" s="260">
        <f>SUM(E80)</f>
        <v>5</v>
      </c>
      <c r="F79" s="123">
        <f>G79+H79+J79+L79+N79+P79+R79</f>
        <v>158</v>
      </c>
      <c r="G79" s="261">
        <f>SUM(G80)</f>
        <v>1</v>
      </c>
      <c r="H79" s="261">
        <f>SUM(H80)</f>
        <v>2</v>
      </c>
      <c r="I79" s="265"/>
      <c r="J79" s="261">
        <f>SUM(J80)</f>
        <v>6</v>
      </c>
      <c r="K79" s="265"/>
      <c r="L79" s="261">
        <f>SUM(L80)</f>
        <v>8</v>
      </c>
      <c r="M79" s="265"/>
      <c r="N79" s="261">
        <f>SUM(N80)</f>
        <v>28</v>
      </c>
      <c r="O79" s="265"/>
      <c r="P79" s="261">
        <f>SUM(P80)</f>
        <v>19</v>
      </c>
      <c r="Q79" s="261"/>
      <c r="R79" s="261">
        <f>SUM(R80)</f>
        <v>94</v>
      </c>
      <c r="S79" s="123"/>
      <c r="T79" s="123"/>
      <c r="U79" s="123"/>
    </row>
    <row r="80" spans="3:21" s="107" customFormat="1" ht="10.5" customHeight="1">
      <c r="C80" s="108" t="s">
        <v>173</v>
      </c>
      <c r="E80" s="271">
        <v>5</v>
      </c>
      <c r="F80" s="126">
        <f>G80+H80+J80+L80+N80+P80+R80</f>
        <v>158</v>
      </c>
      <c r="G80" s="144">
        <v>1</v>
      </c>
      <c r="H80" s="144">
        <v>2</v>
      </c>
      <c r="I80" s="270"/>
      <c r="J80" s="144">
        <v>6</v>
      </c>
      <c r="K80" s="270"/>
      <c r="L80" s="144">
        <v>8</v>
      </c>
      <c r="M80" s="270"/>
      <c r="N80" s="144">
        <v>28</v>
      </c>
      <c r="O80" s="270"/>
      <c r="P80" s="144">
        <v>19</v>
      </c>
      <c r="Q80" s="144"/>
      <c r="R80" s="144">
        <v>94</v>
      </c>
      <c r="S80" s="126"/>
      <c r="T80" s="126"/>
      <c r="U80" s="126"/>
    </row>
    <row r="81" spans="5:22" ht="3" customHeight="1" thickBot="1">
      <c r="E81" s="114"/>
      <c r="Q81" s="274"/>
      <c r="R81" s="274"/>
      <c r="S81" s="2"/>
      <c r="T81" s="2"/>
      <c r="U81" s="2"/>
      <c r="V81" s="2"/>
    </row>
    <row r="82" spans="1:22" ht="13.5">
      <c r="A82" s="115" t="s">
        <v>74</v>
      </c>
      <c r="B82" s="116"/>
      <c r="C82" s="117"/>
      <c r="D82" s="117"/>
      <c r="E82" s="117"/>
      <c r="F82" s="117"/>
      <c r="G82" s="117"/>
      <c r="H82" s="117"/>
      <c r="I82" s="275"/>
      <c r="J82" s="117"/>
      <c r="K82" s="117"/>
      <c r="L82" s="117"/>
      <c r="M82" s="117"/>
      <c r="N82" s="117"/>
      <c r="O82" s="117"/>
      <c r="P82" s="117"/>
      <c r="Q82" s="117"/>
      <c r="R82" s="117"/>
      <c r="S82" s="2"/>
      <c r="T82" s="2"/>
      <c r="U82" s="2"/>
      <c r="V82" s="2"/>
    </row>
    <row r="83" ht="17.25">
      <c r="F83" s="83" t="s">
        <v>290</v>
      </c>
    </row>
    <row r="84" ht="10.5" customHeight="1">
      <c r="F84" s="83"/>
    </row>
    <row r="85" spans="1:22" ht="10.5" customHeight="1" thickBot="1">
      <c r="A85" s="84"/>
      <c r="M85" s="84"/>
      <c r="N85" s="84"/>
      <c r="S85" s="2"/>
      <c r="T85" s="2"/>
      <c r="U85" s="2"/>
      <c r="V85" s="2"/>
    </row>
    <row r="86" spans="1:22" ht="12" customHeight="1" thickTop="1">
      <c r="A86" s="85" t="s">
        <v>2</v>
      </c>
      <c r="B86" s="85"/>
      <c r="C86" s="85"/>
      <c r="D86" s="229"/>
      <c r="E86" s="59" t="s">
        <v>278</v>
      </c>
      <c r="F86" s="253" t="s">
        <v>279</v>
      </c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5"/>
      <c r="T86" s="255"/>
      <c r="U86" s="255"/>
      <c r="V86" s="2"/>
    </row>
    <row r="87" spans="1:22" ht="12" customHeight="1">
      <c r="A87" s="82"/>
      <c r="B87" s="82"/>
      <c r="C87" s="82"/>
      <c r="D87" s="231"/>
      <c r="E87" s="67"/>
      <c r="F87" s="56" t="s">
        <v>203</v>
      </c>
      <c r="G87" s="56" t="s">
        <v>280</v>
      </c>
      <c r="H87" s="56" t="s">
        <v>281</v>
      </c>
      <c r="I87" s="77" t="s">
        <v>282</v>
      </c>
      <c r="J87" s="78"/>
      <c r="K87" s="77" t="s">
        <v>283</v>
      </c>
      <c r="L87" s="78"/>
      <c r="M87" s="257" t="s">
        <v>284</v>
      </c>
      <c r="N87" s="258"/>
      <c r="O87" s="257" t="s">
        <v>285</v>
      </c>
      <c r="P87" s="258"/>
      <c r="Q87" s="257" t="s">
        <v>286</v>
      </c>
      <c r="R87" s="259"/>
      <c r="S87" s="255"/>
      <c r="T87" s="255"/>
      <c r="U87" s="255"/>
      <c r="V87" s="2"/>
    </row>
    <row r="88" spans="5:22" ht="3.75" customHeight="1">
      <c r="E88" s="98"/>
      <c r="S88" s="2"/>
      <c r="T88" s="2"/>
      <c r="U88" s="2"/>
      <c r="V88" s="2"/>
    </row>
    <row r="89" spans="2:21" s="99" customFormat="1" ht="10.5" customHeight="1">
      <c r="B89" s="276"/>
      <c r="C89" s="276"/>
      <c r="D89" s="107"/>
      <c r="E89" s="271"/>
      <c r="F89" s="126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23"/>
      <c r="T89" s="123"/>
      <c r="U89" s="123"/>
    </row>
    <row r="90" spans="2:21" s="107" customFormat="1" ht="10.5" customHeight="1">
      <c r="B90" s="124"/>
      <c r="C90" s="124"/>
      <c r="E90" s="271"/>
      <c r="F90" s="126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26"/>
      <c r="T90" s="126"/>
      <c r="U90" s="126"/>
    </row>
    <row r="91" spans="2:21" s="107" customFormat="1" ht="10.5" customHeight="1">
      <c r="B91" s="108"/>
      <c r="C91" s="108"/>
      <c r="E91" s="271"/>
      <c r="F91" s="126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26"/>
      <c r="T91" s="126"/>
      <c r="U91" s="126"/>
    </row>
    <row r="92" spans="2:21" s="107" customFormat="1" ht="10.5" customHeight="1">
      <c r="B92" s="108"/>
      <c r="C92" s="108"/>
      <c r="E92" s="271"/>
      <c r="F92" s="126"/>
      <c r="G92" s="144"/>
      <c r="H92" s="144"/>
      <c r="I92" s="144"/>
      <c r="J92" s="144"/>
      <c r="K92" s="144"/>
      <c r="L92" s="144"/>
      <c r="M92" s="144"/>
      <c r="N92" s="273"/>
      <c r="O92" s="144"/>
      <c r="P92" s="144"/>
      <c r="Q92" s="144"/>
      <c r="R92" s="144"/>
      <c r="S92" s="126"/>
      <c r="T92" s="126"/>
      <c r="U92" s="126"/>
    </row>
    <row r="93" spans="2:21" s="107" customFormat="1" ht="10.5" customHeight="1">
      <c r="B93" s="108"/>
      <c r="C93" s="108"/>
      <c r="E93" s="271"/>
      <c r="F93" s="126"/>
      <c r="G93" s="144"/>
      <c r="H93" s="144"/>
      <c r="I93" s="144"/>
      <c r="J93" s="144"/>
      <c r="K93" s="144"/>
      <c r="L93" s="144"/>
      <c r="M93" s="144"/>
      <c r="N93" s="144"/>
      <c r="O93" s="144"/>
      <c r="P93" s="273"/>
      <c r="Q93" s="144"/>
      <c r="R93" s="144"/>
      <c r="S93" s="126"/>
      <c r="T93" s="126"/>
      <c r="U93" s="126"/>
    </row>
    <row r="94" spans="2:21" s="107" customFormat="1" ht="10.5" customHeight="1">
      <c r="B94" s="108"/>
      <c r="C94" s="108"/>
      <c r="E94" s="271"/>
      <c r="F94" s="126"/>
      <c r="G94" s="144"/>
      <c r="H94" s="144"/>
      <c r="I94" s="144"/>
      <c r="J94" s="144"/>
      <c r="K94" s="144"/>
      <c r="L94" s="144"/>
      <c r="M94" s="144"/>
      <c r="N94" s="273"/>
      <c r="O94" s="144"/>
      <c r="P94" s="144"/>
      <c r="Q94" s="144"/>
      <c r="R94" s="144"/>
      <c r="S94" s="126"/>
      <c r="T94" s="126"/>
      <c r="U94" s="126"/>
    </row>
    <row r="95" spans="2:21" ht="10.5" customHeight="1">
      <c r="B95" s="108"/>
      <c r="C95" s="108"/>
      <c r="E95" s="271"/>
      <c r="F95" s="126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26"/>
      <c r="T95" s="126"/>
      <c r="U95" s="126"/>
    </row>
    <row r="96" spans="5:21" s="99" customFormat="1" ht="10.5" customHeight="1">
      <c r="E96" s="260"/>
      <c r="F96" s="123"/>
      <c r="G96" s="261"/>
      <c r="H96" s="261"/>
      <c r="I96" s="261"/>
      <c r="J96" s="261"/>
      <c r="K96" s="261"/>
      <c r="L96" s="261"/>
      <c r="M96" s="261"/>
      <c r="N96" s="261"/>
      <c r="O96" s="261"/>
      <c r="P96" s="261"/>
      <c r="Q96" s="262"/>
      <c r="R96" s="261"/>
      <c r="S96" s="123"/>
      <c r="T96" s="123"/>
      <c r="U96" s="123"/>
    </row>
    <row r="97" spans="5:21" s="107" customFormat="1" ht="10.5" customHeight="1">
      <c r="E97" s="271"/>
      <c r="F97" s="126"/>
      <c r="G97" s="144"/>
      <c r="H97" s="144"/>
      <c r="I97" s="144"/>
      <c r="J97" s="144"/>
      <c r="K97" s="144"/>
      <c r="L97" s="144"/>
      <c r="M97" s="144"/>
      <c r="N97" s="273"/>
      <c r="O97" s="144"/>
      <c r="P97" s="144"/>
      <c r="Q97" s="144"/>
      <c r="R97" s="144"/>
      <c r="S97" s="126"/>
      <c r="T97" s="126"/>
      <c r="U97" s="126"/>
    </row>
    <row r="98" spans="5:21" s="107" customFormat="1" ht="10.5" customHeight="1">
      <c r="E98" s="271"/>
      <c r="F98" s="126"/>
      <c r="G98" s="144"/>
      <c r="H98" s="144"/>
      <c r="I98" s="144"/>
      <c r="J98" s="144"/>
      <c r="K98" s="144"/>
      <c r="L98" s="273"/>
      <c r="M98" s="144"/>
      <c r="N98" s="144"/>
      <c r="O98" s="144"/>
      <c r="P98" s="144"/>
      <c r="Q98" s="144"/>
      <c r="R98" s="144"/>
      <c r="S98" s="126"/>
      <c r="T98" s="126"/>
      <c r="U98" s="126"/>
    </row>
    <row r="99" spans="5:21" s="107" customFormat="1" ht="10.5" customHeight="1">
      <c r="E99" s="271"/>
      <c r="F99" s="126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26"/>
      <c r="T99" s="126"/>
      <c r="U99" s="126"/>
    </row>
    <row r="100" spans="5:21" s="107" customFormat="1" ht="10.5" customHeight="1">
      <c r="E100" s="271"/>
      <c r="F100" s="126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272"/>
      <c r="R100" s="144"/>
      <c r="S100" s="126"/>
      <c r="T100" s="126"/>
      <c r="U100" s="126"/>
    </row>
    <row r="101" spans="5:21" s="107" customFormat="1" ht="10.5" customHeight="1">
      <c r="E101" s="271"/>
      <c r="F101" s="126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26"/>
      <c r="T101" s="126"/>
      <c r="U101" s="126"/>
    </row>
    <row r="102" spans="5:21" s="107" customFormat="1" ht="10.5" customHeight="1">
      <c r="E102" s="271"/>
      <c r="F102" s="126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26"/>
      <c r="T102" s="126"/>
      <c r="U102" s="126"/>
    </row>
    <row r="103" spans="5:21" s="107" customFormat="1" ht="10.5" customHeight="1">
      <c r="E103" s="271"/>
      <c r="F103" s="126"/>
      <c r="G103" s="144"/>
      <c r="H103" s="144"/>
      <c r="I103" s="144"/>
      <c r="J103" s="144"/>
      <c r="K103" s="144"/>
      <c r="L103" s="144"/>
      <c r="M103" s="144"/>
      <c r="N103" s="144"/>
      <c r="O103" s="144"/>
      <c r="P103" s="273"/>
      <c r="Q103" s="144"/>
      <c r="R103" s="144"/>
      <c r="S103" s="126"/>
      <c r="T103" s="126"/>
      <c r="U103" s="126"/>
    </row>
    <row r="104" spans="5:21" ht="10.5" customHeight="1">
      <c r="E104" s="271"/>
      <c r="F104" s="126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26"/>
      <c r="T104" s="126"/>
      <c r="U104" s="126"/>
    </row>
    <row r="105" spans="5:21" s="99" customFormat="1" ht="10.5" customHeight="1">
      <c r="E105" s="260"/>
      <c r="F105" s="123"/>
      <c r="G105" s="261"/>
      <c r="H105" s="261"/>
      <c r="I105" s="261"/>
      <c r="J105" s="261"/>
      <c r="K105" s="261"/>
      <c r="L105" s="261"/>
      <c r="M105" s="261"/>
      <c r="N105" s="261"/>
      <c r="O105" s="261"/>
      <c r="P105" s="261"/>
      <c r="Q105" s="261"/>
      <c r="R105" s="261"/>
      <c r="S105" s="123"/>
      <c r="T105" s="123"/>
      <c r="U105" s="123"/>
    </row>
    <row r="106" spans="5:21" s="107" customFormat="1" ht="10.5" customHeight="1">
      <c r="E106" s="271"/>
      <c r="F106" s="126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26"/>
      <c r="T106" s="126"/>
      <c r="U106" s="126"/>
    </row>
    <row r="107" spans="5:21" s="107" customFormat="1" ht="10.5" customHeight="1">
      <c r="E107" s="271"/>
      <c r="F107" s="126"/>
      <c r="G107" s="144"/>
      <c r="H107" s="144"/>
      <c r="I107" s="144"/>
      <c r="J107" s="273"/>
      <c r="K107" s="144"/>
      <c r="L107" s="273"/>
      <c r="M107" s="144"/>
      <c r="N107" s="144"/>
      <c r="O107" s="144"/>
      <c r="P107" s="144"/>
      <c r="Q107" s="144"/>
      <c r="R107" s="144"/>
      <c r="S107" s="126"/>
      <c r="T107" s="126"/>
      <c r="U107" s="126"/>
    </row>
    <row r="108" spans="2:21" ht="10.5" customHeight="1">
      <c r="B108" s="108"/>
      <c r="C108" s="108"/>
      <c r="E108" s="271"/>
      <c r="F108" s="126"/>
      <c r="G108" s="144"/>
      <c r="H108" s="144"/>
      <c r="I108" s="144"/>
      <c r="J108" s="144"/>
      <c r="K108" s="144"/>
      <c r="L108" s="144"/>
      <c r="M108" s="144"/>
      <c r="N108" s="144"/>
      <c r="O108" s="144"/>
      <c r="P108" s="144"/>
      <c r="Q108" s="144"/>
      <c r="R108" s="144"/>
      <c r="S108" s="126"/>
      <c r="T108" s="126"/>
      <c r="U108" s="126"/>
    </row>
    <row r="109" spans="5:21" s="99" customFormat="1" ht="10.5" customHeight="1">
      <c r="E109" s="260"/>
      <c r="F109" s="123"/>
      <c r="G109" s="261"/>
      <c r="H109" s="261"/>
      <c r="I109" s="261"/>
      <c r="J109" s="261"/>
      <c r="K109" s="261"/>
      <c r="L109" s="261"/>
      <c r="M109" s="261"/>
      <c r="N109" s="261"/>
      <c r="O109" s="261"/>
      <c r="P109" s="261"/>
      <c r="Q109" s="261"/>
      <c r="R109" s="261"/>
      <c r="S109" s="123"/>
      <c r="T109" s="123"/>
      <c r="U109" s="123"/>
    </row>
    <row r="110" spans="5:21" s="107" customFormat="1" ht="10.5" customHeight="1">
      <c r="E110" s="271"/>
      <c r="F110" s="126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26"/>
      <c r="T110" s="126"/>
      <c r="U110" s="126"/>
    </row>
    <row r="111" spans="2:21" ht="10.5" customHeight="1">
      <c r="B111" s="108"/>
      <c r="C111" s="108"/>
      <c r="E111" s="271"/>
      <c r="F111" s="126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26"/>
      <c r="T111" s="126"/>
      <c r="U111" s="126"/>
    </row>
    <row r="112" spans="2:21" s="99" customFormat="1" ht="10.5" customHeight="1">
      <c r="B112" s="127"/>
      <c r="C112" s="127"/>
      <c r="D112" s="107"/>
      <c r="E112" s="271"/>
      <c r="F112" s="126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272"/>
      <c r="R112" s="144"/>
      <c r="S112" s="123"/>
      <c r="T112" s="123"/>
      <c r="U112" s="123"/>
    </row>
    <row r="113" spans="2:21" s="107" customFormat="1" ht="10.5" customHeight="1">
      <c r="B113" s="108"/>
      <c r="C113" s="108"/>
      <c r="E113" s="271"/>
      <c r="F113" s="126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26"/>
      <c r="T113" s="126"/>
      <c r="U113" s="126"/>
    </row>
    <row r="114" spans="2:21" s="107" customFormat="1" ht="10.5" customHeight="1">
      <c r="B114" s="108"/>
      <c r="C114" s="108"/>
      <c r="E114" s="271"/>
      <c r="F114" s="126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26"/>
      <c r="T114" s="126"/>
      <c r="U114" s="126"/>
    </row>
    <row r="115" spans="2:21" s="107" customFormat="1" ht="10.5" customHeight="1">
      <c r="B115" s="108"/>
      <c r="C115" s="108"/>
      <c r="E115" s="271"/>
      <c r="F115" s="126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26"/>
      <c r="T115" s="126"/>
      <c r="U115" s="126"/>
    </row>
    <row r="116" spans="2:21" s="107" customFormat="1" ht="10.5" customHeight="1">
      <c r="B116" s="108"/>
      <c r="C116" s="108"/>
      <c r="E116" s="271"/>
      <c r="F116" s="126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26"/>
      <c r="T116" s="126"/>
      <c r="U116" s="126"/>
    </row>
    <row r="117" spans="2:21" s="107" customFormat="1" ht="10.5" customHeight="1">
      <c r="B117" s="108"/>
      <c r="C117" s="108"/>
      <c r="E117" s="271"/>
      <c r="F117" s="126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272"/>
      <c r="R117" s="144"/>
      <c r="S117" s="126"/>
      <c r="T117" s="126"/>
      <c r="U117" s="126"/>
    </row>
    <row r="118" spans="2:21" s="107" customFormat="1" ht="10.5" customHeight="1">
      <c r="B118" s="108"/>
      <c r="C118" s="108"/>
      <c r="E118" s="271"/>
      <c r="F118" s="126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26"/>
      <c r="T118" s="126"/>
      <c r="U118" s="126"/>
    </row>
    <row r="119" spans="2:21" s="107" customFormat="1" ht="10.5" customHeight="1">
      <c r="B119" s="108"/>
      <c r="C119" s="108"/>
      <c r="E119" s="271"/>
      <c r="F119" s="126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26"/>
      <c r="T119" s="126"/>
      <c r="U119" s="126"/>
    </row>
    <row r="120" spans="2:21" s="107" customFormat="1" ht="10.5" customHeight="1">
      <c r="B120" s="108"/>
      <c r="C120" s="108"/>
      <c r="E120" s="271"/>
      <c r="F120" s="126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26"/>
      <c r="T120" s="126"/>
      <c r="U120" s="126"/>
    </row>
    <row r="121" spans="2:21" s="107" customFormat="1" ht="10.5" customHeight="1">
      <c r="B121" s="108"/>
      <c r="C121" s="108"/>
      <c r="E121" s="271"/>
      <c r="F121" s="126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26"/>
      <c r="T121" s="126"/>
      <c r="U121" s="126"/>
    </row>
    <row r="122" spans="2:21" s="107" customFormat="1" ht="10.5" customHeight="1">
      <c r="B122" s="108"/>
      <c r="C122" s="108"/>
      <c r="E122" s="271"/>
      <c r="F122" s="126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26"/>
      <c r="T122" s="126"/>
      <c r="U122" s="126"/>
    </row>
    <row r="123" spans="2:21" s="107" customFormat="1" ht="10.5" customHeight="1">
      <c r="B123" s="108"/>
      <c r="C123" s="108"/>
      <c r="E123" s="271"/>
      <c r="F123" s="126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26"/>
      <c r="T123" s="126"/>
      <c r="U123" s="126"/>
    </row>
    <row r="124" spans="2:21" ht="10.5" customHeight="1">
      <c r="B124" s="108"/>
      <c r="C124" s="108"/>
      <c r="E124" s="271"/>
      <c r="F124" s="126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26"/>
      <c r="T124" s="126"/>
      <c r="U124" s="126"/>
    </row>
    <row r="125" spans="2:21" s="99" customFormat="1" ht="10.5" customHeight="1">
      <c r="B125" s="100"/>
      <c r="C125" s="100"/>
      <c r="E125" s="260"/>
      <c r="F125" s="261"/>
      <c r="G125" s="261"/>
      <c r="H125" s="261"/>
      <c r="I125" s="261"/>
      <c r="J125" s="261"/>
      <c r="K125" s="261"/>
      <c r="L125" s="261"/>
      <c r="M125" s="261"/>
      <c r="N125" s="261"/>
      <c r="O125" s="261"/>
      <c r="P125" s="261"/>
      <c r="Q125" s="261"/>
      <c r="R125" s="261"/>
      <c r="S125" s="123"/>
      <c r="T125" s="123"/>
      <c r="U125" s="123"/>
    </row>
    <row r="126" spans="2:21" s="107" customFormat="1" ht="10.5" customHeight="1">
      <c r="B126" s="108"/>
      <c r="C126" s="108"/>
      <c r="E126" s="271"/>
      <c r="F126" s="126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26"/>
      <c r="T126" s="126"/>
      <c r="U126" s="126"/>
    </row>
    <row r="127" spans="2:21" s="107" customFormat="1" ht="10.5" customHeight="1">
      <c r="B127" s="108"/>
      <c r="C127" s="108"/>
      <c r="E127" s="271"/>
      <c r="F127" s="126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26"/>
      <c r="T127" s="126"/>
      <c r="U127" s="126"/>
    </row>
    <row r="128" spans="2:21" s="107" customFormat="1" ht="10.5" customHeight="1">
      <c r="B128" s="108"/>
      <c r="C128" s="108"/>
      <c r="E128" s="271"/>
      <c r="F128" s="126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26"/>
      <c r="T128" s="126"/>
      <c r="U128" s="126"/>
    </row>
    <row r="129" spans="2:21" s="107" customFormat="1" ht="10.5" customHeight="1">
      <c r="B129" s="108"/>
      <c r="C129" s="108"/>
      <c r="E129" s="271"/>
      <c r="F129" s="126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26"/>
      <c r="T129" s="126"/>
      <c r="U129" s="126"/>
    </row>
    <row r="130" spans="2:21" s="107" customFormat="1" ht="10.5" customHeight="1">
      <c r="B130" s="108"/>
      <c r="C130" s="108"/>
      <c r="E130" s="271"/>
      <c r="F130" s="126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26"/>
      <c r="T130" s="126"/>
      <c r="U130" s="126"/>
    </row>
    <row r="131" spans="2:21" s="107" customFormat="1" ht="10.5" customHeight="1">
      <c r="B131" s="108"/>
      <c r="C131" s="108"/>
      <c r="E131" s="271"/>
      <c r="F131" s="126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26"/>
      <c r="T131" s="126"/>
      <c r="U131" s="126"/>
    </row>
    <row r="132" spans="2:21" s="107" customFormat="1" ht="10.5" customHeight="1">
      <c r="B132" s="108"/>
      <c r="C132" s="108"/>
      <c r="E132" s="271"/>
      <c r="F132" s="126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26"/>
      <c r="T132" s="126"/>
      <c r="U132" s="126"/>
    </row>
    <row r="133" spans="2:21" s="107" customFormat="1" ht="10.5" customHeight="1">
      <c r="B133" s="108"/>
      <c r="C133" s="108"/>
      <c r="E133" s="271"/>
      <c r="F133" s="126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26"/>
      <c r="T133" s="126"/>
      <c r="U133" s="126"/>
    </row>
    <row r="134" spans="2:21" ht="10.5" customHeight="1">
      <c r="B134" s="108"/>
      <c r="C134" s="108"/>
      <c r="E134" s="271"/>
      <c r="F134" s="126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26"/>
      <c r="T134" s="126"/>
      <c r="U134" s="126"/>
    </row>
    <row r="135" spans="2:21" s="99" customFormat="1" ht="10.5" customHeight="1">
      <c r="B135" s="127"/>
      <c r="C135" s="127"/>
      <c r="D135" s="107"/>
      <c r="E135" s="271"/>
      <c r="F135" s="126"/>
      <c r="G135" s="144"/>
      <c r="H135" s="144"/>
      <c r="I135" s="272"/>
      <c r="J135" s="144"/>
      <c r="K135" s="272"/>
      <c r="L135" s="144"/>
      <c r="M135" s="272"/>
      <c r="N135" s="144"/>
      <c r="O135" s="272"/>
      <c r="P135" s="144"/>
      <c r="Q135" s="272"/>
      <c r="R135" s="144"/>
      <c r="S135" s="123"/>
      <c r="T135" s="123"/>
      <c r="U135" s="123"/>
    </row>
    <row r="136" spans="2:21" s="107" customFormat="1" ht="10.5" customHeight="1">
      <c r="B136" s="108"/>
      <c r="C136" s="108"/>
      <c r="E136" s="271"/>
      <c r="F136" s="126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26"/>
      <c r="T136" s="126"/>
      <c r="U136" s="126"/>
    </row>
    <row r="137" spans="2:21" s="107" customFormat="1" ht="10.5" customHeight="1">
      <c r="B137" s="108"/>
      <c r="C137" s="108"/>
      <c r="E137" s="271"/>
      <c r="F137" s="126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26"/>
      <c r="T137" s="126"/>
      <c r="U137" s="126"/>
    </row>
    <row r="138" spans="2:21" s="107" customFormat="1" ht="10.5" customHeight="1">
      <c r="B138" s="108"/>
      <c r="C138" s="108"/>
      <c r="E138" s="271"/>
      <c r="F138" s="126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26"/>
      <c r="T138" s="126"/>
      <c r="U138" s="126"/>
    </row>
    <row r="139" spans="1:18" ht="4.5" customHeight="1">
      <c r="A139" s="2"/>
      <c r="B139" s="2"/>
      <c r="C139" s="2"/>
      <c r="D139" s="2"/>
      <c r="E139" s="120"/>
      <c r="F139" s="2"/>
      <c r="G139" s="2"/>
      <c r="H139" s="2"/>
      <c r="I139" s="277"/>
      <c r="J139" s="2"/>
      <c r="K139" s="2"/>
      <c r="L139" s="2"/>
      <c r="M139" s="2"/>
      <c r="N139" s="2"/>
      <c r="O139" s="2"/>
      <c r="P139" s="2"/>
      <c r="Q139" s="2"/>
      <c r="R139" s="2"/>
    </row>
    <row r="140" spans="1:22" ht="13.5">
      <c r="A140" s="2"/>
      <c r="B140" s="2"/>
      <c r="C140" s="2"/>
      <c r="D140" s="141"/>
      <c r="E140" s="2"/>
      <c r="F140" s="2"/>
      <c r="G140" s="2"/>
      <c r="H140" s="2"/>
      <c r="I140" s="277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ht="13.5">
      <c r="D141" s="141"/>
    </row>
    <row r="142" ht="13.5">
      <c r="D142" s="141"/>
    </row>
    <row r="143" ht="13.5">
      <c r="D143" s="141"/>
    </row>
    <row r="144" ht="13.5">
      <c r="D144" s="141"/>
    </row>
    <row r="145" ht="13.5">
      <c r="D145" s="141"/>
    </row>
    <row r="146" ht="13.5">
      <c r="D146" s="141"/>
    </row>
    <row r="147" ht="13.5">
      <c r="D147" s="141"/>
    </row>
    <row r="148" ht="13.5">
      <c r="D148" s="141"/>
    </row>
    <row r="149" ht="13.5">
      <c r="D149" s="141"/>
    </row>
    <row r="150" spans="3:18" ht="13.5">
      <c r="C150" s="2"/>
      <c r="D150" s="141"/>
      <c r="E150" s="120"/>
      <c r="F150" s="2"/>
      <c r="G150" s="2"/>
      <c r="H150" s="2"/>
      <c r="I150" s="277"/>
      <c r="J150" s="2"/>
      <c r="K150" s="2"/>
      <c r="L150" s="2"/>
      <c r="M150" s="2"/>
      <c r="N150" s="2"/>
      <c r="O150" s="2"/>
      <c r="P150" s="2"/>
      <c r="Q150" s="2"/>
      <c r="R150" s="2"/>
    </row>
    <row r="151" spans="1:4" ht="13.5">
      <c r="A151" s="2"/>
      <c r="B151" s="2"/>
      <c r="C151" s="2"/>
      <c r="D151" s="141"/>
    </row>
    <row r="152" ht="13.5">
      <c r="D152" s="141"/>
    </row>
    <row r="153" ht="13.5">
      <c r="D153" s="141"/>
    </row>
    <row r="154" spans="1:18" ht="14.25" thickBot="1">
      <c r="A154" s="48"/>
      <c r="B154" s="48"/>
      <c r="C154" s="48"/>
      <c r="D154" s="247"/>
      <c r="E154" s="48"/>
      <c r="F154" s="48"/>
      <c r="G154" s="48"/>
      <c r="H154" s="48"/>
      <c r="I154" s="278"/>
      <c r="J154" s="48"/>
      <c r="K154" s="48"/>
      <c r="L154" s="48"/>
      <c r="M154" s="48"/>
      <c r="N154" s="48"/>
      <c r="O154" s="48"/>
      <c r="P154" s="48"/>
      <c r="Q154" s="48"/>
      <c r="R154" s="48"/>
    </row>
  </sheetData>
  <sheetProtection/>
  <mergeCells count="30">
    <mergeCell ref="B125:C125"/>
    <mergeCell ref="B79:C79"/>
    <mergeCell ref="A86:D87"/>
    <mergeCell ref="E86:E87"/>
    <mergeCell ref="F86:R86"/>
    <mergeCell ref="I87:J87"/>
    <mergeCell ref="K87:L87"/>
    <mergeCell ref="M87:N87"/>
    <mergeCell ref="O87:P87"/>
    <mergeCell ref="Q87:R87"/>
    <mergeCell ref="B49:C49"/>
    <mergeCell ref="B55:C55"/>
    <mergeCell ref="B60:C60"/>
    <mergeCell ref="B63:C63"/>
    <mergeCell ref="B72:C72"/>
    <mergeCell ref="B76:C76"/>
    <mergeCell ref="B8:C8"/>
    <mergeCell ref="B10:C10"/>
    <mergeCell ref="B12:C12"/>
    <mergeCell ref="B36:C36"/>
    <mergeCell ref="B41:C41"/>
    <mergeCell ref="B45:C45"/>
    <mergeCell ref="A5:D6"/>
    <mergeCell ref="E5:E6"/>
    <mergeCell ref="F5:R5"/>
    <mergeCell ref="I6:J6"/>
    <mergeCell ref="K6:L6"/>
    <mergeCell ref="M6:N6"/>
    <mergeCell ref="O6:P6"/>
    <mergeCell ref="Q6:R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1.00390625" style="1" customWidth="1"/>
    <col min="2" max="2" width="1.625" style="1" customWidth="1"/>
    <col min="3" max="3" width="10.00390625" style="1" customWidth="1"/>
    <col min="4" max="4" width="1.00390625" style="1" customWidth="1"/>
    <col min="5" max="9" width="14.625" style="1" customWidth="1"/>
    <col min="10" max="10" width="0.6171875" style="1" customWidth="1"/>
    <col min="11" max="11" width="1.37890625" style="1" customWidth="1"/>
    <col min="12" max="12" width="6.75390625" style="1" customWidth="1"/>
    <col min="13" max="13" width="0.5" style="1" customWidth="1"/>
    <col min="14" max="16" width="6.75390625" style="1" customWidth="1"/>
    <col min="17" max="17" width="6.50390625" style="1" customWidth="1"/>
    <col min="18" max="18" width="6.75390625" style="1" customWidth="1"/>
    <col min="19" max="19" width="9.00390625" style="1" customWidth="1"/>
    <col min="37" max="16384" width="9.00390625" style="1" customWidth="1"/>
  </cols>
  <sheetData>
    <row r="1" spans="1:18" ht="17.25">
      <c r="A1" s="1">
        <v>0</v>
      </c>
      <c r="E1" s="83" t="s">
        <v>291</v>
      </c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 thickBot="1">
      <c r="A2" s="84"/>
      <c r="I2" s="252" t="s">
        <v>292</v>
      </c>
      <c r="J2" s="2"/>
      <c r="K2" s="2"/>
      <c r="L2" s="2"/>
      <c r="M2" s="2"/>
      <c r="N2" s="2"/>
      <c r="O2" s="2"/>
      <c r="P2" s="279"/>
      <c r="Q2" s="2"/>
      <c r="R2" s="2"/>
    </row>
    <row r="3" spans="1:18" ht="12" customHeight="1" thickTop="1">
      <c r="A3" s="280" t="s">
        <v>2</v>
      </c>
      <c r="B3" s="281"/>
      <c r="C3" s="281"/>
      <c r="D3" s="281"/>
      <c r="E3" s="282" t="s">
        <v>203</v>
      </c>
      <c r="F3" s="283"/>
      <c r="G3" s="283"/>
      <c r="H3" s="283"/>
      <c r="I3" s="282" t="s">
        <v>86</v>
      </c>
      <c r="J3" s="284"/>
      <c r="K3" s="285"/>
      <c r="L3" s="285"/>
      <c r="M3" s="285"/>
      <c r="N3" s="284"/>
      <c r="O3" s="286"/>
      <c r="P3" s="286"/>
      <c r="Q3" s="286"/>
      <c r="R3" s="284"/>
    </row>
    <row r="4" spans="1:18" ht="12" customHeight="1">
      <c r="A4" s="287"/>
      <c r="B4" s="287"/>
      <c r="C4" s="287"/>
      <c r="D4" s="287"/>
      <c r="E4" s="288"/>
      <c r="F4" s="289" t="s">
        <v>293</v>
      </c>
      <c r="G4" s="290" t="s">
        <v>294</v>
      </c>
      <c r="H4" s="289" t="s">
        <v>295</v>
      </c>
      <c r="I4" s="256"/>
      <c r="J4" s="285"/>
      <c r="K4" s="285"/>
      <c r="L4" s="285"/>
      <c r="M4" s="285"/>
      <c r="N4" s="284"/>
      <c r="O4" s="286"/>
      <c r="P4" s="291"/>
      <c r="Q4" s="286"/>
      <c r="R4" s="292"/>
    </row>
    <row r="5" spans="5:18" ht="2.25" customHeight="1">
      <c r="E5" s="98"/>
      <c r="I5" s="293"/>
      <c r="J5" s="2"/>
      <c r="K5" s="2"/>
      <c r="L5" s="2"/>
      <c r="M5" s="2"/>
      <c r="N5" s="2"/>
      <c r="O5" s="2"/>
      <c r="P5" s="2"/>
      <c r="Q5" s="2"/>
      <c r="R5" s="2"/>
    </row>
    <row r="6" spans="2:18" s="99" customFormat="1" ht="11.25" customHeight="1">
      <c r="B6" s="294" t="s">
        <v>87</v>
      </c>
      <c r="C6" s="294"/>
      <c r="D6" s="295"/>
      <c r="E6" s="113">
        <v>45437</v>
      </c>
      <c r="F6" s="103">
        <v>32700</v>
      </c>
      <c r="G6" s="103">
        <v>9446</v>
      </c>
      <c r="H6" s="103">
        <v>3291</v>
      </c>
      <c r="I6" s="122">
        <v>1981</v>
      </c>
      <c r="J6" s="296"/>
      <c r="K6" s="297"/>
      <c r="L6" s="297"/>
      <c r="M6" s="298"/>
      <c r="N6" s="125"/>
      <c r="O6" s="125"/>
      <c r="P6" s="125"/>
      <c r="Q6" s="125"/>
      <c r="R6" s="125"/>
    </row>
    <row r="7" spans="1:18" ht="4.5" customHeight="1">
      <c r="A7" s="99"/>
      <c r="B7" s="299"/>
      <c r="C7" s="299"/>
      <c r="D7" s="295"/>
      <c r="E7" s="109"/>
      <c r="F7" s="110"/>
      <c r="G7" s="110"/>
      <c r="H7" s="110"/>
      <c r="I7" s="125"/>
      <c r="J7" s="300"/>
      <c r="K7" s="301"/>
      <c r="L7" s="301"/>
      <c r="M7" s="300"/>
      <c r="N7" s="125"/>
      <c r="O7" s="125"/>
      <c r="P7" s="125"/>
      <c r="Q7" s="125"/>
      <c r="R7" s="125"/>
    </row>
    <row r="8" spans="1:18" ht="11.25" customHeight="1">
      <c r="A8" s="99"/>
      <c r="B8" s="294" t="s">
        <v>88</v>
      </c>
      <c r="C8" s="294"/>
      <c r="D8" s="295"/>
      <c r="E8" s="113">
        <v>35919</v>
      </c>
      <c r="F8" s="103">
        <v>26314</v>
      </c>
      <c r="G8" s="103">
        <v>7050</v>
      </c>
      <c r="H8" s="103">
        <v>2555</v>
      </c>
      <c r="I8" s="122">
        <v>1559</v>
      </c>
      <c r="J8" s="300"/>
      <c r="K8" s="301"/>
      <c r="L8" s="301"/>
      <c r="M8" s="300"/>
      <c r="N8" s="125"/>
      <c r="O8" s="125"/>
      <c r="P8" s="125"/>
      <c r="Q8" s="125"/>
      <c r="R8" s="125"/>
    </row>
    <row r="9" spans="1:18" ht="4.5" customHeight="1">
      <c r="A9" s="99"/>
      <c r="B9" s="299"/>
      <c r="C9" s="299"/>
      <c r="D9" s="295"/>
      <c r="E9" s="109"/>
      <c r="F9" s="110"/>
      <c r="G9" s="110"/>
      <c r="H9" s="110"/>
      <c r="I9" s="125"/>
      <c r="J9" s="300"/>
      <c r="K9" s="301"/>
      <c r="L9" s="301"/>
      <c r="M9" s="300"/>
      <c r="N9" s="125"/>
      <c r="O9" s="125"/>
      <c r="P9" s="125"/>
      <c r="Q9" s="125"/>
      <c r="R9" s="125"/>
    </row>
    <row r="10" spans="1:18" ht="11.25" customHeight="1">
      <c r="A10" s="99"/>
      <c r="B10" s="294" t="s">
        <v>89</v>
      </c>
      <c r="C10" s="294"/>
      <c r="D10" s="295"/>
      <c r="E10" s="113">
        <v>9518</v>
      </c>
      <c r="F10" s="103">
        <v>6386</v>
      </c>
      <c r="G10" s="103">
        <v>2396</v>
      </c>
      <c r="H10" s="103">
        <v>736</v>
      </c>
      <c r="I10" s="122">
        <v>422</v>
      </c>
      <c r="J10" s="300"/>
      <c r="K10" s="301"/>
      <c r="L10" s="301"/>
      <c r="M10" s="300"/>
      <c r="N10" s="125"/>
      <c r="O10" s="125"/>
      <c r="P10" s="125"/>
      <c r="Q10" s="125"/>
      <c r="R10" s="125"/>
    </row>
    <row r="11" spans="2:18" ht="4.5" customHeight="1">
      <c r="B11" s="302"/>
      <c r="C11" s="302"/>
      <c r="D11" s="303"/>
      <c r="E11" s="109"/>
      <c r="F11" s="110"/>
      <c r="G11" s="110"/>
      <c r="H11" s="110"/>
      <c r="I11" s="125"/>
      <c r="J11" s="300"/>
      <c r="K11" s="301"/>
      <c r="L11" s="301"/>
      <c r="M11" s="300"/>
      <c r="N11" s="125"/>
      <c r="O11" s="125"/>
      <c r="P11" s="125"/>
      <c r="Q11" s="125"/>
      <c r="R11" s="125"/>
    </row>
    <row r="12" spans="2:18" ht="11.25" customHeight="1">
      <c r="B12" s="304"/>
      <c r="C12" s="304" t="s">
        <v>90</v>
      </c>
      <c r="D12" s="303"/>
      <c r="E12" s="109">
        <v>6979</v>
      </c>
      <c r="F12" s="110">
        <v>4928</v>
      </c>
      <c r="G12" s="110">
        <v>526</v>
      </c>
      <c r="H12" s="110">
        <v>1525</v>
      </c>
      <c r="I12" s="125">
        <v>89</v>
      </c>
      <c r="J12" s="300"/>
      <c r="K12" s="301"/>
      <c r="L12" s="301"/>
      <c r="M12" s="300"/>
      <c r="N12" s="125"/>
      <c r="O12" s="125"/>
      <c r="P12" s="122"/>
      <c r="Q12" s="125"/>
      <c r="R12" s="125"/>
    </row>
    <row r="13" spans="2:18" ht="11.25" customHeight="1">
      <c r="B13" s="304"/>
      <c r="C13" s="304" t="s">
        <v>91</v>
      </c>
      <c r="D13" s="303"/>
      <c r="E13" s="109">
        <v>2112</v>
      </c>
      <c r="F13" s="110">
        <v>1504</v>
      </c>
      <c r="G13" s="110">
        <v>300</v>
      </c>
      <c r="H13" s="110">
        <v>308</v>
      </c>
      <c r="I13" s="125">
        <v>132</v>
      </c>
      <c r="J13" s="296"/>
      <c r="K13" s="2"/>
      <c r="L13" s="2"/>
      <c r="M13" s="296"/>
      <c r="N13" s="122"/>
      <c r="O13" s="122"/>
      <c r="P13" s="122"/>
      <c r="Q13" s="122"/>
      <c r="R13" s="122"/>
    </row>
    <row r="14" spans="2:18" ht="11.25" customHeight="1">
      <c r="B14" s="304"/>
      <c r="C14" s="304" t="s">
        <v>92</v>
      </c>
      <c r="D14" s="303"/>
      <c r="E14" s="109">
        <v>2014</v>
      </c>
      <c r="F14" s="110">
        <v>1401</v>
      </c>
      <c r="G14" s="110">
        <v>611</v>
      </c>
      <c r="H14" s="110">
        <v>2</v>
      </c>
      <c r="I14" s="125">
        <v>143</v>
      </c>
      <c r="J14" s="300"/>
      <c r="K14" s="2"/>
      <c r="L14" s="2"/>
      <c r="M14" s="300"/>
      <c r="N14" s="125"/>
      <c r="O14" s="125"/>
      <c r="P14" s="125"/>
      <c r="Q14" s="125"/>
      <c r="R14" s="125"/>
    </row>
    <row r="15" spans="2:18" ht="11.25" customHeight="1">
      <c r="B15" s="304"/>
      <c r="C15" s="304" t="s">
        <v>93</v>
      </c>
      <c r="D15" s="303"/>
      <c r="E15" s="109">
        <v>2917</v>
      </c>
      <c r="F15" s="110">
        <v>2648</v>
      </c>
      <c r="G15" s="110">
        <v>269</v>
      </c>
      <c r="H15" s="110">
        <v>0</v>
      </c>
      <c r="I15" s="125">
        <v>21</v>
      </c>
      <c r="J15" s="300"/>
      <c r="K15" s="2"/>
      <c r="L15" s="2"/>
      <c r="M15" s="300"/>
      <c r="N15" s="125"/>
      <c r="O15" s="125"/>
      <c r="P15" s="125"/>
      <c r="Q15" s="125"/>
      <c r="R15" s="125"/>
    </row>
    <row r="16" spans="2:18" ht="11.25" customHeight="1">
      <c r="B16" s="304"/>
      <c r="C16" s="304" t="s">
        <v>94</v>
      </c>
      <c r="D16" s="303"/>
      <c r="E16" s="109">
        <v>1845</v>
      </c>
      <c r="F16" s="110">
        <v>1179</v>
      </c>
      <c r="G16" s="110">
        <v>664</v>
      </c>
      <c r="H16" s="110">
        <v>2</v>
      </c>
      <c r="I16" s="125">
        <v>80</v>
      </c>
      <c r="J16" s="300"/>
      <c r="K16" s="2"/>
      <c r="L16" s="2"/>
      <c r="M16" s="300"/>
      <c r="N16" s="125"/>
      <c r="O16" s="125"/>
      <c r="P16" s="125"/>
      <c r="Q16" s="125"/>
      <c r="R16" s="125"/>
    </row>
    <row r="17" spans="2:18" ht="11.25" customHeight="1">
      <c r="B17" s="304"/>
      <c r="C17" s="304" t="s">
        <v>95</v>
      </c>
      <c r="D17" s="303"/>
      <c r="E17" s="109">
        <v>716</v>
      </c>
      <c r="F17" s="110">
        <v>428</v>
      </c>
      <c r="G17" s="110">
        <v>288</v>
      </c>
      <c r="H17" s="110">
        <v>0</v>
      </c>
      <c r="I17" s="125">
        <v>187</v>
      </c>
      <c r="J17" s="300"/>
      <c r="K17" s="2"/>
      <c r="L17" s="2"/>
      <c r="M17" s="300"/>
      <c r="N17" s="125"/>
      <c r="O17" s="125"/>
      <c r="P17" s="125"/>
      <c r="Q17" s="125"/>
      <c r="R17" s="125"/>
    </row>
    <row r="18" spans="2:18" ht="11.25" customHeight="1">
      <c r="B18" s="304"/>
      <c r="C18" s="304" t="s">
        <v>96</v>
      </c>
      <c r="D18" s="303"/>
      <c r="E18" s="109">
        <v>584</v>
      </c>
      <c r="F18" s="110">
        <v>468</v>
      </c>
      <c r="G18" s="110">
        <v>116</v>
      </c>
      <c r="H18" s="110">
        <v>0</v>
      </c>
      <c r="I18" s="125">
        <v>7</v>
      </c>
      <c r="J18" s="300"/>
      <c r="K18" s="2"/>
      <c r="L18" s="2"/>
      <c r="M18" s="300"/>
      <c r="N18" s="125"/>
      <c r="O18" s="125"/>
      <c r="P18" s="125"/>
      <c r="Q18" s="125"/>
      <c r="R18" s="125"/>
    </row>
    <row r="19" spans="2:18" ht="11.25" customHeight="1">
      <c r="B19" s="304"/>
      <c r="C19" s="304" t="s">
        <v>97</v>
      </c>
      <c r="D19" s="303"/>
      <c r="E19" s="109">
        <v>648</v>
      </c>
      <c r="F19" s="110">
        <v>515</v>
      </c>
      <c r="G19" s="110">
        <v>133</v>
      </c>
      <c r="H19" s="110">
        <v>0</v>
      </c>
      <c r="I19" s="125">
        <v>9</v>
      </c>
      <c r="J19" s="300"/>
      <c r="K19" s="2"/>
      <c r="L19" s="2"/>
      <c r="M19" s="300"/>
      <c r="N19" s="125"/>
      <c r="O19" s="125"/>
      <c r="P19" s="125"/>
      <c r="Q19" s="125"/>
      <c r="R19" s="125"/>
    </row>
    <row r="20" spans="2:18" ht="11.25" customHeight="1">
      <c r="B20" s="304"/>
      <c r="C20" s="304" t="s">
        <v>98</v>
      </c>
      <c r="D20" s="303"/>
      <c r="E20" s="109">
        <v>1182</v>
      </c>
      <c r="F20" s="110">
        <v>997</v>
      </c>
      <c r="G20" s="110">
        <v>163</v>
      </c>
      <c r="H20" s="110">
        <v>22</v>
      </c>
      <c r="I20" s="125">
        <v>15</v>
      </c>
      <c r="J20" s="300"/>
      <c r="K20" s="2"/>
      <c r="L20" s="2"/>
      <c r="M20" s="300"/>
      <c r="N20" s="125"/>
      <c r="O20" s="125"/>
      <c r="P20" s="125"/>
      <c r="Q20" s="125"/>
      <c r="R20" s="125"/>
    </row>
    <row r="21" spans="2:18" ht="11.25" customHeight="1">
      <c r="B21" s="304"/>
      <c r="C21" s="304" t="s">
        <v>99</v>
      </c>
      <c r="D21" s="303"/>
      <c r="E21" s="109">
        <v>885</v>
      </c>
      <c r="F21" s="110">
        <v>534</v>
      </c>
      <c r="G21" s="110">
        <v>351</v>
      </c>
      <c r="H21" s="110">
        <v>0</v>
      </c>
      <c r="I21" s="125">
        <v>177</v>
      </c>
      <c r="J21" s="300"/>
      <c r="K21" s="301"/>
      <c r="L21" s="301"/>
      <c r="M21" s="300"/>
      <c r="N21" s="125"/>
      <c r="O21" s="125"/>
      <c r="P21" s="122"/>
      <c r="Q21" s="125"/>
      <c r="R21" s="125"/>
    </row>
    <row r="22" spans="2:18" ht="11.25" customHeight="1">
      <c r="B22" s="304"/>
      <c r="C22" s="304" t="s">
        <v>100</v>
      </c>
      <c r="D22" s="303"/>
      <c r="E22" s="109">
        <v>1280</v>
      </c>
      <c r="F22" s="110">
        <v>1026</v>
      </c>
      <c r="G22" s="110">
        <v>235</v>
      </c>
      <c r="H22" s="110">
        <v>19</v>
      </c>
      <c r="I22" s="125">
        <v>52</v>
      </c>
      <c r="J22" s="296"/>
      <c r="K22" s="2"/>
      <c r="L22" s="2"/>
      <c r="M22" s="305"/>
      <c r="N22" s="122"/>
      <c r="O22" s="122"/>
      <c r="P22" s="122"/>
      <c r="Q22" s="122"/>
      <c r="R22" s="122"/>
    </row>
    <row r="23" spans="2:18" ht="11.25" customHeight="1">
      <c r="B23" s="304"/>
      <c r="C23" s="304" t="s">
        <v>101</v>
      </c>
      <c r="D23" s="303"/>
      <c r="E23" s="109">
        <v>1507</v>
      </c>
      <c r="F23" s="110">
        <v>1255</v>
      </c>
      <c r="G23" s="110">
        <v>252</v>
      </c>
      <c r="H23" s="110">
        <v>0</v>
      </c>
      <c r="I23" s="125">
        <v>18</v>
      </c>
      <c r="J23" s="300"/>
      <c r="K23" s="2"/>
      <c r="L23" s="2"/>
      <c r="M23" s="300"/>
      <c r="N23" s="125"/>
      <c r="O23" s="125"/>
      <c r="P23" s="125"/>
      <c r="Q23" s="125"/>
      <c r="R23" s="125"/>
    </row>
    <row r="24" spans="2:18" ht="11.25" customHeight="1">
      <c r="B24" s="304"/>
      <c r="C24" s="304" t="s">
        <v>102</v>
      </c>
      <c r="D24" s="303"/>
      <c r="E24" s="109">
        <v>4030</v>
      </c>
      <c r="F24" s="110">
        <v>3514</v>
      </c>
      <c r="G24" s="110">
        <v>516</v>
      </c>
      <c r="H24" s="110">
        <v>0</v>
      </c>
      <c r="I24" s="125">
        <v>78</v>
      </c>
      <c r="J24" s="300"/>
      <c r="K24" s="2"/>
      <c r="L24" s="2"/>
      <c r="M24" s="300"/>
      <c r="N24" s="125"/>
      <c r="O24" s="125"/>
      <c r="P24" s="125"/>
      <c r="Q24" s="125"/>
      <c r="R24" s="125"/>
    </row>
    <row r="25" spans="2:18" ht="11.25" customHeight="1">
      <c r="B25" s="304"/>
      <c r="C25" s="304" t="s">
        <v>103</v>
      </c>
      <c r="D25" s="303"/>
      <c r="E25" s="109">
        <v>859</v>
      </c>
      <c r="F25" s="110">
        <v>457</v>
      </c>
      <c r="G25" s="110">
        <v>387</v>
      </c>
      <c r="H25" s="110">
        <v>15</v>
      </c>
      <c r="I25" s="125">
        <v>17</v>
      </c>
      <c r="J25" s="300"/>
      <c r="K25" s="2"/>
      <c r="L25" s="2"/>
      <c r="M25" s="300"/>
      <c r="N25" s="125"/>
      <c r="O25" s="125"/>
      <c r="P25" s="122"/>
      <c r="Q25" s="125"/>
      <c r="R25" s="125"/>
    </row>
    <row r="26" spans="2:18" ht="11.25" customHeight="1">
      <c r="B26" s="304"/>
      <c r="C26" s="304" t="s">
        <v>104</v>
      </c>
      <c r="D26" s="303"/>
      <c r="E26" s="109">
        <v>2159</v>
      </c>
      <c r="F26" s="110">
        <v>1860</v>
      </c>
      <c r="G26" s="110">
        <v>299</v>
      </c>
      <c r="H26" s="110">
        <v>0</v>
      </c>
      <c r="I26" s="125">
        <v>139</v>
      </c>
      <c r="J26" s="300"/>
      <c r="K26" s="2"/>
      <c r="L26" s="2"/>
      <c r="M26" s="296"/>
      <c r="N26" s="122"/>
      <c r="O26" s="122"/>
      <c r="P26" s="122"/>
      <c r="Q26" s="122"/>
      <c r="R26" s="122"/>
    </row>
    <row r="27" spans="1:18" ht="11.25" customHeight="1">
      <c r="A27" s="99"/>
      <c r="B27" s="306"/>
      <c r="C27" s="304" t="s">
        <v>296</v>
      </c>
      <c r="D27" s="295"/>
      <c r="E27" s="109">
        <v>808</v>
      </c>
      <c r="F27" s="110">
        <v>240</v>
      </c>
      <c r="G27" s="110">
        <v>22</v>
      </c>
      <c r="H27" s="110">
        <v>546</v>
      </c>
      <c r="I27" s="125">
        <v>16</v>
      </c>
      <c r="J27" s="300"/>
      <c r="K27" s="2"/>
      <c r="L27" s="2"/>
      <c r="M27" s="300"/>
      <c r="N27" s="125"/>
      <c r="O27" s="125"/>
      <c r="P27" s="125"/>
      <c r="Q27" s="125"/>
      <c r="R27" s="125"/>
    </row>
    <row r="28" spans="2:18" ht="11.25" customHeight="1">
      <c r="B28" s="304"/>
      <c r="C28" s="304" t="s">
        <v>297</v>
      </c>
      <c r="D28" s="303"/>
      <c r="E28" s="109">
        <v>703</v>
      </c>
      <c r="F28" s="110">
        <v>569</v>
      </c>
      <c r="G28" s="110">
        <v>134</v>
      </c>
      <c r="H28" s="110">
        <v>0</v>
      </c>
      <c r="I28" s="125">
        <v>77</v>
      </c>
      <c r="J28" s="300"/>
      <c r="K28" s="301"/>
      <c r="L28" s="301"/>
      <c r="M28" s="300"/>
      <c r="N28" s="125"/>
      <c r="O28" s="125"/>
      <c r="P28" s="122"/>
      <c r="Q28" s="125"/>
      <c r="R28" s="125"/>
    </row>
    <row r="29" spans="2:18" ht="11.25" customHeight="1">
      <c r="B29" s="306"/>
      <c r="C29" s="304" t="s">
        <v>298</v>
      </c>
      <c r="D29" s="295"/>
      <c r="E29" s="109">
        <v>794</v>
      </c>
      <c r="F29" s="110">
        <v>390</v>
      </c>
      <c r="G29" s="110">
        <v>292</v>
      </c>
      <c r="H29" s="110">
        <v>112</v>
      </c>
      <c r="I29" s="125">
        <v>5</v>
      </c>
      <c r="J29" s="300"/>
      <c r="K29" s="297"/>
      <c r="L29" s="297"/>
      <c r="M29" s="298"/>
      <c r="N29" s="125"/>
      <c r="O29" s="125"/>
      <c r="P29" s="125"/>
      <c r="Q29" s="125"/>
      <c r="R29" s="125"/>
    </row>
    <row r="30" spans="2:18" ht="11.25" customHeight="1">
      <c r="B30" s="304"/>
      <c r="C30" s="304" t="s">
        <v>299</v>
      </c>
      <c r="D30" s="303"/>
      <c r="E30" s="109">
        <v>2756</v>
      </c>
      <c r="F30" s="110">
        <v>2035</v>
      </c>
      <c r="G30" s="110">
        <v>721</v>
      </c>
      <c r="H30" s="110">
        <v>0</v>
      </c>
      <c r="I30" s="125">
        <v>71</v>
      </c>
      <c r="J30" s="300"/>
      <c r="K30" s="301"/>
      <c r="L30" s="301"/>
      <c r="M30" s="300"/>
      <c r="N30" s="125"/>
      <c r="O30" s="125"/>
      <c r="P30" s="125"/>
      <c r="Q30" s="125"/>
      <c r="R30" s="125"/>
    </row>
    <row r="31" spans="2:18" ht="11.25" customHeight="1">
      <c r="B31" s="304"/>
      <c r="C31" s="304" t="s">
        <v>300</v>
      </c>
      <c r="D31" s="303"/>
      <c r="E31" s="109">
        <v>730</v>
      </c>
      <c r="F31" s="110">
        <v>366</v>
      </c>
      <c r="G31" s="110">
        <v>364</v>
      </c>
      <c r="H31" s="110">
        <v>0</v>
      </c>
      <c r="I31" s="125">
        <v>113</v>
      </c>
      <c r="J31" s="296"/>
      <c r="K31" s="301"/>
      <c r="L31" s="301"/>
      <c r="M31" s="300"/>
      <c r="N31" s="125"/>
      <c r="O31" s="125"/>
      <c r="P31" s="125"/>
      <c r="Q31" s="125"/>
      <c r="R31" s="125"/>
    </row>
    <row r="32" spans="2:18" ht="11.25" customHeight="1">
      <c r="B32" s="304"/>
      <c r="C32" s="304" t="s">
        <v>273</v>
      </c>
      <c r="D32" s="303"/>
      <c r="E32" s="109">
        <v>411</v>
      </c>
      <c r="F32" s="110">
        <v>0</v>
      </c>
      <c r="G32" s="110">
        <v>407</v>
      </c>
      <c r="H32" s="110">
        <v>4</v>
      </c>
      <c r="I32" s="125">
        <v>113</v>
      </c>
      <c r="J32" s="296"/>
      <c r="K32" s="301"/>
      <c r="L32" s="301"/>
      <c r="M32" s="300"/>
      <c r="N32" s="125"/>
      <c r="O32" s="125"/>
      <c r="P32" s="125"/>
      <c r="Q32" s="125"/>
      <c r="R32" s="125"/>
    </row>
    <row r="33" spans="2:18" ht="4.5" customHeight="1">
      <c r="B33" s="304"/>
      <c r="C33" s="304"/>
      <c r="D33" s="303"/>
      <c r="E33" s="109"/>
      <c r="F33" s="110"/>
      <c r="G33" s="110"/>
      <c r="H33" s="110"/>
      <c r="I33" s="125"/>
      <c r="J33" s="300"/>
      <c r="K33" s="301"/>
      <c r="L33" s="301"/>
      <c r="M33" s="300"/>
      <c r="N33" s="125"/>
      <c r="O33" s="125"/>
      <c r="P33" s="125"/>
      <c r="Q33" s="125"/>
      <c r="R33" s="125"/>
    </row>
    <row r="34" spans="1:18" ht="11.25" customHeight="1">
      <c r="A34" s="99"/>
      <c r="B34" s="307" t="s">
        <v>110</v>
      </c>
      <c r="C34" s="307"/>
      <c r="D34" s="295"/>
      <c r="E34" s="113">
        <v>1188</v>
      </c>
      <c r="F34" s="103">
        <v>871</v>
      </c>
      <c r="G34" s="103">
        <v>317</v>
      </c>
      <c r="H34" s="103">
        <v>0</v>
      </c>
      <c r="I34" s="122">
        <v>18</v>
      </c>
      <c r="J34" s="300"/>
      <c r="K34" s="301"/>
      <c r="L34" s="301"/>
      <c r="M34" s="300"/>
      <c r="N34" s="125"/>
      <c r="O34" s="125"/>
      <c r="P34" s="125"/>
      <c r="Q34" s="125"/>
      <c r="R34" s="125"/>
    </row>
    <row r="35" spans="2:18" ht="11.25" customHeight="1">
      <c r="B35" s="304"/>
      <c r="C35" s="304" t="s">
        <v>111</v>
      </c>
      <c r="D35" s="303"/>
      <c r="E35" s="109">
        <v>509</v>
      </c>
      <c r="F35" s="110">
        <v>395</v>
      </c>
      <c r="G35" s="110">
        <v>114</v>
      </c>
      <c r="H35" s="110">
        <v>0</v>
      </c>
      <c r="I35" s="125">
        <v>4</v>
      </c>
      <c r="J35" s="300"/>
      <c r="K35" s="301"/>
      <c r="L35" s="301"/>
      <c r="M35" s="300"/>
      <c r="N35" s="125"/>
      <c r="O35" s="125"/>
      <c r="P35" s="125"/>
      <c r="Q35" s="125"/>
      <c r="R35" s="125"/>
    </row>
    <row r="36" spans="2:18" ht="11.25" customHeight="1">
      <c r="B36" s="304"/>
      <c r="C36" s="304" t="s">
        <v>112</v>
      </c>
      <c r="D36" s="303"/>
      <c r="E36" s="109">
        <v>391</v>
      </c>
      <c r="F36" s="110">
        <v>252</v>
      </c>
      <c r="G36" s="110">
        <v>139</v>
      </c>
      <c r="H36" s="110">
        <v>0</v>
      </c>
      <c r="I36" s="125">
        <v>7</v>
      </c>
      <c r="J36" s="296"/>
      <c r="K36" s="301"/>
      <c r="L36" s="301"/>
      <c r="M36" s="300"/>
      <c r="N36" s="125"/>
      <c r="O36" s="125"/>
      <c r="P36" s="125"/>
      <c r="Q36" s="125"/>
      <c r="R36" s="125"/>
    </row>
    <row r="37" spans="2:18" ht="11.25" customHeight="1">
      <c r="B37" s="304"/>
      <c r="C37" s="304" t="s">
        <v>113</v>
      </c>
      <c r="D37" s="303"/>
      <c r="E37" s="109">
        <v>288</v>
      </c>
      <c r="F37" s="110">
        <v>224</v>
      </c>
      <c r="G37" s="110">
        <v>64</v>
      </c>
      <c r="H37" s="110">
        <v>0</v>
      </c>
      <c r="I37" s="125">
        <v>7</v>
      </c>
      <c r="J37" s="300"/>
      <c r="K37" s="301"/>
      <c r="L37" s="301"/>
      <c r="M37" s="300"/>
      <c r="N37" s="125"/>
      <c r="O37" s="125"/>
      <c r="P37" s="125"/>
      <c r="Q37" s="125"/>
      <c r="R37" s="125"/>
    </row>
    <row r="38" spans="2:18" ht="4.5" customHeight="1">
      <c r="B38" s="304"/>
      <c r="D38" s="303"/>
      <c r="E38" s="109"/>
      <c r="F38" s="110"/>
      <c r="G38" s="110"/>
      <c r="H38" s="110"/>
      <c r="I38" s="125"/>
      <c r="J38" s="300"/>
      <c r="K38" s="301"/>
      <c r="L38" s="301"/>
      <c r="M38" s="300"/>
      <c r="N38" s="125"/>
      <c r="O38" s="125"/>
      <c r="P38" s="125"/>
      <c r="Q38" s="125"/>
      <c r="R38" s="125"/>
    </row>
    <row r="39" spans="1:18" ht="11.25" customHeight="1">
      <c r="A39" s="99"/>
      <c r="B39" s="307" t="s">
        <v>118</v>
      </c>
      <c r="C39" s="307"/>
      <c r="D39" s="303"/>
      <c r="E39" s="113">
        <v>696</v>
      </c>
      <c r="F39" s="103">
        <v>244</v>
      </c>
      <c r="G39" s="103">
        <v>361</v>
      </c>
      <c r="H39" s="103">
        <v>91</v>
      </c>
      <c r="I39" s="122">
        <v>28</v>
      </c>
      <c r="J39" s="296"/>
      <c r="K39" s="301"/>
      <c r="L39" s="301"/>
      <c r="M39" s="300"/>
      <c r="N39" s="125"/>
      <c r="O39" s="125"/>
      <c r="P39" s="125"/>
      <c r="Q39" s="125"/>
      <c r="R39" s="125"/>
    </row>
    <row r="40" spans="2:18" ht="11.25" customHeight="1">
      <c r="B40" s="304"/>
      <c r="C40" s="304" t="s">
        <v>119</v>
      </c>
      <c r="D40" s="308"/>
      <c r="E40" s="109">
        <v>548</v>
      </c>
      <c r="F40" s="110">
        <v>244</v>
      </c>
      <c r="G40" s="110">
        <v>213</v>
      </c>
      <c r="H40" s="110">
        <v>91</v>
      </c>
      <c r="I40" s="125">
        <v>22</v>
      </c>
      <c r="J40" s="300"/>
      <c r="K40" s="301"/>
      <c r="L40" s="301"/>
      <c r="M40" s="300"/>
      <c r="N40" s="125"/>
      <c r="O40" s="125"/>
      <c r="P40" s="125"/>
      <c r="Q40" s="125"/>
      <c r="R40" s="125"/>
    </row>
    <row r="41" spans="2:18" ht="11.25" customHeight="1">
      <c r="B41" s="304"/>
      <c r="C41" s="304" t="s">
        <v>120</v>
      </c>
      <c r="D41" s="303"/>
      <c r="E41" s="109">
        <v>148</v>
      </c>
      <c r="F41" s="110">
        <v>0</v>
      </c>
      <c r="G41" s="110">
        <v>148</v>
      </c>
      <c r="H41" s="110">
        <v>0</v>
      </c>
      <c r="I41" s="125">
        <v>6</v>
      </c>
      <c r="J41" s="300"/>
      <c r="K41" s="301"/>
      <c r="L41" s="301"/>
      <c r="M41" s="300"/>
      <c r="N41" s="125"/>
      <c r="O41" s="125"/>
      <c r="P41" s="125"/>
      <c r="Q41" s="125"/>
      <c r="R41" s="125"/>
    </row>
    <row r="42" spans="2:18" ht="4.5" customHeight="1">
      <c r="B42" s="304"/>
      <c r="C42" s="304"/>
      <c r="D42" s="303"/>
      <c r="E42" s="109"/>
      <c r="F42" s="110"/>
      <c r="G42" s="110"/>
      <c r="H42" s="110"/>
      <c r="I42" s="125"/>
      <c r="J42" s="300"/>
      <c r="K42" s="301"/>
      <c r="L42" s="301"/>
      <c r="M42" s="300"/>
      <c r="N42" s="125"/>
      <c r="O42" s="125"/>
      <c r="P42" s="122"/>
      <c r="Q42" s="125"/>
      <c r="R42" s="125"/>
    </row>
    <row r="43" spans="1:18" ht="11.25" customHeight="1">
      <c r="A43" s="99"/>
      <c r="B43" s="307" t="s">
        <v>121</v>
      </c>
      <c r="C43" s="307"/>
      <c r="D43" s="303"/>
      <c r="E43" s="113">
        <v>662</v>
      </c>
      <c r="F43" s="103">
        <v>365</v>
      </c>
      <c r="G43" s="103">
        <v>286</v>
      </c>
      <c r="H43" s="103">
        <v>11</v>
      </c>
      <c r="I43" s="122">
        <v>18</v>
      </c>
      <c r="J43" s="300"/>
      <c r="K43" s="307"/>
      <c r="L43" s="307"/>
      <c r="M43" s="296"/>
      <c r="N43" s="122"/>
      <c r="O43" s="122"/>
      <c r="P43" s="122"/>
      <c r="Q43" s="122"/>
      <c r="R43" s="122"/>
    </row>
    <row r="44" spans="2:18" ht="11.25" customHeight="1">
      <c r="B44" s="304"/>
      <c r="C44" s="304" t="s">
        <v>122</v>
      </c>
      <c r="D44" s="303"/>
      <c r="E44" s="109">
        <v>463</v>
      </c>
      <c r="F44" s="110">
        <v>274</v>
      </c>
      <c r="G44" s="110">
        <v>178</v>
      </c>
      <c r="H44" s="110">
        <v>11</v>
      </c>
      <c r="I44" s="125">
        <v>10</v>
      </c>
      <c r="J44" s="300"/>
      <c r="K44" s="301"/>
      <c r="L44" s="301"/>
      <c r="M44" s="300"/>
      <c r="N44" s="125"/>
      <c r="O44" s="125"/>
      <c r="P44" s="125"/>
      <c r="Q44" s="125"/>
      <c r="R44" s="125"/>
    </row>
    <row r="45" spans="2:18" ht="11.25" customHeight="1">
      <c r="B45" s="304"/>
      <c r="C45" s="304" t="s">
        <v>123</v>
      </c>
      <c r="D45" s="295"/>
      <c r="E45" s="109">
        <v>199</v>
      </c>
      <c r="F45" s="110">
        <v>91</v>
      </c>
      <c r="G45" s="110">
        <v>108</v>
      </c>
      <c r="H45" s="110">
        <v>0</v>
      </c>
      <c r="I45" s="125">
        <v>8</v>
      </c>
      <c r="J45" s="300"/>
      <c r="K45" s="301"/>
      <c r="L45" s="301"/>
      <c r="M45" s="300"/>
      <c r="N45" s="125"/>
      <c r="O45" s="125"/>
      <c r="P45" s="125"/>
      <c r="Q45" s="125"/>
      <c r="R45" s="125"/>
    </row>
    <row r="46" spans="4:18" ht="4.5" customHeight="1">
      <c r="D46" s="303"/>
      <c r="E46" s="109"/>
      <c r="F46" s="110"/>
      <c r="G46" s="110"/>
      <c r="H46" s="110"/>
      <c r="I46" s="125"/>
      <c r="J46" s="300"/>
      <c r="K46" s="301"/>
      <c r="L46" s="301"/>
      <c r="M46" s="300"/>
      <c r="N46" s="125"/>
      <c r="O46" s="125"/>
      <c r="P46" s="125"/>
      <c r="Q46" s="125"/>
      <c r="R46" s="125"/>
    </row>
    <row r="47" spans="1:18" ht="11.25" customHeight="1">
      <c r="A47" s="99"/>
      <c r="B47" s="307" t="s">
        <v>124</v>
      </c>
      <c r="C47" s="307"/>
      <c r="D47" s="303"/>
      <c r="E47" s="113">
        <v>1142</v>
      </c>
      <c r="F47" s="103">
        <v>554</v>
      </c>
      <c r="G47" s="103">
        <v>177</v>
      </c>
      <c r="H47" s="103">
        <v>411</v>
      </c>
      <c r="I47" s="122">
        <v>41</v>
      </c>
      <c r="J47" s="300"/>
      <c r="K47" s="301"/>
      <c r="L47" s="301"/>
      <c r="M47" s="300"/>
      <c r="N47" s="125"/>
      <c r="O47" s="125"/>
      <c r="P47" s="125"/>
      <c r="Q47" s="125"/>
      <c r="R47" s="125"/>
    </row>
    <row r="48" spans="2:18" ht="11.25" customHeight="1">
      <c r="B48" s="304"/>
      <c r="C48" s="304" t="s">
        <v>125</v>
      </c>
      <c r="D48" s="303"/>
      <c r="E48" s="109">
        <v>459</v>
      </c>
      <c r="F48" s="110">
        <v>242</v>
      </c>
      <c r="G48" s="110">
        <v>16</v>
      </c>
      <c r="H48" s="110">
        <v>201</v>
      </c>
      <c r="I48" s="125">
        <v>17</v>
      </c>
      <c r="J48" s="300"/>
      <c r="K48" s="301"/>
      <c r="L48" s="301"/>
      <c r="M48" s="300"/>
      <c r="N48" s="125"/>
      <c r="O48" s="125"/>
      <c r="P48" s="125"/>
      <c r="Q48" s="125"/>
      <c r="R48" s="125"/>
    </row>
    <row r="49" spans="2:18" ht="11.25" customHeight="1">
      <c r="B49" s="304"/>
      <c r="C49" s="304" t="s">
        <v>126</v>
      </c>
      <c r="D49" s="295"/>
      <c r="E49" s="109">
        <v>166</v>
      </c>
      <c r="F49" s="110">
        <v>27</v>
      </c>
      <c r="G49" s="110">
        <v>44</v>
      </c>
      <c r="H49" s="110">
        <v>95</v>
      </c>
      <c r="I49" s="125">
        <v>18</v>
      </c>
      <c r="J49" s="300"/>
      <c r="K49" s="301"/>
      <c r="L49" s="301"/>
      <c r="M49" s="300"/>
      <c r="N49" s="125"/>
      <c r="O49" s="125"/>
      <c r="P49" s="125"/>
      <c r="Q49" s="125"/>
      <c r="R49" s="125"/>
    </row>
    <row r="50" spans="2:18" ht="11.25" customHeight="1">
      <c r="B50" s="304"/>
      <c r="C50" s="304" t="s">
        <v>127</v>
      </c>
      <c r="D50" s="303"/>
      <c r="E50" s="109">
        <v>395</v>
      </c>
      <c r="F50" s="110">
        <v>215</v>
      </c>
      <c r="G50" s="110">
        <v>80</v>
      </c>
      <c r="H50" s="110">
        <v>100</v>
      </c>
      <c r="I50" s="125">
        <v>5</v>
      </c>
      <c r="J50" s="300"/>
      <c r="K50" s="301"/>
      <c r="L50" s="301"/>
      <c r="M50" s="300"/>
      <c r="N50" s="125"/>
      <c r="O50" s="125"/>
      <c r="P50" s="125"/>
      <c r="Q50" s="125"/>
      <c r="R50" s="125"/>
    </row>
    <row r="51" spans="2:18" ht="11.25" customHeight="1">
      <c r="B51" s="304"/>
      <c r="C51" s="304" t="s">
        <v>128</v>
      </c>
      <c r="D51" s="303"/>
      <c r="E51" s="109">
        <v>122</v>
      </c>
      <c r="F51" s="110">
        <v>70</v>
      </c>
      <c r="G51" s="110">
        <v>37</v>
      </c>
      <c r="H51" s="110">
        <v>15</v>
      </c>
      <c r="I51" s="125">
        <v>1</v>
      </c>
      <c r="J51" s="300"/>
      <c r="K51" s="301"/>
      <c r="L51" s="301"/>
      <c r="M51" s="300"/>
      <c r="N51" s="125"/>
      <c r="O51" s="125"/>
      <c r="P51" s="125"/>
      <c r="Q51" s="125"/>
      <c r="R51" s="125"/>
    </row>
    <row r="52" spans="2:18" ht="4.5" customHeight="1">
      <c r="B52" s="304"/>
      <c r="C52" s="304"/>
      <c r="D52" s="303"/>
      <c r="E52" s="109"/>
      <c r="F52" s="110"/>
      <c r="G52" s="110"/>
      <c r="H52" s="110"/>
      <c r="I52" s="125"/>
      <c r="J52" s="296"/>
      <c r="K52" s="301"/>
      <c r="L52" s="301"/>
      <c r="M52" s="300"/>
      <c r="N52" s="125"/>
      <c r="O52" s="125"/>
      <c r="P52" s="122"/>
      <c r="Q52" s="125"/>
      <c r="R52" s="125"/>
    </row>
    <row r="53" spans="1:18" ht="11.25" customHeight="1">
      <c r="A53" s="99"/>
      <c r="B53" s="307" t="s">
        <v>129</v>
      </c>
      <c r="C53" s="307"/>
      <c r="D53" s="295"/>
      <c r="E53" s="113">
        <v>2923</v>
      </c>
      <c r="F53" s="103">
        <v>2282</v>
      </c>
      <c r="G53" s="103">
        <v>540</v>
      </c>
      <c r="H53" s="103">
        <v>101</v>
      </c>
      <c r="I53" s="122">
        <v>49</v>
      </c>
      <c r="J53" s="300"/>
      <c r="K53" s="297"/>
      <c r="L53" s="297"/>
      <c r="M53" s="298"/>
      <c r="N53" s="125"/>
      <c r="O53" s="125"/>
      <c r="P53" s="125"/>
      <c r="Q53" s="125"/>
      <c r="R53" s="125"/>
    </row>
    <row r="54" spans="2:18" ht="11.25" customHeight="1">
      <c r="B54" s="304"/>
      <c r="C54" s="304" t="s">
        <v>301</v>
      </c>
      <c r="D54" s="304"/>
      <c r="E54" s="109">
        <v>1198</v>
      </c>
      <c r="F54" s="110">
        <v>867</v>
      </c>
      <c r="G54" s="110">
        <v>331</v>
      </c>
      <c r="H54" s="110">
        <v>0</v>
      </c>
      <c r="I54" s="125">
        <v>35</v>
      </c>
      <c r="J54" s="300"/>
      <c r="K54" s="301"/>
      <c r="L54" s="301"/>
      <c r="M54" s="300"/>
      <c r="N54" s="125"/>
      <c r="O54" s="125"/>
      <c r="P54" s="125"/>
      <c r="Q54" s="125"/>
      <c r="R54" s="125"/>
    </row>
    <row r="55" spans="3:18" ht="11.25" customHeight="1">
      <c r="C55" s="304" t="s">
        <v>132</v>
      </c>
      <c r="D55" s="303"/>
      <c r="E55" s="109">
        <v>915</v>
      </c>
      <c r="F55" s="110">
        <v>788</v>
      </c>
      <c r="G55" s="110">
        <v>30</v>
      </c>
      <c r="H55" s="110">
        <v>97</v>
      </c>
      <c r="I55" s="125">
        <v>8</v>
      </c>
      <c r="J55" s="300"/>
      <c r="K55" s="301"/>
      <c r="L55" s="301"/>
      <c r="M55" s="300"/>
      <c r="N55" s="125"/>
      <c r="O55" s="125"/>
      <c r="P55" s="125"/>
      <c r="Q55" s="125"/>
      <c r="R55" s="125"/>
    </row>
    <row r="56" spans="3:18" ht="11.25" customHeight="1">
      <c r="C56" s="304" t="s">
        <v>133</v>
      </c>
      <c r="D56" s="303"/>
      <c r="E56" s="109">
        <v>810</v>
      </c>
      <c r="F56" s="110">
        <v>627</v>
      </c>
      <c r="G56" s="110">
        <v>179</v>
      </c>
      <c r="H56" s="110">
        <v>4</v>
      </c>
      <c r="I56" s="125">
        <v>6</v>
      </c>
      <c r="J56" s="300"/>
      <c r="K56" s="301"/>
      <c r="L56" s="301"/>
      <c r="M56" s="300"/>
      <c r="N56" s="125"/>
      <c r="O56" s="125"/>
      <c r="P56" s="125"/>
      <c r="Q56" s="125"/>
      <c r="R56" s="125"/>
    </row>
    <row r="57" spans="4:18" ht="4.5" customHeight="1">
      <c r="D57" s="303"/>
      <c r="E57" s="109"/>
      <c r="F57" s="110"/>
      <c r="G57" s="110"/>
      <c r="H57" s="110"/>
      <c r="I57" s="125"/>
      <c r="J57" s="300"/>
      <c r="K57" s="301"/>
      <c r="L57" s="301"/>
      <c r="M57" s="300"/>
      <c r="N57" s="125"/>
      <c r="O57" s="125"/>
      <c r="P57" s="125"/>
      <c r="Q57" s="125"/>
      <c r="R57" s="125"/>
    </row>
    <row r="58" spans="2:18" ht="11.25" customHeight="1">
      <c r="B58" s="307" t="s">
        <v>138</v>
      </c>
      <c r="C58" s="307"/>
      <c r="D58" s="295"/>
      <c r="E58" s="113">
        <v>708</v>
      </c>
      <c r="F58" s="103">
        <v>579</v>
      </c>
      <c r="G58" s="103">
        <v>8</v>
      </c>
      <c r="H58" s="103">
        <v>121</v>
      </c>
      <c r="I58" s="122">
        <v>8</v>
      </c>
      <c r="J58" s="300"/>
      <c r="K58" s="301"/>
      <c r="L58" s="301"/>
      <c r="M58" s="300"/>
      <c r="N58" s="125"/>
      <c r="O58" s="125"/>
      <c r="P58" s="125"/>
      <c r="Q58" s="125"/>
      <c r="R58" s="125"/>
    </row>
    <row r="59" spans="2:18" ht="10.5" customHeight="1">
      <c r="B59" s="304"/>
      <c r="C59" s="304" t="s">
        <v>139</v>
      </c>
      <c r="D59" s="303"/>
      <c r="E59" s="109">
        <v>708</v>
      </c>
      <c r="F59" s="110">
        <v>579</v>
      </c>
      <c r="G59" s="110">
        <v>8</v>
      </c>
      <c r="H59" s="110">
        <v>121</v>
      </c>
      <c r="I59" s="125">
        <v>8</v>
      </c>
      <c r="J59" s="296"/>
      <c r="K59" s="301"/>
      <c r="L59" s="301"/>
      <c r="M59" s="300"/>
      <c r="N59" s="125"/>
      <c r="O59" s="125"/>
      <c r="P59" s="125"/>
      <c r="Q59" s="125"/>
      <c r="R59" s="125"/>
    </row>
    <row r="60" spans="2:18" ht="4.5" customHeight="1">
      <c r="B60" s="304"/>
      <c r="C60" s="304"/>
      <c r="D60" s="304"/>
      <c r="E60" s="109"/>
      <c r="F60" s="110"/>
      <c r="G60" s="110"/>
      <c r="H60" s="110"/>
      <c r="I60" s="125"/>
      <c r="J60" s="300"/>
      <c r="K60" s="301"/>
      <c r="L60" s="301"/>
      <c r="M60" s="300"/>
      <c r="N60" s="125"/>
      <c r="O60" s="125"/>
      <c r="P60" s="125"/>
      <c r="Q60" s="125"/>
      <c r="R60" s="125"/>
    </row>
    <row r="61" spans="2:18" ht="11.25" customHeight="1">
      <c r="B61" s="307" t="s">
        <v>148</v>
      </c>
      <c r="C61" s="307"/>
      <c r="D61" s="303"/>
      <c r="E61" s="113">
        <v>1445</v>
      </c>
      <c r="F61" s="103">
        <v>974</v>
      </c>
      <c r="G61" s="103">
        <v>470</v>
      </c>
      <c r="H61" s="103">
        <v>1</v>
      </c>
      <c r="I61" s="103">
        <v>207</v>
      </c>
      <c r="J61" s="300"/>
      <c r="K61" s="301"/>
      <c r="L61" s="301"/>
      <c r="M61" s="300"/>
      <c r="N61" s="125"/>
      <c r="O61" s="125"/>
      <c r="P61" s="125"/>
      <c r="Q61" s="125"/>
      <c r="R61" s="125"/>
    </row>
    <row r="62" spans="2:18" ht="11.25" customHeight="1">
      <c r="B62" s="304"/>
      <c r="C62" s="304" t="s">
        <v>149</v>
      </c>
      <c r="D62" s="303"/>
      <c r="E62" s="109">
        <v>289</v>
      </c>
      <c r="F62" s="110">
        <v>226</v>
      </c>
      <c r="G62" s="110">
        <v>63</v>
      </c>
      <c r="H62" s="110">
        <v>0</v>
      </c>
      <c r="I62" s="110">
        <v>0</v>
      </c>
      <c r="J62" s="300"/>
      <c r="K62" s="301"/>
      <c r="L62" s="301"/>
      <c r="M62" s="300"/>
      <c r="N62" s="125"/>
      <c r="O62" s="125"/>
      <c r="P62" s="125"/>
      <c r="Q62" s="125"/>
      <c r="R62" s="125"/>
    </row>
    <row r="63" spans="1:18" ht="11.25" customHeight="1">
      <c r="A63" s="99"/>
      <c r="B63" s="304"/>
      <c r="C63" s="304" t="s">
        <v>150</v>
      </c>
      <c r="D63" s="303"/>
      <c r="E63" s="109">
        <v>75</v>
      </c>
      <c r="F63" s="110">
        <v>46</v>
      </c>
      <c r="G63" s="110">
        <v>29</v>
      </c>
      <c r="H63" s="110">
        <v>0</v>
      </c>
      <c r="I63" s="110">
        <v>18</v>
      </c>
      <c r="J63" s="300"/>
      <c r="K63" s="301"/>
      <c r="L63" s="301"/>
      <c r="M63" s="300"/>
      <c r="N63" s="125"/>
      <c r="O63" s="125"/>
      <c r="P63" s="125"/>
      <c r="Q63" s="125"/>
      <c r="R63" s="125"/>
    </row>
    <row r="64" spans="2:18" ht="11.25" customHeight="1">
      <c r="B64" s="304"/>
      <c r="C64" s="304" t="s">
        <v>151</v>
      </c>
      <c r="D64" s="303"/>
      <c r="E64" s="109">
        <v>141</v>
      </c>
      <c r="F64" s="110">
        <v>94</v>
      </c>
      <c r="G64" s="110">
        <v>46</v>
      </c>
      <c r="H64" s="110">
        <v>1</v>
      </c>
      <c r="I64" s="110">
        <v>9</v>
      </c>
      <c r="J64" s="300"/>
      <c r="K64" s="301"/>
      <c r="L64" s="301"/>
      <c r="M64" s="300"/>
      <c r="N64" s="125"/>
      <c r="O64" s="125"/>
      <c r="P64" s="125"/>
      <c r="Q64" s="125"/>
      <c r="R64" s="125"/>
    </row>
    <row r="65" spans="2:18" ht="11.25" customHeight="1">
      <c r="B65" s="304"/>
      <c r="C65" s="304" t="s">
        <v>152</v>
      </c>
      <c r="D65" s="303"/>
      <c r="E65" s="109">
        <v>73</v>
      </c>
      <c r="F65" s="110">
        <v>17</v>
      </c>
      <c r="G65" s="110">
        <v>56</v>
      </c>
      <c r="H65" s="110">
        <v>0</v>
      </c>
      <c r="I65" s="110">
        <v>2</v>
      </c>
      <c r="J65" s="300"/>
      <c r="K65" s="301"/>
      <c r="L65" s="301"/>
      <c r="M65" s="300"/>
      <c r="N65" s="125"/>
      <c r="O65" s="125"/>
      <c r="P65" s="125"/>
      <c r="Q65" s="125"/>
      <c r="R65" s="125"/>
    </row>
    <row r="66" spans="2:18" ht="11.25" customHeight="1">
      <c r="B66" s="304"/>
      <c r="C66" s="304" t="s">
        <v>153</v>
      </c>
      <c r="D66" s="303"/>
      <c r="E66" s="109">
        <v>174</v>
      </c>
      <c r="F66" s="110">
        <v>49</v>
      </c>
      <c r="G66" s="110">
        <v>125</v>
      </c>
      <c r="H66" s="110">
        <v>0</v>
      </c>
      <c r="I66" s="110">
        <v>28</v>
      </c>
      <c r="J66" s="300"/>
      <c r="K66" s="301"/>
      <c r="L66" s="301"/>
      <c r="M66" s="300"/>
      <c r="N66" s="125"/>
      <c r="O66" s="125"/>
      <c r="P66" s="125"/>
      <c r="Q66" s="125"/>
      <c r="R66" s="125"/>
    </row>
    <row r="67" spans="2:18" ht="11.25" customHeight="1">
      <c r="B67" s="304"/>
      <c r="C67" s="304" t="s">
        <v>154</v>
      </c>
      <c r="D67" s="303"/>
      <c r="E67" s="109">
        <v>209</v>
      </c>
      <c r="F67" s="110">
        <v>96</v>
      </c>
      <c r="G67" s="110">
        <v>113</v>
      </c>
      <c r="H67" s="110">
        <v>0</v>
      </c>
      <c r="I67" s="110">
        <v>128</v>
      </c>
      <c r="J67" s="300"/>
      <c r="K67" s="301"/>
      <c r="L67" s="301"/>
      <c r="M67" s="300"/>
      <c r="N67" s="125"/>
      <c r="O67" s="125"/>
      <c r="P67" s="125"/>
      <c r="Q67" s="125"/>
      <c r="R67" s="125"/>
    </row>
    <row r="68" spans="2:18" ht="11.25" customHeight="1">
      <c r="B68" s="304"/>
      <c r="C68" s="304" t="s">
        <v>155</v>
      </c>
      <c r="D68" s="303"/>
      <c r="E68" s="109">
        <v>484</v>
      </c>
      <c r="F68" s="110">
        <v>446</v>
      </c>
      <c r="G68" s="110">
        <v>38</v>
      </c>
      <c r="H68" s="110">
        <v>0</v>
      </c>
      <c r="I68" s="110">
        <v>22</v>
      </c>
      <c r="J68" s="300"/>
      <c r="K68" s="301"/>
      <c r="L68" s="301"/>
      <c r="M68" s="300"/>
      <c r="N68" s="125"/>
      <c r="O68" s="125"/>
      <c r="P68" s="122"/>
      <c r="Q68" s="125"/>
      <c r="R68" s="125"/>
    </row>
    <row r="69" spans="2:18" ht="4.5" customHeight="1">
      <c r="B69" s="304"/>
      <c r="C69" s="304"/>
      <c r="D69" s="303"/>
      <c r="E69" s="109"/>
      <c r="F69" s="110"/>
      <c r="G69" s="110"/>
      <c r="H69" s="110"/>
      <c r="I69" s="125"/>
      <c r="J69" s="300"/>
      <c r="K69" s="301"/>
      <c r="L69" s="301"/>
      <c r="M69" s="300"/>
      <c r="N69" s="125"/>
      <c r="O69" s="125"/>
      <c r="P69" s="122"/>
      <c r="Q69" s="125"/>
      <c r="R69" s="125"/>
    </row>
    <row r="70" spans="2:18" ht="11.25" customHeight="1">
      <c r="B70" s="307" t="s">
        <v>156</v>
      </c>
      <c r="C70" s="307"/>
      <c r="D70" s="303"/>
      <c r="E70" s="113">
        <v>293</v>
      </c>
      <c r="F70" s="103">
        <v>139</v>
      </c>
      <c r="G70" s="103">
        <v>154</v>
      </c>
      <c r="H70" s="103">
        <v>0</v>
      </c>
      <c r="I70" s="103">
        <v>15</v>
      </c>
      <c r="J70" s="300"/>
      <c r="K70" s="301"/>
      <c r="L70" s="301"/>
      <c r="M70" s="300"/>
      <c r="N70" s="125"/>
      <c r="O70" s="125"/>
      <c r="P70" s="122"/>
      <c r="Q70" s="125"/>
      <c r="R70" s="125"/>
    </row>
    <row r="71" spans="2:18" ht="11.25" customHeight="1">
      <c r="B71" s="304"/>
      <c r="C71" s="304" t="s">
        <v>157</v>
      </c>
      <c r="D71" s="303"/>
      <c r="E71" s="109">
        <v>212</v>
      </c>
      <c r="F71" s="110">
        <v>84</v>
      </c>
      <c r="G71" s="110">
        <v>128</v>
      </c>
      <c r="H71" s="110">
        <v>0</v>
      </c>
      <c r="I71" s="110">
        <v>14</v>
      </c>
      <c r="J71" s="300"/>
      <c r="K71" s="301"/>
      <c r="L71" s="301"/>
      <c r="M71" s="300"/>
      <c r="N71" s="125"/>
      <c r="O71" s="125"/>
      <c r="P71" s="122"/>
      <c r="Q71" s="125"/>
      <c r="R71" s="125"/>
    </row>
    <row r="72" spans="2:18" ht="11.25" customHeight="1">
      <c r="B72" s="304"/>
      <c r="C72" s="304" t="s">
        <v>158</v>
      </c>
      <c r="D72" s="303"/>
      <c r="E72" s="109">
        <v>81</v>
      </c>
      <c r="F72" s="110">
        <v>55</v>
      </c>
      <c r="G72" s="110">
        <v>26</v>
      </c>
      <c r="H72" s="110">
        <v>0</v>
      </c>
      <c r="I72" s="110">
        <v>1</v>
      </c>
      <c r="J72" s="300"/>
      <c r="K72" s="301"/>
      <c r="L72" s="301"/>
      <c r="M72" s="300"/>
      <c r="N72" s="125"/>
      <c r="O72" s="125"/>
      <c r="P72" s="122"/>
      <c r="Q72" s="125"/>
      <c r="R72" s="125"/>
    </row>
    <row r="73" spans="2:18" ht="4.5" customHeight="1">
      <c r="B73" s="304"/>
      <c r="C73" s="304"/>
      <c r="D73" s="303"/>
      <c r="E73" s="109"/>
      <c r="F73" s="110"/>
      <c r="G73" s="103"/>
      <c r="H73" s="110"/>
      <c r="I73" s="110"/>
      <c r="J73" s="300"/>
      <c r="K73" s="301"/>
      <c r="L73" s="301"/>
      <c r="M73" s="300"/>
      <c r="N73" s="125"/>
      <c r="O73" s="125"/>
      <c r="P73" s="122"/>
      <c r="Q73" s="125"/>
      <c r="R73" s="125"/>
    </row>
    <row r="74" spans="2:18" ht="11.25" customHeight="1">
      <c r="B74" s="307" t="s">
        <v>159</v>
      </c>
      <c r="C74" s="307"/>
      <c r="D74" s="303"/>
      <c r="E74" s="113">
        <v>282</v>
      </c>
      <c r="F74" s="103">
        <v>250</v>
      </c>
      <c r="G74" s="103">
        <v>32</v>
      </c>
      <c r="H74" s="103">
        <v>0</v>
      </c>
      <c r="I74" s="103">
        <v>5</v>
      </c>
      <c r="J74" s="300"/>
      <c r="K74" s="301"/>
      <c r="L74" s="301"/>
      <c r="M74" s="300"/>
      <c r="N74" s="125"/>
      <c r="O74" s="125"/>
      <c r="P74" s="122"/>
      <c r="Q74" s="125"/>
      <c r="R74" s="125"/>
    </row>
    <row r="75" spans="2:18" ht="11.25" customHeight="1">
      <c r="B75" s="304"/>
      <c r="C75" s="304" t="s">
        <v>160</v>
      </c>
      <c r="D75" s="303"/>
      <c r="E75" s="109">
        <v>282</v>
      </c>
      <c r="F75" s="110">
        <v>250</v>
      </c>
      <c r="G75" s="110">
        <v>32</v>
      </c>
      <c r="H75" s="110">
        <v>0</v>
      </c>
      <c r="I75" s="110">
        <v>5</v>
      </c>
      <c r="J75" s="300"/>
      <c r="K75" s="301"/>
      <c r="L75" s="301"/>
      <c r="M75" s="300"/>
      <c r="N75" s="125"/>
      <c r="O75" s="125"/>
      <c r="P75" s="122"/>
      <c r="Q75" s="125"/>
      <c r="R75" s="125"/>
    </row>
    <row r="76" spans="2:18" ht="4.5" customHeight="1">
      <c r="B76" s="304"/>
      <c r="C76" s="304"/>
      <c r="D76" s="303"/>
      <c r="E76" s="109"/>
      <c r="F76" s="110"/>
      <c r="G76" s="110"/>
      <c r="H76" s="110"/>
      <c r="I76" s="125"/>
      <c r="J76" s="300"/>
      <c r="K76" s="301"/>
      <c r="L76" s="301"/>
      <c r="M76" s="300"/>
      <c r="N76" s="125"/>
      <c r="O76" s="125"/>
      <c r="P76" s="122"/>
      <c r="Q76" s="125"/>
      <c r="R76" s="125"/>
    </row>
    <row r="77" spans="2:18" ht="11.25" customHeight="1">
      <c r="B77" s="307" t="s">
        <v>169</v>
      </c>
      <c r="C77" s="307"/>
      <c r="D77" s="295"/>
      <c r="E77" s="113">
        <v>179</v>
      </c>
      <c r="F77" s="103">
        <v>128</v>
      </c>
      <c r="G77" s="103">
        <v>51</v>
      </c>
      <c r="H77" s="103">
        <v>0</v>
      </c>
      <c r="I77" s="103">
        <v>33</v>
      </c>
      <c r="J77" s="300"/>
      <c r="K77" s="301"/>
      <c r="L77" s="301"/>
      <c r="M77" s="300"/>
      <c r="N77" s="125"/>
      <c r="O77" s="125"/>
      <c r="P77" s="122"/>
      <c r="Q77" s="125"/>
      <c r="R77" s="125"/>
    </row>
    <row r="78" spans="2:18" ht="11.25" customHeight="1">
      <c r="B78" s="304"/>
      <c r="C78" s="304" t="s">
        <v>173</v>
      </c>
      <c r="D78" s="303"/>
      <c r="E78" s="109">
        <v>179</v>
      </c>
      <c r="F78" s="110">
        <v>128</v>
      </c>
      <c r="G78" s="110">
        <v>51</v>
      </c>
      <c r="H78" s="110">
        <v>0</v>
      </c>
      <c r="I78" s="110">
        <v>33</v>
      </c>
      <c r="J78" s="300"/>
      <c r="K78" s="301"/>
      <c r="L78" s="301"/>
      <c r="M78" s="300"/>
      <c r="N78" s="125"/>
      <c r="O78" s="125"/>
      <c r="P78" s="122"/>
      <c r="Q78" s="125"/>
      <c r="R78" s="125"/>
    </row>
    <row r="79" spans="5:18" ht="2.25" customHeight="1" thickBot="1">
      <c r="E79" s="114"/>
      <c r="I79" s="48"/>
      <c r="J79" s="2"/>
      <c r="K79" s="2"/>
      <c r="L79" s="2"/>
      <c r="M79" s="2"/>
      <c r="N79" s="2"/>
      <c r="O79" s="2"/>
      <c r="P79" s="2"/>
      <c r="Q79" s="2"/>
      <c r="R79" s="2"/>
    </row>
    <row r="80" spans="1:18" ht="13.5">
      <c r="A80" s="115" t="s">
        <v>74</v>
      </c>
      <c r="B80" s="116"/>
      <c r="C80" s="117"/>
      <c r="D80" s="117"/>
      <c r="E80" s="117"/>
      <c r="F80" s="117"/>
      <c r="G80" s="117"/>
      <c r="H80" s="117"/>
      <c r="I80" s="117"/>
      <c r="J80" s="2"/>
      <c r="K80" s="2"/>
      <c r="L80" s="2"/>
      <c r="M80" s="2"/>
      <c r="N80" s="2"/>
      <c r="O80" s="2"/>
      <c r="P80" s="2"/>
      <c r="Q80" s="2"/>
      <c r="R80" s="2"/>
    </row>
    <row r="82" ht="13.5">
      <c r="A82" s="84"/>
    </row>
  </sheetData>
  <sheetProtection/>
  <mergeCells count="20">
    <mergeCell ref="B74:C74"/>
    <mergeCell ref="B77:C77"/>
    <mergeCell ref="K43:L43"/>
    <mergeCell ref="B47:C47"/>
    <mergeCell ref="B53:C53"/>
    <mergeCell ref="B58:C58"/>
    <mergeCell ref="B61:C61"/>
    <mergeCell ref="B70:C70"/>
    <mergeCell ref="B6:C6"/>
    <mergeCell ref="B8:C8"/>
    <mergeCell ref="B10:C10"/>
    <mergeCell ref="B34:C34"/>
    <mergeCell ref="B39:C39"/>
    <mergeCell ref="B43:C43"/>
    <mergeCell ref="A3:D4"/>
    <mergeCell ref="E3:E4"/>
    <mergeCell ref="I3:I4"/>
    <mergeCell ref="J3:M4"/>
    <mergeCell ref="N3:N4"/>
    <mergeCell ref="R3:R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A1" sqref="A1:IV16384"/>
    </sheetView>
  </sheetViews>
  <sheetFormatPr defaultColWidth="9.00390625" defaultRowHeight="13.5"/>
  <cols>
    <col min="1" max="1" width="0.74609375" style="1" customWidth="1"/>
    <col min="2" max="2" width="6.25390625" style="1" customWidth="1"/>
    <col min="3" max="3" width="3.875" style="1" customWidth="1"/>
    <col min="4" max="4" width="0.875" style="1" customWidth="1"/>
    <col min="5" max="5" width="5.75390625" style="1" customWidth="1"/>
    <col min="6" max="6" width="0.6171875" style="1" customWidth="1"/>
    <col min="7" max="17" width="6.25390625" style="1" customWidth="1"/>
    <col min="18" max="16384" width="9.00390625" style="1" customWidth="1"/>
  </cols>
  <sheetData>
    <row r="1" ht="17.25">
      <c r="H1" s="83" t="s">
        <v>302</v>
      </c>
    </row>
    <row r="2" ht="17.25" customHeight="1">
      <c r="A2" s="84"/>
    </row>
    <row r="3" spans="1:15" ht="14.25" thickBot="1">
      <c r="A3" s="84" t="s">
        <v>303</v>
      </c>
      <c r="O3" s="84" t="s">
        <v>304</v>
      </c>
    </row>
    <row r="4" spans="1:17" ht="16.5" customHeight="1" thickTop="1">
      <c r="A4" s="131" t="s">
        <v>2</v>
      </c>
      <c r="B4" s="131"/>
      <c r="C4" s="131"/>
      <c r="D4" s="131"/>
      <c r="E4" s="131"/>
      <c r="F4" s="131"/>
      <c r="G4" s="132" t="s">
        <v>305</v>
      </c>
      <c r="H4" s="133"/>
      <c r="I4" s="132" t="s">
        <v>306</v>
      </c>
      <c r="J4" s="133"/>
      <c r="K4" s="133"/>
      <c r="L4" s="133"/>
      <c r="M4" s="133"/>
      <c r="N4" s="133"/>
      <c r="O4" s="133"/>
      <c r="P4" s="133"/>
      <c r="Q4" s="133"/>
    </row>
    <row r="5" spans="1:17" ht="16.5" customHeight="1">
      <c r="A5" s="309"/>
      <c r="B5" s="309"/>
      <c r="C5" s="309"/>
      <c r="D5" s="309"/>
      <c r="E5" s="309"/>
      <c r="F5" s="309"/>
      <c r="G5" s="310" t="s">
        <v>307</v>
      </c>
      <c r="H5" s="310" t="s">
        <v>308</v>
      </c>
      <c r="I5" s="311" t="s">
        <v>87</v>
      </c>
      <c r="J5" s="311" t="s">
        <v>309</v>
      </c>
      <c r="K5" s="309"/>
      <c r="L5" s="309"/>
      <c r="M5" s="309"/>
      <c r="N5" s="311" t="s">
        <v>310</v>
      </c>
      <c r="O5" s="309"/>
      <c r="P5" s="309"/>
      <c r="Q5" s="309"/>
    </row>
    <row r="6" spans="1:17" ht="16.5" customHeight="1">
      <c r="A6" s="136"/>
      <c r="B6" s="136"/>
      <c r="C6" s="136"/>
      <c r="D6" s="136"/>
      <c r="E6" s="136"/>
      <c r="F6" s="136"/>
      <c r="G6" s="164"/>
      <c r="H6" s="164"/>
      <c r="I6" s="139"/>
      <c r="J6" s="137"/>
      <c r="K6" s="312" t="s">
        <v>311</v>
      </c>
      <c r="L6" s="312" t="s">
        <v>312</v>
      </c>
      <c r="M6" s="313" t="s">
        <v>313</v>
      </c>
      <c r="N6" s="137"/>
      <c r="O6" s="312" t="s">
        <v>311</v>
      </c>
      <c r="P6" s="312" t="s">
        <v>312</v>
      </c>
      <c r="Q6" s="312" t="s">
        <v>313</v>
      </c>
    </row>
    <row r="7" ht="5.25" customHeight="1">
      <c r="G7" s="98"/>
    </row>
    <row r="8" spans="2:17" s="99" customFormat="1" ht="16.5" customHeight="1">
      <c r="B8" s="244" t="s">
        <v>314</v>
      </c>
      <c r="C8" s="244"/>
      <c r="D8" s="244"/>
      <c r="E8" s="244"/>
      <c r="G8" s="260" t="s">
        <v>315</v>
      </c>
      <c r="H8" s="314">
        <f>SUM(H9:H30)</f>
        <v>1918</v>
      </c>
      <c r="I8" s="314">
        <f aca="true" t="shared" si="0" ref="I8:I30">SUM(J8,N8)</f>
        <v>1450</v>
      </c>
      <c r="J8" s="314">
        <f aca="true" t="shared" si="1" ref="J8:Q8">SUM(J9:J30)</f>
        <v>81</v>
      </c>
      <c r="K8" s="314">
        <f t="shared" si="1"/>
        <v>20</v>
      </c>
      <c r="L8" s="314">
        <f t="shared" si="1"/>
        <v>11</v>
      </c>
      <c r="M8" s="314">
        <f t="shared" si="1"/>
        <v>50</v>
      </c>
      <c r="N8" s="314">
        <f t="shared" si="1"/>
        <v>1369</v>
      </c>
      <c r="O8" s="314">
        <f t="shared" si="1"/>
        <v>96</v>
      </c>
      <c r="P8" s="314">
        <f t="shared" si="1"/>
        <v>4</v>
      </c>
      <c r="Q8" s="314">
        <f t="shared" si="1"/>
        <v>1269</v>
      </c>
    </row>
    <row r="9" spans="2:17" ht="16.5" customHeight="1">
      <c r="B9" s="240" t="s">
        <v>316</v>
      </c>
      <c r="C9" s="240"/>
      <c r="D9" s="240"/>
      <c r="E9" s="240"/>
      <c r="G9" s="271" t="s">
        <v>317</v>
      </c>
      <c r="H9" s="315">
        <v>120</v>
      </c>
      <c r="I9" s="315">
        <f t="shared" si="0"/>
        <v>418</v>
      </c>
      <c r="J9" s="315">
        <f aca="true" t="shared" si="2" ref="J9:J30">SUM(K9:M9)</f>
        <v>22</v>
      </c>
      <c r="K9" s="315">
        <v>4</v>
      </c>
      <c r="L9" s="315">
        <v>1</v>
      </c>
      <c r="M9" s="315">
        <v>17</v>
      </c>
      <c r="N9" s="315">
        <f aca="true" t="shared" si="3" ref="N9:N30">SUM(O9:Q9)</f>
        <v>396</v>
      </c>
      <c r="O9" s="315">
        <v>19</v>
      </c>
      <c r="P9" s="315">
        <v>2</v>
      </c>
      <c r="Q9" s="315">
        <v>375</v>
      </c>
    </row>
    <row r="10" spans="2:17" ht="16.5" customHeight="1">
      <c r="B10" s="240" t="s">
        <v>242</v>
      </c>
      <c r="C10" s="240"/>
      <c r="D10" s="240"/>
      <c r="E10" s="240"/>
      <c r="G10" s="271" t="s">
        <v>318</v>
      </c>
      <c r="H10" s="315">
        <v>131</v>
      </c>
      <c r="I10" s="315">
        <f t="shared" si="0"/>
        <v>87</v>
      </c>
      <c r="J10" s="315">
        <f t="shared" si="2"/>
        <v>2</v>
      </c>
      <c r="K10" s="315">
        <v>0</v>
      </c>
      <c r="L10" s="315">
        <v>2</v>
      </c>
      <c r="M10" s="315">
        <v>0</v>
      </c>
      <c r="N10" s="315">
        <f t="shared" si="3"/>
        <v>85</v>
      </c>
      <c r="O10" s="315">
        <v>26</v>
      </c>
      <c r="P10" s="315">
        <v>1</v>
      </c>
      <c r="Q10" s="315">
        <v>58</v>
      </c>
    </row>
    <row r="11" spans="2:17" ht="16.5" customHeight="1">
      <c r="B11" s="240" t="s">
        <v>319</v>
      </c>
      <c r="C11" s="240"/>
      <c r="D11" s="240"/>
      <c r="E11" s="240"/>
      <c r="G11" s="271">
        <v>5</v>
      </c>
      <c r="H11" s="315">
        <v>78</v>
      </c>
      <c r="I11" s="315">
        <f t="shared" si="0"/>
        <v>60</v>
      </c>
      <c r="J11" s="315">
        <f t="shared" si="2"/>
        <v>3</v>
      </c>
      <c r="K11" s="315">
        <v>2</v>
      </c>
      <c r="L11" s="315">
        <v>0</v>
      </c>
      <c r="M11" s="315">
        <v>1</v>
      </c>
      <c r="N11" s="315">
        <f t="shared" si="3"/>
        <v>57</v>
      </c>
      <c r="O11" s="315">
        <v>2</v>
      </c>
      <c r="P11" s="315">
        <v>0</v>
      </c>
      <c r="Q11" s="315">
        <v>55</v>
      </c>
    </row>
    <row r="12" spans="2:17" ht="16.5" customHeight="1">
      <c r="B12" s="240" t="s">
        <v>320</v>
      </c>
      <c r="C12" s="240"/>
      <c r="D12" s="240"/>
      <c r="E12" s="240"/>
      <c r="G12" s="271" t="s">
        <v>321</v>
      </c>
      <c r="H12" s="315">
        <v>91</v>
      </c>
      <c r="I12" s="315">
        <f t="shared" si="0"/>
        <v>48</v>
      </c>
      <c r="J12" s="315">
        <f t="shared" si="2"/>
        <v>2</v>
      </c>
      <c r="K12" s="315">
        <v>1</v>
      </c>
      <c r="L12" s="315">
        <v>1</v>
      </c>
      <c r="M12" s="315">
        <v>0</v>
      </c>
      <c r="N12" s="315">
        <f t="shared" si="3"/>
        <v>46</v>
      </c>
      <c r="O12" s="315">
        <v>1</v>
      </c>
      <c r="P12" s="315">
        <v>0</v>
      </c>
      <c r="Q12" s="315">
        <v>45</v>
      </c>
    </row>
    <row r="13" spans="2:17" ht="16.5" customHeight="1">
      <c r="B13" s="240" t="s">
        <v>322</v>
      </c>
      <c r="C13" s="240"/>
      <c r="D13" s="240"/>
      <c r="E13" s="240"/>
      <c r="G13" s="271">
        <v>3</v>
      </c>
      <c r="H13" s="315">
        <v>47</v>
      </c>
      <c r="I13" s="315">
        <f t="shared" si="0"/>
        <v>28</v>
      </c>
      <c r="J13" s="315">
        <f t="shared" si="2"/>
        <v>2</v>
      </c>
      <c r="K13" s="315">
        <v>0</v>
      </c>
      <c r="L13" s="315">
        <v>1</v>
      </c>
      <c r="M13" s="315">
        <v>1</v>
      </c>
      <c r="N13" s="315">
        <f t="shared" si="3"/>
        <v>26</v>
      </c>
      <c r="O13" s="315">
        <v>0</v>
      </c>
      <c r="P13" s="315">
        <v>0</v>
      </c>
      <c r="Q13" s="315">
        <v>26</v>
      </c>
    </row>
    <row r="14" spans="2:17" ht="16.5" customHeight="1">
      <c r="B14" s="240" t="s">
        <v>323</v>
      </c>
      <c r="C14" s="240"/>
      <c r="D14" s="240"/>
      <c r="E14" s="240"/>
      <c r="G14" s="271" t="s">
        <v>324</v>
      </c>
      <c r="H14" s="315">
        <v>62</v>
      </c>
      <c r="I14" s="315">
        <f t="shared" si="0"/>
        <v>35</v>
      </c>
      <c r="J14" s="315">
        <f t="shared" si="2"/>
        <v>2</v>
      </c>
      <c r="K14" s="315">
        <v>1</v>
      </c>
      <c r="L14" s="315">
        <v>0</v>
      </c>
      <c r="M14" s="315">
        <v>1</v>
      </c>
      <c r="N14" s="315">
        <f t="shared" si="3"/>
        <v>33</v>
      </c>
      <c r="O14" s="315">
        <v>0</v>
      </c>
      <c r="P14" s="315">
        <v>0</v>
      </c>
      <c r="Q14" s="315">
        <v>33</v>
      </c>
    </row>
    <row r="15" spans="2:17" ht="16.5" customHeight="1">
      <c r="B15" s="240" t="s">
        <v>325</v>
      </c>
      <c r="C15" s="240"/>
      <c r="D15" s="240"/>
      <c r="E15" s="240"/>
      <c r="G15" s="271" t="s">
        <v>326</v>
      </c>
      <c r="H15" s="315">
        <v>77</v>
      </c>
      <c r="I15" s="315">
        <f t="shared" si="0"/>
        <v>28</v>
      </c>
      <c r="J15" s="315">
        <f t="shared" si="2"/>
        <v>2</v>
      </c>
      <c r="K15" s="315">
        <v>2</v>
      </c>
      <c r="L15" s="315">
        <v>0</v>
      </c>
      <c r="M15" s="315">
        <v>0</v>
      </c>
      <c r="N15" s="315">
        <f t="shared" si="3"/>
        <v>26</v>
      </c>
      <c r="O15" s="315">
        <v>5</v>
      </c>
      <c r="P15" s="315">
        <v>0</v>
      </c>
      <c r="Q15" s="315">
        <v>21</v>
      </c>
    </row>
    <row r="16" spans="2:17" ht="16.5" customHeight="1">
      <c r="B16" s="240" t="s">
        <v>327</v>
      </c>
      <c r="C16" s="240"/>
      <c r="D16" s="240"/>
      <c r="E16" s="240"/>
      <c r="G16" s="271" t="s">
        <v>324</v>
      </c>
      <c r="H16" s="315">
        <v>55</v>
      </c>
      <c r="I16" s="315">
        <f t="shared" si="0"/>
        <v>36</v>
      </c>
      <c r="J16" s="315">
        <f t="shared" si="2"/>
        <v>2</v>
      </c>
      <c r="K16" s="315">
        <v>1</v>
      </c>
      <c r="L16" s="315">
        <v>0</v>
      </c>
      <c r="M16" s="315">
        <v>1</v>
      </c>
      <c r="N16" s="315">
        <f t="shared" si="3"/>
        <v>34</v>
      </c>
      <c r="O16" s="315">
        <v>0</v>
      </c>
      <c r="P16" s="315">
        <v>0</v>
      </c>
      <c r="Q16" s="315">
        <v>34</v>
      </c>
    </row>
    <row r="17" spans="2:17" ht="16.5" customHeight="1">
      <c r="B17" s="240" t="s">
        <v>328</v>
      </c>
      <c r="C17" s="240"/>
      <c r="D17" s="240"/>
      <c r="E17" s="240"/>
      <c r="G17" s="271">
        <v>7</v>
      </c>
      <c r="H17" s="315">
        <v>128</v>
      </c>
      <c r="I17" s="315">
        <f t="shared" si="0"/>
        <v>95</v>
      </c>
      <c r="J17" s="315">
        <f t="shared" si="2"/>
        <v>4</v>
      </c>
      <c r="K17" s="315">
        <v>0</v>
      </c>
      <c r="L17" s="315">
        <v>1</v>
      </c>
      <c r="M17" s="315">
        <v>3</v>
      </c>
      <c r="N17" s="315">
        <f t="shared" si="3"/>
        <v>91</v>
      </c>
      <c r="O17" s="315">
        <v>2</v>
      </c>
      <c r="P17" s="315">
        <v>0</v>
      </c>
      <c r="Q17" s="315">
        <v>89</v>
      </c>
    </row>
    <row r="18" spans="2:17" ht="16.5" customHeight="1">
      <c r="B18" s="240" t="s">
        <v>329</v>
      </c>
      <c r="C18" s="240"/>
      <c r="D18" s="240"/>
      <c r="E18" s="240"/>
      <c r="G18" s="271">
        <v>3</v>
      </c>
      <c r="H18" s="315">
        <v>49</v>
      </c>
      <c r="I18" s="315">
        <f t="shared" si="0"/>
        <v>14</v>
      </c>
      <c r="J18" s="315">
        <f t="shared" si="2"/>
        <v>1</v>
      </c>
      <c r="K18" s="315">
        <v>0</v>
      </c>
      <c r="L18" s="315">
        <v>1</v>
      </c>
      <c r="M18" s="315">
        <v>0</v>
      </c>
      <c r="N18" s="315">
        <f t="shared" si="3"/>
        <v>13</v>
      </c>
      <c r="O18" s="315">
        <v>0</v>
      </c>
      <c r="P18" s="315">
        <v>0</v>
      </c>
      <c r="Q18" s="315">
        <v>13</v>
      </c>
    </row>
    <row r="19" spans="2:17" ht="16.5" customHeight="1">
      <c r="B19" s="240" t="s">
        <v>330</v>
      </c>
      <c r="C19" s="240"/>
      <c r="D19" s="240"/>
      <c r="E19" s="240"/>
      <c r="G19" s="271">
        <v>4</v>
      </c>
      <c r="H19" s="315">
        <v>65</v>
      </c>
      <c r="I19" s="315">
        <f t="shared" si="0"/>
        <v>21</v>
      </c>
      <c r="J19" s="315">
        <f t="shared" si="2"/>
        <v>1</v>
      </c>
      <c r="K19" s="315">
        <v>1</v>
      </c>
      <c r="L19" s="315">
        <v>0</v>
      </c>
      <c r="M19" s="315">
        <v>0</v>
      </c>
      <c r="N19" s="315">
        <f t="shared" si="3"/>
        <v>20</v>
      </c>
      <c r="O19" s="315">
        <v>10</v>
      </c>
      <c r="P19" s="315">
        <v>0</v>
      </c>
      <c r="Q19" s="315">
        <v>10</v>
      </c>
    </row>
    <row r="20" spans="2:17" ht="16.5" customHeight="1">
      <c r="B20" s="240" t="s">
        <v>331</v>
      </c>
      <c r="C20" s="240"/>
      <c r="D20" s="240"/>
      <c r="E20" s="240"/>
      <c r="G20" s="271" t="s">
        <v>332</v>
      </c>
      <c r="H20" s="315">
        <v>57</v>
      </c>
      <c r="I20" s="315">
        <f t="shared" si="0"/>
        <v>30</v>
      </c>
      <c r="J20" s="315">
        <f t="shared" si="2"/>
        <v>3</v>
      </c>
      <c r="K20" s="315">
        <v>2</v>
      </c>
      <c r="L20" s="315">
        <v>0</v>
      </c>
      <c r="M20" s="315">
        <v>1</v>
      </c>
      <c r="N20" s="315">
        <f t="shared" si="3"/>
        <v>27</v>
      </c>
      <c r="O20" s="315">
        <v>1</v>
      </c>
      <c r="P20" s="315">
        <v>0</v>
      </c>
      <c r="Q20" s="315">
        <v>26</v>
      </c>
    </row>
    <row r="21" spans="2:17" ht="16.5" customHeight="1">
      <c r="B21" s="240" t="s">
        <v>333</v>
      </c>
      <c r="C21" s="240"/>
      <c r="D21" s="240"/>
      <c r="E21" s="240"/>
      <c r="G21" s="271">
        <v>5</v>
      </c>
      <c r="H21" s="315">
        <v>82</v>
      </c>
      <c r="I21" s="315">
        <f t="shared" si="0"/>
        <v>26</v>
      </c>
      <c r="J21" s="315">
        <f t="shared" si="2"/>
        <v>2</v>
      </c>
      <c r="K21" s="315">
        <v>2</v>
      </c>
      <c r="L21" s="315">
        <v>0</v>
      </c>
      <c r="M21" s="315">
        <v>0</v>
      </c>
      <c r="N21" s="315">
        <f t="shared" si="3"/>
        <v>24</v>
      </c>
      <c r="O21" s="315">
        <v>6</v>
      </c>
      <c r="P21" s="315">
        <v>1</v>
      </c>
      <c r="Q21" s="315">
        <v>17</v>
      </c>
    </row>
    <row r="22" spans="2:17" ht="16.5" customHeight="1">
      <c r="B22" s="240" t="s">
        <v>247</v>
      </c>
      <c r="C22" s="240"/>
      <c r="D22" s="240"/>
      <c r="E22" s="240"/>
      <c r="G22" s="271" t="s">
        <v>324</v>
      </c>
      <c r="H22" s="315">
        <v>38</v>
      </c>
      <c r="I22" s="315">
        <f t="shared" si="0"/>
        <v>23</v>
      </c>
      <c r="J22" s="315">
        <f t="shared" si="2"/>
        <v>1</v>
      </c>
      <c r="K22" s="315">
        <v>0</v>
      </c>
      <c r="L22" s="315">
        <v>0</v>
      </c>
      <c r="M22" s="315">
        <v>1</v>
      </c>
      <c r="N22" s="315">
        <f t="shared" si="3"/>
        <v>22</v>
      </c>
      <c r="O22" s="315">
        <v>0</v>
      </c>
      <c r="P22" s="315">
        <v>0</v>
      </c>
      <c r="Q22" s="315">
        <v>22</v>
      </c>
    </row>
    <row r="23" spans="2:17" ht="16.5" customHeight="1">
      <c r="B23" s="240" t="s">
        <v>334</v>
      </c>
      <c r="C23" s="240"/>
      <c r="D23" s="240"/>
      <c r="E23" s="240"/>
      <c r="G23" s="271" t="s">
        <v>324</v>
      </c>
      <c r="H23" s="315">
        <v>57</v>
      </c>
      <c r="I23" s="315">
        <f t="shared" si="0"/>
        <v>33</v>
      </c>
      <c r="J23" s="315">
        <f t="shared" si="2"/>
        <v>1</v>
      </c>
      <c r="K23" s="315">
        <v>0</v>
      </c>
      <c r="L23" s="315">
        <v>1</v>
      </c>
      <c r="M23" s="315">
        <v>0</v>
      </c>
      <c r="N23" s="315">
        <f t="shared" si="3"/>
        <v>32</v>
      </c>
      <c r="O23" s="315">
        <v>0</v>
      </c>
      <c r="P23" s="315">
        <v>0</v>
      </c>
      <c r="Q23" s="315">
        <v>32</v>
      </c>
    </row>
    <row r="24" spans="2:17" ht="16.5" customHeight="1">
      <c r="B24" s="240" t="s">
        <v>335</v>
      </c>
      <c r="C24" s="240"/>
      <c r="D24" s="240"/>
      <c r="E24" s="240"/>
      <c r="G24" s="271" t="s">
        <v>336</v>
      </c>
      <c r="H24" s="315">
        <v>43</v>
      </c>
      <c r="I24" s="315">
        <f t="shared" si="0"/>
        <v>18</v>
      </c>
      <c r="J24" s="315">
        <f t="shared" si="2"/>
        <v>3</v>
      </c>
      <c r="K24" s="315">
        <v>1</v>
      </c>
      <c r="L24" s="315">
        <v>0</v>
      </c>
      <c r="M24" s="315">
        <v>2</v>
      </c>
      <c r="N24" s="315">
        <f t="shared" si="3"/>
        <v>15</v>
      </c>
      <c r="O24" s="315">
        <v>0</v>
      </c>
      <c r="P24" s="315">
        <v>0</v>
      </c>
      <c r="Q24" s="315">
        <v>15</v>
      </c>
    </row>
    <row r="25" spans="2:17" ht="16.5" customHeight="1">
      <c r="B25" s="240" t="s">
        <v>337</v>
      </c>
      <c r="C25" s="240"/>
      <c r="D25" s="240"/>
      <c r="E25" s="240"/>
      <c r="G25" s="271">
        <v>4</v>
      </c>
      <c r="H25" s="315">
        <v>77</v>
      </c>
      <c r="I25" s="315">
        <f t="shared" si="0"/>
        <v>40</v>
      </c>
      <c r="J25" s="315">
        <f t="shared" si="2"/>
        <v>1</v>
      </c>
      <c r="K25" s="315">
        <v>0</v>
      </c>
      <c r="L25" s="315">
        <v>0</v>
      </c>
      <c r="M25" s="315">
        <v>1</v>
      </c>
      <c r="N25" s="315">
        <f t="shared" si="3"/>
        <v>39</v>
      </c>
      <c r="O25" s="315">
        <v>3</v>
      </c>
      <c r="P25" s="315">
        <v>0</v>
      </c>
      <c r="Q25" s="315">
        <v>36</v>
      </c>
    </row>
    <row r="26" spans="2:17" ht="16.5" customHeight="1">
      <c r="B26" s="240" t="s">
        <v>338</v>
      </c>
      <c r="C26" s="240"/>
      <c r="D26" s="240"/>
      <c r="E26" s="240"/>
      <c r="G26" s="271" t="s">
        <v>332</v>
      </c>
      <c r="H26" s="315">
        <v>56</v>
      </c>
      <c r="I26" s="315">
        <f t="shared" si="0"/>
        <v>27</v>
      </c>
      <c r="J26" s="315">
        <f t="shared" si="2"/>
        <v>1</v>
      </c>
      <c r="K26" s="315">
        <v>0</v>
      </c>
      <c r="L26" s="315">
        <v>1</v>
      </c>
      <c r="M26" s="315">
        <v>0</v>
      </c>
      <c r="N26" s="315">
        <f t="shared" si="3"/>
        <v>26</v>
      </c>
      <c r="O26" s="315">
        <v>6</v>
      </c>
      <c r="P26" s="315">
        <v>0</v>
      </c>
      <c r="Q26" s="315">
        <v>20</v>
      </c>
    </row>
    <row r="27" spans="2:17" ht="16.5" customHeight="1">
      <c r="B27" s="240" t="s">
        <v>339</v>
      </c>
      <c r="C27" s="240"/>
      <c r="D27" s="240"/>
      <c r="E27" s="240"/>
      <c r="G27" s="271" t="s">
        <v>340</v>
      </c>
      <c r="H27" s="315">
        <v>209</v>
      </c>
      <c r="I27" s="315">
        <f t="shared" si="0"/>
        <v>114</v>
      </c>
      <c r="J27" s="315">
        <f t="shared" si="2"/>
        <v>11</v>
      </c>
      <c r="K27" s="315">
        <v>1</v>
      </c>
      <c r="L27" s="315">
        <v>1</v>
      </c>
      <c r="M27" s="315">
        <v>9</v>
      </c>
      <c r="N27" s="315">
        <f t="shared" si="3"/>
        <v>103</v>
      </c>
      <c r="O27" s="315">
        <v>0</v>
      </c>
      <c r="P27" s="315">
        <v>0</v>
      </c>
      <c r="Q27" s="315">
        <v>103</v>
      </c>
    </row>
    <row r="28" spans="2:17" ht="16.5" customHeight="1">
      <c r="B28" s="240" t="s">
        <v>341</v>
      </c>
      <c r="C28" s="240"/>
      <c r="D28" s="240"/>
      <c r="E28" s="240"/>
      <c r="G28" s="271" t="s">
        <v>342</v>
      </c>
      <c r="H28" s="315">
        <v>176</v>
      </c>
      <c r="I28" s="315">
        <f t="shared" si="0"/>
        <v>178</v>
      </c>
      <c r="J28" s="315">
        <f t="shared" si="2"/>
        <v>9</v>
      </c>
      <c r="K28" s="315">
        <v>1</v>
      </c>
      <c r="L28" s="315">
        <v>0</v>
      </c>
      <c r="M28" s="315">
        <v>8</v>
      </c>
      <c r="N28" s="315">
        <f t="shared" si="3"/>
        <v>169</v>
      </c>
      <c r="O28" s="315">
        <v>11</v>
      </c>
      <c r="P28" s="315">
        <v>0</v>
      </c>
      <c r="Q28" s="315">
        <v>158</v>
      </c>
    </row>
    <row r="29" spans="2:17" ht="16.5" customHeight="1">
      <c r="B29" s="240" t="s">
        <v>343</v>
      </c>
      <c r="C29" s="240"/>
      <c r="D29" s="240"/>
      <c r="E29" s="240"/>
      <c r="G29" s="271" t="s">
        <v>342</v>
      </c>
      <c r="H29" s="315">
        <v>136</v>
      </c>
      <c r="I29" s="315">
        <f t="shared" si="0"/>
        <v>56</v>
      </c>
      <c r="J29" s="315">
        <f t="shared" si="2"/>
        <v>4</v>
      </c>
      <c r="K29" s="315">
        <v>1</v>
      </c>
      <c r="L29" s="315">
        <v>1</v>
      </c>
      <c r="M29" s="315">
        <v>2</v>
      </c>
      <c r="N29" s="315">
        <f t="shared" si="3"/>
        <v>52</v>
      </c>
      <c r="O29" s="315">
        <v>4</v>
      </c>
      <c r="P29" s="315">
        <v>0</v>
      </c>
      <c r="Q29" s="315">
        <v>48</v>
      </c>
    </row>
    <row r="30" spans="2:17" ht="16.5" customHeight="1">
      <c r="B30" s="240" t="s">
        <v>344</v>
      </c>
      <c r="C30" s="240"/>
      <c r="D30" s="240"/>
      <c r="E30" s="240"/>
      <c r="G30" s="271" t="s">
        <v>324</v>
      </c>
      <c r="H30" s="315">
        <v>84</v>
      </c>
      <c r="I30" s="315">
        <f t="shared" si="0"/>
        <v>35</v>
      </c>
      <c r="J30" s="315">
        <f t="shared" si="2"/>
        <v>2</v>
      </c>
      <c r="K30" s="315">
        <v>0</v>
      </c>
      <c r="L30" s="315">
        <v>0</v>
      </c>
      <c r="M30" s="315">
        <v>2</v>
      </c>
      <c r="N30" s="315">
        <f t="shared" si="3"/>
        <v>33</v>
      </c>
      <c r="O30" s="315">
        <v>0</v>
      </c>
      <c r="P30" s="315">
        <v>0</v>
      </c>
      <c r="Q30" s="315">
        <v>33</v>
      </c>
    </row>
    <row r="31" ht="9" customHeight="1" thickBot="1">
      <c r="G31" s="114"/>
    </row>
    <row r="32" spans="1:17" ht="13.5">
      <c r="A32" s="115" t="s">
        <v>74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</row>
  </sheetData>
  <sheetProtection/>
  <mergeCells count="31">
    <mergeCell ref="B26:E26"/>
    <mergeCell ref="B27:E27"/>
    <mergeCell ref="B28:E28"/>
    <mergeCell ref="B29:E29"/>
    <mergeCell ref="B30:E30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4:F6"/>
    <mergeCell ref="G4:H4"/>
    <mergeCell ref="I4:Q4"/>
    <mergeCell ref="G5:G6"/>
    <mergeCell ref="H5:H6"/>
    <mergeCell ref="I5:I6"/>
    <mergeCell ref="J5:M5"/>
    <mergeCell ref="N5:Q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1.00390625" style="1" customWidth="1"/>
    <col min="2" max="2" width="2.00390625" style="1" customWidth="1"/>
    <col min="3" max="3" width="8.375" style="1" customWidth="1"/>
    <col min="4" max="4" width="2.375" style="1" customWidth="1"/>
    <col min="5" max="5" width="1.00390625" style="1" customWidth="1"/>
    <col min="6" max="17" width="6.00390625" style="1" customWidth="1"/>
    <col min="18" max="16384" width="9.00390625" style="1" customWidth="1"/>
  </cols>
  <sheetData>
    <row r="1" ht="17.25">
      <c r="F1" s="83" t="s">
        <v>345</v>
      </c>
    </row>
    <row r="2" spans="1:15" ht="20.25" customHeight="1" thickBot="1">
      <c r="A2" s="84" t="s">
        <v>276</v>
      </c>
      <c r="O2" s="84" t="s">
        <v>346</v>
      </c>
    </row>
    <row r="3" spans="1:17" ht="18" customHeight="1" thickTop="1">
      <c r="A3" s="280" t="s">
        <v>2</v>
      </c>
      <c r="B3" s="280"/>
      <c r="C3" s="280"/>
      <c r="D3" s="280"/>
      <c r="E3" s="280"/>
      <c r="F3" s="282" t="s">
        <v>87</v>
      </c>
      <c r="G3" s="280"/>
      <c r="H3" s="316"/>
      <c r="I3" s="282" t="s">
        <v>80</v>
      </c>
      <c r="J3" s="280"/>
      <c r="K3" s="316"/>
      <c r="L3" s="282" t="s">
        <v>347</v>
      </c>
      <c r="M3" s="280"/>
      <c r="N3" s="316"/>
      <c r="O3" s="282" t="s">
        <v>348</v>
      </c>
      <c r="P3" s="280"/>
      <c r="Q3" s="280"/>
    </row>
    <row r="4" spans="1:17" ht="18" customHeight="1">
      <c r="A4" s="317"/>
      <c r="B4" s="317"/>
      <c r="C4" s="317"/>
      <c r="D4" s="317"/>
      <c r="E4" s="317"/>
      <c r="F4" s="318"/>
      <c r="G4" s="319" t="s">
        <v>349</v>
      </c>
      <c r="H4" s="320" t="s">
        <v>350</v>
      </c>
      <c r="I4" s="318"/>
      <c r="J4" s="319" t="s">
        <v>349</v>
      </c>
      <c r="K4" s="319" t="s">
        <v>350</v>
      </c>
      <c r="L4" s="318"/>
      <c r="M4" s="319" t="s">
        <v>349</v>
      </c>
      <c r="N4" s="319" t="s">
        <v>350</v>
      </c>
      <c r="O4" s="318"/>
      <c r="P4" s="289" t="s">
        <v>349</v>
      </c>
      <c r="Q4" s="321" t="s">
        <v>350</v>
      </c>
    </row>
    <row r="5" ht="5.25" customHeight="1">
      <c r="F5" s="98"/>
    </row>
    <row r="6" spans="2:17" s="99" customFormat="1" ht="19.5" customHeight="1">
      <c r="B6" s="244" t="s">
        <v>87</v>
      </c>
      <c r="C6" s="244"/>
      <c r="D6" s="244"/>
      <c r="F6" s="322">
        <f>SUM(G6,H6)</f>
        <v>20179</v>
      </c>
      <c r="G6" s="323">
        <f>SUM(J6,M6,P6)</f>
        <v>10370</v>
      </c>
      <c r="H6" s="323">
        <f>SUM(K6,N6,Q6)</f>
        <v>9809</v>
      </c>
      <c r="I6" s="323">
        <f>SUM(J6:K6)</f>
        <v>194</v>
      </c>
      <c r="J6" s="323">
        <f>SUM(J8:J24)</f>
        <v>124</v>
      </c>
      <c r="K6" s="323">
        <f>SUM(K8:K24)</f>
        <v>70</v>
      </c>
      <c r="L6" s="323">
        <f>SUM(M6:N6)</f>
        <v>1353</v>
      </c>
      <c r="M6" s="323">
        <f>SUM(M8:M24)</f>
        <v>784</v>
      </c>
      <c r="N6" s="323">
        <f>SUM(N8:N24)</f>
        <v>569</v>
      </c>
      <c r="O6" s="323">
        <f>SUM(P6:Q6)</f>
        <v>18632</v>
      </c>
      <c r="P6" s="323">
        <f>SUM(P8:P24)</f>
        <v>9462</v>
      </c>
      <c r="Q6" s="323">
        <f>SUM(Q8:Q24)</f>
        <v>9170</v>
      </c>
    </row>
    <row r="7" spans="1:17" ht="19.5" customHeight="1">
      <c r="A7" s="2"/>
      <c r="F7" s="324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</row>
    <row r="8" spans="1:17" ht="19.5" customHeight="1">
      <c r="A8" s="326">
        <f>SUM(C8,E8,G8)</f>
        <v>198</v>
      </c>
      <c r="C8" s="140" t="s">
        <v>351</v>
      </c>
      <c r="D8" s="140" t="s">
        <v>352</v>
      </c>
      <c r="F8" s="327">
        <f aca="true" t="shared" si="0" ref="F8:H24">SUM(I8,L8,O8)</f>
        <v>345</v>
      </c>
      <c r="G8" s="328">
        <f t="shared" si="0"/>
        <v>198</v>
      </c>
      <c r="H8" s="328">
        <f t="shared" si="0"/>
        <v>147</v>
      </c>
      <c r="I8" s="328">
        <f aca="true" t="shared" si="1" ref="I8:I24">SUM(J8:K8)</f>
        <v>1</v>
      </c>
      <c r="J8" s="329">
        <v>1</v>
      </c>
      <c r="K8" s="329">
        <v>0</v>
      </c>
      <c r="L8" s="328">
        <f aca="true" t="shared" si="2" ref="L8:L24">SUM(M8:N8)</f>
        <v>9</v>
      </c>
      <c r="M8" s="328">
        <v>6</v>
      </c>
      <c r="N8" s="328">
        <v>3</v>
      </c>
      <c r="O8" s="328">
        <f aca="true" t="shared" si="3" ref="O8:O25">SUM(P8:Q8)</f>
        <v>335</v>
      </c>
      <c r="P8" s="328">
        <v>191</v>
      </c>
      <c r="Q8" s="328">
        <v>144</v>
      </c>
    </row>
    <row r="9" spans="3:17" ht="19.5" customHeight="1">
      <c r="C9" s="140" t="s">
        <v>353</v>
      </c>
      <c r="D9" s="140"/>
      <c r="F9" s="327">
        <f t="shared" si="0"/>
        <v>570</v>
      </c>
      <c r="G9" s="328">
        <f t="shared" si="0"/>
        <v>370</v>
      </c>
      <c r="H9" s="328">
        <f t="shared" si="0"/>
        <v>200</v>
      </c>
      <c r="I9" s="328">
        <f t="shared" si="1"/>
        <v>2</v>
      </c>
      <c r="J9" s="329">
        <v>2</v>
      </c>
      <c r="K9" s="329">
        <v>0</v>
      </c>
      <c r="L9" s="328">
        <f t="shared" si="2"/>
        <v>41</v>
      </c>
      <c r="M9" s="328">
        <v>33</v>
      </c>
      <c r="N9" s="328">
        <v>8</v>
      </c>
      <c r="O9" s="328">
        <f t="shared" si="3"/>
        <v>527</v>
      </c>
      <c r="P9" s="328">
        <v>335</v>
      </c>
      <c r="Q9" s="328">
        <v>192</v>
      </c>
    </row>
    <row r="10" spans="3:17" ht="19.5" customHeight="1">
      <c r="C10" s="140" t="s">
        <v>354</v>
      </c>
      <c r="D10" s="140"/>
      <c r="F10" s="327">
        <f t="shared" si="0"/>
        <v>557</v>
      </c>
      <c r="G10" s="328">
        <f t="shared" si="0"/>
        <v>305</v>
      </c>
      <c r="H10" s="328">
        <f t="shared" si="0"/>
        <v>252</v>
      </c>
      <c r="I10" s="328">
        <f t="shared" si="1"/>
        <v>1</v>
      </c>
      <c r="J10" s="329">
        <v>1</v>
      </c>
      <c r="K10" s="329">
        <v>0</v>
      </c>
      <c r="L10" s="328">
        <f t="shared" si="2"/>
        <v>37</v>
      </c>
      <c r="M10" s="328">
        <v>22</v>
      </c>
      <c r="N10" s="328">
        <v>15</v>
      </c>
      <c r="O10" s="328">
        <f t="shared" si="3"/>
        <v>519</v>
      </c>
      <c r="P10" s="328">
        <v>282</v>
      </c>
      <c r="Q10" s="328">
        <v>237</v>
      </c>
    </row>
    <row r="11" spans="3:17" ht="19.5" customHeight="1">
      <c r="C11" s="140" t="s">
        <v>355</v>
      </c>
      <c r="D11" s="140"/>
      <c r="F11" s="327">
        <f t="shared" si="0"/>
        <v>1601</v>
      </c>
      <c r="G11" s="328">
        <f t="shared" si="0"/>
        <v>915</v>
      </c>
      <c r="H11" s="328">
        <f t="shared" si="0"/>
        <v>686</v>
      </c>
      <c r="I11" s="328">
        <f t="shared" si="1"/>
        <v>10</v>
      </c>
      <c r="J11" s="328">
        <v>7</v>
      </c>
      <c r="K11" s="328">
        <v>3</v>
      </c>
      <c r="L11" s="328">
        <f t="shared" si="2"/>
        <v>135</v>
      </c>
      <c r="M11" s="328">
        <v>98</v>
      </c>
      <c r="N11" s="328">
        <v>37</v>
      </c>
      <c r="O11" s="328">
        <f t="shared" si="3"/>
        <v>1456</v>
      </c>
      <c r="P11" s="328">
        <v>810</v>
      </c>
      <c r="Q11" s="328">
        <v>646</v>
      </c>
    </row>
    <row r="12" spans="3:17" ht="19.5" customHeight="1">
      <c r="C12" s="140" t="s">
        <v>356</v>
      </c>
      <c r="D12" s="140"/>
      <c r="F12" s="327">
        <f t="shared" si="0"/>
        <v>2585</v>
      </c>
      <c r="G12" s="328">
        <f t="shared" si="0"/>
        <v>1380</v>
      </c>
      <c r="H12" s="328">
        <f t="shared" si="0"/>
        <v>1205</v>
      </c>
      <c r="I12" s="328">
        <f t="shared" si="1"/>
        <v>10</v>
      </c>
      <c r="J12" s="328">
        <v>9</v>
      </c>
      <c r="K12" s="328">
        <v>1</v>
      </c>
      <c r="L12" s="328">
        <f t="shared" si="2"/>
        <v>116</v>
      </c>
      <c r="M12" s="328">
        <v>80</v>
      </c>
      <c r="N12" s="328">
        <v>36</v>
      </c>
      <c r="O12" s="328">
        <f t="shared" si="3"/>
        <v>2459</v>
      </c>
      <c r="P12" s="328">
        <v>1291</v>
      </c>
      <c r="Q12" s="328">
        <v>1168</v>
      </c>
    </row>
    <row r="13" spans="3:17" ht="19.5" customHeight="1">
      <c r="C13" s="140" t="s">
        <v>357</v>
      </c>
      <c r="D13" s="140"/>
      <c r="F13" s="327">
        <f t="shared" si="0"/>
        <v>2255</v>
      </c>
      <c r="G13" s="328">
        <f t="shared" si="0"/>
        <v>1275</v>
      </c>
      <c r="H13" s="328">
        <f t="shared" si="0"/>
        <v>980</v>
      </c>
      <c r="I13" s="328">
        <f t="shared" si="1"/>
        <v>10</v>
      </c>
      <c r="J13" s="328">
        <v>9</v>
      </c>
      <c r="K13" s="329">
        <v>1</v>
      </c>
      <c r="L13" s="328">
        <f t="shared" si="2"/>
        <v>91</v>
      </c>
      <c r="M13" s="328">
        <v>69</v>
      </c>
      <c r="N13" s="328">
        <v>22</v>
      </c>
      <c r="O13" s="328">
        <f t="shared" si="3"/>
        <v>2154</v>
      </c>
      <c r="P13" s="328">
        <v>1197</v>
      </c>
      <c r="Q13" s="328">
        <v>957</v>
      </c>
    </row>
    <row r="14" spans="3:17" ht="19.5" customHeight="1">
      <c r="C14" s="140" t="s">
        <v>358</v>
      </c>
      <c r="D14" s="140"/>
      <c r="F14" s="327">
        <f t="shared" si="0"/>
        <v>2055</v>
      </c>
      <c r="G14" s="328">
        <f t="shared" si="0"/>
        <v>1101</v>
      </c>
      <c r="H14" s="328">
        <f t="shared" si="0"/>
        <v>954</v>
      </c>
      <c r="I14" s="328">
        <f t="shared" si="1"/>
        <v>6</v>
      </c>
      <c r="J14" s="328">
        <v>6</v>
      </c>
      <c r="K14" s="328">
        <v>0</v>
      </c>
      <c r="L14" s="328">
        <f t="shared" si="2"/>
        <v>80</v>
      </c>
      <c r="M14" s="328">
        <v>59</v>
      </c>
      <c r="N14" s="328">
        <v>21</v>
      </c>
      <c r="O14" s="328">
        <f t="shared" si="3"/>
        <v>1969</v>
      </c>
      <c r="P14" s="328">
        <v>1036</v>
      </c>
      <c r="Q14" s="328">
        <v>933</v>
      </c>
    </row>
    <row r="15" spans="3:17" ht="19.5" customHeight="1">
      <c r="C15" s="140" t="s">
        <v>359</v>
      </c>
      <c r="D15" s="140"/>
      <c r="F15" s="327">
        <f t="shared" si="0"/>
        <v>1622</v>
      </c>
      <c r="G15" s="328">
        <f t="shared" si="0"/>
        <v>800</v>
      </c>
      <c r="H15" s="328">
        <f t="shared" si="0"/>
        <v>822</v>
      </c>
      <c r="I15" s="328">
        <f t="shared" si="1"/>
        <v>9</v>
      </c>
      <c r="J15" s="328">
        <v>5</v>
      </c>
      <c r="K15" s="328">
        <v>4</v>
      </c>
      <c r="L15" s="328">
        <f t="shared" si="2"/>
        <v>54</v>
      </c>
      <c r="M15" s="328">
        <v>36</v>
      </c>
      <c r="N15" s="328">
        <v>18</v>
      </c>
      <c r="O15" s="328">
        <f t="shared" si="3"/>
        <v>1559</v>
      </c>
      <c r="P15" s="328">
        <v>759</v>
      </c>
      <c r="Q15" s="328">
        <v>800</v>
      </c>
    </row>
    <row r="16" spans="3:18" ht="19.5" customHeight="1">
      <c r="C16" s="140" t="s">
        <v>360</v>
      </c>
      <c r="D16" s="140"/>
      <c r="F16" s="327">
        <f t="shared" si="0"/>
        <v>1300</v>
      </c>
      <c r="G16" s="328">
        <f t="shared" si="0"/>
        <v>594</v>
      </c>
      <c r="H16" s="328">
        <f t="shared" si="0"/>
        <v>706</v>
      </c>
      <c r="I16" s="328">
        <f t="shared" si="1"/>
        <v>4</v>
      </c>
      <c r="J16" s="328">
        <v>2</v>
      </c>
      <c r="K16" s="328">
        <v>2</v>
      </c>
      <c r="L16" s="328">
        <f t="shared" si="2"/>
        <v>44</v>
      </c>
      <c r="M16" s="328">
        <v>30</v>
      </c>
      <c r="N16" s="328">
        <v>14</v>
      </c>
      <c r="O16" s="328">
        <f t="shared" si="3"/>
        <v>1252</v>
      </c>
      <c r="P16" s="328">
        <v>562</v>
      </c>
      <c r="Q16" s="328">
        <v>690</v>
      </c>
      <c r="R16" s="330"/>
    </row>
    <row r="17" spans="3:17" ht="19.5" customHeight="1">
      <c r="C17" s="140" t="s">
        <v>361</v>
      </c>
      <c r="D17" s="140"/>
      <c r="F17" s="327">
        <f t="shared" si="0"/>
        <v>1103</v>
      </c>
      <c r="G17" s="328">
        <f t="shared" si="0"/>
        <v>508</v>
      </c>
      <c r="H17" s="328">
        <f t="shared" si="0"/>
        <v>595</v>
      </c>
      <c r="I17" s="328">
        <f t="shared" si="1"/>
        <v>11</v>
      </c>
      <c r="J17" s="328">
        <v>10</v>
      </c>
      <c r="K17" s="329">
        <v>1</v>
      </c>
      <c r="L17" s="328">
        <f t="shared" si="2"/>
        <v>48</v>
      </c>
      <c r="M17" s="328">
        <v>26</v>
      </c>
      <c r="N17" s="328">
        <v>22</v>
      </c>
      <c r="O17" s="328">
        <f t="shared" si="3"/>
        <v>1044</v>
      </c>
      <c r="P17" s="328">
        <v>472</v>
      </c>
      <c r="Q17" s="328">
        <v>572</v>
      </c>
    </row>
    <row r="18" spans="3:17" ht="19.5" customHeight="1">
      <c r="C18" s="140" t="s">
        <v>362</v>
      </c>
      <c r="D18" s="140"/>
      <c r="F18" s="327">
        <f t="shared" si="0"/>
        <v>1333</v>
      </c>
      <c r="G18" s="328">
        <f t="shared" si="0"/>
        <v>615</v>
      </c>
      <c r="H18" s="328">
        <f t="shared" si="0"/>
        <v>718</v>
      </c>
      <c r="I18" s="328">
        <f t="shared" si="1"/>
        <v>10</v>
      </c>
      <c r="J18" s="328">
        <v>8</v>
      </c>
      <c r="K18" s="328">
        <v>2</v>
      </c>
      <c r="L18" s="328">
        <f t="shared" si="2"/>
        <v>89</v>
      </c>
      <c r="M18" s="328">
        <v>48</v>
      </c>
      <c r="N18" s="328">
        <v>41</v>
      </c>
      <c r="O18" s="328">
        <f t="shared" si="3"/>
        <v>1234</v>
      </c>
      <c r="P18" s="328">
        <v>559</v>
      </c>
      <c r="Q18" s="328">
        <v>675</v>
      </c>
    </row>
    <row r="19" spans="3:17" ht="19.5" customHeight="1">
      <c r="C19" s="140" t="s">
        <v>363</v>
      </c>
      <c r="D19" s="140"/>
      <c r="F19" s="327">
        <f t="shared" si="0"/>
        <v>1289</v>
      </c>
      <c r="G19" s="328">
        <f t="shared" si="0"/>
        <v>592</v>
      </c>
      <c r="H19" s="328">
        <f t="shared" si="0"/>
        <v>697</v>
      </c>
      <c r="I19" s="328">
        <f t="shared" si="1"/>
        <v>14</v>
      </c>
      <c r="J19" s="328">
        <v>11</v>
      </c>
      <c r="K19" s="328">
        <v>3</v>
      </c>
      <c r="L19" s="328">
        <f t="shared" si="2"/>
        <v>95</v>
      </c>
      <c r="M19" s="328">
        <v>48</v>
      </c>
      <c r="N19" s="328">
        <v>47</v>
      </c>
      <c r="O19" s="328">
        <f t="shared" si="3"/>
        <v>1180</v>
      </c>
      <c r="P19" s="328">
        <v>533</v>
      </c>
      <c r="Q19" s="328">
        <v>647</v>
      </c>
    </row>
    <row r="20" spans="3:17" ht="19.5" customHeight="1">
      <c r="C20" s="140" t="s">
        <v>364</v>
      </c>
      <c r="D20" s="140"/>
      <c r="F20" s="327">
        <f t="shared" si="0"/>
        <v>1116</v>
      </c>
      <c r="G20" s="328">
        <f t="shared" si="0"/>
        <v>512</v>
      </c>
      <c r="H20" s="328">
        <f t="shared" si="0"/>
        <v>604</v>
      </c>
      <c r="I20" s="328">
        <f t="shared" si="1"/>
        <v>11</v>
      </c>
      <c r="J20" s="328">
        <v>7</v>
      </c>
      <c r="K20" s="328">
        <v>4</v>
      </c>
      <c r="L20" s="328">
        <f t="shared" si="2"/>
        <v>112</v>
      </c>
      <c r="M20" s="328">
        <v>49</v>
      </c>
      <c r="N20" s="328">
        <v>63</v>
      </c>
      <c r="O20" s="328">
        <f t="shared" si="3"/>
        <v>993</v>
      </c>
      <c r="P20" s="328">
        <v>456</v>
      </c>
      <c r="Q20" s="328">
        <v>537</v>
      </c>
    </row>
    <row r="21" spans="3:17" ht="19.5" customHeight="1">
      <c r="C21" s="140" t="s">
        <v>365</v>
      </c>
      <c r="D21" s="140"/>
      <c r="F21" s="327">
        <f t="shared" si="0"/>
        <v>889</v>
      </c>
      <c r="G21" s="328">
        <f t="shared" si="0"/>
        <v>434</v>
      </c>
      <c r="H21" s="328">
        <f t="shared" si="0"/>
        <v>455</v>
      </c>
      <c r="I21" s="328">
        <f t="shared" si="1"/>
        <v>17</v>
      </c>
      <c r="J21" s="328">
        <v>9</v>
      </c>
      <c r="K21" s="328">
        <v>8</v>
      </c>
      <c r="L21" s="328">
        <f t="shared" si="2"/>
        <v>99</v>
      </c>
      <c r="M21" s="328">
        <v>47</v>
      </c>
      <c r="N21" s="328">
        <v>52</v>
      </c>
      <c r="O21" s="328">
        <f t="shared" si="3"/>
        <v>773</v>
      </c>
      <c r="P21" s="328">
        <v>378</v>
      </c>
      <c r="Q21" s="328">
        <v>395</v>
      </c>
    </row>
    <row r="22" spans="3:17" ht="19.5" customHeight="1">
      <c r="C22" s="140" t="s">
        <v>366</v>
      </c>
      <c r="D22" s="140"/>
      <c r="F22" s="327">
        <f t="shared" si="0"/>
        <v>701</v>
      </c>
      <c r="G22" s="328">
        <f t="shared" si="0"/>
        <v>359</v>
      </c>
      <c r="H22" s="328">
        <f t="shared" si="0"/>
        <v>342</v>
      </c>
      <c r="I22" s="328">
        <f t="shared" si="1"/>
        <v>31</v>
      </c>
      <c r="J22" s="328">
        <v>14</v>
      </c>
      <c r="K22" s="328">
        <v>17</v>
      </c>
      <c r="L22" s="328">
        <f t="shared" si="2"/>
        <v>129</v>
      </c>
      <c r="M22" s="328">
        <v>56</v>
      </c>
      <c r="N22" s="328">
        <v>73</v>
      </c>
      <c r="O22" s="328">
        <f t="shared" si="3"/>
        <v>541</v>
      </c>
      <c r="P22" s="328">
        <v>289</v>
      </c>
      <c r="Q22" s="328">
        <v>252</v>
      </c>
    </row>
    <row r="23" spans="3:17" ht="19.5" customHeight="1">
      <c r="C23" s="140" t="s">
        <v>367</v>
      </c>
      <c r="D23" s="140"/>
      <c r="F23" s="327">
        <f t="shared" si="0"/>
        <v>501</v>
      </c>
      <c r="G23" s="328">
        <f t="shared" si="0"/>
        <v>238</v>
      </c>
      <c r="H23" s="328">
        <f t="shared" si="0"/>
        <v>263</v>
      </c>
      <c r="I23" s="328">
        <f t="shared" si="1"/>
        <v>13</v>
      </c>
      <c r="J23" s="328">
        <v>2</v>
      </c>
      <c r="K23" s="328">
        <v>11</v>
      </c>
      <c r="L23" s="328">
        <f t="shared" si="2"/>
        <v>88</v>
      </c>
      <c r="M23" s="328">
        <v>41</v>
      </c>
      <c r="N23" s="328">
        <v>47</v>
      </c>
      <c r="O23" s="328">
        <f t="shared" si="3"/>
        <v>400</v>
      </c>
      <c r="P23" s="328">
        <v>195</v>
      </c>
      <c r="Q23" s="328">
        <v>205</v>
      </c>
    </row>
    <row r="24" spans="3:17" ht="19.5" customHeight="1">
      <c r="C24" s="240" t="s">
        <v>368</v>
      </c>
      <c r="D24" s="240"/>
      <c r="F24" s="327">
        <f t="shared" si="0"/>
        <v>357</v>
      </c>
      <c r="G24" s="328">
        <f t="shared" si="0"/>
        <v>174</v>
      </c>
      <c r="H24" s="328">
        <f t="shared" si="0"/>
        <v>183</v>
      </c>
      <c r="I24" s="328">
        <f t="shared" si="1"/>
        <v>34</v>
      </c>
      <c r="J24" s="328">
        <v>21</v>
      </c>
      <c r="K24" s="328">
        <v>13</v>
      </c>
      <c r="L24" s="328">
        <f t="shared" si="2"/>
        <v>86</v>
      </c>
      <c r="M24" s="328">
        <v>36</v>
      </c>
      <c r="N24" s="328">
        <v>50</v>
      </c>
      <c r="O24" s="328">
        <f t="shared" si="3"/>
        <v>237</v>
      </c>
      <c r="P24" s="328">
        <v>117</v>
      </c>
      <c r="Q24" s="328">
        <v>120</v>
      </c>
    </row>
    <row r="25" spans="6:15" ht="5.25" customHeight="1" thickBot="1">
      <c r="F25" s="114"/>
      <c r="J25" s="330"/>
      <c r="O25" s="331">
        <f t="shared" si="3"/>
        <v>0</v>
      </c>
    </row>
    <row r="26" spans="1:17" ht="13.5">
      <c r="A26" s="115" t="s">
        <v>369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</row>
  </sheetData>
  <sheetProtection/>
  <mergeCells count="7">
    <mergeCell ref="C24:D24"/>
    <mergeCell ref="A3:E4"/>
    <mergeCell ref="F3:H3"/>
    <mergeCell ref="I3:K3"/>
    <mergeCell ref="L3:N3"/>
    <mergeCell ref="O3:Q3"/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p40291</dc:creator>
  <cp:keywords/>
  <dc:description/>
  <cp:lastModifiedBy>Gifu</cp:lastModifiedBy>
  <cp:lastPrinted>2006-05-25T08:34:47Z</cp:lastPrinted>
  <dcterms:created xsi:type="dcterms:W3CDTF">2006-05-25T08:33:47Z</dcterms:created>
  <dcterms:modified xsi:type="dcterms:W3CDTF">2015-10-05T07:41:22Z</dcterms:modified>
  <cp:category/>
  <cp:version/>
  <cp:contentType/>
  <cp:contentStatus/>
</cp:coreProperties>
</file>