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35" sheetId="1" r:id="rId1"/>
    <sheet name="236" sheetId="2" r:id="rId2"/>
    <sheet name="237" sheetId="3" r:id="rId3"/>
    <sheet name="238" sheetId="4" r:id="rId4"/>
    <sheet name="239" sheetId="5" r:id="rId5"/>
    <sheet name="240" sheetId="6" r:id="rId6"/>
    <sheet name="241" sheetId="7" r:id="rId7"/>
    <sheet name="243" sheetId="8" r:id="rId8"/>
    <sheet name="245" sheetId="9" r:id="rId9"/>
    <sheet name="247" sheetId="10" r:id="rId10"/>
    <sheet name="248" sheetId="11" r:id="rId11"/>
  </sheets>
  <definedNames/>
  <calcPr fullCalcOnLoad="1"/>
</workbook>
</file>

<file path=xl/sharedStrings.xml><?xml version="1.0" encoding="utf-8"?>
<sst xmlns="http://schemas.openxmlformats.org/spreadsheetml/2006/main" count="910" uniqueCount="569">
  <si>
    <t>人的被害</t>
  </si>
  <si>
    <t>死者</t>
  </si>
  <si>
    <t>人</t>
  </si>
  <si>
    <t>行方不明者</t>
  </si>
  <si>
    <t>負傷者</t>
  </si>
  <si>
    <t>重傷</t>
  </si>
  <si>
    <t>軽傷</t>
  </si>
  <si>
    <t>全壊</t>
  </si>
  <si>
    <t>世帯</t>
  </si>
  <si>
    <t>（人）</t>
  </si>
  <si>
    <t>半壊</t>
  </si>
  <si>
    <t>一部破損</t>
  </si>
  <si>
    <t>床上浸水</t>
  </si>
  <si>
    <t>床下浸水</t>
  </si>
  <si>
    <t>非住家</t>
  </si>
  <si>
    <t>棟</t>
  </si>
  <si>
    <t>り災世帯数</t>
  </si>
  <si>
    <t>り災者数</t>
  </si>
  <si>
    <t>千円</t>
  </si>
  <si>
    <t>区分</t>
  </si>
  <si>
    <t>住家等被害</t>
  </si>
  <si>
    <t>被害総額</t>
  </si>
  <si>
    <t>平成　11　年</t>
  </si>
  <si>
    <t>災害名</t>
  </si>
  <si>
    <t>（発生月日）</t>
  </si>
  <si>
    <t>豪雨</t>
  </si>
  <si>
    <t>台風４号突風害</t>
  </si>
  <si>
    <t>冷害</t>
  </si>
  <si>
    <t>（６月～８月）</t>
  </si>
  <si>
    <t>台風１０号</t>
  </si>
  <si>
    <t>雪害</t>
  </si>
  <si>
    <t>　資料：県消防課「岐阜県消防防災年報」</t>
  </si>
  <si>
    <t>自 然　災　害  被　害　状　況</t>
  </si>
  <si>
    <t>　　　12</t>
  </si>
  <si>
    <t>　　　13</t>
  </si>
  <si>
    <t>　　　14</t>
  </si>
  <si>
    <t>(-)</t>
  </si>
  <si>
    <t>　　　15</t>
  </si>
  <si>
    <t>（4/8～4/9）</t>
  </si>
  <si>
    <t>（4/14）</t>
  </si>
  <si>
    <t>（4/23～4/26）</t>
  </si>
  <si>
    <t>（5/31）</t>
  </si>
  <si>
    <t>（6/23～6/25）</t>
  </si>
  <si>
    <t>（7/3～7/4）</t>
  </si>
  <si>
    <t>（7/10～7/13）</t>
  </si>
  <si>
    <t>（7/23～7/24）</t>
  </si>
  <si>
    <t>（8/8～8/10）</t>
  </si>
  <si>
    <t>（8/14～8/15）</t>
  </si>
  <si>
    <t>（9/24～9/25）</t>
  </si>
  <si>
    <t>（10/13～10/14）</t>
  </si>
  <si>
    <t>（12/19～12/20）</t>
  </si>
  <si>
    <t xml:space="preserve">市 町 村 別 火 災 発 生 状 況 </t>
  </si>
  <si>
    <t>　注：車両火災は船舶を含む。</t>
  </si>
  <si>
    <t xml:space="preserve">    平成15年（2003）</t>
  </si>
  <si>
    <t xml:space="preserve"> 出火件数（件）</t>
  </si>
  <si>
    <t>死者数</t>
  </si>
  <si>
    <t>負傷者数</t>
  </si>
  <si>
    <t xml:space="preserve"> 損 害 額（千円）</t>
  </si>
  <si>
    <t>建物</t>
  </si>
  <si>
    <t>林野</t>
  </si>
  <si>
    <t>車両</t>
  </si>
  <si>
    <t>その他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</si>
  <si>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</si>
  <si>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</si>
  <si>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</si>
  <si>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</si>
  <si>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</si>
  <si>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</si>
  <si>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</si>
  <si>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</si>
  <si>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</si>
  <si>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</si>
  <si>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</si>
  <si>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</si>
  <si>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</si>
  <si>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</si>
  <si>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</si>
  <si>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</si>
  <si>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</si>
  <si>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</si>
  <si>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</si>
  <si>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</si>
  <si>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</si>
  <si>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</si>
  <si>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</si>
  <si>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</si>
  <si>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</si>
  <si>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</si>
  <si>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</si>
  <si>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</si>
  <si>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</si>
  <si>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</si>
  <si>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</si>
  <si>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</si>
  <si>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</si>
  <si>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</si>
  <si>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</si>
  <si>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</si>
  <si>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</si>
  <si>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</si>
  <si>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</si>
  <si>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</si>
  <si>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</si>
  <si>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</si>
  <si>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</si>
  <si>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</si>
  <si>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</si>
  <si>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</si>
  <si>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</si>
  <si>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</si>
  <si>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</si>
  <si>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</si>
  <si>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</si>
  <si>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</si>
  <si>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真正町</t>
  </si>
  <si>
    <t>糸貫町</t>
  </si>
  <si>
    <t>根尾村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</si>
  <si>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</si>
  <si>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</si>
  <si>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</si>
  <si>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</si>
  <si>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</si>
  <si>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</si>
  <si>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</si>
  <si>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</si>
  <si>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</si>
  <si>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</si>
  <si>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</si>
  <si>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</si>
  <si>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</si>
  <si>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</si>
  <si>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</si>
  <si>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</si>
  <si>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</si>
  <si>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</si>
  <si>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</si>
  <si>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</si>
  <si>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</si>
  <si>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</si>
  <si>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</si>
  <si>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</si>
  <si>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</si>
  <si>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</si>
  <si>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</si>
  <si>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</si>
  <si>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</si>
  <si>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</si>
  <si>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</si>
  <si>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</si>
  <si>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</si>
  <si>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</si>
  <si>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</si>
  <si>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</si>
  <si>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</si>
  <si>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</si>
  <si>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</si>
  <si>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</si>
  <si>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</si>
  <si>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</si>
  <si>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</si>
  <si>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</si>
  <si>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</si>
  <si>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</si>
  <si>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</si>
  <si>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</si>
  <si>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</si>
  <si>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-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</si>
  <si>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</si>
  <si>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</si>
  <si>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</si>
  <si>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</si>
  <si>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</si>
  <si>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</si>
  <si>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</si>
  <si>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</si>
  <si>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</si>
  <si>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</si>
  <si>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</si>
  <si>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</si>
  <si>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資料：県消防課「岐阜県消防防災年報」</t>
  </si>
  <si>
    <t>　　出 火 原 因 別 出 火 件 数</t>
  </si>
  <si>
    <t>　単位：件、％</t>
  </si>
  <si>
    <t>平成14年</t>
  </si>
  <si>
    <t>平成15年</t>
  </si>
  <si>
    <t>増減</t>
  </si>
  <si>
    <t>順位</t>
  </si>
  <si>
    <t>件数</t>
  </si>
  <si>
    <t>構成比</t>
  </si>
  <si>
    <t>こんろ</t>
  </si>
  <si>
    <t>放火</t>
  </si>
  <si>
    <r>
      <t xml:space="preserve"> </t>
    </r>
    <r>
      <rPr>
        <sz val="11"/>
        <rFont val="ＭＳ Ｐゴシック"/>
        <family val="3"/>
      </rPr>
      <t xml:space="preserve">        </t>
    </r>
  </si>
  <si>
    <t>たばこ</t>
  </si>
  <si>
    <t>たき火</t>
  </si>
  <si>
    <t>放火の疑い</t>
  </si>
  <si>
    <t>火遊び</t>
  </si>
  <si>
    <t>ストーブ</t>
  </si>
  <si>
    <t>電灯電話等の配線</t>
  </si>
  <si>
    <t>焼却炉</t>
  </si>
  <si>
    <t>火入れ</t>
  </si>
  <si>
    <t>マッチ・ライター</t>
  </si>
  <si>
    <t>-</t>
  </si>
  <si>
    <t>-</t>
  </si>
  <si>
    <t>不明（調査中を含む）</t>
  </si>
  <si>
    <t>計</t>
  </si>
  <si>
    <t>-</t>
  </si>
  <si>
    <t xml:space="preserve">消 防 ポ ン プ 自 動 車 等 現 有 数  </t>
  </si>
  <si>
    <t>　単位：台</t>
  </si>
  <si>
    <t>　　 平成16年（2004）４月１日</t>
  </si>
  <si>
    <t>ポンプ自動車普通消防</t>
  </si>
  <si>
    <t>ポンプ自動車水槽付消防</t>
  </si>
  <si>
    <t>はしご付消防自動車</t>
  </si>
  <si>
    <t>屈折はしご付</t>
  </si>
  <si>
    <t>消防ポンプ自動車</t>
  </si>
  <si>
    <t>化学消防　　　　　　　自　動　車</t>
  </si>
  <si>
    <t>指揮車</t>
  </si>
  <si>
    <t>救急自動車</t>
  </si>
  <si>
    <t>電源・照明車</t>
  </si>
  <si>
    <t>救助工作車</t>
  </si>
  <si>
    <t>小型動力ポンプ</t>
  </si>
  <si>
    <t>広報車</t>
  </si>
  <si>
    <t>資機材搬送車</t>
  </si>
  <si>
    <t>自動二輪消防活動</t>
  </si>
  <si>
    <t>全般車</t>
  </si>
  <si>
    <t>付水槽車</t>
  </si>
  <si>
    <t>移動無線電話車</t>
  </si>
  <si>
    <t>防災指導車</t>
  </si>
  <si>
    <t>起震車</t>
  </si>
  <si>
    <t>Ｂ  １　　　　以 上</t>
  </si>
  <si>
    <t>18 ｍ　　以 下</t>
  </si>
  <si>
    <t>24 ｍ</t>
  </si>
  <si>
    <t>30 ｍ</t>
  </si>
  <si>
    <t>38 ｍ　　以 上</t>
  </si>
  <si>
    <t>泡消火型　　　　　　　　</t>
  </si>
  <si>
    <t>粉   末
消火型</t>
  </si>
  <si>
    <t>高規格</t>
  </si>
  <si>
    <t>積載車
ポンプ付
小型動力</t>
  </si>
  <si>
    <t>ないもの　積載して　車両に</t>
  </si>
  <si>
    <t>手引動力</t>
  </si>
  <si>
    <t>ポンプ</t>
  </si>
  <si>
    <t>消防本部計</t>
  </si>
  <si>
    <t>岐阜市</t>
  </si>
  <si>
    <t>山県市</t>
  </si>
  <si>
    <t>飛騨市</t>
  </si>
  <si>
    <t>郡上市</t>
  </si>
  <si>
    <t>下呂市</t>
  </si>
  <si>
    <t>不破消防組合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</si>
  <si>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</si>
  <si>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</si>
  <si>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</si>
  <si>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</si>
  <si>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</si>
  <si>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</si>
  <si>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</si>
  <si>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</si>
  <si>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恵北消防組合</t>
  </si>
  <si>
    <t>羽島郡広域連合</t>
  </si>
  <si>
    <t>消防団計</t>
  </si>
  <si>
    <r>
      <t>市郡別少年消防クラブ</t>
    </r>
    <r>
      <rPr>
        <sz val="14"/>
        <rFont val="ＭＳ Ｐ明朝"/>
        <family val="1"/>
      </rPr>
      <t>・女性防火クラブ結成状況</t>
    </r>
  </si>
  <si>
    <t>５月１日</t>
  </si>
  <si>
    <t>少年消防クラブ</t>
  </si>
  <si>
    <t>女性防火クラブ</t>
  </si>
  <si>
    <t>クラブ数</t>
  </si>
  <si>
    <t>人員</t>
  </si>
  <si>
    <t>人　</t>
  </si>
  <si>
    <t>平成12年</t>
  </si>
  <si>
    <t>　　13</t>
  </si>
  <si>
    <t>　　14</t>
  </si>
  <si>
    <t>飛騨市</t>
  </si>
  <si>
    <t>　　15</t>
  </si>
  <si>
    <t>本巣市</t>
  </si>
  <si>
    <t>　　16</t>
  </si>
  <si>
    <t>郡上市</t>
  </si>
  <si>
    <t>下呂市</t>
  </si>
  <si>
    <t>市計</t>
  </si>
  <si>
    <t>郡計</t>
  </si>
  <si>
    <t>市 町 村 別 消 防 団 員 数</t>
  </si>
  <si>
    <t>　 注：区分欄中（　　）内は女性消防職員の内数。</t>
  </si>
  <si>
    <t>　単位：人</t>
  </si>
  <si>
    <t>平成16年（2004）４月１日</t>
  </si>
  <si>
    <t>分団数</t>
  </si>
  <si>
    <t>階　　級　　別　　消　　防　　団　　員　　数</t>
  </si>
  <si>
    <t>団長</t>
  </si>
  <si>
    <t>副団長</t>
  </si>
  <si>
    <t>分団長</t>
  </si>
  <si>
    <t>副分団長</t>
  </si>
  <si>
    <t>部  長</t>
  </si>
  <si>
    <t>班  長</t>
  </si>
  <si>
    <t>団  員</t>
  </si>
  <si>
    <t>瑞穂市</t>
  </si>
  <si>
    <t>本巣市</t>
  </si>
  <si>
    <t>消 防 水 利 の 設 置 状 況</t>
  </si>
  <si>
    <t>　平成16年（2004）４月１日</t>
  </si>
  <si>
    <t>消火栓</t>
  </si>
  <si>
    <t>防火水槽</t>
  </si>
  <si>
    <t>井戸</t>
  </si>
  <si>
    <t>瑞穂市</t>
  </si>
  <si>
    <t>飛騨市</t>
  </si>
  <si>
    <t>本巣市</t>
  </si>
  <si>
    <t>郡上市</t>
  </si>
  <si>
    <t>下呂市</t>
  </si>
  <si>
    <t>揖斐川町</t>
  </si>
  <si>
    <t>救　急　体　制　の　現　況</t>
  </si>
  <si>
    <t>　注：救急自動車数のうち（　）内は非常用。</t>
  </si>
  <si>
    <t>救急体制</t>
  </si>
  <si>
    <t>救急医療体制</t>
  </si>
  <si>
    <t>救急自動車数（台）</t>
  </si>
  <si>
    <t>救急隊員数（人）</t>
  </si>
  <si>
    <t>救急告示医療機関</t>
  </si>
  <si>
    <t>その他の医療機関</t>
  </si>
  <si>
    <t>国公立</t>
  </si>
  <si>
    <t>公的</t>
  </si>
  <si>
    <t>私的</t>
  </si>
  <si>
    <t>消防本部</t>
  </si>
  <si>
    <t>(17)135</t>
  </si>
  <si>
    <t>岐阜市</t>
  </si>
  <si>
    <t>(1) 12</t>
  </si>
  <si>
    <t>多治見市</t>
  </si>
  <si>
    <t>中津川市</t>
  </si>
  <si>
    <t>(1)  4</t>
  </si>
  <si>
    <t>瑞浪市</t>
  </si>
  <si>
    <t>羽島市</t>
  </si>
  <si>
    <t>恵那市</t>
  </si>
  <si>
    <t>土岐市</t>
  </si>
  <si>
    <t>各務原市</t>
  </si>
  <si>
    <t>山県市</t>
  </si>
  <si>
    <t>飛騨市</t>
  </si>
  <si>
    <t>郡上市</t>
  </si>
  <si>
    <t>(1)  6</t>
  </si>
  <si>
    <t>下呂市</t>
  </si>
  <si>
    <t>養老町</t>
  </si>
  <si>
    <t>不破消防組合</t>
  </si>
  <si>
    <t>(1)  3</t>
  </si>
  <si>
    <t>本巣消防事務組合</t>
  </si>
  <si>
    <t>揖斐郡消防組合</t>
  </si>
  <si>
    <t>可茂消防事務組合</t>
  </si>
  <si>
    <t>(2) 14</t>
  </si>
  <si>
    <t>大垣消防組合</t>
  </si>
  <si>
    <t>(2)  9</t>
  </si>
  <si>
    <t>中濃消防組合</t>
  </si>
  <si>
    <t>(1)  9</t>
  </si>
  <si>
    <t>飛騨消防組合</t>
  </si>
  <si>
    <t>(1) 11</t>
  </si>
  <si>
    <t>海津郡消防組合</t>
  </si>
  <si>
    <t>恵南消防組合</t>
  </si>
  <si>
    <t>恵北消防組合</t>
  </si>
  <si>
    <t>羽島郡広域連合</t>
  </si>
  <si>
    <t>(1)  5</t>
  </si>
  <si>
    <t>　　年齢別、性別交通事故による死傷者数</t>
  </si>
  <si>
    <t>　  　 平成15年（2003)</t>
  </si>
  <si>
    <t>重傷者数</t>
  </si>
  <si>
    <t>軽傷者数</t>
  </si>
  <si>
    <t>男</t>
  </si>
  <si>
    <t>女</t>
  </si>
  <si>
    <t>０～４</t>
  </si>
  <si>
    <t>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</si>
  <si>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</si>
  <si>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</si>
  <si>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</si>
  <si>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</si>
  <si>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</si>
  <si>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</si>
  <si>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</si>
  <si>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</si>
  <si>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</si>
  <si>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</si>
  <si>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</si>
  <si>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</si>
  <si>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</si>
  <si>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</si>
  <si>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</si>
  <si>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</si>
  <si>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　資料：県警察本部「ぎふ交通統計」</t>
  </si>
  <si>
    <t>主要路線別交通事故発生状況</t>
  </si>
  <si>
    <t>　注：「道路延長１km当たり人身件数、死傷者数」は、平成15年４月１日現在の道路実延長による。なお、自動車通行不能道は除く。</t>
  </si>
  <si>
    <t>　単位：件、人</t>
  </si>
  <si>
    <t>平成15年（2003）</t>
  </si>
  <si>
    <t>人身事故件数</t>
  </si>
  <si>
    <t>負傷者数</t>
  </si>
  <si>
    <t>道路延長１km当たり</t>
  </si>
  <si>
    <t>人身件数</t>
  </si>
  <si>
    <t>死傷者数</t>
  </si>
  <si>
    <t>高速道路</t>
  </si>
  <si>
    <t>中央道（中津川～多治見）</t>
  </si>
  <si>
    <t>中央道（羽島～関ヶ原）</t>
  </si>
  <si>
    <t>東海北陸道（岐阜各務原～清見他）</t>
  </si>
  <si>
    <t>中部縦貫（白鳥～油坂料金所）</t>
  </si>
  <si>
    <t>国道</t>
  </si>
  <si>
    <t>　１９号</t>
  </si>
  <si>
    <t>　２１号</t>
  </si>
  <si>
    <t>　２２号</t>
  </si>
  <si>
    <t>　４１号</t>
  </si>
  <si>
    <t>１５６号</t>
  </si>
  <si>
    <t>１５７号</t>
  </si>
  <si>
    <t>１５８号</t>
  </si>
  <si>
    <t>２４８号</t>
  </si>
  <si>
    <t>２５６号</t>
  </si>
  <si>
    <t>２５７号</t>
  </si>
  <si>
    <t>２５８号</t>
  </si>
  <si>
    <t>３０３号</t>
  </si>
  <si>
    <t>３６０号</t>
  </si>
  <si>
    <t>３６１号</t>
  </si>
  <si>
    <t>３６３号</t>
  </si>
  <si>
    <t>３６５号</t>
  </si>
  <si>
    <t>４１７号</t>
  </si>
  <si>
    <t>４１８号</t>
  </si>
  <si>
    <t>４１９号</t>
  </si>
  <si>
    <t>４７１号</t>
  </si>
  <si>
    <t>４７２号</t>
  </si>
  <si>
    <t>主要地方道</t>
  </si>
  <si>
    <t>　　１号</t>
  </si>
  <si>
    <t>岐阜南濃線</t>
  </si>
  <si>
    <t>　１３号</t>
  </si>
  <si>
    <t>豊田多治見線</t>
  </si>
  <si>
    <t>　１４号</t>
  </si>
  <si>
    <t>岐阜稲沢線</t>
  </si>
  <si>
    <t>　１５号</t>
  </si>
  <si>
    <t>名古屋多治見線</t>
  </si>
  <si>
    <t>　１７号</t>
  </si>
  <si>
    <t>江南関線</t>
  </si>
  <si>
    <t>　１８号</t>
  </si>
  <si>
    <t>大垣一宮線</t>
  </si>
  <si>
    <t>　２３号</t>
  </si>
  <si>
    <t>北方多度線</t>
  </si>
  <si>
    <t>　２７号</t>
  </si>
  <si>
    <t>春日井各務原線</t>
  </si>
  <si>
    <t>　３１号</t>
  </si>
  <si>
    <t>岐阜垂井線</t>
  </si>
  <si>
    <t>　５３号</t>
  </si>
  <si>
    <t>岐阜関ヶ原線</t>
  </si>
  <si>
    <t>　５４号</t>
  </si>
  <si>
    <t>岐阜停車場線</t>
  </si>
  <si>
    <t>　５７号</t>
  </si>
  <si>
    <t>大垣停車場線</t>
  </si>
  <si>
    <t>　５８号</t>
  </si>
  <si>
    <t>関金山線</t>
  </si>
  <si>
    <t>　６４号</t>
  </si>
  <si>
    <t>可児金山線</t>
  </si>
  <si>
    <t>　６６号</t>
  </si>
  <si>
    <t>多治見恵那線</t>
  </si>
  <si>
    <t>　７７号</t>
  </si>
  <si>
    <t>岐阜環状線</t>
  </si>
  <si>
    <t>　７８号</t>
  </si>
  <si>
    <t>岐阜大野線</t>
  </si>
  <si>
    <t>　７９号</t>
  </si>
  <si>
    <t>関本巣線</t>
  </si>
  <si>
    <t>　８４号</t>
  </si>
  <si>
    <t>土岐可児線</t>
  </si>
  <si>
    <t>　９１号</t>
  </si>
  <si>
    <t>岐阜美山線</t>
  </si>
  <si>
    <t>　９２号</t>
  </si>
  <si>
    <t>岐阜巣南線</t>
  </si>
  <si>
    <t>　９３号</t>
  </si>
  <si>
    <t>川島三輪線</t>
  </si>
  <si>
    <t>　９４号</t>
  </si>
  <si>
    <t>岐阜美濃線</t>
  </si>
  <si>
    <t>一般県道</t>
  </si>
  <si>
    <t>１２２号</t>
  </si>
  <si>
    <t>御嵩犬山線</t>
  </si>
  <si>
    <t>１５１号</t>
  </si>
  <si>
    <t>岐阜羽島線</t>
  </si>
  <si>
    <t>１５２号</t>
  </si>
  <si>
    <t>岐阜各務原線</t>
  </si>
  <si>
    <t>１５４号</t>
  </si>
  <si>
    <t>笠松墨俣線</t>
  </si>
  <si>
    <t>１６３号</t>
  </si>
  <si>
    <t>穂積合渡岐阜線</t>
  </si>
  <si>
    <t>１７３号</t>
  </si>
  <si>
    <t>文殊茶屋新田線</t>
  </si>
  <si>
    <t>１７８号</t>
  </si>
  <si>
    <t>下中笠松線</t>
  </si>
  <si>
    <t>１８０号</t>
  </si>
  <si>
    <t>松原芋島線</t>
  </si>
  <si>
    <t>１８３号</t>
  </si>
  <si>
    <t>正木岐阜線</t>
  </si>
  <si>
    <t>１８４号</t>
  </si>
  <si>
    <t>１９２号</t>
  </si>
  <si>
    <t>六軒停車場線</t>
  </si>
  <si>
    <t>２０５号</t>
  </si>
  <si>
    <t>長森各務原線</t>
  </si>
  <si>
    <t>２１２号</t>
  </si>
  <si>
    <t>大垣大野線</t>
  </si>
  <si>
    <t>２１３号</t>
  </si>
  <si>
    <t>養老平田線</t>
  </si>
  <si>
    <t>２１５号</t>
  </si>
  <si>
    <t>養老垂井線</t>
  </si>
  <si>
    <t>２１６号</t>
  </si>
  <si>
    <t>赤坂垂井線</t>
  </si>
  <si>
    <t>２１９号</t>
  </si>
  <si>
    <t>安八平田線</t>
  </si>
  <si>
    <t>２２５号</t>
  </si>
  <si>
    <t>小倉島江大垣線</t>
  </si>
  <si>
    <t>２３０号</t>
  </si>
  <si>
    <t>大島赤坂線</t>
  </si>
  <si>
    <t>２３７号</t>
  </si>
  <si>
    <t>西大垣停車場線</t>
  </si>
  <si>
    <t>２６１号</t>
  </si>
  <si>
    <t>はぎ永万石線</t>
  </si>
  <si>
    <t>２８１号</t>
  </si>
  <si>
    <t>関美濃線</t>
  </si>
  <si>
    <t>２８７号</t>
  </si>
  <si>
    <t>上白金真砂線</t>
  </si>
  <si>
    <t>３４５号</t>
  </si>
  <si>
    <t>坂祝関線</t>
  </si>
  <si>
    <t>３４６号</t>
  </si>
  <si>
    <t>富加坂祝線</t>
  </si>
  <si>
    <t>３５０号</t>
  </si>
  <si>
    <t>野上古井線</t>
  </si>
  <si>
    <t>３８１号</t>
  </si>
  <si>
    <t>多治見八百津線</t>
  </si>
  <si>
    <t>３８７号</t>
  </si>
  <si>
    <t>下石笠原市之倉線</t>
  </si>
  <si>
    <t>４１０号</t>
  </si>
  <si>
    <t>苗木恵那線</t>
  </si>
  <si>
    <t>４２１号</t>
  </si>
  <si>
    <t>武並土岐多治見線</t>
  </si>
  <si>
    <t>４５８号</t>
  </si>
  <si>
    <t>町方高山線</t>
  </si>
  <si>
    <t>４６０号</t>
  </si>
  <si>
    <t>石浦下切線</t>
  </si>
  <si>
    <t>４７６号</t>
  </si>
  <si>
    <t>古川国府線</t>
  </si>
  <si>
    <t>市道</t>
  </si>
  <si>
    <t>町村道</t>
  </si>
  <si>
    <t>…</t>
  </si>
  <si>
    <t>資料：県警察本部「ぎふ交通統計」</t>
  </si>
  <si>
    <t>原因別交通事故発生状況</t>
  </si>
  <si>
    <t>人身事故</t>
  </si>
  <si>
    <t>人数</t>
  </si>
  <si>
    <t>件</t>
  </si>
  <si>
    <t>％</t>
  </si>
  <si>
    <t>人</t>
  </si>
  <si>
    <t>車両等による交通事故の発生件数</t>
  </si>
  <si>
    <t>信号無視</t>
  </si>
  <si>
    <t>通行禁止違反</t>
  </si>
  <si>
    <t>右側通行</t>
  </si>
  <si>
    <t>通行区分等違反</t>
  </si>
  <si>
    <t>車両通行帯違反</t>
  </si>
  <si>
    <t>最高速度違反</t>
  </si>
  <si>
    <t>後退不適当</t>
  </si>
  <si>
    <t>横断・転回等不適当</t>
  </si>
  <si>
    <t>車両距離不保持</t>
  </si>
  <si>
    <t>追越し方法違反</t>
  </si>
  <si>
    <t>追越し禁止違反</t>
  </si>
  <si>
    <t>踏切通行違反</t>
  </si>
  <si>
    <t>右折違反</t>
  </si>
  <si>
    <t>左折違反</t>
  </si>
  <si>
    <t>優先通行妨害等</t>
  </si>
  <si>
    <t>交差点の安全進行違反</t>
  </si>
  <si>
    <t>横断歩行者妨害等</t>
  </si>
  <si>
    <t>歩行者の通行妨害等</t>
  </si>
  <si>
    <t>横断自転車妨害等</t>
  </si>
  <si>
    <t>交差点の徐行違反</t>
  </si>
  <si>
    <t>交差点以外の徐行違反</t>
  </si>
  <si>
    <t>指定場所一時不停止等</t>
  </si>
  <si>
    <t>燈火違反</t>
  </si>
  <si>
    <t>合図不履行等</t>
  </si>
  <si>
    <t>乗車不適当</t>
  </si>
  <si>
    <t>積載不適当</t>
  </si>
  <si>
    <t>整備不良車運転</t>
  </si>
  <si>
    <t>酒酔い</t>
  </si>
  <si>
    <t>過労等</t>
  </si>
  <si>
    <t>安全運転義務違反</t>
  </si>
  <si>
    <t>ハンドル等の操作不確実</t>
  </si>
  <si>
    <t>漫然</t>
  </si>
  <si>
    <t>わき見</t>
  </si>
  <si>
    <t>動静不注視</t>
  </si>
  <si>
    <t>安全速度不保持</t>
  </si>
  <si>
    <t>その他（不明）</t>
  </si>
  <si>
    <t>歩行者による発生件数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</si>
</sst>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_);\(\ 0\ 000\)"/>
    <numFmt numFmtId="189" formatCode="_ * #,##0_ ;_ * \-#,##0_ ;_ * &quot;-&quot;_ ;_ @\ "/>
    <numFmt numFmtId="190" formatCode="_ * #,##0_ ;_ * \-#,##0\ ;_ * &quot;-&quot;_ ;_ @\ "/>
    <numFmt numFmtId="191" formatCode="_ * #,##0\ ;_ * \-#,##0\ ;_ * &quot;-&quot;_ ;_ @\ "/>
    <numFmt numFmtId="192" formatCode="\ * #,##0;\ \ * \-#,##0\ ;\ * &quot;-&quot;\ ;_ @\ "/>
    <numFmt numFmtId="193" formatCode="_ * #\ ##0.00_ ;_ * \-#\ ##0.00_ ;_ * &quot;-&quot;??_ ;_ @_ "/>
    <numFmt numFmtId="194" formatCode="_ * #\ ##0_ ;_ * \-#\ ##0_ ;_ * &quot;-&quot;_ ;_ @_ "/>
    <numFmt numFmtId="195" formatCode="_ * #,##0\ ;_ * \-#,##0_ ;_ * &quot;-&quot;_ ;_ @_ "/>
    <numFmt numFmtId="196" formatCode="_ * #,##0;_ * \-#,##0_ ;_ * &quot;-&quot;_ ;_ @_ "/>
    <numFmt numFmtId="197" formatCode="_ * #\ ###\ ##0_ ;_ * \-#\ ##0_ ;_ * &quot;-&quot;_ ;_ @_ "/>
    <numFmt numFmtId="198" formatCode="###.0\ ###\ ###"/>
    <numFmt numFmtId="199" formatCode="_ * #\ ##0.0_ ;_ * \-#\ ##0.0_ ;_ * &quot;-&quot;_ ;_ @\ "/>
    <numFmt numFmtId="200" formatCode="_ * #\ ##0.0_ ;_ * \-#\ ##0.0_ ;_ * &quot;-&quot;_;_ @\ "/>
    <numFmt numFmtId="201" formatCode="###\ ###\ ###\ "/>
    <numFmt numFmtId="202" formatCode="_ * ##\ ##0_ ;_ * \(#\ ##0\);_ * &quot;(-)&quot;;_ @_ "/>
    <numFmt numFmtId="203" formatCode="_ * #,##0_ ;_ * \-#,##0_ ;_ * &quot;(-)&quot;;_ @_ "/>
    <numFmt numFmtId="204" formatCode="#\ ###"/>
    <numFmt numFmtId="205" formatCode="#"/>
    <numFmt numFmtId="206" formatCode="_ * #\ ##0_ ;_ * \-#\ ##0_ ;_ * &quot;-&quot;;_ @_ "/>
    <numFmt numFmtId="207" formatCode="_ * #\ ##0;_ * \-#\ ##0;_ * &quot;-&quot;;_ @_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5"/>
      <name val="ＭＳ Ｐゴシック"/>
      <family val="3"/>
    </font>
    <font>
      <sz val="14"/>
      <name val="ＭＳ Ｐ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/>
    </xf>
    <xf numFmtId="194" fontId="7" fillId="0" borderId="16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202" fontId="7" fillId="0" borderId="0" xfId="0" applyNumberFormat="1" applyFont="1" applyBorder="1" applyAlignment="1">
      <alignment horizontal="right" vertical="center"/>
    </xf>
    <xf numFmtId="203" fontId="7" fillId="0" borderId="0" xfId="0" applyNumberFormat="1" applyFont="1" applyBorder="1" applyAlignment="1">
      <alignment horizontal="right" vertical="center"/>
    </xf>
    <xf numFmtId="194" fontId="9" fillId="0" borderId="16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203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202" fontId="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29" xfId="0" applyFont="1" applyBorder="1" applyAlignment="1">
      <alignment horizontal="distributed" vertical="center"/>
    </xf>
    <xf numFmtId="0" fontId="32" fillId="0" borderId="29" xfId="0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13" fillId="0" borderId="29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13" xfId="0" applyFont="1" applyBorder="1" applyAlignment="1">
      <alignment horizontal="distributed" vertical="center"/>
    </xf>
    <xf numFmtId="0" fontId="3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 vertical="center" shrinkToFit="1"/>
    </xf>
    <xf numFmtId="0" fontId="32" fillId="0" borderId="2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32" fillId="0" borderId="15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distributed"/>
    </xf>
    <xf numFmtId="194" fontId="33" fillId="0" borderId="16" xfId="0" applyNumberFormat="1" applyFont="1" applyFill="1" applyBorder="1" applyAlignment="1">
      <alignment horizontal="right"/>
    </xf>
    <xf numFmtId="194" fontId="33" fillId="0" borderId="0" xfId="0" applyNumberFormat="1" applyFont="1" applyFill="1" applyAlignment="1">
      <alignment horizontal="right"/>
    </xf>
    <xf numFmtId="194" fontId="33" fillId="0" borderId="0" xfId="0" applyNumberFormat="1" applyFont="1" applyAlignment="1">
      <alignment horizontal="right"/>
    </xf>
    <xf numFmtId="197" fontId="33" fillId="0" borderId="0" xfId="0" applyNumberFormat="1" applyFont="1" applyFill="1" applyAlignment="1">
      <alignment horizontal="right"/>
    </xf>
    <xf numFmtId="176" fontId="33" fillId="0" borderId="0" xfId="0" applyNumberFormat="1" applyFont="1" applyAlignment="1">
      <alignment/>
    </xf>
    <xf numFmtId="0" fontId="3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3" fillId="0" borderId="0" xfId="0" applyFont="1" applyAlignment="1">
      <alignment horizontal="distributed"/>
    </xf>
    <xf numFmtId="194" fontId="13" fillId="0" borderId="16" xfId="0" applyNumberFormat="1" applyFont="1" applyBorder="1" applyAlignment="1">
      <alignment horizontal="right"/>
    </xf>
    <xf numFmtId="194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/>
    </xf>
    <xf numFmtId="176" fontId="13" fillId="0" borderId="0" xfId="0" applyNumberFormat="1" applyFont="1" applyAlignment="1">
      <alignment horizontal="right"/>
    </xf>
    <xf numFmtId="194" fontId="33" fillId="0" borderId="16" xfId="0" applyNumberFormat="1" applyFont="1" applyBorder="1" applyAlignment="1">
      <alignment horizontal="right"/>
    </xf>
    <xf numFmtId="194" fontId="13" fillId="0" borderId="0" xfId="0" applyNumberFormat="1" applyFont="1" applyAlignment="1" quotePrefix="1">
      <alignment horizontal="right"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33" fillId="0" borderId="0" xfId="0" applyFont="1" applyBorder="1" applyAlignment="1">
      <alignment horizontal="distributed"/>
    </xf>
    <xf numFmtId="0" fontId="33" fillId="0" borderId="0" xfId="0" applyFont="1" applyBorder="1" applyAlignment="1">
      <alignment/>
    </xf>
    <xf numFmtId="194" fontId="33" fillId="0" borderId="0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distributed"/>
    </xf>
    <xf numFmtId="194" fontId="13" fillId="0" borderId="0" xfId="0" applyNumberFormat="1" applyFont="1" applyBorder="1" applyAlignment="1">
      <alignment horizontal="right"/>
    </xf>
    <xf numFmtId="41" fontId="32" fillId="0" borderId="18" xfId="0" applyNumberFormat="1" applyFont="1" applyBorder="1" applyAlignment="1">
      <alignment/>
    </xf>
    <xf numFmtId="41" fontId="32" fillId="0" borderId="0" xfId="0" applyNumberFormat="1" applyFont="1" applyAlignment="1">
      <alignment/>
    </xf>
    <xf numFmtId="41" fontId="13" fillId="0" borderId="0" xfId="0" applyNumberFormat="1" applyFont="1" applyAlignment="1">
      <alignment horizontal="right"/>
    </xf>
    <xf numFmtId="0" fontId="32" fillId="0" borderId="19" xfId="0" applyFont="1" applyBorder="1" applyAlignment="1">
      <alignment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distributed"/>
    </xf>
    <xf numFmtId="0" fontId="0" fillId="0" borderId="1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34" fillId="0" borderId="22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5" fillId="0" borderId="33" xfId="0" applyFont="1" applyBorder="1" applyAlignment="1">
      <alignment vertical="distributed" textRotation="255"/>
    </xf>
    <xf numFmtId="0" fontId="35" fillId="0" borderId="34" xfId="0" applyFont="1" applyBorder="1" applyAlignment="1">
      <alignment vertical="distributed" textRotation="255"/>
    </xf>
    <xf numFmtId="0" fontId="5" fillId="0" borderId="22" xfId="0" applyFont="1" applyBorder="1" applyAlignment="1">
      <alignment vertical="distributed" textRotation="255"/>
    </xf>
    <xf numFmtId="0" fontId="5" fillId="0" borderId="33" xfId="0" applyFont="1" applyFill="1" applyBorder="1" applyAlignment="1">
      <alignment vertical="distributed" textRotation="255"/>
    </xf>
    <xf numFmtId="0" fontId="35" fillId="0" borderId="34" xfId="0" applyFont="1" applyFill="1" applyBorder="1" applyAlignment="1">
      <alignment vertical="distributed" textRotation="255" shrinkToFit="1"/>
    </xf>
    <xf numFmtId="0" fontId="5" fillId="0" borderId="22" xfId="0" applyFont="1" applyFill="1" applyBorder="1" applyAlignment="1">
      <alignment vertical="distributed" textRotation="255"/>
    </xf>
    <xf numFmtId="0" fontId="5" fillId="0" borderId="33" xfId="0" applyFont="1" applyBorder="1" applyAlignment="1">
      <alignment vertical="distributed" textRotation="255"/>
    </xf>
    <xf numFmtId="0" fontId="5" fillId="0" borderId="34" xfId="0" applyFont="1" applyBorder="1" applyAlignment="1">
      <alignment vertical="distributed" textRotation="255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34" fillId="0" borderId="24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5" fillId="0" borderId="16" xfId="0" applyFont="1" applyBorder="1" applyAlignment="1">
      <alignment horizontal="center" vertical="distributed" textRotation="255"/>
    </xf>
    <xf numFmtId="0" fontId="35" fillId="0" borderId="1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distributed" textRotation="255"/>
    </xf>
    <xf numFmtId="0" fontId="35" fillId="0" borderId="28" xfId="0" applyFont="1" applyBorder="1" applyAlignment="1">
      <alignment horizontal="center" vertical="distributed" textRotation="255"/>
    </xf>
    <xf numFmtId="0" fontId="3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0" fontId="35" fillId="0" borderId="14" xfId="0" applyFont="1" applyFill="1" applyBorder="1" applyAlignment="1">
      <alignment horizontal="center" vertical="distributed" shrinkToFit="1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distributed" textRotation="255"/>
    </xf>
    <xf numFmtId="0" fontId="36" fillId="0" borderId="20" xfId="0" applyFont="1" applyBorder="1" applyAlignment="1">
      <alignment horizontal="center" vertical="distributed" textRotation="255" wrapText="1"/>
    </xf>
    <xf numFmtId="0" fontId="0" fillId="0" borderId="26" xfId="0" applyBorder="1" applyAlignment="1">
      <alignment/>
    </xf>
    <xf numFmtId="0" fontId="37" fillId="0" borderId="26" xfId="0" applyFont="1" applyBorder="1" applyAlignment="1">
      <alignment horizontal="center" vertical="distributed" textRotation="255"/>
    </xf>
    <xf numFmtId="0" fontId="34" fillId="0" borderId="21" xfId="0" applyFont="1" applyBorder="1" applyAlignment="1">
      <alignment horizontal="center" vertical="distributed" textRotation="255"/>
    </xf>
    <xf numFmtId="0" fontId="34" fillId="0" borderId="13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distributed"/>
    </xf>
    <xf numFmtId="41" fontId="9" fillId="0" borderId="16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41" fontId="7" fillId="0" borderId="16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distributed" vertical="center"/>
    </xf>
    <xf numFmtId="41" fontId="9" fillId="0" borderId="0" xfId="0" applyNumberFormat="1" applyFont="1" applyFill="1" applyAlignment="1">
      <alignment horizontal="right"/>
    </xf>
    <xf numFmtId="204" fontId="9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58" fontId="7" fillId="0" borderId="0" xfId="0" applyNumberFormat="1" applyFont="1" applyAlignment="1">
      <alignment/>
    </xf>
    <xf numFmtId="56" fontId="7" fillId="0" borderId="0" xfId="0" applyNumberFormat="1" applyFont="1" applyAlignment="1" quotePrefix="1">
      <alignment/>
    </xf>
    <xf numFmtId="0" fontId="7" fillId="0" borderId="29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39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4" fontId="7" fillId="0" borderId="16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0" fontId="0" fillId="0" borderId="37" xfId="0" applyFont="1" applyBorder="1" applyAlignment="1">
      <alignment/>
    </xf>
    <xf numFmtId="0" fontId="7" fillId="0" borderId="0" xfId="0" applyFont="1" applyBorder="1" applyAlignment="1">
      <alignment horizontal="distributed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94" fontId="9" fillId="0" borderId="16" xfId="0" applyNumberFormat="1" applyFont="1" applyBorder="1" applyAlignment="1">
      <alignment horizontal="right"/>
    </xf>
    <xf numFmtId="194" fontId="9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94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201" fontId="7" fillId="0" borderId="16" xfId="0" applyNumberFormat="1" applyFont="1" applyBorder="1" applyAlignment="1">
      <alignment horizontal="right"/>
    </xf>
    <xf numFmtId="201" fontId="7" fillId="0" borderId="0" xfId="0" applyNumberFormat="1" applyFont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4" fillId="0" borderId="2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9" fillId="0" borderId="0" xfId="0" applyFont="1" applyAlignment="1">
      <alignment/>
    </xf>
    <xf numFmtId="176" fontId="9" fillId="0" borderId="16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205" fontId="9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206" fontId="7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13" fillId="0" borderId="41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32" fillId="0" borderId="34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distributed" vertical="center"/>
    </xf>
    <xf numFmtId="0" fontId="32" fillId="0" borderId="28" xfId="0" applyFont="1" applyBorder="1" applyAlignment="1">
      <alignment horizontal="distributed" vertical="center"/>
    </xf>
    <xf numFmtId="0" fontId="0" fillId="0" borderId="43" xfId="0" applyFont="1" applyBorder="1" applyAlignment="1">
      <alignment/>
    </xf>
    <xf numFmtId="49" fontId="33" fillId="0" borderId="0" xfId="0" applyNumberFormat="1" applyFont="1" applyAlignment="1">
      <alignment horizontal="distributed"/>
    </xf>
    <xf numFmtId="194" fontId="33" fillId="0" borderId="0" xfId="0" applyNumberFormat="1" applyFont="1" applyAlignment="1">
      <alignment/>
    </xf>
    <xf numFmtId="194" fontId="33" fillId="0" borderId="44" xfId="0" applyNumberFormat="1" applyFont="1" applyBorder="1" applyAlignment="1">
      <alignment horizontal="right"/>
    </xf>
    <xf numFmtId="49" fontId="33" fillId="0" borderId="0" xfId="0" applyNumberFormat="1" applyFont="1" applyBorder="1" applyAlignment="1">
      <alignment horizontal="distributed"/>
    </xf>
    <xf numFmtId="194" fontId="33" fillId="0" borderId="0" xfId="0" applyNumberFormat="1" applyFont="1" applyAlignment="1">
      <alignment horizontal="distributed"/>
    </xf>
    <xf numFmtId="194" fontId="13" fillId="0" borderId="44" xfId="0" applyNumberFormat="1" applyFont="1" applyBorder="1" applyAlignment="1">
      <alignment horizontal="right"/>
    </xf>
    <xf numFmtId="194" fontId="32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Alignment="1">
      <alignment horizontal="distributed"/>
    </xf>
    <xf numFmtId="194" fontId="13" fillId="0" borderId="0" xfId="0" applyNumberFormat="1" applyFont="1" applyAlignment="1">
      <alignment horizontal="distributed"/>
    </xf>
    <xf numFmtId="49" fontId="33" fillId="0" borderId="0" xfId="0" applyNumberFormat="1" applyFont="1" applyAlignment="1">
      <alignment horizontal="distributed"/>
    </xf>
    <xf numFmtId="0" fontId="0" fillId="0" borderId="45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6" fontId="33" fillId="0" borderId="16" xfId="0" applyNumberFormat="1" applyFont="1" applyBorder="1" applyAlignment="1">
      <alignment horizontal="right"/>
    </xf>
    <xf numFmtId="207" fontId="33" fillId="0" borderId="0" xfId="0" applyNumberFormat="1" applyFont="1" applyAlignment="1">
      <alignment horizontal="right"/>
    </xf>
    <xf numFmtId="0" fontId="13" fillId="0" borderId="0" xfId="0" applyFont="1" applyAlignment="1">
      <alignment horizontal="distributed"/>
    </xf>
    <xf numFmtId="176" fontId="13" fillId="0" borderId="16" xfId="0" applyNumberFormat="1" applyFont="1" applyBorder="1" applyAlignment="1">
      <alignment horizontal="right"/>
    </xf>
    <xf numFmtId="207" fontId="13" fillId="0" borderId="0" xfId="0" applyNumberFormat="1" applyFont="1" applyAlignment="1">
      <alignment horizontal="right"/>
    </xf>
    <xf numFmtId="0" fontId="13" fillId="0" borderId="3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/>
    </xf>
    <xf numFmtId="176" fontId="33" fillId="0" borderId="16" xfId="0" applyNumberFormat="1" applyFont="1" applyBorder="1" applyAlignment="1">
      <alignment/>
    </xf>
    <xf numFmtId="176" fontId="32" fillId="0" borderId="0" xfId="0" applyNumberFormat="1" applyFont="1" applyAlignment="1">
      <alignment/>
    </xf>
    <xf numFmtId="176" fontId="13" fillId="0" borderId="16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7" fillId="0" borderId="0" xfId="0" applyFont="1" applyAlignment="1">
      <alignment horizontal="right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177" fontId="33" fillId="0" borderId="0" xfId="0" applyNumberFormat="1" applyFont="1" applyAlignment="1">
      <alignment horizontal="right"/>
    </xf>
    <xf numFmtId="0" fontId="33" fillId="0" borderId="12" xfId="0" applyFont="1" applyBorder="1" applyAlignment="1">
      <alignment/>
    </xf>
    <xf numFmtId="177" fontId="1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15" xfId="0" applyFont="1" applyBorder="1" applyAlignment="1">
      <alignment horizontal="right"/>
    </xf>
    <xf numFmtId="199" fontId="33" fillId="0" borderId="0" xfId="0" applyNumberFormat="1" applyFont="1" applyBorder="1" applyAlignment="1">
      <alignment horizontal="right"/>
    </xf>
    <xf numFmtId="199" fontId="13" fillId="0" borderId="0" xfId="0" applyNumberFormat="1" applyFont="1" applyAlignment="1">
      <alignment horizontal="right"/>
    </xf>
    <xf numFmtId="0" fontId="33" fillId="0" borderId="15" xfId="0" applyFont="1" applyBorder="1" applyAlignment="1">
      <alignment horizontal="distributed"/>
    </xf>
    <xf numFmtId="0" fontId="13" fillId="0" borderId="0" xfId="0" applyFont="1" applyAlignment="1">
      <alignment horizontal="center" vertical="distributed" textRotation="255"/>
    </xf>
    <xf numFmtId="0" fontId="13" fillId="0" borderId="16" xfId="0" applyFont="1" applyBorder="1" applyAlignment="1">
      <alignment horizontal="distributed"/>
    </xf>
    <xf numFmtId="199" fontId="13" fillId="0" borderId="0" xfId="0" applyNumberFormat="1" applyFont="1" applyBorder="1" applyAlignment="1">
      <alignment horizontal="right"/>
    </xf>
    <xf numFmtId="0" fontId="13" fillId="0" borderId="21" xfId="0" applyFont="1" applyBorder="1" applyAlignment="1">
      <alignment horizontal="distributed"/>
    </xf>
    <xf numFmtId="0" fontId="13" fillId="0" borderId="0" xfId="0" applyFont="1" applyAlignment="1">
      <alignment horizontal="center" vertical="distributed" textRotation="255"/>
    </xf>
    <xf numFmtId="194" fontId="32" fillId="0" borderId="18" xfId="0" applyNumberFormat="1" applyFont="1" applyBorder="1" applyAlignment="1">
      <alignment/>
    </xf>
    <xf numFmtId="194" fontId="32" fillId="0" borderId="17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0859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0859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2383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39</xdr:row>
      <xdr:rowOff>142875</xdr:rowOff>
    </xdr:from>
    <xdr:to>
      <xdr:col>3</xdr:col>
      <xdr:colOff>209550</xdr:colOff>
      <xdr:row>44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04825" y="8258175"/>
          <a:ext cx="76200" cy="1038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11.875" style="1" customWidth="1"/>
    <col min="3" max="3" width="14.375" style="1" customWidth="1"/>
    <col min="4" max="4" width="1.12109375" style="1" customWidth="1"/>
    <col min="5" max="5" width="6.625" style="1" customWidth="1"/>
    <col min="6" max="6" width="8.875" style="1" customWidth="1"/>
    <col min="7" max="10" width="7.125" style="1" customWidth="1"/>
    <col min="11" max="14" width="5.625" style="1" customWidth="1"/>
    <col min="15" max="18" width="6.625" style="1" customWidth="1"/>
    <col min="19" max="19" width="7.125" style="1" customWidth="1"/>
    <col min="20" max="20" width="8.50390625" style="1" customWidth="1"/>
    <col min="21" max="21" width="7.125" style="1" customWidth="1"/>
    <col min="22" max="22" width="8.625" style="1" customWidth="1"/>
    <col min="23" max="28" width="5.625" style="1" customWidth="1"/>
    <col min="29" max="32" width="6.50390625" style="1" customWidth="1"/>
    <col min="33" max="16384" width="9.00390625" style="1" customWidth="1"/>
  </cols>
  <sheetData>
    <row r="1" spans="2:22" ht="19.5" customHeight="1">
      <c r="B1" s="4"/>
      <c r="C1" s="4"/>
      <c r="D1" s="4"/>
      <c r="E1" s="4"/>
      <c r="F1" s="5" t="s">
        <v>32</v>
      </c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</row>
    <row r="2" spans="1:22" ht="6.75" customHeight="1" thickBot="1">
      <c r="A2" s="6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22" ht="17.25" customHeight="1" thickTop="1">
      <c r="A3" s="10"/>
      <c r="B3" s="72" t="s">
        <v>19</v>
      </c>
      <c r="C3" s="73"/>
      <c r="D3" s="11"/>
      <c r="E3" s="76" t="s">
        <v>0</v>
      </c>
      <c r="F3" s="77"/>
      <c r="G3" s="77"/>
      <c r="H3" s="78"/>
      <c r="I3" s="76" t="s">
        <v>20</v>
      </c>
      <c r="J3" s="77"/>
      <c r="K3" s="77"/>
      <c r="L3" s="77"/>
      <c r="M3" s="79"/>
      <c r="N3" s="79"/>
      <c r="O3" s="79"/>
      <c r="P3" s="79"/>
      <c r="Q3" s="79"/>
      <c r="R3" s="79"/>
      <c r="S3" s="79"/>
      <c r="T3" s="79"/>
      <c r="U3" s="80"/>
      <c r="V3" s="59" t="s">
        <v>21</v>
      </c>
    </row>
    <row r="4" spans="1:22" ht="17.25" customHeight="1">
      <c r="A4" s="12"/>
      <c r="B4" s="74"/>
      <c r="C4" s="74"/>
      <c r="D4" s="13"/>
      <c r="E4" s="62" t="s">
        <v>1</v>
      </c>
      <c r="F4" s="62" t="s">
        <v>3</v>
      </c>
      <c r="G4" s="64" t="s">
        <v>4</v>
      </c>
      <c r="H4" s="65"/>
      <c r="I4" s="66" t="s">
        <v>7</v>
      </c>
      <c r="J4" s="67"/>
      <c r="K4" s="70" t="s">
        <v>10</v>
      </c>
      <c r="L4" s="67"/>
      <c r="M4" s="66" t="s">
        <v>11</v>
      </c>
      <c r="N4" s="67"/>
      <c r="O4" s="66" t="s">
        <v>12</v>
      </c>
      <c r="P4" s="67"/>
      <c r="Q4" s="66" t="s">
        <v>13</v>
      </c>
      <c r="R4" s="67"/>
      <c r="S4" s="62" t="s">
        <v>14</v>
      </c>
      <c r="T4" s="62" t="s">
        <v>16</v>
      </c>
      <c r="U4" s="62" t="s">
        <v>17</v>
      </c>
      <c r="V4" s="60"/>
    </row>
    <row r="5" spans="1:22" ht="17.25" customHeight="1">
      <c r="A5" s="14"/>
      <c r="B5" s="75"/>
      <c r="C5" s="75"/>
      <c r="D5" s="13"/>
      <c r="E5" s="63"/>
      <c r="F5" s="63"/>
      <c r="G5" s="15" t="s">
        <v>5</v>
      </c>
      <c r="H5" s="15" t="s">
        <v>6</v>
      </c>
      <c r="I5" s="68"/>
      <c r="J5" s="69"/>
      <c r="K5" s="71"/>
      <c r="L5" s="69"/>
      <c r="M5" s="68"/>
      <c r="N5" s="69"/>
      <c r="O5" s="68"/>
      <c r="P5" s="69"/>
      <c r="Q5" s="68"/>
      <c r="R5" s="69"/>
      <c r="S5" s="63"/>
      <c r="T5" s="63"/>
      <c r="U5" s="63"/>
      <c r="V5" s="61"/>
    </row>
    <row r="6" spans="2:22" ht="13.5">
      <c r="B6" s="2"/>
      <c r="C6" s="2"/>
      <c r="D6" s="2"/>
      <c r="E6" s="16" t="s">
        <v>2</v>
      </c>
      <c r="F6" s="17" t="s">
        <v>2</v>
      </c>
      <c r="G6" s="17" t="s">
        <v>2</v>
      </c>
      <c r="H6" s="17" t="s">
        <v>2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15</v>
      </c>
      <c r="T6" s="18" t="s">
        <v>8</v>
      </c>
      <c r="U6" s="18" t="s">
        <v>2</v>
      </c>
      <c r="V6" s="21" t="s">
        <v>18</v>
      </c>
    </row>
    <row r="7" spans="2:22" s="43" customFormat="1" ht="15.75" customHeight="1">
      <c r="B7" s="44" t="s">
        <v>22</v>
      </c>
      <c r="C7" s="45">
        <v>1999</v>
      </c>
      <c r="D7" s="46"/>
      <c r="E7" s="22">
        <v>7</v>
      </c>
      <c r="F7" s="23">
        <v>1</v>
      </c>
      <c r="G7" s="23">
        <v>1</v>
      </c>
      <c r="H7" s="23">
        <v>12</v>
      </c>
      <c r="I7" s="23">
        <v>9</v>
      </c>
      <c r="J7" s="24">
        <v>-28</v>
      </c>
      <c r="K7" s="23">
        <v>17</v>
      </c>
      <c r="L7" s="24">
        <v>-66</v>
      </c>
      <c r="M7" s="25">
        <v>27</v>
      </c>
      <c r="N7" s="24">
        <v>-118</v>
      </c>
      <c r="O7" s="23">
        <v>235</v>
      </c>
      <c r="P7" s="24">
        <v>-781</v>
      </c>
      <c r="Q7" s="23">
        <v>1402</v>
      </c>
      <c r="R7" s="26">
        <v>-4947</v>
      </c>
      <c r="S7" s="23">
        <v>94</v>
      </c>
      <c r="T7" s="23">
        <v>259</v>
      </c>
      <c r="U7" s="23">
        <v>868</v>
      </c>
      <c r="V7" s="25">
        <v>76921357</v>
      </c>
    </row>
    <row r="8" spans="2:22" s="43" customFormat="1" ht="15.75" customHeight="1">
      <c r="B8" s="20" t="s">
        <v>33</v>
      </c>
      <c r="C8" s="45">
        <v>2000</v>
      </c>
      <c r="D8" s="46"/>
      <c r="E8" s="22">
        <v>3</v>
      </c>
      <c r="F8" s="23">
        <v>0</v>
      </c>
      <c r="G8" s="23">
        <v>2</v>
      </c>
      <c r="H8" s="23">
        <v>2</v>
      </c>
      <c r="I8" s="23">
        <v>11</v>
      </c>
      <c r="J8" s="24">
        <v>-21</v>
      </c>
      <c r="K8" s="23">
        <v>12</v>
      </c>
      <c r="L8" s="24">
        <v>-48</v>
      </c>
      <c r="M8" s="25">
        <v>4</v>
      </c>
      <c r="N8" s="24">
        <v>-22</v>
      </c>
      <c r="O8" s="23">
        <v>109</v>
      </c>
      <c r="P8" s="24">
        <v>-360</v>
      </c>
      <c r="Q8" s="23">
        <v>391</v>
      </c>
      <c r="R8" s="26">
        <v>-1257</v>
      </c>
      <c r="S8" s="23">
        <v>22</v>
      </c>
      <c r="T8" s="23">
        <v>132</v>
      </c>
      <c r="U8" s="23">
        <v>429</v>
      </c>
      <c r="V8" s="25">
        <v>30951336</v>
      </c>
    </row>
    <row r="9" spans="2:22" s="43" customFormat="1" ht="15.75" customHeight="1">
      <c r="B9" s="20" t="s">
        <v>34</v>
      </c>
      <c r="C9" s="45">
        <v>2001</v>
      </c>
      <c r="D9" s="46"/>
      <c r="E9" s="22">
        <v>1</v>
      </c>
      <c r="F9" s="23">
        <v>0</v>
      </c>
      <c r="G9" s="23">
        <v>3</v>
      </c>
      <c r="H9" s="23">
        <v>34</v>
      </c>
      <c r="I9" s="23">
        <v>0</v>
      </c>
      <c r="J9" s="27">
        <v>0</v>
      </c>
      <c r="K9" s="23">
        <v>0</v>
      </c>
      <c r="L9" s="27">
        <v>0</v>
      </c>
      <c r="M9" s="25">
        <v>25</v>
      </c>
      <c r="N9" s="24">
        <v>-86</v>
      </c>
      <c r="O9" s="23">
        <v>0</v>
      </c>
      <c r="P9" s="27">
        <v>0</v>
      </c>
      <c r="Q9" s="23">
        <v>8</v>
      </c>
      <c r="R9" s="24">
        <v>-23</v>
      </c>
      <c r="S9" s="23">
        <v>0</v>
      </c>
      <c r="T9" s="23">
        <v>0</v>
      </c>
      <c r="U9" s="23">
        <v>0</v>
      </c>
      <c r="V9" s="25">
        <v>1231156</v>
      </c>
    </row>
    <row r="10" spans="2:22" s="43" customFormat="1" ht="15.75" customHeight="1">
      <c r="B10" s="20" t="s">
        <v>35</v>
      </c>
      <c r="C10" s="45">
        <v>2002</v>
      </c>
      <c r="D10" s="46"/>
      <c r="E10" s="22">
        <v>2</v>
      </c>
      <c r="F10" s="23">
        <v>0</v>
      </c>
      <c r="G10" s="23">
        <v>9</v>
      </c>
      <c r="H10" s="23">
        <v>33</v>
      </c>
      <c r="I10" s="23">
        <v>2</v>
      </c>
      <c r="J10" s="24">
        <v>-2</v>
      </c>
      <c r="K10" s="23">
        <v>0</v>
      </c>
      <c r="L10" s="24" t="s">
        <v>36</v>
      </c>
      <c r="M10" s="25">
        <v>8</v>
      </c>
      <c r="N10" s="24">
        <v>-18</v>
      </c>
      <c r="O10" s="23">
        <v>403</v>
      </c>
      <c r="P10" s="26">
        <v>-1339</v>
      </c>
      <c r="Q10" s="23">
        <v>634</v>
      </c>
      <c r="R10" s="26">
        <v>-2073</v>
      </c>
      <c r="S10" s="23">
        <v>23</v>
      </c>
      <c r="T10" s="23">
        <v>402</v>
      </c>
      <c r="U10" s="23">
        <v>1332</v>
      </c>
      <c r="V10" s="25">
        <v>31627687</v>
      </c>
    </row>
    <row r="11" spans="2:22" s="43" customFormat="1" ht="15.75" customHeight="1">
      <c r="B11" s="47" t="s">
        <v>37</v>
      </c>
      <c r="C11" s="48">
        <v>2003</v>
      </c>
      <c r="D11" s="49"/>
      <c r="E11" s="28">
        <f aca="true" t="shared" si="0" ref="E11:V11">SUM(E13:E29)</f>
        <v>0</v>
      </c>
      <c r="F11" s="29">
        <f t="shared" si="0"/>
        <v>0</v>
      </c>
      <c r="G11" s="29">
        <f t="shared" si="0"/>
        <v>0</v>
      </c>
      <c r="H11" s="29">
        <f t="shared" si="0"/>
        <v>1</v>
      </c>
      <c r="I11" s="29">
        <f t="shared" si="0"/>
        <v>0</v>
      </c>
      <c r="J11" s="30">
        <f t="shared" si="0"/>
        <v>0</v>
      </c>
      <c r="K11" s="29">
        <f t="shared" si="0"/>
        <v>0</v>
      </c>
      <c r="L11" s="30">
        <f t="shared" si="0"/>
        <v>0</v>
      </c>
      <c r="M11" s="31">
        <f t="shared" si="0"/>
        <v>1</v>
      </c>
      <c r="N11" s="32">
        <f t="shared" si="0"/>
        <v>-7</v>
      </c>
      <c r="O11" s="29">
        <f t="shared" si="0"/>
        <v>0</v>
      </c>
      <c r="P11" s="33">
        <f t="shared" si="0"/>
        <v>0</v>
      </c>
      <c r="Q11" s="29">
        <f t="shared" si="0"/>
        <v>0</v>
      </c>
      <c r="R11" s="33">
        <f t="shared" si="0"/>
        <v>0</v>
      </c>
      <c r="S11" s="29">
        <f t="shared" si="0"/>
        <v>3</v>
      </c>
      <c r="T11" s="29">
        <f t="shared" si="0"/>
        <v>0</v>
      </c>
      <c r="U11" s="29">
        <f t="shared" si="0"/>
        <v>0</v>
      </c>
      <c r="V11" s="31">
        <f t="shared" si="0"/>
        <v>5887347</v>
      </c>
    </row>
    <row r="12" spans="2:22" s="43" customFormat="1" ht="11.25" customHeight="1">
      <c r="B12" s="50"/>
      <c r="C12" s="51"/>
      <c r="D12" s="46"/>
      <c r="E12" s="22"/>
      <c r="F12" s="23"/>
      <c r="G12" s="23"/>
      <c r="H12" s="23"/>
      <c r="I12" s="23"/>
      <c r="J12" s="24"/>
      <c r="K12" s="23"/>
      <c r="L12" s="34"/>
      <c r="M12" s="25"/>
      <c r="N12" s="24"/>
      <c r="O12" s="23"/>
      <c r="P12" s="24"/>
      <c r="Q12" s="23"/>
      <c r="R12" s="24"/>
      <c r="S12" s="23"/>
      <c r="T12" s="23"/>
      <c r="U12" s="23"/>
      <c r="V12" s="31"/>
    </row>
    <row r="13" spans="2:22" s="43" customFormat="1" ht="15.75" customHeight="1">
      <c r="B13" s="52" t="s">
        <v>23</v>
      </c>
      <c r="C13" s="53" t="s">
        <v>24</v>
      </c>
      <c r="D13" s="54"/>
      <c r="E13" s="22"/>
      <c r="F13" s="23"/>
      <c r="G13" s="23"/>
      <c r="H13" s="23"/>
      <c r="I13" s="23"/>
      <c r="J13" s="24"/>
      <c r="K13" s="23"/>
      <c r="L13" s="34"/>
      <c r="M13" s="25"/>
      <c r="N13" s="24"/>
      <c r="O13" s="23"/>
      <c r="P13" s="34"/>
      <c r="Q13" s="23"/>
      <c r="R13" s="34"/>
      <c r="S13" s="23"/>
      <c r="T13" s="23"/>
      <c r="U13" s="23"/>
      <c r="V13" s="31"/>
    </row>
    <row r="14" spans="2:22" s="43" customFormat="1" ht="15.75" customHeight="1">
      <c r="B14" s="52"/>
      <c r="C14" s="53"/>
      <c r="D14" s="54"/>
      <c r="E14" s="22"/>
      <c r="F14" s="23"/>
      <c r="G14" s="23"/>
      <c r="H14" s="23"/>
      <c r="I14" s="23"/>
      <c r="J14" s="24"/>
      <c r="K14" s="23"/>
      <c r="L14" s="34"/>
      <c r="M14" s="25"/>
      <c r="N14" s="24"/>
      <c r="O14" s="23"/>
      <c r="P14" s="26"/>
      <c r="Q14" s="23"/>
      <c r="R14" s="34"/>
      <c r="S14" s="23"/>
      <c r="T14" s="23"/>
      <c r="U14" s="23"/>
      <c r="V14" s="31"/>
    </row>
    <row r="15" spans="2:22" s="43" customFormat="1" ht="15.75" customHeight="1">
      <c r="B15" s="52" t="s">
        <v>25</v>
      </c>
      <c r="C15" s="55" t="s">
        <v>38</v>
      </c>
      <c r="D15" s="54"/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6">
        <v>0</v>
      </c>
      <c r="K15" s="23">
        <v>0</v>
      </c>
      <c r="L15" s="26">
        <v>0</v>
      </c>
      <c r="M15" s="23">
        <v>0</v>
      </c>
      <c r="N15" s="26">
        <v>0</v>
      </c>
      <c r="O15" s="23">
        <v>0</v>
      </c>
      <c r="P15" s="26">
        <v>0</v>
      </c>
      <c r="Q15" s="23">
        <v>0</v>
      </c>
      <c r="R15" s="26">
        <v>0</v>
      </c>
      <c r="S15" s="23">
        <v>0</v>
      </c>
      <c r="T15" s="23">
        <v>0</v>
      </c>
      <c r="U15" s="23">
        <v>0</v>
      </c>
      <c r="V15" s="25">
        <v>10605</v>
      </c>
    </row>
    <row r="16" spans="2:22" s="43" customFormat="1" ht="15.75" customHeight="1">
      <c r="B16" s="52" t="s">
        <v>25</v>
      </c>
      <c r="C16" s="55" t="s">
        <v>39</v>
      </c>
      <c r="D16" s="54"/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6">
        <v>0</v>
      </c>
      <c r="K16" s="23">
        <v>0</v>
      </c>
      <c r="L16" s="26">
        <v>0</v>
      </c>
      <c r="M16" s="23">
        <v>0</v>
      </c>
      <c r="N16" s="26">
        <v>0</v>
      </c>
      <c r="O16" s="23">
        <v>0</v>
      </c>
      <c r="P16" s="26">
        <v>0</v>
      </c>
      <c r="Q16" s="23">
        <v>0</v>
      </c>
      <c r="R16" s="26">
        <v>0</v>
      </c>
      <c r="S16" s="23">
        <v>0</v>
      </c>
      <c r="T16" s="23">
        <v>0</v>
      </c>
      <c r="U16" s="23">
        <v>0</v>
      </c>
      <c r="V16" s="25">
        <v>21826</v>
      </c>
    </row>
    <row r="17" spans="2:22" s="43" customFormat="1" ht="15.75" customHeight="1">
      <c r="B17" s="52" t="s">
        <v>25</v>
      </c>
      <c r="C17" s="55" t="s">
        <v>40</v>
      </c>
      <c r="D17" s="54"/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6">
        <v>0</v>
      </c>
      <c r="K17" s="23">
        <v>0</v>
      </c>
      <c r="L17" s="26">
        <v>0</v>
      </c>
      <c r="M17" s="23">
        <v>0</v>
      </c>
      <c r="N17" s="26">
        <v>0</v>
      </c>
      <c r="O17" s="23">
        <v>0</v>
      </c>
      <c r="P17" s="26">
        <v>0</v>
      </c>
      <c r="Q17" s="23">
        <v>0</v>
      </c>
      <c r="R17" s="26">
        <v>0</v>
      </c>
      <c r="S17" s="23">
        <v>0</v>
      </c>
      <c r="T17" s="23">
        <v>0</v>
      </c>
      <c r="U17" s="23">
        <v>0</v>
      </c>
      <c r="V17" s="25">
        <v>332220</v>
      </c>
    </row>
    <row r="18" spans="2:22" s="43" customFormat="1" ht="15.75" customHeight="1">
      <c r="B18" s="52" t="s">
        <v>26</v>
      </c>
      <c r="C18" s="55" t="s">
        <v>41</v>
      </c>
      <c r="D18" s="54"/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6">
        <v>0</v>
      </c>
      <c r="K18" s="23">
        <v>0</v>
      </c>
      <c r="L18" s="26">
        <v>0</v>
      </c>
      <c r="M18" s="23">
        <v>0</v>
      </c>
      <c r="N18" s="26">
        <v>0</v>
      </c>
      <c r="O18" s="23">
        <v>0</v>
      </c>
      <c r="P18" s="26">
        <v>0</v>
      </c>
      <c r="Q18" s="23">
        <v>0</v>
      </c>
      <c r="R18" s="26">
        <v>0</v>
      </c>
      <c r="S18" s="23">
        <v>0</v>
      </c>
      <c r="T18" s="23">
        <v>0</v>
      </c>
      <c r="U18" s="23">
        <v>0</v>
      </c>
      <c r="V18" s="25">
        <v>757</v>
      </c>
    </row>
    <row r="19" spans="2:22" s="43" customFormat="1" ht="15.75" customHeight="1">
      <c r="B19" s="52" t="s">
        <v>27</v>
      </c>
      <c r="C19" s="55" t="s">
        <v>28</v>
      </c>
      <c r="D19" s="54"/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6">
        <v>0</v>
      </c>
      <c r="K19" s="23">
        <v>0</v>
      </c>
      <c r="L19" s="26">
        <v>0</v>
      </c>
      <c r="M19" s="23">
        <v>0</v>
      </c>
      <c r="N19" s="26">
        <v>0</v>
      </c>
      <c r="O19" s="23">
        <v>0</v>
      </c>
      <c r="P19" s="26">
        <v>0</v>
      </c>
      <c r="Q19" s="23">
        <v>0</v>
      </c>
      <c r="R19" s="26">
        <v>0</v>
      </c>
      <c r="S19" s="23">
        <v>0</v>
      </c>
      <c r="T19" s="23">
        <v>0</v>
      </c>
      <c r="U19" s="23">
        <v>0</v>
      </c>
      <c r="V19" s="25">
        <v>1985752</v>
      </c>
    </row>
    <row r="20" spans="2:22" s="43" customFormat="1" ht="15.75" customHeight="1">
      <c r="B20" s="52" t="s">
        <v>25</v>
      </c>
      <c r="C20" s="55" t="s">
        <v>42</v>
      </c>
      <c r="D20" s="54"/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6">
        <v>0</v>
      </c>
      <c r="K20" s="23">
        <v>0</v>
      </c>
      <c r="L20" s="26">
        <v>0</v>
      </c>
      <c r="M20" s="23">
        <v>0</v>
      </c>
      <c r="N20" s="26">
        <v>0</v>
      </c>
      <c r="O20" s="23">
        <v>0</v>
      </c>
      <c r="P20" s="26">
        <v>0</v>
      </c>
      <c r="Q20" s="23">
        <v>0</v>
      </c>
      <c r="R20" s="26">
        <v>0</v>
      </c>
      <c r="S20" s="23">
        <v>0</v>
      </c>
      <c r="T20" s="23">
        <v>0</v>
      </c>
      <c r="U20" s="23">
        <v>0</v>
      </c>
      <c r="V20" s="25">
        <v>233850</v>
      </c>
    </row>
    <row r="21" spans="2:22" s="43" customFormat="1" ht="15.75" customHeight="1">
      <c r="B21" s="52" t="s">
        <v>25</v>
      </c>
      <c r="C21" s="55" t="s">
        <v>43</v>
      </c>
      <c r="D21" s="54"/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6">
        <v>0</v>
      </c>
      <c r="K21" s="23">
        <v>0</v>
      </c>
      <c r="L21" s="26">
        <v>0</v>
      </c>
      <c r="M21" s="23">
        <v>0</v>
      </c>
      <c r="N21" s="26">
        <v>0</v>
      </c>
      <c r="O21" s="23">
        <v>0</v>
      </c>
      <c r="P21" s="26">
        <v>0</v>
      </c>
      <c r="Q21" s="23">
        <v>0</v>
      </c>
      <c r="R21" s="26">
        <v>0</v>
      </c>
      <c r="S21" s="23">
        <v>0</v>
      </c>
      <c r="T21" s="23">
        <v>0</v>
      </c>
      <c r="U21" s="23">
        <v>0</v>
      </c>
      <c r="V21" s="25">
        <v>37650</v>
      </c>
    </row>
    <row r="22" spans="2:22" s="43" customFormat="1" ht="15.75" customHeight="1">
      <c r="B22" s="52" t="s">
        <v>25</v>
      </c>
      <c r="C22" s="55" t="s">
        <v>44</v>
      </c>
      <c r="D22" s="54"/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6">
        <v>0</v>
      </c>
      <c r="K22" s="23">
        <v>0</v>
      </c>
      <c r="L22" s="26">
        <v>0</v>
      </c>
      <c r="M22" s="23">
        <v>0</v>
      </c>
      <c r="N22" s="26">
        <v>0</v>
      </c>
      <c r="O22" s="23">
        <v>0</v>
      </c>
      <c r="P22" s="26">
        <v>0</v>
      </c>
      <c r="Q22" s="23">
        <v>0</v>
      </c>
      <c r="R22" s="26">
        <v>0</v>
      </c>
      <c r="S22" s="23">
        <v>0</v>
      </c>
      <c r="T22" s="23">
        <v>0</v>
      </c>
      <c r="U22" s="23">
        <v>0</v>
      </c>
      <c r="V22" s="25">
        <v>267288</v>
      </c>
    </row>
    <row r="23" spans="2:22" s="43" customFormat="1" ht="15.75" customHeight="1">
      <c r="B23" s="52" t="s">
        <v>25</v>
      </c>
      <c r="C23" s="55" t="s">
        <v>45</v>
      </c>
      <c r="D23" s="54"/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6">
        <v>0</v>
      </c>
      <c r="K23" s="23">
        <v>0</v>
      </c>
      <c r="L23" s="26">
        <v>0</v>
      </c>
      <c r="M23" s="23">
        <v>0</v>
      </c>
      <c r="N23" s="26">
        <v>0</v>
      </c>
      <c r="O23" s="23">
        <v>0</v>
      </c>
      <c r="P23" s="26">
        <v>0</v>
      </c>
      <c r="Q23" s="23">
        <v>0</v>
      </c>
      <c r="R23" s="26">
        <v>0</v>
      </c>
      <c r="S23" s="23">
        <v>0</v>
      </c>
      <c r="T23" s="23">
        <v>0</v>
      </c>
      <c r="U23" s="23">
        <v>0</v>
      </c>
      <c r="V23" s="25">
        <v>193054</v>
      </c>
    </row>
    <row r="24" spans="2:22" s="43" customFormat="1" ht="15.75" customHeight="1">
      <c r="B24" s="52" t="s">
        <v>29</v>
      </c>
      <c r="C24" s="55" t="s">
        <v>46</v>
      </c>
      <c r="D24" s="54"/>
      <c r="E24" s="22">
        <v>0</v>
      </c>
      <c r="F24" s="23">
        <v>0</v>
      </c>
      <c r="G24" s="23">
        <v>0</v>
      </c>
      <c r="H24" s="23">
        <v>1</v>
      </c>
      <c r="I24" s="23">
        <v>0</v>
      </c>
      <c r="J24" s="26">
        <v>0</v>
      </c>
      <c r="K24" s="23">
        <v>0</v>
      </c>
      <c r="L24" s="26">
        <v>0</v>
      </c>
      <c r="M24" s="23">
        <v>1</v>
      </c>
      <c r="N24" s="26">
        <v>-7</v>
      </c>
      <c r="O24" s="23">
        <v>0</v>
      </c>
      <c r="P24" s="26">
        <v>0</v>
      </c>
      <c r="Q24" s="23">
        <v>0</v>
      </c>
      <c r="R24" s="26">
        <v>0</v>
      </c>
      <c r="S24" s="23">
        <v>3</v>
      </c>
      <c r="T24" s="23">
        <v>0</v>
      </c>
      <c r="U24" s="23">
        <v>0</v>
      </c>
      <c r="V24" s="25">
        <v>1812255</v>
      </c>
    </row>
    <row r="25" spans="2:22" s="43" customFormat="1" ht="15.75" customHeight="1">
      <c r="B25" s="52" t="s">
        <v>25</v>
      </c>
      <c r="C25" s="55" t="s">
        <v>47</v>
      </c>
      <c r="D25" s="54"/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6">
        <v>0</v>
      </c>
      <c r="K25" s="23">
        <v>0</v>
      </c>
      <c r="L25" s="26">
        <v>0</v>
      </c>
      <c r="M25" s="23">
        <v>0</v>
      </c>
      <c r="N25" s="26">
        <v>0</v>
      </c>
      <c r="O25" s="23">
        <v>0</v>
      </c>
      <c r="P25" s="26">
        <v>0</v>
      </c>
      <c r="Q25" s="23">
        <v>0</v>
      </c>
      <c r="R25" s="26">
        <v>0</v>
      </c>
      <c r="S25" s="23">
        <v>0</v>
      </c>
      <c r="T25" s="23">
        <v>0</v>
      </c>
      <c r="U25" s="23">
        <v>0</v>
      </c>
      <c r="V25" s="25">
        <v>536517</v>
      </c>
    </row>
    <row r="26" spans="2:22" s="43" customFormat="1" ht="15.75" customHeight="1">
      <c r="B26" s="52" t="s">
        <v>25</v>
      </c>
      <c r="C26" s="55" t="s">
        <v>48</v>
      </c>
      <c r="D26" s="54"/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6">
        <v>0</v>
      </c>
      <c r="K26" s="23">
        <v>0</v>
      </c>
      <c r="L26" s="26">
        <v>0</v>
      </c>
      <c r="M26" s="23">
        <v>0</v>
      </c>
      <c r="N26" s="26">
        <v>0</v>
      </c>
      <c r="O26" s="23">
        <v>0</v>
      </c>
      <c r="P26" s="26">
        <v>0</v>
      </c>
      <c r="Q26" s="23">
        <v>0</v>
      </c>
      <c r="R26" s="26">
        <v>0</v>
      </c>
      <c r="S26" s="23">
        <v>0</v>
      </c>
      <c r="T26" s="23">
        <v>0</v>
      </c>
      <c r="U26" s="23">
        <v>0</v>
      </c>
      <c r="V26" s="25">
        <v>446599</v>
      </c>
    </row>
    <row r="27" spans="2:22" s="43" customFormat="1" ht="15.75" customHeight="1">
      <c r="B27" s="52" t="s">
        <v>25</v>
      </c>
      <c r="C27" s="55" t="s">
        <v>49</v>
      </c>
      <c r="D27" s="54"/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6">
        <v>0</v>
      </c>
      <c r="K27" s="23">
        <v>0</v>
      </c>
      <c r="L27" s="26">
        <v>0</v>
      </c>
      <c r="M27" s="23">
        <v>0</v>
      </c>
      <c r="N27" s="26">
        <v>0</v>
      </c>
      <c r="O27" s="23">
        <v>0</v>
      </c>
      <c r="P27" s="26">
        <v>0</v>
      </c>
      <c r="Q27" s="23">
        <v>0</v>
      </c>
      <c r="R27" s="26">
        <v>0</v>
      </c>
      <c r="S27" s="23">
        <v>0</v>
      </c>
      <c r="T27" s="23">
        <v>0</v>
      </c>
      <c r="U27" s="23">
        <v>0</v>
      </c>
      <c r="V27" s="25">
        <v>4988</v>
      </c>
    </row>
    <row r="28" spans="2:22" s="43" customFormat="1" ht="15.75" customHeight="1">
      <c r="B28" s="52" t="s">
        <v>30</v>
      </c>
      <c r="C28" s="55" t="s">
        <v>50</v>
      </c>
      <c r="D28" s="54"/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6">
        <v>0</v>
      </c>
      <c r="K28" s="23">
        <v>0</v>
      </c>
      <c r="L28" s="26">
        <v>0</v>
      </c>
      <c r="M28" s="23">
        <v>0</v>
      </c>
      <c r="N28" s="26">
        <v>0</v>
      </c>
      <c r="O28" s="23">
        <v>0</v>
      </c>
      <c r="P28" s="26">
        <v>0</v>
      </c>
      <c r="Q28" s="23">
        <v>0</v>
      </c>
      <c r="R28" s="26">
        <v>0</v>
      </c>
      <c r="S28" s="23">
        <v>0</v>
      </c>
      <c r="T28" s="23">
        <v>0</v>
      </c>
      <c r="U28" s="23">
        <v>0</v>
      </c>
      <c r="V28" s="25">
        <v>3986</v>
      </c>
    </row>
    <row r="29" spans="1:22" ht="10.5" customHeight="1" thickBot="1">
      <c r="A29" s="35"/>
      <c r="B29" s="36"/>
      <c r="C29" s="37"/>
      <c r="D29" s="37"/>
      <c r="E29" s="38"/>
      <c r="F29" s="39"/>
      <c r="G29" s="39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39"/>
      <c r="U29" s="39"/>
      <c r="V29" s="41"/>
    </row>
    <row r="30" ht="13.5" customHeight="1">
      <c r="B30" s="42" t="s">
        <v>31</v>
      </c>
    </row>
  </sheetData>
  <sheetProtection/>
  <mergeCells count="15">
    <mergeCell ref="B3:C5"/>
    <mergeCell ref="E3:H3"/>
    <mergeCell ref="I3:U3"/>
    <mergeCell ref="U4:U5"/>
    <mergeCell ref="T4:T5"/>
    <mergeCell ref="S4:S5"/>
    <mergeCell ref="V3:V5"/>
    <mergeCell ref="E4:E5"/>
    <mergeCell ref="F4:F5"/>
    <mergeCell ref="G4:H4"/>
    <mergeCell ref="I4:J5"/>
    <mergeCell ref="K4:L5"/>
    <mergeCell ref="M4:N5"/>
    <mergeCell ref="O4:P5"/>
    <mergeCell ref="Q4:R5"/>
  </mergeCells>
  <printOptions/>
  <pageMargins left="0.7874015748031497" right="0.7874015748031497" top="0.6692913385826772" bottom="0.6692913385826772" header="0.5118110236220472" footer="0.5118110236220472"/>
  <pageSetup fitToHeight="1" fitToWidth="1" horizontalDpi="400" verticalDpi="4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6.75390625" style="1" customWidth="1"/>
    <col min="4" max="4" width="1.00390625" style="1" customWidth="1"/>
    <col min="5" max="5" width="10.25390625" style="1" customWidth="1"/>
    <col min="6" max="6" width="8.50390625" style="1" customWidth="1"/>
    <col min="7" max="7" width="1.00390625" style="1" customWidth="1"/>
    <col min="8" max="12" width="11.25390625" style="1" customWidth="1"/>
    <col min="13" max="16384" width="9.00390625" style="1" customWidth="1"/>
  </cols>
  <sheetData>
    <row r="1" ht="17.25">
      <c r="F1" s="81" t="s">
        <v>372</v>
      </c>
    </row>
    <row r="2" s="237" customFormat="1" ht="13.5">
      <c r="A2" s="82" t="s">
        <v>373</v>
      </c>
    </row>
    <row r="3" spans="1:12" ht="14.25" thickBot="1">
      <c r="A3" s="82" t="s">
        <v>374</v>
      </c>
      <c r="L3" s="325" t="s">
        <v>375</v>
      </c>
    </row>
    <row r="4" spans="1:12" ht="14.25" thickTop="1">
      <c r="A4" s="83" t="s">
        <v>19</v>
      </c>
      <c r="B4" s="83"/>
      <c r="C4" s="83"/>
      <c r="D4" s="83"/>
      <c r="E4" s="83"/>
      <c r="F4" s="83"/>
      <c r="G4" s="83"/>
      <c r="H4" s="88" t="s">
        <v>376</v>
      </c>
      <c r="I4" s="88" t="s">
        <v>55</v>
      </c>
      <c r="J4" s="88" t="s">
        <v>377</v>
      </c>
      <c r="K4" s="326" t="s">
        <v>378</v>
      </c>
      <c r="L4" s="327"/>
    </row>
    <row r="5" spans="1:12" ht="13.5">
      <c r="A5" s="317"/>
      <c r="B5" s="317"/>
      <c r="C5" s="317"/>
      <c r="D5" s="317"/>
      <c r="E5" s="317"/>
      <c r="F5" s="317"/>
      <c r="G5" s="317"/>
      <c r="H5" s="96"/>
      <c r="I5" s="96"/>
      <c r="J5" s="96"/>
      <c r="K5" s="328" t="s">
        <v>379</v>
      </c>
      <c r="L5" s="328" t="s">
        <v>380</v>
      </c>
    </row>
    <row r="6" ht="5.25" customHeight="1">
      <c r="H6" s="138"/>
    </row>
    <row r="7" spans="2:12" s="101" customFormat="1" ht="12.75" customHeight="1">
      <c r="B7" s="102" t="s">
        <v>62</v>
      </c>
      <c r="C7" s="102"/>
      <c r="D7" s="102"/>
      <c r="E7" s="102"/>
      <c r="F7" s="102"/>
      <c r="H7" s="115">
        <f>SUM(H9,H15,H38,H64,H100,H102,H104)</f>
        <v>14309</v>
      </c>
      <c r="I7" s="121">
        <f>SUM(I9,I15,I38,I64,I100,I102,I104)</f>
        <v>186</v>
      </c>
      <c r="J7" s="121">
        <f>SUM(J9,J15,J38,J64,J100,J102,J104)</f>
        <v>19576</v>
      </c>
      <c r="K7" s="329">
        <v>0.5</v>
      </c>
      <c r="L7" s="329">
        <v>0.7</v>
      </c>
    </row>
    <row r="8" spans="2:12" s="101" customFormat="1" ht="12.75" customHeight="1">
      <c r="B8" s="108"/>
      <c r="C8" s="108"/>
      <c r="D8" s="108"/>
      <c r="E8" s="108"/>
      <c r="F8" s="108"/>
      <c r="H8" s="115"/>
      <c r="I8" s="105"/>
      <c r="J8" s="105"/>
      <c r="K8" s="329"/>
      <c r="L8" s="329"/>
    </row>
    <row r="9" spans="2:12" s="101" customFormat="1" ht="12.75" customHeight="1">
      <c r="B9" s="102" t="s">
        <v>381</v>
      </c>
      <c r="C9" s="102"/>
      <c r="D9" s="102"/>
      <c r="E9" s="102"/>
      <c r="F9" s="102"/>
      <c r="G9" s="330"/>
      <c r="H9" s="121">
        <f>SUM(H10:H13)</f>
        <v>154</v>
      </c>
      <c r="I9" s="121">
        <f>SUM(I10:I13)</f>
        <v>8</v>
      </c>
      <c r="J9" s="121">
        <f>SUM(J10:J13)</f>
        <v>327</v>
      </c>
      <c r="K9" s="329">
        <v>0.7</v>
      </c>
      <c r="L9" s="329">
        <v>1.5</v>
      </c>
    </row>
    <row r="10" spans="2:12" s="91" customFormat="1" ht="12.75" customHeight="1">
      <c r="B10" s="110"/>
      <c r="C10" s="313" t="s">
        <v>382</v>
      </c>
      <c r="D10" s="313"/>
      <c r="E10" s="313"/>
      <c r="F10" s="313"/>
      <c r="H10" s="111">
        <v>43</v>
      </c>
      <c r="I10" s="112">
        <v>3</v>
      </c>
      <c r="J10" s="112">
        <v>71</v>
      </c>
      <c r="K10" s="331">
        <v>0.7</v>
      </c>
      <c r="L10" s="331">
        <v>1.2</v>
      </c>
    </row>
    <row r="11" spans="2:12" s="91" customFormat="1" ht="12.75" customHeight="1">
      <c r="B11" s="110"/>
      <c r="C11" s="313" t="s">
        <v>383</v>
      </c>
      <c r="D11" s="313"/>
      <c r="E11" s="313"/>
      <c r="F11" s="313"/>
      <c r="H11" s="111">
        <v>49</v>
      </c>
      <c r="I11" s="112">
        <v>0</v>
      </c>
      <c r="J11" s="112">
        <v>76</v>
      </c>
      <c r="K11" s="331">
        <v>1.6</v>
      </c>
      <c r="L11" s="331">
        <v>2.5</v>
      </c>
    </row>
    <row r="12" spans="2:12" s="91" customFormat="1" ht="12.75" customHeight="1">
      <c r="B12" s="110"/>
      <c r="C12" s="313" t="s">
        <v>384</v>
      </c>
      <c r="D12" s="313"/>
      <c r="E12" s="313"/>
      <c r="F12" s="313"/>
      <c r="H12" s="111">
        <v>61</v>
      </c>
      <c r="I12" s="112">
        <v>3</v>
      </c>
      <c r="J12" s="112">
        <v>152</v>
      </c>
      <c r="K12" s="331">
        <v>0.5</v>
      </c>
      <c r="L12" s="331">
        <v>1.3</v>
      </c>
    </row>
    <row r="13" spans="2:12" s="91" customFormat="1" ht="12.75" customHeight="1">
      <c r="B13" s="110"/>
      <c r="C13" s="313" t="s">
        <v>385</v>
      </c>
      <c r="D13" s="313"/>
      <c r="E13" s="313"/>
      <c r="F13" s="313"/>
      <c r="H13" s="111">
        <v>1</v>
      </c>
      <c r="I13" s="112">
        <v>2</v>
      </c>
      <c r="J13" s="112">
        <v>28</v>
      </c>
      <c r="K13" s="331">
        <v>0.1</v>
      </c>
      <c r="L13" s="331">
        <v>3</v>
      </c>
    </row>
    <row r="14" spans="2:12" s="91" customFormat="1" ht="12.75" customHeight="1">
      <c r="B14" s="110"/>
      <c r="C14" s="110"/>
      <c r="D14" s="110"/>
      <c r="E14" s="110"/>
      <c r="F14" s="110"/>
      <c r="H14" s="111"/>
      <c r="I14" s="112"/>
      <c r="J14" s="112"/>
      <c r="K14" s="331"/>
      <c r="L14" s="331"/>
    </row>
    <row r="15" spans="2:12" s="101" customFormat="1" ht="12.75" customHeight="1">
      <c r="B15" s="102" t="s">
        <v>386</v>
      </c>
      <c r="C15" s="102"/>
      <c r="D15" s="102"/>
      <c r="E15" s="102"/>
      <c r="F15" s="102"/>
      <c r="H15" s="115">
        <f>SUM(H16:H36)</f>
        <v>3512</v>
      </c>
      <c r="I15" s="105">
        <f>SUM(I16:I36)</f>
        <v>53</v>
      </c>
      <c r="J15" s="105">
        <f>SUM(J16:J36)</f>
        <v>5205</v>
      </c>
      <c r="K15" s="329">
        <v>2.3</v>
      </c>
      <c r="L15" s="329">
        <v>3.5</v>
      </c>
    </row>
    <row r="16" spans="2:12" s="91" customFormat="1" ht="12.75" customHeight="1">
      <c r="B16" s="110"/>
      <c r="C16" s="110"/>
      <c r="D16" s="110"/>
      <c r="E16" s="110"/>
      <c r="F16" s="110" t="s">
        <v>387</v>
      </c>
      <c r="H16" s="111">
        <v>397</v>
      </c>
      <c r="I16" s="112">
        <v>2</v>
      </c>
      <c r="J16" s="112">
        <v>597</v>
      </c>
      <c r="K16" s="331">
        <v>7.2</v>
      </c>
      <c r="L16" s="331">
        <v>10.8</v>
      </c>
    </row>
    <row r="17" spans="2:12" s="91" customFormat="1" ht="12.75" customHeight="1">
      <c r="B17" s="110"/>
      <c r="C17" s="110"/>
      <c r="D17" s="110"/>
      <c r="E17" s="110"/>
      <c r="F17" s="110" t="s">
        <v>388</v>
      </c>
      <c r="H17" s="111">
        <v>839</v>
      </c>
      <c r="I17" s="112">
        <v>9</v>
      </c>
      <c r="J17" s="112">
        <v>1213</v>
      </c>
      <c r="K17" s="331">
        <v>9.3</v>
      </c>
      <c r="L17" s="331">
        <v>13.6</v>
      </c>
    </row>
    <row r="18" spans="2:12" s="91" customFormat="1" ht="12.75" customHeight="1">
      <c r="B18" s="110"/>
      <c r="C18" s="110"/>
      <c r="D18" s="110"/>
      <c r="E18" s="110"/>
      <c r="F18" s="110" t="s">
        <v>389</v>
      </c>
      <c r="H18" s="111">
        <v>39</v>
      </c>
      <c r="I18" s="112">
        <v>0</v>
      </c>
      <c r="J18" s="112">
        <v>59</v>
      </c>
      <c r="K18" s="331">
        <v>18.6</v>
      </c>
      <c r="L18" s="331">
        <v>28.1</v>
      </c>
    </row>
    <row r="19" spans="2:12" s="91" customFormat="1" ht="12.75" customHeight="1">
      <c r="B19" s="110"/>
      <c r="C19" s="110"/>
      <c r="D19" s="110"/>
      <c r="E19" s="110"/>
      <c r="F19" s="110" t="s">
        <v>390</v>
      </c>
      <c r="H19" s="111">
        <v>388</v>
      </c>
      <c r="I19" s="112">
        <v>18</v>
      </c>
      <c r="J19" s="112">
        <v>657</v>
      </c>
      <c r="K19" s="331">
        <v>2</v>
      </c>
      <c r="L19" s="331">
        <v>3.6</v>
      </c>
    </row>
    <row r="20" spans="2:12" s="91" customFormat="1" ht="12.75" customHeight="1">
      <c r="B20" s="110"/>
      <c r="C20" s="110"/>
      <c r="D20" s="110"/>
      <c r="E20" s="110"/>
      <c r="F20" s="110" t="s">
        <v>391</v>
      </c>
      <c r="H20" s="111">
        <v>432</v>
      </c>
      <c r="I20" s="112">
        <v>4</v>
      </c>
      <c r="J20" s="112">
        <v>672</v>
      </c>
      <c r="K20" s="331">
        <v>2.9</v>
      </c>
      <c r="L20" s="331">
        <v>4.6</v>
      </c>
    </row>
    <row r="21" spans="2:12" s="91" customFormat="1" ht="12.75" customHeight="1">
      <c r="B21" s="110"/>
      <c r="C21" s="110"/>
      <c r="D21" s="110"/>
      <c r="E21" s="110"/>
      <c r="F21" s="110" t="s">
        <v>392</v>
      </c>
      <c r="H21" s="111">
        <v>233</v>
      </c>
      <c r="I21" s="112">
        <v>1</v>
      </c>
      <c r="J21" s="112">
        <v>318</v>
      </c>
      <c r="K21" s="331">
        <v>3.2</v>
      </c>
      <c r="L21" s="331">
        <v>4.4</v>
      </c>
    </row>
    <row r="22" spans="2:12" s="91" customFormat="1" ht="12.75" customHeight="1">
      <c r="B22" s="110"/>
      <c r="C22" s="110"/>
      <c r="D22" s="110"/>
      <c r="E22" s="110"/>
      <c r="F22" s="110" t="s">
        <v>393</v>
      </c>
      <c r="H22" s="111">
        <v>93</v>
      </c>
      <c r="I22" s="112">
        <v>2</v>
      </c>
      <c r="J22" s="112">
        <v>157</v>
      </c>
      <c r="K22" s="331">
        <v>0.9</v>
      </c>
      <c r="L22" s="331">
        <v>1.6</v>
      </c>
    </row>
    <row r="23" spans="2:12" s="91" customFormat="1" ht="12.75" customHeight="1">
      <c r="B23" s="110"/>
      <c r="C23" s="110"/>
      <c r="D23" s="110"/>
      <c r="E23" s="110"/>
      <c r="F23" s="110" t="s">
        <v>394</v>
      </c>
      <c r="H23" s="111">
        <v>300</v>
      </c>
      <c r="I23" s="112">
        <v>3</v>
      </c>
      <c r="J23" s="112">
        <v>409</v>
      </c>
      <c r="K23" s="331">
        <v>6.2</v>
      </c>
      <c r="L23" s="331">
        <v>8.5</v>
      </c>
    </row>
    <row r="24" spans="2:12" s="91" customFormat="1" ht="12.75" customHeight="1">
      <c r="B24" s="110"/>
      <c r="C24" s="110"/>
      <c r="D24" s="110"/>
      <c r="E24" s="110"/>
      <c r="F24" s="110" t="s">
        <v>395</v>
      </c>
      <c r="H24" s="111">
        <v>216</v>
      </c>
      <c r="I24" s="112">
        <v>4</v>
      </c>
      <c r="J24" s="112">
        <v>286</v>
      </c>
      <c r="K24" s="331">
        <v>1.3</v>
      </c>
      <c r="L24" s="331">
        <v>1.7</v>
      </c>
    </row>
    <row r="25" spans="2:12" s="91" customFormat="1" ht="12.75" customHeight="1">
      <c r="B25" s="110"/>
      <c r="C25" s="110"/>
      <c r="D25" s="110"/>
      <c r="E25" s="110"/>
      <c r="F25" s="110" t="s">
        <v>396</v>
      </c>
      <c r="H25" s="111">
        <v>82</v>
      </c>
      <c r="I25" s="112">
        <v>0</v>
      </c>
      <c r="J25" s="112">
        <v>126</v>
      </c>
      <c r="K25" s="331">
        <v>0.8</v>
      </c>
      <c r="L25" s="331">
        <v>1.2</v>
      </c>
    </row>
    <row r="26" spans="2:12" s="91" customFormat="1" ht="12.75" customHeight="1">
      <c r="B26" s="110"/>
      <c r="C26" s="110"/>
      <c r="D26" s="110"/>
      <c r="E26" s="110"/>
      <c r="F26" s="110" t="s">
        <v>397</v>
      </c>
      <c r="H26" s="111">
        <v>173</v>
      </c>
      <c r="I26" s="112">
        <v>2</v>
      </c>
      <c r="J26" s="112">
        <v>230</v>
      </c>
      <c r="K26" s="331">
        <v>6.3</v>
      </c>
      <c r="L26" s="331">
        <v>8.4</v>
      </c>
    </row>
    <row r="27" spans="2:12" s="91" customFormat="1" ht="12.75" customHeight="1">
      <c r="B27" s="110"/>
      <c r="C27" s="110"/>
      <c r="D27" s="110"/>
      <c r="E27" s="110"/>
      <c r="F27" s="110" t="s">
        <v>398</v>
      </c>
      <c r="H27" s="111">
        <v>60</v>
      </c>
      <c r="I27" s="112">
        <v>2</v>
      </c>
      <c r="J27" s="112">
        <v>76</v>
      </c>
      <c r="K27" s="331">
        <v>1.2</v>
      </c>
      <c r="L27" s="331">
        <v>1.6</v>
      </c>
    </row>
    <row r="28" spans="2:12" s="91" customFormat="1" ht="12.75" customHeight="1">
      <c r="B28" s="110"/>
      <c r="C28" s="110"/>
      <c r="D28" s="110"/>
      <c r="E28" s="110"/>
      <c r="F28" s="110" t="s">
        <v>399</v>
      </c>
      <c r="H28" s="111">
        <v>6</v>
      </c>
      <c r="I28" s="112">
        <v>1</v>
      </c>
      <c r="J28" s="112">
        <v>9</v>
      </c>
      <c r="K28" s="331">
        <v>0.1</v>
      </c>
      <c r="L28" s="331">
        <v>0.2</v>
      </c>
    </row>
    <row r="29" spans="2:12" s="91" customFormat="1" ht="12.75" customHeight="1">
      <c r="B29" s="110"/>
      <c r="C29" s="110"/>
      <c r="D29" s="110"/>
      <c r="E29" s="110"/>
      <c r="F29" s="110" t="s">
        <v>400</v>
      </c>
      <c r="H29" s="111">
        <v>7</v>
      </c>
      <c r="I29" s="112">
        <v>1</v>
      </c>
      <c r="J29" s="112">
        <v>7</v>
      </c>
      <c r="K29" s="331">
        <v>0.2</v>
      </c>
      <c r="L29" s="331">
        <v>0.2</v>
      </c>
    </row>
    <row r="30" spans="2:12" s="91" customFormat="1" ht="12.75" customHeight="1">
      <c r="B30" s="110"/>
      <c r="C30" s="110"/>
      <c r="D30" s="110"/>
      <c r="E30" s="110"/>
      <c r="F30" s="110" t="s">
        <v>401</v>
      </c>
      <c r="H30" s="111">
        <v>36</v>
      </c>
      <c r="I30" s="112">
        <v>1</v>
      </c>
      <c r="J30" s="112">
        <v>54</v>
      </c>
      <c r="K30" s="331">
        <v>0.6</v>
      </c>
      <c r="L30" s="331">
        <v>1</v>
      </c>
    </row>
    <row r="31" spans="2:12" s="91" customFormat="1" ht="12.75" customHeight="1">
      <c r="B31" s="110"/>
      <c r="C31" s="110"/>
      <c r="D31" s="110"/>
      <c r="E31" s="110"/>
      <c r="F31" s="110" t="s">
        <v>402</v>
      </c>
      <c r="H31" s="111">
        <v>25</v>
      </c>
      <c r="I31" s="112">
        <v>0</v>
      </c>
      <c r="J31" s="112">
        <v>41</v>
      </c>
      <c r="K31" s="331">
        <v>1.3</v>
      </c>
      <c r="L31" s="331">
        <v>2.1</v>
      </c>
    </row>
    <row r="32" spans="2:12" s="91" customFormat="1" ht="12.75" customHeight="1">
      <c r="B32" s="110"/>
      <c r="C32" s="110"/>
      <c r="D32" s="110"/>
      <c r="E32" s="110"/>
      <c r="F32" s="110" t="s">
        <v>403</v>
      </c>
      <c r="H32" s="111">
        <v>42</v>
      </c>
      <c r="I32" s="112">
        <v>0</v>
      </c>
      <c r="J32" s="112">
        <v>54</v>
      </c>
      <c r="K32" s="331">
        <v>0.8</v>
      </c>
      <c r="L32" s="331">
        <v>1.1</v>
      </c>
    </row>
    <row r="33" spans="2:12" s="91" customFormat="1" ht="12.75" customHeight="1">
      <c r="B33" s="110"/>
      <c r="C33" s="110"/>
      <c r="D33" s="110"/>
      <c r="E33" s="110"/>
      <c r="F33" s="110" t="s">
        <v>404</v>
      </c>
      <c r="H33" s="111">
        <v>93</v>
      </c>
      <c r="I33" s="112">
        <v>2</v>
      </c>
      <c r="J33" s="112">
        <v>137</v>
      </c>
      <c r="K33" s="331">
        <v>0.7</v>
      </c>
      <c r="L33" s="331">
        <v>1.1</v>
      </c>
    </row>
    <row r="34" spans="2:12" s="91" customFormat="1" ht="12.75" customHeight="1">
      <c r="B34" s="110"/>
      <c r="C34" s="110"/>
      <c r="D34" s="110"/>
      <c r="E34" s="110"/>
      <c r="F34" s="110" t="s">
        <v>405</v>
      </c>
      <c r="H34" s="111">
        <v>1</v>
      </c>
      <c r="I34" s="112">
        <v>0</v>
      </c>
      <c r="J34" s="112">
        <v>1</v>
      </c>
      <c r="K34" s="331">
        <v>0.4</v>
      </c>
      <c r="L34" s="331">
        <v>0.4</v>
      </c>
    </row>
    <row r="35" spans="2:12" s="91" customFormat="1" ht="12.75" customHeight="1">
      <c r="B35" s="110"/>
      <c r="C35" s="110"/>
      <c r="D35" s="110"/>
      <c r="E35" s="110"/>
      <c r="F35" s="110" t="s">
        <v>406</v>
      </c>
      <c r="H35" s="111">
        <v>25</v>
      </c>
      <c r="I35" s="112">
        <v>0</v>
      </c>
      <c r="J35" s="112">
        <v>54</v>
      </c>
      <c r="K35" s="331">
        <v>0.4</v>
      </c>
      <c r="L35" s="331">
        <v>1</v>
      </c>
    </row>
    <row r="36" spans="2:12" s="91" customFormat="1" ht="12.75" customHeight="1">
      <c r="B36" s="110"/>
      <c r="C36" s="110"/>
      <c r="D36" s="110"/>
      <c r="E36" s="110"/>
      <c r="F36" s="110" t="s">
        <v>407</v>
      </c>
      <c r="H36" s="111">
        <v>25</v>
      </c>
      <c r="I36" s="112">
        <v>1</v>
      </c>
      <c r="J36" s="112">
        <v>48</v>
      </c>
      <c r="K36" s="331">
        <v>0.7</v>
      </c>
      <c r="L36" s="331">
        <v>1.3</v>
      </c>
    </row>
    <row r="37" spans="2:12" s="91" customFormat="1" ht="12.75" customHeight="1">
      <c r="B37" s="110"/>
      <c r="C37" s="110"/>
      <c r="D37" s="110"/>
      <c r="E37" s="110"/>
      <c r="F37" s="110"/>
      <c r="H37" s="111"/>
      <c r="I37" s="112"/>
      <c r="J37" s="112"/>
      <c r="K37" s="331"/>
      <c r="L37" s="331"/>
    </row>
    <row r="38" spans="2:12" s="101" customFormat="1" ht="12.75" customHeight="1">
      <c r="B38" s="102" t="s">
        <v>408</v>
      </c>
      <c r="C38" s="102"/>
      <c r="D38" s="102"/>
      <c r="E38" s="102"/>
      <c r="F38" s="102"/>
      <c r="H38" s="115">
        <f>SUM(H39:H62)</f>
        <v>2742</v>
      </c>
      <c r="I38" s="105">
        <f>SUM(I39:I62)</f>
        <v>32</v>
      </c>
      <c r="J38" s="105">
        <f>SUM(J39:J62)</f>
        <v>3758</v>
      </c>
      <c r="K38" s="329">
        <v>1.9</v>
      </c>
      <c r="L38" s="329">
        <v>2.6</v>
      </c>
    </row>
    <row r="39" spans="2:12" s="91" customFormat="1" ht="12.75" customHeight="1">
      <c r="B39" s="110"/>
      <c r="C39" s="110" t="s">
        <v>409</v>
      </c>
      <c r="D39" s="110"/>
      <c r="E39" s="313" t="s">
        <v>410</v>
      </c>
      <c r="F39" s="313"/>
      <c r="H39" s="111">
        <v>259</v>
      </c>
      <c r="I39" s="112">
        <v>3</v>
      </c>
      <c r="J39" s="112">
        <v>369</v>
      </c>
      <c r="K39" s="331">
        <v>6.9</v>
      </c>
      <c r="L39" s="331">
        <v>9.9</v>
      </c>
    </row>
    <row r="40" spans="2:12" s="91" customFormat="1" ht="12.75" customHeight="1">
      <c r="B40" s="110"/>
      <c r="C40" s="110" t="s">
        <v>411</v>
      </c>
      <c r="D40" s="110"/>
      <c r="E40" s="313" t="s">
        <v>412</v>
      </c>
      <c r="F40" s="313"/>
      <c r="H40" s="111">
        <v>22</v>
      </c>
      <c r="I40" s="112">
        <v>0</v>
      </c>
      <c r="J40" s="112">
        <v>28</v>
      </c>
      <c r="K40" s="331">
        <v>2</v>
      </c>
      <c r="L40" s="331">
        <v>2.6</v>
      </c>
    </row>
    <row r="41" spans="2:12" s="91" customFormat="1" ht="12.75" customHeight="1">
      <c r="B41" s="110"/>
      <c r="C41" s="110" t="s">
        <v>413</v>
      </c>
      <c r="D41" s="110"/>
      <c r="E41" s="313" t="s">
        <v>414</v>
      </c>
      <c r="F41" s="313"/>
      <c r="H41" s="111">
        <v>57</v>
      </c>
      <c r="I41" s="112">
        <v>1</v>
      </c>
      <c r="J41" s="112">
        <v>80</v>
      </c>
      <c r="K41" s="331">
        <v>12.1</v>
      </c>
      <c r="L41" s="331">
        <v>17.2</v>
      </c>
    </row>
    <row r="42" spans="2:12" s="91" customFormat="1" ht="12.75" customHeight="1">
      <c r="B42" s="110"/>
      <c r="C42" s="110" t="s">
        <v>415</v>
      </c>
      <c r="D42" s="110"/>
      <c r="E42" s="313" t="s">
        <v>416</v>
      </c>
      <c r="F42" s="313"/>
      <c r="H42" s="111">
        <v>24</v>
      </c>
      <c r="I42" s="112">
        <v>0</v>
      </c>
      <c r="J42" s="112">
        <v>32</v>
      </c>
      <c r="K42" s="331">
        <v>4.2</v>
      </c>
      <c r="L42" s="331">
        <v>5.6</v>
      </c>
    </row>
    <row r="43" spans="2:12" s="91" customFormat="1" ht="12.75" customHeight="1">
      <c r="B43" s="110"/>
      <c r="C43" s="110" t="s">
        <v>417</v>
      </c>
      <c r="D43" s="110"/>
      <c r="E43" s="313" t="s">
        <v>418</v>
      </c>
      <c r="F43" s="313"/>
      <c r="H43" s="111">
        <v>83</v>
      </c>
      <c r="I43" s="112">
        <v>0</v>
      </c>
      <c r="J43" s="112">
        <v>116</v>
      </c>
      <c r="K43" s="331">
        <v>5.8</v>
      </c>
      <c r="L43" s="331">
        <v>8.2</v>
      </c>
    </row>
    <row r="44" spans="2:12" s="91" customFormat="1" ht="12.75" customHeight="1">
      <c r="B44" s="110"/>
      <c r="C44" s="110" t="s">
        <v>419</v>
      </c>
      <c r="D44" s="110"/>
      <c r="E44" s="313" t="s">
        <v>420</v>
      </c>
      <c r="F44" s="313"/>
      <c r="H44" s="111">
        <v>166</v>
      </c>
      <c r="I44" s="112">
        <v>1</v>
      </c>
      <c r="J44" s="112">
        <v>225</v>
      </c>
      <c r="K44" s="331">
        <v>12.3</v>
      </c>
      <c r="L44" s="331">
        <v>16.7</v>
      </c>
    </row>
    <row r="45" spans="2:12" s="91" customFormat="1" ht="12.75" customHeight="1">
      <c r="B45" s="110"/>
      <c r="C45" s="110" t="s">
        <v>421</v>
      </c>
      <c r="D45" s="110"/>
      <c r="E45" s="313" t="s">
        <v>422</v>
      </c>
      <c r="F45" s="313"/>
      <c r="H45" s="111">
        <v>169</v>
      </c>
      <c r="I45" s="112">
        <v>2</v>
      </c>
      <c r="J45" s="112">
        <v>242</v>
      </c>
      <c r="K45" s="331">
        <v>4.7</v>
      </c>
      <c r="L45" s="331">
        <v>6.8</v>
      </c>
    </row>
    <row r="46" spans="2:12" s="91" customFormat="1" ht="12.75" customHeight="1">
      <c r="B46" s="110"/>
      <c r="C46" s="110" t="s">
        <v>423</v>
      </c>
      <c r="D46" s="110"/>
      <c r="E46" s="313" t="s">
        <v>424</v>
      </c>
      <c r="F46" s="313"/>
      <c r="H46" s="111">
        <v>22</v>
      </c>
      <c r="I46" s="112">
        <v>0</v>
      </c>
      <c r="J46" s="112">
        <v>27</v>
      </c>
      <c r="K46" s="331">
        <v>22</v>
      </c>
      <c r="L46" s="331">
        <v>27</v>
      </c>
    </row>
    <row r="47" spans="2:12" s="91" customFormat="1" ht="12.75" customHeight="1">
      <c r="B47" s="110"/>
      <c r="C47" s="110" t="s">
        <v>425</v>
      </c>
      <c r="D47" s="110"/>
      <c r="E47" s="313" t="s">
        <v>426</v>
      </c>
      <c r="F47" s="313"/>
      <c r="H47" s="111">
        <v>186</v>
      </c>
      <c r="I47" s="112">
        <v>0</v>
      </c>
      <c r="J47" s="112">
        <v>249</v>
      </c>
      <c r="K47" s="331">
        <v>10.4</v>
      </c>
      <c r="L47" s="331">
        <v>13.9</v>
      </c>
    </row>
    <row r="48" spans="2:12" s="91" customFormat="1" ht="12.75" customHeight="1">
      <c r="B48" s="110"/>
      <c r="C48" s="110" t="s">
        <v>427</v>
      </c>
      <c r="D48" s="110"/>
      <c r="E48" s="313" t="s">
        <v>428</v>
      </c>
      <c r="F48" s="313"/>
      <c r="H48" s="111">
        <v>129</v>
      </c>
      <c r="I48" s="112">
        <v>3</v>
      </c>
      <c r="J48" s="112">
        <v>184</v>
      </c>
      <c r="K48" s="331">
        <v>4.5</v>
      </c>
      <c r="L48" s="331">
        <v>6.6</v>
      </c>
    </row>
    <row r="49" spans="2:12" s="91" customFormat="1" ht="12.75" customHeight="1">
      <c r="B49" s="110"/>
      <c r="C49" s="110" t="s">
        <v>429</v>
      </c>
      <c r="D49" s="110"/>
      <c r="E49" s="313" t="s">
        <v>430</v>
      </c>
      <c r="F49" s="313"/>
      <c r="H49" s="111">
        <v>16</v>
      </c>
      <c r="I49" s="112">
        <v>0</v>
      </c>
      <c r="J49" s="112">
        <v>22</v>
      </c>
      <c r="K49" s="331">
        <v>14.5</v>
      </c>
      <c r="L49" s="331">
        <v>20</v>
      </c>
    </row>
    <row r="50" spans="2:12" s="91" customFormat="1" ht="12.75" customHeight="1">
      <c r="B50" s="110"/>
      <c r="C50" s="110" t="s">
        <v>431</v>
      </c>
      <c r="D50" s="110"/>
      <c r="E50" s="313" t="s">
        <v>432</v>
      </c>
      <c r="F50" s="313"/>
      <c r="H50" s="111">
        <v>12</v>
      </c>
      <c r="I50" s="112">
        <v>0</v>
      </c>
      <c r="J50" s="112">
        <v>13</v>
      </c>
      <c r="K50" s="331">
        <v>10</v>
      </c>
      <c r="L50" s="331">
        <v>10.8</v>
      </c>
    </row>
    <row r="51" spans="2:12" s="91" customFormat="1" ht="12.75" customHeight="1">
      <c r="B51" s="110"/>
      <c r="C51" s="110" t="s">
        <v>433</v>
      </c>
      <c r="D51" s="110"/>
      <c r="E51" s="313" t="s">
        <v>434</v>
      </c>
      <c r="F51" s="313"/>
      <c r="H51" s="111">
        <v>39</v>
      </c>
      <c r="I51" s="112">
        <v>4</v>
      </c>
      <c r="J51" s="112">
        <v>54</v>
      </c>
      <c r="K51" s="331">
        <v>1</v>
      </c>
      <c r="L51" s="331">
        <v>1.5</v>
      </c>
    </row>
    <row r="52" spans="2:12" s="91" customFormat="1" ht="12.75" customHeight="1">
      <c r="B52" s="110"/>
      <c r="C52" s="110" t="s">
        <v>435</v>
      </c>
      <c r="D52" s="110"/>
      <c r="E52" s="313" t="s">
        <v>436</v>
      </c>
      <c r="F52" s="313"/>
      <c r="H52" s="111">
        <v>71</v>
      </c>
      <c r="I52" s="112">
        <v>0</v>
      </c>
      <c r="J52" s="112">
        <v>103</v>
      </c>
      <c r="K52" s="331">
        <v>3.3</v>
      </c>
      <c r="L52" s="331">
        <v>4.7</v>
      </c>
    </row>
    <row r="53" spans="2:12" s="91" customFormat="1" ht="12.75" customHeight="1">
      <c r="B53" s="110"/>
      <c r="C53" s="110" t="s">
        <v>437</v>
      </c>
      <c r="D53" s="110"/>
      <c r="E53" s="313" t="s">
        <v>438</v>
      </c>
      <c r="F53" s="313"/>
      <c r="H53" s="111">
        <v>63</v>
      </c>
      <c r="I53" s="112">
        <v>2</v>
      </c>
      <c r="J53" s="112">
        <v>83</v>
      </c>
      <c r="K53" s="331">
        <v>1.7</v>
      </c>
      <c r="L53" s="331">
        <v>2.3</v>
      </c>
    </row>
    <row r="54" spans="2:12" s="91" customFormat="1" ht="12.75" customHeight="1">
      <c r="B54" s="110"/>
      <c r="C54" s="110" t="s">
        <v>439</v>
      </c>
      <c r="D54" s="110"/>
      <c r="E54" s="313" t="s">
        <v>440</v>
      </c>
      <c r="F54" s="313"/>
      <c r="H54" s="111">
        <v>289</v>
      </c>
      <c r="I54" s="112">
        <v>3</v>
      </c>
      <c r="J54" s="112">
        <v>391</v>
      </c>
      <c r="K54" s="331">
        <v>13.8</v>
      </c>
      <c r="L54" s="331">
        <v>18.9</v>
      </c>
    </row>
    <row r="55" spans="2:12" s="91" customFormat="1" ht="12.75" customHeight="1">
      <c r="B55" s="110"/>
      <c r="C55" s="110" t="s">
        <v>441</v>
      </c>
      <c r="D55" s="110"/>
      <c r="E55" s="313" t="s">
        <v>442</v>
      </c>
      <c r="F55" s="313"/>
      <c r="H55" s="111">
        <v>82</v>
      </c>
      <c r="I55" s="112">
        <v>0</v>
      </c>
      <c r="J55" s="112">
        <v>116</v>
      </c>
      <c r="K55" s="331">
        <v>4.8</v>
      </c>
      <c r="L55" s="331">
        <v>6.8</v>
      </c>
    </row>
    <row r="56" spans="2:12" s="91" customFormat="1" ht="12.75" customHeight="1">
      <c r="B56" s="110"/>
      <c r="C56" s="110" t="s">
        <v>443</v>
      </c>
      <c r="D56" s="110"/>
      <c r="E56" s="313" t="s">
        <v>444</v>
      </c>
      <c r="F56" s="313"/>
      <c r="H56" s="111">
        <v>49</v>
      </c>
      <c r="I56" s="112">
        <v>0</v>
      </c>
      <c r="J56" s="112">
        <v>64</v>
      </c>
      <c r="K56" s="331">
        <v>2</v>
      </c>
      <c r="L56" s="331">
        <v>2.6</v>
      </c>
    </row>
    <row r="57" spans="2:12" s="91" customFormat="1" ht="12.75" customHeight="1">
      <c r="B57" s="110"/>
      <c r="C57" s="110" t="s">
        <v>445</v>
      </c>
      <c r="D57" s="110"/>
      <c r="E57" s="313" t="s">
        <v>446</v>
      </c>
      <c r="F57" s="313"/>
      <c r="H57" s="111">
        <v>62</v>
      </c>
      <c r="I57" s="112">
        <v>1</v>
      </c>
      <c r="J57" s="112">
        <v>89</v>
      </c>
      <c r="K57" s="331">
        <v>3.4</v>
      </c>
      <c r="L57" s="331">
        <v>4.9</v>
      </c>
    </row>
    <row r="58" spans="2:12" s="91" customFormat="1" ht="12.75" customHeight="1">
      <c r="B58" s="110"/>
      <c r="C58" s="110" t="s">
        <v>447</v>
      </c>
      <c r="D58" s="110"/>
      <c r="E58" s="313" t="s">
        <v>448</v>
      </c>
      <c r="F58" s="313"/>
      <c r="H58" s="111">
        <v>76</v>
      </c>
      <c r="I58" s="112">
        <v>2</v>
      </c>
      <c r="J58" s="112">
        <v>89</v>
      </c>
      <c r="K58" s="331">
        <v>3.2</v>
      </c>
      <c r="L58" s="331">
        <v>3.8</v>
      </c>
    </row>
    <row r="59" spans="2:12" s="91" customFormat="1" ht="12.75" customHeight="1">
      <c r="B59" s="110"/>
      <c r="C59" s="110" t="s">
        <v>449</v>
      </c>
      <c r="D59" s="110"/>
      <c r="E59" s="313" t="s">
        <v>450</v>
      </c>
      <c r="F59" s="313"/>
      <c r="H59" s="111">
        <v>176</v>
      </c>
      <c r="I59" s="112">
        <v>1</v>
      </c>
      <c r="J59" s="112">
        <v>227</v>
      </c>
      <c r="K59" s="331">
        <v>7.7</v>
      </c>
      <c r="L59" s="331">
        <v>9.9</v>
      </c>
    </row>
    <row r="60" spans="2:12" s="91" customFormat="1" ht="12.75" customHeight="1">
      <c r="B60" s="110"/>
      <c r="C60" s="110" t="s">
        <v>451</v>
      </c>
      <c r="D60" s="110"/>
      <c r="E60" s="313" t="s">
        <v>452</v>
      </c>
      <c r="F60" s="313"/>
      <c r="H60" s="111">
        <v>89</v>
      </c>
      <c r="I60" s="112">
        <v>0</v>
      </c>
      <c r="J60" s="112">
        <v>120</v>
      </c>
      <c r="K60" s="331">
        <v>4.5</v>
      </c>
      <c r="L60" s="331">
        <v>6.1</v>
      </c>
    </row>
    <row r="61" spans="2:12" s="91" customFormat="1" ht="12.75" customHeight="1">
      <c r="B61" s="110"/>
      <c r="C61" s="110" t="s">
        <v>453</v>
      </c>
      <c r="D61" s="110"/>
      <c r="E61" s="313" t="s">
        <v>454</v>
      </c>
      <c r="F61" s="313"/>
      <c r="H61" s="111">
        <v>52</v>
      </c>
      <c r="I61" s="112">
        <v>0</v>
      </c>
      <c r="J61" s="112">
        <v>67</v>
      </c>
      <c r="K61" s="331">
        <v>2.4</v>
      </c>
      <c r="L61" s="331">
        <v>3.1</v>
      </c>
    </row>
    <row r="62" spans="2:12" s="91" customFormat="1" ht="12.75" customHeight="1">
      <c r="B62" s="110"/>
      <c r="C62" s="110"/>
      <c r="D62" s="110"/>
      <c r="E62" s="313" t="s">
        <v>61</v>
      </c>
      <c r="F62" s="313"/>
      <c r="H62" s="111">
        <v>549</v>
      </c>
      <c r="I62" s="112">
        <v>9</v>
      </c>
      <c r="J62" s="112">
        <v>768</v>
      </c>
      <c r="K62" s="331">
        <v>0.5</v>
      </c>
      <c r="L62" s="331">
        <v>0.8</v>
      </c>
    </row>
    <row r="63" s="91" customFormat="1" ht="14.25" customHeight="1">
      <c r="H63" s="118"/>
    </row>
    <row r="64" spans="2:12" s="101" customFormat="1" ht="18" customHeight="1">
      <c r="B64" s="102" t="s">
        <v>455</v>
      </c>
      <c r="C64" s="102"/>
      <c r="D64" s="102"/>
      <c r="E64" s="102"/>
      <c r="F64" s="102"/>
      <c r="H64" s="115">
        <f>SUM(H65:H98)</f>
        <v>1665</v>
      </c>
      <c r="I64" s="121">
        <f>SUM(I65:I98)</f>
        <v>27</v>
      </c>
      <c r="J64" s="121">
        <f>SUM(J65:J98)</f>
        <v>2215</v>
      </c>
      <c r="K64" s="329">
        <v>1</v>
      </c>
      <c r="L64" s="329">
        <v>1.3</v>
      </c>
    </row>
    <row r="65" spans="2:12" s="91" customFormat="1" ht="18" customHeight="1">
      <c r="B65" s="110"/>
      <c r="C65" s="110" t="s">
        <v>456</v>
      </c>
      <c r="D65" s="110"/>
      <c r="E65" s="313" t="s">
        <v>457</v>
      </c>
      <c r="F65" s="313"/>
      <c r="H65" s="111">
        <v>23</v>
      </c>
      <c r="I65" s="112">
        <v>0</v>
      </c>
      <c r="J65" s="112">
        <v>30</v>
      </c>
      <c r="K65" s="331">
        <v>2.1</v>
      </c>
      <c r="L65" s="331">
        <v>2.7</v>
      </c>
    </row>
    <row r="66" spans="2:12" s="91" customFormat="1" ht="18" customHeight="1">
      <c r="B66" s="110"/>
      <c r="C66" s="110" t="s">
        <v>458</v>
      </c>
      <c r="D66" s="110"/>
      <c r="E66" s="313" t="s">
        <v>459</v>
      </c>
      <c r="F66" s="313"/>
      <c r="H66" s="111">
        <v>159</v>
      </c>
      <c r="I66" s="112">
        <v>0</v>
      </c>
      <c r="J66" s="112">
        <v>209</v>
      </c>
      <c r="K66" s="331">
        <v>12.4</v>
      </c>
      <c r="L66" s="331">
        <v>16.3</v>
      </c>
    </row>
    <row r="67" spans="2:12" s="91" customFormat="1" ht="18" customHeight="1">
      <c r="B67" s="110"/>
      <c r="C67" s="110" t="s">
        <v>460</v>
      </c>
      <c r="D67" s="110"/>
      <c r="E67" s="313" t="s">
        <v>461</v>
      </c>
      <c r="F67" s="313"/>
      <c r="H67" s="111">
        <v>79</v>
      </c>
      <c r="I67" s="112">
        <v>0</v>
      </c>
      <c r="J67" s="112">
        <v>99</v>
      </c>
      <c r="K67" s="331">
        <v>8.6</v>
      </c>
      <c r="L67" s="331">
        <v>10.8</v>
      </c>
    </row>
    <row r="68" spans="2:12" s="91" customFormat="1" ht="18" customHeight="1">
      <c r="B68" s="110"/>
      <c r="C68" s="110" t="s">
        <v>462</v>
      </c>
      <c r="D68" s="110"/>
      <c r="E68" s="313" t="s">
        <v>463</v>
      </c>
      <c r="F68" s="313"/>
      <c r="H68" s="111">
        <v>39</v>
      </c>
      <c r="I68" s="112">
        <v>1</v>
      </c>
      <c r="J68" s="112">
        <v>54</v>
      </c>
      <c r="K68" s="331">
        <v>6.5</v>
      </c>
      <c r="L68" s="331">
        <v>9.2</v>
      </c>
    </row>
    <row r="69" spans="2:12" s="91" customFormat="1" ht="18" customHeight="1">
      <c r="B69" s="110"/>
      <c r="C69" s="110" t="s">
        <v>464</v>
      </c>
      <c r="D69" s="110"/>
      <c r="E69" s="313" t="s">
        <v>465</v>
      </c>
      <c r="F69" s="313"/>
      <c r="H69" s="111">
        <v>17</v>
      </c>
      <c r="I69" s="112">
        <v>0</v>
      </c>
      <c r="J69" s="112">
        <v>26</v>
      </c>
      <c r="K69" s="331">
        <v>1.3</v>
      </c>
      <c r="L69" s="331">
        <v>2.1</v>
      </c>
    </row>
    <row r="70" spans="2:12" s="91" customFormat="1" ht="18" customHeight="1">
      <c r="B70" s="110"/>
      <c r="C70" s="110" t="s">
        <v>466</v>
      </c>
      <c r="D70" s="110"/>
      <c r="E70" s="313" t="s">
        <v>467</v>
      </c>
      <c r="F70" s="313"/>
      <c r="H70" s="111">
        <v>46</v>
      </c>
      <c r="I70" s="112">
        <v>2</v>
      </c>
      <c r="J70" s="112">
        <v>60</v>
      </c>
      <c r="K70" s="331">
        <v>2.6</v>
      </c>
      <c r="L70" s="331">
        <v>3.5</v>
      </c>
    </row>
    <row r="71" spans="2:12" s="91" customFormat="1" ht="18" customHeight="1">
      <c r="B71" s="110"/>
      <c r="C71" s="110" t="s">
        <v>468</v>
      </c>
      <c r="D71" s="110"/>
      <c r="E71" s="313" t="s">
        <v>469</v>
      </c>
      <c r="F71" s="313"/>
      <c r="H71" s="111">
        <v>32</v>
      </c>
      <c r="I71" s="112">
        <v>0</v>
      </c>
      <c r="J71" s="112">
        <v>46</v>
      </c>
      <c r="K71" s="331">
        <v>4.3</v>
      </c>
      <c r="L71" s="331">
        <v>6.2</v>
      </c>
    </row>
    <row r="72" spans="2:12" s="91" customFormat="1" ht="18" customHeight="1">
      <c r="B72" s="110"/>
      <c r="C72" s="110" t="s">
        <v>470</v>
      </c>
      <c r="D72" s="110"/>
      <c r="E72" s="313" t="s">
        <v>471</v>
      </c>
      <c r="F72" s="313"/>
      <c r="H72" s="111">
        <v>15</v>
      </c>
      <c r="I72" s="112">
        <v>0</v>
      </c>
      <c r="J72" s="112">
        <v>25</v>
      </c>
      <c r="K72" s="331">
        <v>4.7</v>
      </c>
      <c r="L72" s="331">
        <v>7.8</v>
      </c>
    </row>
    <row r="73" spans="2:12" s="91" customFormat="1" ht="18" customHeight="1">
      <c r="B73" s="110"/>
      <c r="C73" s="110" t="s">
        <v>472</v>
      </c>
      <c r="D73" s="110"/>
      <c r="E73" s="313" t="s">
        <v>473</v>
      </c>
      <c r="F73" s="313"/>
      <c r="H73" s="111">
        <v>40</v>
      </c>
      <c r="I73" s="112">
        <v>1</v>
      </c>
      <c r="J73" s="112">
        <v>46</v>
      </c>
      <c r="K73" s="331">
        <v>5.8</v>
      </c>
      <c r="L73" s="331">
        <v>6.8</v>
      </c>
    </row>
    <row r="74" spans="2:12" s="91" customFormat="1" ht="18" customHeight="1">
      <c r="B74" s="110"/>
      <c r="C74" s="110" t="s">
        <v>474</v>
      </c>
      <c r="D74" s="110"/>
      <c r="E74" s="313" t="s">
        <v>469</v>
      </c>
      <c r="F74" s="313"/>
      <c r="H74" s="111">
        <v>15</v>
      </c>
      <c r="I74" s="112">
        <v>0</v>
      </c>
      <c r="J74" s="112">
        <v>29</v>
      </c>
      <c r="K74" s="331">
        <v>1.4</v>
      </c>
      <c r="L74" s="331">
        <v>2.7</v>
      </c>
    </row>
    <row r="75" spans="2:12" s="91" customFormat="1" ht="18" customHeight="1">
      <c r="B75" s="110"/>
      <c r="C75" s="110" t="s">
        <v>475</v>
      </c>
      <c r="D75" s="110"/>
      <c r="E75" s="313" t="s">
        <v>476</v>
      </c>
      <c r="F75" s="313"/>
      <c r="H75" s="111">
        <v>15</v>
      </c>
      <c r="I75" s="112">
        <v>0</v>
      </c>
      <c r="J75" s="112">
        <v>19</v>
      </c>
      <c r="K75" s="331">
        <v>8.3</v>
      </c>
      <c r="L75" s="331">
        <v>10.6</v>
      </c>
    </row>
    <row r="76" spans="2:12" s="91" customFormat="1" ht="18" customHeight="1">
      <c r="B76" s="110"/>
      <c r="C76" s="110" t="s">
        <v>477</v>
      </c>
      <c r="D76" s="110"/>
      <c r="E76" s="313" t="s">
        <v>478</v>
      </c>
      <c r="F76" s="313"/>
      <c r="H76" s="111">
        <v>48</v>
      </c>
      <c r="I76" s="112">
        <v>2</v>
      </c>
      <c r="J76" s="112">
        <v>63</v>
      </c>
      <c r="K76" s="331">
        <v>4.2</v>
      </c>
      <c r="L76" s="331">
        <v>5.7</v>
      </c>
    </row>
    <row r="77" spans="2:12" s="91" customFormat="1" ht="18" customHeight="1">
      <c r="B77" s="110"/>
      <c r="C77" s="110" t="s">
        <v>479</v>
      </c>
      <c r="D77" s="110"/>
      <c r="E77" s="313" t="s">
        <v>480</v>
      </c>
      <c r="F77" s="313"/>
      <c r="H77" s="111">
        <v>44</v>
      </c>
      <c r="I77" s="112">
        <v>0</v>
      </c>
      <c r="J77" s="112">
        <v>60</v>
      </c>
      <c r="K77" s="331">
        <v>5.2</v>
      </c>
      <c r="L77" s="331">
        <v>7.1</v>
      </c>
    </row>
    <row r="78" spans="2:12" s="91" customFormat="1" ht="18" customHeight="1">
      <c r="B78" s="110"/>
      <c r="C78" s="110" t="s">
        <v>481</v>
      </c>
      <c r="D78" s="110"/>
      <c r="E78" s="313" t="s">
        <v>482</v>
      </c>
      <c r="F78" s="313"/>
      <c r="H78" s="111">
        <v>17</v>
      </c>
      <c r="I78" s="112">
        <v>1</v>
      </c>
      <c r="J78" s="112">
        <v>21</v>
      </c>
      <c r="K78" s="331">
        <v>1.8</v>
      </c>
      <c r="L78" s="331">
        <v>2.3</v>
      </c>
    </row>
    <row r="79" spans="2:12" s="91" customFormat="1" ht="18" customHeight="1">
      <c r="B79" s="110"/>
      <c r="C79" s="110" t="s">
        <v>483</v>
      </c>
      <c r="D79" s="110"/>
      <c r="E79" s="313" t="s">
        <v>484</v>
      </c>
      <c r="F79" s="313"/>
      <c r="H79" s="111">
        <v>22</v>
      </c>
      <c r="I79" s="112">
        <v>0</v>
      </c>
      <c r="J79" s="112">
        <v>25</v>
      </c>
      <c r="K79" s="331">
        <v>2.2</v>
      </c>
      <c r="L79" s="331">
        <v>2.5</v>
      </c>
    </row>
    <row r="80" spans="2:12" s="91" customFormat="1" ht="18" customHeight="1">
      <c r="B80" s="110"/>
      <c r="C80" s="110" t="s">
        <v>485</v>
      </c>
      <c r="D80" s="110"/>
      <c r="E80" s="313" t="s">
        <v>486</v>
      </c>
      <c r="F80" s="313"/>
      <c r="H80" s="111">
        <v>49</v>
      </c>
      <c r="I80" s="112">
        <v>2</v>
      </c>
      <c r="J80" s="112">
        <v>65</v>
      </c>
      <c r="K80" s="331">
        <v>5.2</v>
      </c>
      <c r="L80" s="331">
        <v>7.1</v>
      </c>
    </row>
    <row r="81" spans="2:12" s="91" customFormat="1" ht="18" customHeight="1">
      <c r="B81" s="110"/>
      <c r="C81" s="110" t="s">
        <v>487</v>
      </c>
      <c r="D81" s="110"/>
      <c r="E81" s="313" t="s">
        <v>488</v>
      </c>
      <c r="F81" s="313"/>
      <c r="H81" s="111">
        <v>19</v>
      </c>
      <c r="I81" s="112">
        <v>0</v>
      </c>
      <c r="J81" s="112">
        <v>25</v>
      </c>
      <c r="K81" s="331">
        <v>1.5</v>
      </c>
      <c r="L81" s="331">
        <v>1.9</v>
      </c>
    </row>
    <row r="82" spans="2:12" s="91" customFormat="1" ht="18" customHeight="1">
      <c r="B82" s="110"/>
      <c r="C82" s="110" t="s">
        <v>489</v>
      </c>
      <c r="D82" s="110"/>
      <c r="E82" s="313" t="s">
        <v>490</v>
      </c>
      <c r="F82" s="313"/>
      <c r="H82" s="111">
        <v>28</v>
      </c>
      <c r="I82" s="112">
        <v>1</v>
      </c>
      <c r="J82" s="112">
        <v>41</v>
      </c>
      <c r="K82" s="331">
        <v>2.4</v>
      </c>
      <c r="L82" s="331">
        <v>3.6</v>
      </c>
    </row>
    <row r="83" spans="2:12" s="91" customFormat="1" ht="18" customHeight="1">
      <c r="B83" s="110"/>
      <c r="C83" s="110" t="s">
        <v>491</v>
      </c>
      <c r="D83" s="110"/>
      <c r="E83" s="313" t="s">
        <v>492</v>
      </c>
      <c r="F83" s="313"/>
      <c r="H83" s="111">
        <v>8</v>
      </c>
      <c r="I83" s="112">
        <v>0</v>
      </c>
      <c r="J83" s="112">
        <v>11</v>
      </c>
      <c r="K83" s="331">
        <v>2.3</v>
      </c>
      <c r="L83" s="331">
        <v>3.1</v>
      </c>
    </row>
    <row r="84" spans="2:12" s="91" customFormat="1" ht="18" customHeight="1">
      <c r="B84" s="110"/>
      <c r="C84" s="110" t="s">
        <v>493</v>
      </c>
      <c r="D84" s="110"/>
      <c r="E84" s="313" t="s">
        <v>494</v>
      </c>
      <c r="F84" s="313"/>
      <c r="H84" s="111">
        <v>9</v>
      </c>
      <c r="I84" s="112">
        <v>0</v>
      </c>
      <c r="J84" s="112">
        <v>9</v>
      </c>
      <c r="K84" s="331">
        <v>5</v>
      </c>
      <c r="L84" s="331">
        <v>5</v>
      </c>
    </row>
    <row r="85" spans="2:12" s="91" customFormat="1" ht="18" customHeight="1">
      <c r="B85" s="110"/>
      <c r="C85" s="110" t="s">
        <v>495</v>
      </c>
      <c r="D85" s="110"/>
      <c r="E85" s="313" t="s">
        <v>496</v>
      </c>
      <c r="F85" s="313"/>
      <c r="H85" s="111">
        <v>26</v>
      </c>
      <c r="I85" s="112">
        <v>0</v>
      </c>
      <c r="J85" s="112">
        <v>34</v>
      </c>
      <c r="K85" s="331">
        <v>1.7</v>
      </c>
      <c r="L85" s="331">
        <v>2.2</v>
      </c>
    </row>
    <row r="86" spans="2:12" s="91" customFormat="1" ht="18" customHeight="1">
      <c r="B86" s="110"/>
      <c r="C86" s="110" t="s">
        <v>497</v>
      </c>
      <c r="D86" s="110"/>
      <c r="E86" s="313" t="s">
        <v>498</v>
      </c>
      <c r="F86" s="313"/>
      <c r="H86" s="111">
        <v>19</v>
      </c>
      <c r="I86" s="112">
        <v>0</v>
      </c>
      <c r="J86" s="112">
        <v>24</v>
      </c>
      <c r="K86" s="331">
        <v>3.1</v>
      </c>
      <c r="L86" s="331">
        <v>3.9</v>
      </c>
    </row>
    <row r="87" spans="2:12" s="91" customFormat="1" ht="18" customHeight="1">
      <c r="B87" s="110"/>
      <c r="C87" s="110" t="s">
        <v>499</v>
      </c>
      <c r="D87" s="110"/>
      <c r="E87" s="313" t="s">
        <v>500</v>
      </c>
      <c r="F87" s="313"/>
      <c r="H87" s="111">
        <v>31</v>
      </c>
      <c r="I87" s="112">
        <v>0</v>
      </c>
      <c r="J87" s="112">
        <v>36</v>
      </c>
      <c r="K87" s="331">
        <v>2.6</v>
      </c>
      <c r="L87" s="331">
        <v>3.1</v>
      </c>
    </row>
    <row r="88" spans="2:12" s="91" customFormat="1" ht="18" customHeight="1">
      <c r="B88" s="110"/>
      <c r="C88" s="110" t="s">
        <v>501</v>
      </c>
      <c r="D88" s="110"/>
      <c r="E88" s="313" t="s">
        <v>502</v>
      </c>
      <c r="F88" s="313"/>
      <c r="H88" s="111">
        <v>17</v>
      </c>
      <c r="I88" s="112">
        <v>0</v>
      </c>
      <c r="J88" s="112">
        <v>19</v>
      </c>
      <c r="K88" s="331">
        <v>2.2</v>
      </c>
      <c r="L88" s="331">
        <v>2.5</v>
      </c>
    </row>
    <row r="89" spans="2:12" s="91" customFormat="1" ht="18" customHeight="1">
      <c r="B89" s="110"/>
      <c r="C89" s="110" t="s">
        <v>503</v>
      </c>
      <c r="D89" s="110"/>
      <c r="E89" s="313" t="s">
        <v>504</v>
      </c>
      <c r="F89" s="313"/>
      <c r="H89" s="111">
        <v>11</v>
      </c>
      <c r="I89" s="112">
        <v>0</v>
      </c>
      <c r="J89" s="112">
        <v>15</v>
      </c>
      <c r="K89" s="331">
        <v>1.8</v>
      </c>
      <c r="L89" s="331">
        <v>2.4</v>
      </c>
    </row>
    <row r="90" spans="2:12" s="91" customFormat="1" ht="18" customHeight="1">
      <c r="B90" s="110"/>
      <c r="C90" s="110" t="s">
        <v>505</v>
      </c>
      <c r="D90" s="110"/>
      <c r="E90" s="313" t="s">
        <v>506</v>
      </c>
      <c r="F90" s="313"/>
      <c r="H90" s="111">
        <v>17</v>
      </c>
      <c r="I90" s="112">
        <v>0</v>
      </c>
      <c r="J90" s="112">
        <v>32</v>
      </c>
      <c r="K90" s="331">
        <v>2.6</v>
      </c>
      <c r="L90" s="331">
        <v>4.9</v>
      </c>
    </row>
    <row r="91" spans="2:12" s="91" customFormat="1" ht="18" customHeight="1">
      <c r="B91" s="110"/>
      <c r="C91" s="110" t="s">
        <v>507</v>
      </c>
      <c r="D91" s="110"/>
      <c r="E91" s="313" t="s">
        <v>508</v>
      </c>
      <c r="F91" s="313"/>
      <c r="H91" s="111">
        <v>32</v>
      </c>
      <c r="I91" s="112">
        <v>1</v>
      </c>
      <c r="J91" s="112">
        <v>44</v>
      </c>
      <c r="K91" s="331">
        <v>1.6</v>
      </c>
      <c r="L91" s="331">
        <v>2.3</v>
      </c>
    </row>
    <row r="92" spans="2:12" s="91" customFormat="1" ht="18" customHeight="1">
      <c r="B92" s="110"/>
      <c r="C92" s="110" t="s">
        <v>509</v>
      </c>
      <c r="D92" s="110"/>
      <c r="E92" s="313" t="s">
        <v>510</v>
      </c>
      <c r="F92" s="313"/>
      <c r="H92" s="111">
        <v>14</v>
      </c>
      <c r="I92" s="112">
        <v>0</v>
      </c>
      <c r="J92" s="112">
        <v>16</v>
      </c>
      <c r="K92" s="331">
        <v>1.6</v>
      </c>
      <c r="L92" s="331">
        <v>1.9</v>
      </c>
    </row>
    <row r="93" spans="2:12" s="91" customFormat="1" ht="18" customHeight="1">
      <c r="B93" s="110"/>
      <c r="C93" s="110" t="s">
        <v>511</v>
      </c>
      <c r="D93" s="110"/>
      <c r="E93" s="313" t="s">
        <v>512</v>
      </c>
      <c r="F93" s="313"/>
      <c r="H93" s="111">
        <v>9</v>
      </c>
      <c r="I93" s="112">
        <v>0</v>
      </c>
      <c r="J93" s="112">
        <v>11</v>
      </c>
      <c r="K93" s="331">
        <v>0.8</v>
      </c>
      <c r="L93" s="331">
        <v>0.9</v>
      </c>
    </row>
    <row r="94" spans="2:12" s="91" customFormat="1" ht="18" customHeight="1">
      <c r="B94" s="110"/>
      <c r="C94" s="110" t="s">
        <v>513</v>
      </c>
      <c r="D94" s="110"/>
      <c r="E94" s="313" t="s">
        <v>514</v>
      </c>
      <c r="F94" s="313"/>
      <c r="H94" s="111">
        <v>50</v>
      </c>
      <c r="I94" s="112">
        <v>0</v>
      </c>
      <c r="J94" s="112">
        <v>78</v>
      </c>
      <c r="K94" s="331">
        <v>2.2</v>
      </c>
      <c r="L94" s="331">
        <v>3.4</v>
      </c>
    </row>
    <row r="95" spans="2:12" s="91" customFormat="1" ht="18" customHeight="1">
      <c r="B95" s="110"/>
      <c r="C95" s="110" t="s">
        <v>515</v>
      </c>
      <c r="D95" s="110"/>
      <c r="E95" s="313" t="s">
        <v>516</v>
      </c>
      <c r="F95" s="313"/>
      <c r="H95" s="111">
        <v>8</v>
      </c>
      <c r="I95" s="112">
        <v>0</v>
      </c>
      <c r="J95" s="112">
        <v>10</v>
      </c>
      <c r="K95" s="331">
        <v>1.2</v>
      </c>
      <c r="L95" s="331">
        <v>1.4</v>
      </c>
    </row>
    <row r="96" spans="2:12" s="91" customFormat="1" ht="18" customHeight="1">
      <c r="B96" s="110"/>
      <c r="C96" s="110" t="s">
        <v>517</v>
      </c>
      <c r="D96" s="110"/>
      <c r="E96" s="313" t="s">
        <v>518</v>
      </c>
      <c r="F96" s="313"/>
      <c r="H96" s="111">
        <v>14</v>
      </c>
      <c r="I96" s="112">
        <v>1</v>
      </c>
      <c r="J96" s="112">
        <v>17</v>
      </c>
      <c r="K96" s="331">
        <v>2.5</v>
      </c>
      <c r="L96" s="331">
        <v>3.2</v>
      </c>
    </row>
    <row r="97" spans="2:12" s="91" customFormat="1" ht="18" customHeight="1">
      <c r="B97" s="110"/>
      <c r="C97" s="110" t="s">
        <v>519</v>
      </c>
      <c r="D97" s="110"/>
      <c r="E97" s="313" t="s">
        <v>520</v>
      </c>
      <c r="F97" s="313"/>
      <c r="H97" s="111">
        <v>13</v>
      </c>
      <c r="I97" s="112">
        <v>1</v>
      </c>
      <c r="J97" s="112">
        <v>14</v>
      </c>
      <c r="K97" s="331">
        <v>1.5</v>
      </c>
      <c r="L97" s="331">
        <v>1.8</v>
      </c>
    </row>
    <row r="98" spans="2:12" s="91" customFormat="1" ht="18" customHeight="1">
      <c r="B98" s="110"/>
      <c r="C98" s="110"/>
      <c r="D98" s="110"/>
      <c r="E98" s="313" t="s">
        <v>61</v>
      </c>
      <c r="F98" s="313"/>
      <c r="H98" s="111">
        <v>680</v>
      </c>
      <c r="I98" s="112">
        <v>14</v>
      </c>
      <c r="J98" s="112">
        <v>902</v>
      </c>
      <c r="K98" s="331">
        <v>0.5</v>
      </c>
      <c r="L98" s="331">
        <v>0.6</v>
      </c>
    </row>
    <row r="99" spans="2:12" s="91" customFormat="1" ht="6" customHeight="1">
      <c r="B99" s="110"/>
      <c r="C99" s="110"/>
      <c r="D99" s="110"/>
      <c r="E99" s="110"/>
      <c r="F99" s="110"/>
      <c r="H99" s="111"/>
      <c r="I99" s="112"/>
      <c r="J99" s="112"/>
      <c r="K99" s="331"/>
      <c r="L99" s="331"/>
    </row>
    <row r="100" spans="2:12" s="101" customFormat="1" ht="18" customHeight="1">
      <c r="B100" s="102" t="s">
        <v>521</v>
      </c>
      <c r="C100" s="102"/>
      <c r="D100" s="102"/>
      <c r="E100" s="102"/>
      <c r="F100" s="102"/>
      <c r="H100" s="115">
        <v>4384</v>
      </c>
      <c r="I100" s="105">
        <v>38</v>
      </c>
      <c r="J100" s="105">
        <v>5647</v>
      </c>
      <c r="K100" s="329">
        <v>0.4</v>
      </c>
      <c r="L100" s="329">
        <v>0.6</v>
      </c>
    </row>
    <row r="101" spans="2:12" s="101" customFormat="1" ht="6" customHeight="1">
      <c r="B101" s="108"/>
      <c r="C101" s="108"/>
      <c r="D101" s="108"/>
      <c r="E101" s="108"/>
      <c r="F101" s="108"/>
      <c r="H101" s="115"/>
      <c r="I101" s="105"/>
      <c r="J101" s="105"/>
      <c r="K101" s="329"/>
      <c r="L101" s="329"/>
    </row>
    <row r="102" spans="2:12" s="101" customFormat="1" ht="18" customHeight="1">
      <c r="B102" s="102" t="s">
        <v>522</v>
      </c>
      <c r="C102" s="102"/>
      <c r="D102" s="102"/>
      <c r="E102" s="102"/>
      <c r="F102" s="102"/>
      <c r="H102" s="115">
        <v>1481</v>
      </c>
      <c r="I102" s="105">
        <v>28</v>
      </c>
      <c r="J102" s="105">
        <v>2001</v>
      </c>
      <c r="K102" s="329">
        <v>0.1</v>
      </c>
      <c r="L102" s="329">
        <v>0.2</v>
      </c>
    </row>
    <row r="103" spans="2:12" s="101" customFormat="1" ht="6" customHeight="1">
      <c r="B103" s="108"/>
      <c r="C103" s="108"/>
      <c r="D103" s="108"/>
      <c r="E103" s="108"/>
      <c r="F103" s="108"/>
      <c r="H103" s="115"/>
      <c r="I103" s="105"/>
      <c r="J103" s="105"/>
      <c r="K103" s="329"/>
      <c r="L103" s="329"/>
    </row>
    <row r="104" spans="2:12" s="101" customFormat="1" ht="18" customHeight="1">
      <c r="B104" s="102" t="s">
        <v>61</v>
      </c>
      <c r="C104" s="102"/>
      <c r="D104" s="102"/>
      <c r="E104" s="102"/>
      <c r="F104" s="102"/>
      <c r="H104" s="115">
        <v>371</v>
      </c>
      <c r="I104" s="105">
        <v>0</v>
      </c>
      <c r="J104" s="105">
        <v>423</v>
      </c>
      <c r="K104" s="329" t="s">
        <v>523</v>
      </c>
      <c r="L104" s="329" t="s">
        <v>523</v>
      </c>
    </row>
    <row r="105" spans="5:8" ht="6" customHeight="1" thickBot="1">
      <c r="E105" s="332"/>
      <c r="F105" s="332"/>
      <c r="H105" s="145"/>
    </row>
    <row r="106" spans="1:12" ht="22.5" customHeight="1">
      <c r="A106" s="333"/>
      <c r="B106" s="333"/>
      <c r="C106" s="333" t="s">
        <v>524</v>
      </c>
      <c r="D106" s="333"/>
      <c r="E106" s="333"/>
      <c r="F106" s="333"/>
      <c r="G106" s="333"/>
      <c r="H106" s="333"/>
      <c r="I106" s="333"/>
      <c r="J106" s="333"/>
      <c r="K106" s="147"/>
      <c r="L106" s="147"/>
    </row>
  </sheetData>
  <sheetProtection/>
  <mergeCells count="76">
    <mergeCell ref="B100:F100"/>
    <mergeCell ref="B102:F102"/>
    <mergeCell ref="B104:F104"/>
    <mergeCell ref="E105:F105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2:F62"/>
    <mergeCell ref="B64:F64"/>
    <mergeCell ref="E65:F65"/>
    <mergeCell ref="E66:F66"/>
    <mergeCell ref="E67:F67"/>
    <mergeCell ref="E68:F68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B38:F38"/>
    <mergeCell ref="E39:F39"/>
    <mergeCell ref="E40:F40"/>
    <mergeCell ref="E41:F41"/>
    <mergeCell ref="E42:F42"/>
    <mergeCell ref="E43:F43"/>
    <mergeCell ref="B9:F9"/>
    <mergeCell ref="C10:F10"/>
    <mergeCell ref="C11:F11"/>
    <mergeCell ref="C12:F12"/>
    <mergeCell ref="C13:F13"/>
    <mergeCell ref="B15:F15"/>
    <mergeCell ref="A4:G5"/>
    <mergeCell ref="H4:H5"/>
    <mergeCell ref="I4:I5"/>
    <mergeCell ref="J4:J5"/>
    <mergeCell ref="K4:L4"/>
    <mergeCell ref="B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1.75390625" style="1" customWidth="1"/>
    <col min="4" max="4" width="3.125" style="1" customWidth="1"/>
    <col min="5" max="5" width="17.00390625" style="1" customWidth="1"/>
    <col min="6" max="6" width="1.00390625" style="1" customWidth="1"/>
    <col min="7" max="12" width="10.00390625" style="1" customWidth="1"/>
    <col min="13" max="16384" width="9.00390625" style="1" customWidth="1"/>
  </cols>
  <sheetData>
    <row r="1" ht="17.25">
      <c r="G1" s="81" t="s">
        <v>525</v>
      </c>
    </row>
    <row r="3" spans="11:12" ht="14.25" thickBot="1">
      <c r="K3" s="82"/>
      <c r="L3" s="325" t="s">
        <v>375</v>
      </c>
    </row>
    <row r="4" spans="1:12" ht="17.25" customHeight="1" thickTop="1">
      <c r="A4" s="83" t="s">
        <v>19</v>
      </c>
      <c r="B4" s="83"/>
      <c r="C4" s="83"/>
      <c r="D4" s="83"/>
      <c r="E4" s="83"/>
      <c r="F4" s="83"/>
      <c r="G4" s="326" t="s">
        <v>526</v>
      </c>
      <c r="H4" s="327"/>
      <c r="I4" s="326" t="s">
        <v>55</v>
      </c>
      <c r="J4" s="327"/>
      <c r="K4" s="326" t="s">
        <v>4</v>
      </c>
      <c r="L4" s="327"/>
    </row>
    <row r="5" spans="1:12" ht="17.25" customHeight="1">
      <c r="A5" s="317"/>
      <c r="B5" s="317"/>
      <c r="C5" s="317"/>
      <c r="D5" s="317"/>
      <c r="E5" s="317"/>
      <c r="F5" s="317"/>
      <c r="G5" s="328" t="s">
        <v>186</v>
      </c>
      <c r="H5" s="328" t="s">
        <v>187</v>
      </c>
      <c r="I5" s="328" t="s">
        <v>527</v>
      </c>
      <c r="J5" s="328" t="s">
        <v>187</v>
      </c>
      <c r="K5" s="328" t="s">
        <v>527</v>
      </c>
      <c r="L5" s="328" t="s">
        <v>187</v>
      </c>
    </row>
    <row r="6" spans="7:12" ht="15" customHeight="1">
      <c r="G6" s="334" t="s">
        <v>528</v>
      </c>
      <c r="H6" s="325" t="s">
        <v>529</v>
      </c>
      <c r="I6" s="325" t="s">
        <v>530</v>
      </c>
      <c r="J6" s="325" t="s">
        <v>529</v>
      </c>
      <c r="K6" s="325" t="s">
        <v>530</v>
      </c>
      <c r="L6" s="325" t="s">
        <v>529</v>
      </c>
    </row>
    <row r="7" spans="2:12" s="101" customFormat="1" ht="16.5" customHeight="1">
      <c r="B7" s="102" t="s">
        <v>62</v>
      </c>
      <c r="C7" s="102"/>
      <c r="D7" s="102"/>
      <c r="E7" s="102"/>
      <c r="G7" s="115">
        <f>SUM(G10:G39,G46:G48)</f>
        <v>14309</v>
      </c>
      <c r="H7" s="335">
        <v>100</v>
      </c>
      <c r="I7" s="121">
        <f>SUM(I10:I39,I46:I48)</f>
        <v>186</v>
      </c>
      <c r="J7" s="335">
        <v>100</v>
      </c>
      <c r="K7" s="121">
        <f>SUM(K10:K39,K46:K48)</f>
        <v>19576</v>
      </c>
      <c r="L7" s="335">
        <v>100</v>
      </c>
    </row>
    <row r="8" spans="2:12" s="91" customFormat="1" ht="16.5" customHeight="1">
      <c r="B8" s="110"/>
      <c r="C8" s="110"/>
      <c r="D8" s="110"/>
      <c r="E8" s="110"/>
      <c r="G8" s="111"/>
      <c r="H8" s="336"/>
      <c r="I8" s="124"/>
      <c r="J8" s="336"/>
      <c r="K8" s="124"/>
      <c r="L8" s="336"/>
    </row>
    <row r="9" spans="2:12" s="101" customFormat="1" ht="16.5" customHeight="1">
      <c r="B9" s="108"/>
      <c r="C9" s="337"/>
      <c r="D9" s="102" t="s">
        <v>203</v>
      </c>
      <c r="E9" s="102"/>
      <c r="G9" s="115">
        <f>SUM(G10:G39,G46)</f>
        <v>14175</v>
      </c>
      <c r="H9" s="335">
        <f aca="true" t="shared" si="0" ref="H9:H46">G9/$G$9*100</f>
        <v>100</v>
      </c>
      <c r="I9" s="121">
        <f>SUM(I10:I39,I46)</f>
        <v>185</v>
      </c>
      <c r="J9" s="335">
        <f aca="true" t="shared" si="1" ref="J9:J46">I9/$I$9*100</f>
        <v>100</v>
      </c>
      <c r="K9" s="121">
        <f>SUM(K10:K39,K46)</f>
        <v>19441</v>
      </c>
      <c r="L9" s="335">
        <f aca="true" t="shared" si="2" ref="L9:L46">K9/$K$9*100</f>
        <v>100</v>
      </c>
    </row>
    <row r="10" spans="2:12" s="91" customFormat="1" ht="16.5" customHeight="1">
      <c r="B10" s="338" t="s">
        <v>531</v>
      </c>
      <c r="C10" s="339"/>
      <c r="D10" s="313" t="s">
        <v>532</v>
      </c>
      <c r="E10" s="313"/>
      <c r="G10" s="111">
        <v>652</v>
      </c>
      <c r="H10" s="340">
        <f t="shared" si="0"/>
        <v>4.599647266313934</v>
      </c>
      <c r="I10" s="124">
        <v>3</v>
      </c>
      <c r="J10" s="340">
        <f t="shared" si="1"/>
        <v>1.6216216216216217</v>
      </c>
      <c r="K10" s="124">
        <v>933</v>
      </c>
      <c r="L10" s="340">
        <f t="shared" si="2"/>
        <v>4.7991358469214545</v>
      </c>
    </row>
    <row r="11" spans="2:12" s="91" customFormat="1" ht="16.5" customHeight="1">
      <c r="B11" s="338"/>
      <c r="C11" s="339"/>
      <c r="D11" s="313" t="s">
        <v>533</v>
      </c>
      <c r="E11" s="313"/>
      <c r="G11" s="111">
        <v>6</v>
      </c>
      <c r="H11" s="340">
        <f t="shared" si="0"/>
        <v>0.04232804232804233</v>
      </c>
      <c r="I11" s="124">
        <v>0</v>
      </c>
      <c r="J11" s="340">
        <f t="shared" si="1"/>
        <v>0</v>
      </c>
      <c r="K11" s="124">
        <v>7</v>
      </c>
      <c r="L11" s="340">
        <f t="shared" si="2"/>
        <v>0.03600637827272259</v>
      </c>
    </row>
    <row r="12" spans="2:12" s="91" customFormat="1" ht="16.5" customHeight="1">
      <c r="B12" s="338"/>
      <c r="C12" s="339"/>
      <c r="D12" s="313" t="s">
        <v>534</v>
      </c>
      <c r="E12" s="313"/>
      <c r="G12" s="111">
        <v>34</v>
      </c>
      <c r="H12" s="340">
        <f t="shared" si="0"/>
        <v>0.23985890652557318</v>
      </c>
      <c r="I12" s="124">
        <v>3</v>
      </c>
      <c r="J12" s="340">
        <f t="shared" si="1"/>
        <v>1.6216216216216217</v>
      </c>
      <c r="K12" s="124">
        <v>51</v>
      </c>
      <c r="L12" s="340">
        <f t="shared" si="2"/>
        <v>0.2623321845584075</v>
      </c>
    </row>
    <row r="13" spans="2:12" s="91" customFormat="1" ht="16.5" customHeight="1">
      <c r="B13" s="338"/>
      <c r="C13" s="339"/>
      <c r="D13" s="313" t="s">
        <v>535</v>
      </c>
      <c r="E13" s="313"/>
      <c r="G13" s="111">
        <v>26</v>
      </c>
      <c r="H13" s="340">
        <f t="shared" si="0"/>
        <v>0.18342151675485008</v>
      </c>
      <c r="I13" s="124">
        <v>0</v>
      </c>
      <c r="J13" s="340">
        <f t="shared" si="1"/>
        <v>0</v>
      </c>
      <c r="K13" s="124">
        <v>34</v>
      </c>
      <c r="L13" s="340">
        <f t="shared" si="2"/>
        <v>0.17488812303893833</v>
      </c>
    </row>
    <row r="14" spans="2:12" s="91" customFormat="1" ht="16.5" customHeight="1">
      <c r="B14" s="338"/>
      <c r="C14" s="339"/>
      <c r="D14" s="313" t="s">
        <v>536</v>
      </c>
      <c r="E14" s="313"/>
      <c r="G14" s="111">
        <v>0</v>
      </c>
      <c r="H14" s="340">
        <f t="shared" si="0"/>
        <v>0</v>
      </c>
      <c r="I14" s="124">
        <v>0</v>
      </c>
      <c r="J14" s="340">
        <f t="shared" si="1"/>
        <v>0</v>
      </c>
      <c r="K14" s="124">
        <v>0</v>
      </c>
      <c r="L14" s="340">
        <f t="shared" si="2"/>
        <v>0</v>
      </c>
    </row>
    <row r="15" spans="2:12" s="91" customFormat="1" ht="16.5" customHeight="1">
      <c r="B15" s="338"/>
      <c r="C15" s="339"/>
      <c r="D15" s="313" t="s">
        <v>537</v>
      </c>
      <c r="E15" s="313"/>
      <c r="G15" s="111">
        <v>190</v>
      </c>
      <c r="H15" s="340">
        <f t="shared" si="0"/>
        <v>1.3403880070546736</v>
      </c>
      <c r="I15" s="124">
        <v>42</v>
      </c>
      <c r="J15" s="340">
        <f t="shared" si="1"/>
        <v>22.702702702702705</v>
      </c>
      <c r="K15" s="124">
        <v>289</v>
      </c>
      <c r="L15" s="340">
        <f t="shared" si="2"/>
        <v>1.4865490458309758</v>
      </c>
    </row>
    <row r="16" spans="2:12" s="91" customFormat="1" ht="16.5" customHeight="1">
      <c r="B16" s="338"/>
      <c r="C16" s="339"/>
      <c r="D16" s="313" t="s">
        <v>538</v>
      </c>
      <c r="E16" s="313"/>
      <c r="G16" s="111">
        <v>167</v>
      </c>
      <c r="H16" s="340">
        <f t="shared" si="0"/>
        <v>1.178130511463845</v>
      </c>
      <c r="I16" s="124">
        <v>1</v>
      </c>
      <c r="J16" s="340">
        <f t="shared" si="1"/>
        <v>0.5405405405405406</v>
      </c>
      <c r="K16" s="124">
        <v>188</v>
      </c>
      <c r="L16" s="340">
        <f t="shared" si="2"/>
        <v>0.9670284450388354</v>
      </c>
    </row>
    <row r="17" spans="2:12" s="91" customFormat="1" ht="16.5" customHeight="1">
      <c r="B17" s="338"/>
      <c r="C17" s="339"/>
      <c r="D17" s="313" t="s">
        <v>539</v>
      </c>
      <c r="E17" s="313"/>
      <c r="G17" s="111">
        <v>764</v>
      </c>
      <c r="H17" s="340">
        <f t="shared" si="0"/>
        <v>5.389770723104056</v>
      </c>
      <c r="I17" s="124">
        <v>3</v>
      </c>
      <c r="J17" s="340">
        <f t="shared" si="1"/>
        <v>1.6216216216216217</v>
      </c>
      <c r="K17" s="124">
        <v>929</v>
      </c>
      <c r="L17" s="340">
        <f t="shared" si="2"/>
        <v>4.778560773622756</v>
      </c>
    </row>
    <row r="18" spans="2:12" s="91" customFormat="1" ht="16.5" customHeight="1">
      <c r="B18" s="338"/>
      <c r="C18" s="339"/>
      <c r="D18" s="313" t="s">
        <v>540</v>
      </c>
      <c r="E18" s="313"/>
      <c r="G18" s="111">
        <v>60</v>
      </c>
      <c r="H18" s="340">
        <f t="shared" si="0"/>
        <v>0.4232804232804233</v>
      </c>
      <c r="I18" s="124">
        <v>0</v>
      </c>
      <c r="J18" s="340">
        <f t="shared" si="1"/>
        <v>0</v>
      </c>
      <c r="K18" s="124">
        <v>84</v>
      </c>
      <c r="L18" s="340">
        <f t="shared" si="2"/>
        <v>0.43207653927267115</v>
      </c>
    </row>
    <row r="19" spans="2:12" s="91" customFormat="1" ht="16.5" customHeight="1">
      <c r="B19" s="338"/>
      <c r="C19" s="339"/>
      <c r="D19" s="313" t="s">
        <v>541</v>
      </c>
      <c r="E19" s="313"/>
      <c r="G19" s="111">
        <v>75</v>
      </c>
      <c r="H19" s="340">
        <f t="shared" si="0"/>
        <v>0.5291005291005291</v>
      </c>
      <c r="I19" s="124">
        <v>0</v>
      </c>
      <c r="J19" s="340">
        <f t="shared" si="1"/>
        <v>0</v>
      </c>
      <c r="K19" s="124">
        <v>93</v>
      </c>
      <c r="L19" s="340">
        <f t="shared" si="2"/>
        <v>0.4783704541947431</v>
      </c>
    </row>
    <row r="20" spans="2:12" s="91" customFormat="1" ht="16.5" customHeight="1">
      <c r="B20" s="338"/>
      <c r="C20" s="339"/>
      <c r="D20" s="313" t="s">
        <v>542</v>
      </c>
      <c r="E20" s="313"/>
      <c r="G20" s="111">
        <v>45</v>
      </c>
      <c r="H20" s="340">
        <f t="shared" si="0"/>
        <v>0.31746031746031744</v>
      </c>
      <c r="I20" s="124">
        <v>2</v>
      </c>
      <c r="J20" s="340">
        <f t="shared" si="1"/>
        <v>1.0810810810810811</v>
      </c>
      <c r="K20" s="124">
        <v>71</v>
      </c>
      <c r="L20" s="340">
        <f t="shared" si="2"/>
        <v>0.3652075510519006</v>
      </c>
    </row>
    <row r="21" spans="2:12" s="91" customFormat="1" ht="16.5" customHeight="1">
      <c r="B21" s="338"/>
      <c r="C21" s="339"/>
      <c r="D21" s="313" t="s">
        <v>543</v>
      </c>
      <c r="E21" s="313"/>
      <c r="G21" s="111">
        <v>3</v>
      </c>
      <c r="H21" s="340">
        <f t="shared" si="0"/>
        <v>0.021164021164021166</v>
      </c>
      <c r="I21" s="124">
        <v>0</v>
      </c>
      <c r="J21" s="340">
        <f t="shared" si="1"/>
        <v>0</v>
      </c>
      <c r="K21" s="124">
        <v>3</v>
      </c>
      <c r="L21" s="340">
        <f t="shared" si="2"/>
        <v>0.01543130497402397</v>
      </c>
    </row>
    <row r="22" spans="2:12" s="91" customFormat="1" ht="16.5" customHeight="1">
      <c r="B22" s="338"/>
      <c r="C22" s="339"/>
      <c r="D22" s="313" t="s">
        <v>544</v>
      </c>
      <c r="E22" s="313"/>
      <c r="G22" s="111">
        <v>71</v>
      </c>
      <c r="H22" s="340">
        <f t="shared" si="0"/>
        <v>0.5008818342151676</v>
      </c>
      <c r="I22" s="124">
        <v>2</v>
      </c>
      <c r="J22" s="340">
        <f t="shared" si="1"/>
        <v>1.0810810810810811</v>
      </c>
      <c r="K22" s="124">
        <v>94</v>
      </c>
      <c r="L22" s="340">
        <f t="shared" si="2"/>
        <v>0.4835142225194177</v>
      </c>
    </row>
    <row r="23" spans="2:12" s="91" customFormat="1" ht="16.5" customHeight="1">
      <c r="B23" s="338"/>
      <c r="C23" s="339"/>
      <c r="D23" s="313" t="s">
        <v>545</v>
      </c>
      <c r="E23" s="313"/>
      <c r="G23" s="111">
        <v>62</v>
      </c>
      <c r="H23" s="340">
        <f t="shared" si="0"/>
        <v>0.4373897707231041</v>
      </c>
      <c r="I23" s="124">
        <v>0</v>
      </c>
      <c r="J23" s="340">
        <f t="shared" si="1"/>
        <v>0</v>
      </c>
      <c r="K23" s="124">
        <v>71</v>
      </c>
      <c r="L23" s="340">
        <f t="shared" si="2"/>
        <v>0.3652075510519006</v>
      </c>
    </row>
    <row r="24" spans="2:12" s="91" customFormat="1" ht="16.5" customHeight="1">
      <c r="B24" s="338"/>
      <c r="C24" s="339"/>
      <c r="D24" s="313" t="s">
        <v>546</v>
      </c>
      <c r="E24" s="313"/>
      <c r="G24" s="111">
        <v>1192</v>
      </c>
      <c r="H24" s="340">
        <f t="shared" si="0"/>
        <v>8.409171075837744</v>
      </c>
      <c r="I24" s="124">
        <v>13</v>
      </c>
      <c r="J24" s="340">
        <f t="shared" si="1"/>
        <v>7.027027027027027</v>
      </c>
      <c r="K24" s="124">
        <v>1754</v>
      </c>
      <c r="L24" s="340">
        <f t="shared" si="2"/>
        <v>9.022169641479348</v>
      </c>
    </row>
    <row r="25" spans="2:12" s="91" customFormat="1" ht="16.5" customHeight="1">
      <c r="B25" s="338"/>
      <c r="C25" s="339"/>
      <c r="D25" s="313" t="s">
        <v>547</v>
      </c>
      <c r="E25" s="313"/>
      <c r="G25" s="111">
        <v>1347</v>
      </c>
      <c r="H25" s="340">
        <f t="shared" si="0"/>
        <v>9.502645502645503</v>
      </c>
      <c r="I25" s="124">
        <v>12</v>
      </c>
      <c r="J25" s="340">
        <f t="shared" si="1"/>
        <v>6.486486486486487</v>
      </c>
      <c r="K25" s="124">
        <v>1644</v>
      </c>
      <c r="L25" s="340">
        <f t="shared" si="2"/>
        <v>8.456355125765135</v>
      </c>
    </row>
    <row r="26" spans="2:12" s="91" customFormat="1" ht="16.5" customHeight="1">
      <c r="B26" s="338"/>
      <c r="C26" s="339"/>
      <c r="D26" s="313" t="s">
        <v>548</v>
      </c>
      <c r="E26" s="313"/>
      <c r="G26" s="111">
        <v>203</v>
      </c>
      <c r="H26" s="340">
        <f t="shared" si="0"/>
        <v>1.432098765432099</v>
      </c>
      <c r="I26" s="124">
        <v>8</v>
      </c>
      <c r="J26" s="340">
        <f t="shared" si="1"/>
        <v>4.324324324324325</v>
      </c>
      <c r="K26" s="124">
        <v>202</v>
      </c>
      <c r="L26" s="340">
        <f t="shared" si="2"/>
        <v>1.0390412015842807</v>
      </c>
    </row>
    <row r="27" spans="2:12" s="91" customFormat="1" ht="16.5" customHeight="1">
      <c r="B27" s="338"/>
      <c r="C27" s="339"/>
      <c r="D27" s="313" t="s">
        <v>549</v>
      </c>
      <c r="E27" s="313"/>
      <c r="G27" s="111">
        <v>39</v>
      </c>
      <c r="H27" s="340">
        <f t="shared" si="0"/>
        <v>0.2751322751322752</v>
      </c>
      <c r="I27" s="124">
        <v>1</v>
      </c>
      <c r="J27" s="340">
        <f t="shared" si="1"/>
        <v>0.5405405405405406</v>
      </c>
      <c r="K27" s="124">
        <v>40</v>
      </c>
      <c r="L27" s="340">
        <f t="shared" si="2"/>
        <v>0.2057507329869863</v>
      </c>
    </row>
    <row r="28" spans="2:12" s="91" customFormat="1" ht="16.5" customHeight="1">
      <c r="B28" s="338"/>
      <c r="C28" s="339"/>
      <c r="D28" s="313" t="s">
        <v>550</v>
      </c>
      <c r="E28" s="313"/>
      <c r="G28" s="111">
        <v>43</v>
      </c>
      <c r="H28" s="340">
        <f t="shared" si="0"/>
        <v>0.30335097001763667</v>
      </c>
      <c r="I28" s="124">
        <v>0</v>
      </c>
      <c r="J28" s="340">
        <f t="shared" si="1"/>
        <v>0</v>
      </c>
      <c r="K28" s="124">
        <v>44</v>
      </c>
      <c r="L28" s="340">
        <f t="shared" si="2"/>
        <v>0.22632580628568488</v>
      </c>
    </row>
    <row r="29" spans="2:12" s="91" customFormat="1" ht="16.5" customHeight="1">
      <c r="B29" s="338"/>
      <c r="C29" s="339"/>
      <c r="D29" s="313" t="s">
        <v>551</v>
      </c>
      <c r="E29" s="313"/>
      <c r="G29" s="111">
        <v>526</v>
      </c>
      <c r="H29" s="340">
        <f t="shared" si="0"/>
        <v>3.7107583774250443</v>
      </c>
      <c r="I29" s="124">
        <v>10</v>
      </c>
      <c r="J29" s="340">
        <f t="shared" si="1"/>
        <v>5.405405405405405</v>
      </c>
      <c r="K29" s="124">
        <v>767</v>
      </c>
      <c r="L29" s="340">
        <f t="shared" si="2"/>
        <v>3.945270305025462</v>
      </c>
    </row>
    <row r="30" spans="2:12" s="91" customFormat="1" ht="16.5" customHeight="1">
      <c r="B30" s="338"/>
      <c r="C30" s="339"/>
      <c r="D30" s="313" t="s">
        <v>552</v>
      </c>
      <c r="E30" s="313"/>
      <c r="G30" s="111">
        <v>10</v>
      </c>
      <c r="H30" s="340">
        <f t="shared" si="0"/>
        <v>0.07054673721340389</v>
      </c>
      <c r="I30" s="124">
        <v>0</v>
      </c>
      <c r="J30" s="340">
        <f t="shared" si="1"/>
        <v>0</v>
      </c>
      <c r="K30" s="124">
        <v>11</v>
      </c>
      <c r="L30" s="340">
        <f t="shared" si="2"/>
        <v>0.05658145157142122</v>
      </c>
    </row>
    <row r="31" spans="2:12" s="91" customFormat="1" ht="16.5" customHeight="1">
      <c r="B31" s="338"/>
      <c r="C31" s="339"/>
      <c r="D31" s="313" t="s">
        <v>553</v>
      </c>
      <c r="E31" s="313"/>
      <c r="G31" s="111">
        <v>1523</v>
      </c>
      <c r="H31" s="340">
        <f t="shared" si="0"/>
        <v>10.744268077601411</v>
      </c>
      <c r="I31" s="124">
        <v>10</v>
      </c>
      <c r="J31" s="340">
        <f t="shared" si="1"/>
        <v>5.405405405405405</v>
      </c>
      <c r="K31" s="124">
        <v>2081</v>
      </c>
      <c r="L31" s="340">
        <f t="shared" si="2"/>
        <v>10.70418188364796</v>
      </c>
    </row>
    <row r="32" spans="2:12" s="91" customFormat="1" ht="16.5" customHeight="1">
      <c r="B32" s="338"/>
      <c r="C32" s="339"/>
      <c r="D32" s="313" t="s">
        <v>554</v>
      </c>
      <c r="E32" s="313"/>
      <c r="G32" s="111">
        <v>0</v>
      </c>
      <c r="H32" s="340">
        <f t="shared" si="0"/>
        <v>0</v>
      </c>
      <c r="I32" s="124">
        <v>0</v>
      </c>
      <c r="J32" s="340">
        <f t="shared" si="1"/>
        <v>0</v>
      </c>
      <c r="K32" s="124">
        <v>0</v>
      </c>
      <c r="L32" s="340">
        <f t="shared" si="2"/>
        <v>0</v>
      </c>
    </row>
    <row r="33" spans="2:12" s="91" customFormat="1" ht="16.5" customHeight="1">
      <c r="B33" s="338"/>
      <c r="C33" s="339"/>
      <c r="D33" s="313" t="s">
        <v>555</v>
      </c>
      <c r="E33" s="313"/>
      <c r="G33" s="111">
        <v>1</v>
      </c>
      <c r="H33" s="340">
        <f t="shared" si="0"/>
        <v>0.007054673721340388</v>
      </c>
      <c r="I33" s="124">
        <v>0</v>
      </c>
      <c r="J33" s="340">
        <f t="shared" si="1"/>
        <v>0</v>
      </c>
      <c r="K33" s="124">
        <v>1</v>
      </c>
      <c r="L33" s="340">
        <f t="shared" si="2"/>
        <v>0.005143768324674657</v>
      </c>
    </row>
    <row r="34" spans="2:12" s="91" customFormat="1" ht="16.5" customHeight="1">
      <c r="B34" s="338"/>
      <c r="C34" s="339"/>
      <c r="D34" s="313" t="s">
        <v>556</v>
      </c>
      <c r="E34" s="313"/>
      <c r="G34" s="111">
        <v>1</v>
      </c>
      <c r="H34" s="340">
        <f t="shared" si="0"/>
        <v>0.007054673721340388</v>
      </c>
      <c r="I34" s="124">
        <v>1</v>
      </c>
      <c r="J34" s="340">
        <f t="shared" si="1"/>
        <v>0.5405405405405406</v>
      </c>
      <c r="K34" s="124">
        <v>0</v>
      </c>
      <c r="L34" s="340">
        <f t="shared" si="2"/>
        <v>0</v>
      </c>
    </row>
    <row r="35" spans="2:12" s="91" customFormat="1" ht="16.5" customHeight="1">
      <c r="B35" s="338"/>
      <c r="C35" s="339"/>
      <c r="D35" s="313" t="s">
        <v>557</v>
      </c>
      <c r="E35" s="313"/>
      <c r="G35" s="111">
        <v>4</v>
      </c>
      <c r="H35" s="340">
        <f t="shared" si="0"/>
        <v>0.02821869488536155</v>
      </c>
      <c r="I35" s="124">
        <v>0</v>
      </c>
      <c r="J35" s="340">
        <f t="shared" si="1"/>
        <v>0</v>
      </c>
      <c r="K35" s="124">
        <v>5</v>
      </c>
      <c r="L35" s="340">
        <f t="shared" si="2"/>
        <v>0.025718841623373286</v>
      </c>
    </row>
    <row r="36" spans="2:12" s="91" customFormat="1" ht="16.5" customHeight="1">
      <c r="B36" s="338"/>
      <c r="C36" s="339"/>
      <c r="D36" s="313" t="s">
        <v>558</v>
      </c>
      <c r="E36" s="313"/>
      <c r="G36" s="111">
        <v>3</v>
      </c>
      <c r="H36" s="340">
        <f t="shared" si="0"/>
        <v>0.021164021164021166</v>
      </c>
      <c r="I36" s="124">
        <v>0</v>
      </c>
      <c r="J36" s="340">
        <f t="shared" si="1"/>
        <v>0</v>
      </c>
      <c r="K36" s="124">
        <v>5</v>
      </c>
      <c r="L36" s="340">
        <f t="shared" si="2"/>
        <v>0.025718841623373286</v>
      </c>
    </row>
    <row r="37" spans="2:12" s="91" customFormat="1" ht="16.5" customHeight="1">
      <c r="B37" s="338"/>
      <c r="C37" s="339"/>
      <c r="D37" s="313" t="s">
        <v>559</v>
      </c>
      <c r="E37" s="313"/>
      <c r="G37" s="111">
        <v>12</v>
      </c>
      <c r="H37" s="340">
        <f t="shared" si="0"/>
        <v>0.08465608465608467</v>
      </c>
      <c r="I37" s="124">
        <v>6</v>
      </c>
      <c r="J37" s="340">
        <f t="shared" si="1"/>
        <v>3.2432432432432434</v>
      </c>
      <c r="K37" s="124">
        <v>13</v>
      </c>
      <c r="L37" s="340">
        <f t="shared" si="2"/>
        <v>0.06686898822077054</v>
      </c>
    </row>
    <row r="38" spans="2:12" s="91" customFormat="1" ht="16.5" customHeight="1">
      <c r="B38" s="338"/>
      <c r="C38" s="339"/>
      <c r="D38" s="313" t="s">
        <v>560</v>
      </c>
      <c r="E38" s="313"/>
      <c r="G38" s="111">
        <v>3</v>
      </c>
      <c r="H38" s="340">
        <f t="shared" si="0"/>
        <v>0.021164021164021166</v>
      </c>
      <c r="I38" s="124">
        <v>0</v>
      </c>
      <c r="J38" s="340">
        <f t="shared" si="1"/>
        <v>0</v>
      </c>
      <c r="K38" s="124">
        <v>5</v>
      </c>
      <c r="L38" s="340">
        <f t="shared" si="2"/>
        <v>0.025718841623373286</v>
      </c>
    </row>
    <row r="39" spans="2:12" s="91" customFormat="1" ht="16.5" customHeight="1">
      <c r="B39" s="338"/>
      <c r="C39" s="339"/>
      <c r="D39" s="313" t="s">
        <v>561</v>
      </c>
      <c r="E39" s="313"/>
      <c r="G39" s="111">
        <f>SUM(G40:G45)</f>
        <v>6751</v>
      </c>
      <c r="H39" s="340">
        <f t="shared" si="0"/>
        <v>47.626102292768955</v>
      </c>
      <c r="I39" s="124">
        <f>SUM(I40:I45)</f>
        <v>68</v>
      </c>
      <c r="J39" s="340">
        <f t="shared" si="1"/>
        <v>36.75675675675676</v>
      </c>
      <c r="K39" s="124">
        <f>SUM(K40:K45)</f>
        <v>9588</v>
      </c>
      <c r="L39" s="340">
        <f t="shared" si="2"/>
        <v>49.31845069698061</v>
      </c>
    </row>
    <row r="40" spans="2:12" s="91" customFormat="1" ht="16.5" customHeight="1">
      <c r="B40" s="338"/>
      <c r="C40" s="339"/>
      <c r="D40" s="110"/>
      <c r="E40" s="110" t="s">
        <v>562</v>
      </c>
      <c r="G40" s="111">
        <v>737</v>
      </c>
      <c r="H40" s="340">
        <f t="shared" si="0"/>
        <v>5.199294532627866</v>
      </c>
      <c r="I40" s="124">
        <v>9</v>
      </c>
      <c r="J40" s="340">
        <f t="shared" si="1"/>
        <v>4.864864864864865</v>
      </c>
      <c r="K40" s="124">
        <v>1026</v>
      </c>
      <c r="L40" s="340">
        <f t="shared" si="2"/>
        <v>5.277506301116198</v>
      </c>
    </row>
    <row r="41" spans="2:12" s="91" customFormat="1" ht="16.5" customHeight="1">
      <c r="B41" s="338"/>
      <c r="C41" s="339"/>
      <c r="D41" s="110"/>
      <c r="E41" s="110" t="s">
        <v>563</v>
      </c>
      <c r="G41" s="111">
        <v>1406</v>
      </c>
      <c r="H41" s="340">
        <f t="shared" si="0"/>
        <v>9.918871252204585</v>
      </c>
      <c r="I41" s="124">
        <v>31</v>
      </c>
      <c r="J41" s="340">
        <f t="shared" si="1"/>
        <v>16.756756756756758</v>
      </c>
      <c r="K41" s="124">
        <v>2051</v>
      </c>
      <c r="L41" s="340">
        <f t="shared" si="2"/>
        <v>10.54986883390772</v>
      </c>
    </row>
    <row r="42" spans="2:12" s="91" customFormat="1" ht="16.5" customHeight="1">
      <c r="B42" s="338"/>
      <c r="C42" s="339"/>
      <c r="D42" s="110"/>
      <c r="E42" s="110" t="s">
        <v>564</v>
      </c>
      <c r="G42" s="111">
        <v>2699</v>
      </c>
      <c r="H42" s="340">
        <f t="shared" si="0"/>
        <v>19.040564373897706</v>
      </c>
      <c r="I42" s="124">
        <v>18</v>
      </c>
      <c r="J42" s="340">
        <f t="shared" si="1"/>
        <v>9.72972972972973</v>
      </c>
      <c r="K42" s="124">
        <v>4000</v>
      </c>
      <c r="L42" s="340">
        <f t="shared" si="2"/>
        <v>20.575073298698626</v>
      </c>
    </row>
    <row r="43" spans="2:12" s="91" customFormat="1" ht="16.5" customHeight="1">
      <c r="B43" s="338"/>
      <c r="C43" s="339"/>
      <c r="D43" s="110"/>
      <c r="E43" s="110" t="s">
        <v>565</v>
      </c>
      <c r="G43" s="111">
        <v>908</v>
      </c>
      <c r="H43" s="340">
        <f t="shared" si="0"/>
        <v>6.405643738977072</v>
      </c>
      <c r="I43" s="124">
        <v>3</v>
      </c>
      <c r="J43" s="340">
        <f t="shared" si="1"/>
        <v>1.6216216216216217</v>
      </c>
      <c r="K43" s="124">
        <v>1195</v>
      </c>
      <c r="L43" s="340">
        <f t="shared" si="2"/>
        <v>6.146803147986215</v>
      </c>
    </row>
    <row r="44" spans="2:12" s="91" customFormat="1" ht="16.5" customHeight="1">
      <c r="B44" s="338"/>
      <c r="C44" s="339"/>
      <c r="D44" s="110"/>
      <c r="E44" s="110" t="s">
        <v>566</v>
      </c>
      <c r="G44" s="111">
        <v>492</v>
      </c>
      <c r="H44" s="340">
        <f t="shared" si="0"/>
        <v>3.470899470899471</v>
      </c>
      <c r="I44" s="124">
        <v>6</v>
      </c>
      <c r="J44" s="340">
        <f t="shared" si="1"/>
        <v>3.2432432432432434</v>
      </c>
      <c r="K44" s="124">
        <v>723</v>
      </c>
      <c r="L44" s="340">
        <f t="shared" si="2"/>
        <v>3.718944498739777</v>
      </c>
    </row>
    <row r="45" spans="2:12" s="91" customFormat="1" ht="16.5" customHeight="1">
      <c r="B45" s="338"/>
      <c r="C45" s="339"/>
      <c r="D45" s="110"/>
      <c r="E45" s="110" t="s">
        <v>61</v>
      </c>
      <c r="G45" s="111">
        <v>509</v>
      </c>
      <c r="H45" s="340">
        <f t="shared" si="0"/>
        <v>3.590828924162257</v>
      </c>
      <c r="I45" s="124">
        <v>1</v>
      </c>
      <c r="J45" s="340">
        <f t="shared" si="1"/>
        <v>0.5405405405405406</v>
      </c>
      <c r="K45" s="124">
        <v>593</v>
      </c>
      <c r="L45" s="340">
        <f t="shared" si="2"/>
        <v>3.0502546165320714</v>
      </c>
    </row>
    <row r="46" spans="2:12" s="91" customFormat="1" ht="16.5" customHeight="1">
      <c r="B46" s="338"/>
      <c r="C46" s="341"/>
      <c r="D46" s="313" t="s">
        <v>567</v>
      </c>
      <c r="E46" s="313"/>
      <c r="G46" s="111">
        <v>362</v>
      </c>
      <c r="H46" s="340">
        <f t="shared" si="0"/>
        <v>2.5537918871252208</v>
      </c>
      <c r="I46" s="124">
        <v>0</v>
      </c>
      <c r="J46" s="340">
        <f t="shared" si="1"/>
        <v>0</v>
      </c>
      <c r="K46" s="124">
        <v>434</v>
      </c>
      <c r="L46" s="340">
        <f t="shared" si="2"/>
        <v>2.232395452908801</v>
      </c>
    </row>
    <row r="47" spans="2:12" s="91" customFormat="1" ht="16.5" customHeight="1">
      <c r="B47" s="342"/>
      <c r="C47" s="123"/>
      <c r="D47" s="110"/>
      <c r="E47" s="110"/>
      <c r="G47" s="111"/>
      <c r="H47" s="340"/>
      <c r="I47" s="124"/>
      <c r="J47" s="340"/>
      <c r="K47" s="124"/>
      <c r="L47" s="340"/>
    </row>
    <row r="48" spans="2:12" s="101" customFormat="1" ht="16.5" customHeight="1">
      <c r="B48" s="102" t="s">
        <v>568</v>
      </c>
      <c r="C48" s="102"/>
      <c r="D48" s="102"/>
      <c r="E48" s="102"/>
      <c r="G48" s="115">
        <v>134</v>
      </c>
      <c r="H48" s="335">
        <f>G48/$G$9*100</f>
        <v>0.945326278659612</v>
      </c>
      <c r="I48" s="121">
        <v>1</v>
      </c>
      <c r="J48" s="335">
        <f>I48/$I$9*100</f>
        <v>0.5405405405405406</v>
      </c>
      <c r="K48" s="121">
        <v>135</v>
      </c>
      <c r="L48" s="335">
        <f>K48/$K$9*100</f>
        <v>0.6944087238310787</v>
      </c>
    </row>
    <row r="49" spans="7:11" s="91" customFormat="1" ht="4.5" customHeight="1" thickBot="1">
      <c r="G49" s="343"/>
      <c r="I49" s="344"/>
      <c r="K49" s="344"/>
    </row>
    <row r="50" spans="1:12" ht="13.5">
      <c r="A50" s="146" t="s">
        <v>371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</sheetData>
  <sheetProtection/>
  <mergeCells count="39">
    <mergeCell ref="D37:E37"/>
    <mergeCell ref="D38:E38"/>
    <mergeCell ref="D39:E39"/>
    <mergeCell ref="D46:E46"/>
    <mergeCell ref="B48:E48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10:B4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4:F5"/>
    <mergeCell ref="G4:H4"/>
    <mergeCell ref="I4:J4"/>
    <mergeCell ref="K4:L4"/>
    <mergeCell ref="B7:E7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0.2421875" style="1" customWidth="1"/>
    <col min="2" max="2" width="1.37890625" style="1" customWidth="1"/>
    <col min="3" max="3" width="9.75390625" style="1" customWidth="1"/>
    <col min="4" max="4" width="0.875" style="1" customWidth="1"/>
    <col min="5" max="5" width="5.875" style="1" customWidth="1"/>
    <col min="6" max="9" width="6.75390625" style="1" customWidth="1"/>
    <col min="10" max="10" width="7.00390625" style="1" customWidth="1"/>
    <col min="11" max="11" width="8.50390625" style="1" customWidth="1"/>
    <col min="12" max="12" width="9.75390625" style="1" bestFit="1" customWidth="1"/>
    <col min="13" max="13" width="8.875" style="1" customWidth="1"/>
    <col min="14" max="16" width="7.375" style="1" customWidth="1"/>
    <col min="17" max="17" width="6.00390625" style="1" customWidth="1"/>
    <col min="18" max="16384" width="9.00390625" style="1" customWidth="1"/>
  </cols>
  <sheetData>
    <row r="1" ht="13.5" customHeight="1">
      <c r="F1" s="81" t="s">
        <v>51</v>
      </c>
    </row>
    <row r="2" spans="1:15" ht="20.25" customHeight="1" thickBot="1">
      <c r="A2" s="82" t="s">
        <v>52</v>
      </c>
      <c r="O2" s="82" t="s">
        <v>53</v>
      </c>
    </row>
    <row r="3" spans="1:16" s="91" customFormat="1" ht="21.75" customHeight="1" thickTop="1">
      <c r="A3" s="83" t="s">
        <v>19</v>
      </c>
      <c r="B3" s="84"/>
      <c r="C3" s="84"/>
      <c r="D3" s="84"/>
      <c r="E3" s="85" t="s">
        <v>54</v>
      </c>
      <c r="F3" s="86"/>
      <c r="G3" s="87"/>
      <c r="H3" s="87"/>
      <c r="I3" s="87"/>
      <c r="J3" s="88" t="s">
        <v>55</v>
      </c>
      <c r="K3" s="89" t="s">
        <v>56</v>
      </c>
      <c r="L3" s="90" t="s">
        <v>57</v>
      </c>
      <c r="M3" s="86"/>
      <c r="N3" s="87"/>
      <c r="O3" s="87"/>
      <c r="P3" s="87"/>
    </row>
    <row r="4" spans="1:18" s="91" customFormat="1" ht="21.75" customHeight="1">
      <c r="A4" s="92"/>
      <c r="B4" s="92"/>
      <c r="C4" s="92"/>
      <c r="D4" s="92"/>
      <c r="E4" s="93"/>
      <c r="F4" s="94" t="s">
        <v>58</v>
      </c>
      <c r="G4" s="94" t="s">
        <v>59</v>
      </c>
      <c r="H4" s="94" t="s">
        <v>60</v>
      </c>
      <c r="I4" s="95" t="s">
        <v>61</v>
      </c>
      <c r="J4" s="96"/>
      <c r="K4" s="97"/>
      <c r="L4" s="98"/>
      <c r="M4" s="94" t="s">
        <v>58</v>
      </c>
      <c r="N4" s="94" t="s">
        <v>59</v>
      </c>
      <c r="O4" s="94" t="s">
        <v>60</v>
      </c>
      <c r="P4" s="94" t="s">
        <v>61</v>
      </c>
      <c r="R4" s="99"/>
    </row>
    <row r="5" s="91" customFormat="1" ht="3.75" customHeight="1">
      <c r="E5" s="100"/>
    </row>
    <row r="6" spans="2:18" s="101" customFormat="1" ht="21" customHeight="1">
      <c r="B6" s="102" t="s">
        <v>62</v>
      </c>
      <c r="C6" s="102"/>
      <c r="E6" s="103">
        <f>SUM(F6:I6)</f>
        <v>942</v>
      </c>
      <c r="F6" s="104">
        <f aca="true" t="shared" si="0" ref="F6:K6">SUM(F8,F10)</f>
        <v>529</v>
      </c>
      <c r="G6" s="104">
        <f t="shared" si="0"/>
        <v>27</v>
      </c>
      <c r="H6" s="105">
        <f t="shared" si="0"/>
        <v>151</v>
      </c>
      <c r="I6" s="105">
        <f t="shared" si="0"/>
        <v>235</v>
      </c>
      <c r="J6" s="105">
        <f t="shared" si="0"/>
        <v>38</v>
      </c>
      <c r="K6" s="105">
        <f t="shared" si="0"/>
        <v>129</v>
      </c>
      <c r="L6" s="106">
        <f>SUM(M6:P6)</f>
        <v>1974596</v>
      </c>
      <c r="M6" s="106">
        <f>SUM(M8,M10)</f>
        <v>1757425</v>
      </c>
      <c r="N6" s="104">
        <f>SUM(N8,N10)</f>
        <v>909</v>
      </c>
      <c r="O6" s="104">
        <f>SUM(O8,O10)</f>
        <v>96824</v>
      </c>
      <c r="P6" s="104">
        <f>SUM(P8,P10)</f>
        <v>119438</v>
      </c>
      <c r="R6" s="107"/>
    </row>
    <row r="7" spans="2:18" s="101" customFormat="1" ht="10.5" customHeight="1">
      <c r="B7" s="108"/>
      <c r="C7" s="108"/>
      <c r="E7" s="103"/>
      <c r="F7" s="104"/>
      <c r="G7" s="104"/>
      <c r="H7" s="105"/>
      <c r="I7" s="105"/>
      <c r="J7" s="105"/>
      <c r="K7" s="105"/>
      <c r="L7" s="104"/>
      <c r="M7" s="104"/>
      <c r="N7" s="104"/>
      <c r="O7" s="104"/>
      <c r="P7" s="104"/>
      <c r="R7" s="107"/>
    </row>
    <row r="8" spans="2:18" s="101" customFormat="1" ht="21" customHeight="1">
      <c r="B8" s="102" t="s">
        <v>63</v>
      </c>
      <c r="C8" s="102"/>
      <c r="E8" s="103">
        <f>SUM(F8:I8)</f>
        <v>642</v>
      </c>
      <c r="F8" s="104">
        <f aca="true" t="shared" si="1" ref="F8:K8">SUM(F13:F28)</f>
        <v>350</v>
      </c>
      <c r="G8" s="104">
        <f t="shared" si="1"/>
        <v>23</v>
      </c>
      <c r="H8" s="105">
        <f t="shared" si="1"/>
        <v>92</v>
      </c>
      <c r="I8" s="105">
        <f t="shared" si="1"/>
        <v>177</v>
      </c>
      <c r="J8" s="105">
        <f t="shared" si="1"/>
        <v>20</v>
      </c>
      <c r="K8" s="105">
        <f t="shared" si="1"/>
        <v>90</v>
      </c>
      <c r="L8" s="106">
        <f>SUM(M8:P8)</f>
        <v>1336446</v>
      </c>
      <c r="M8" s="106">
        <f>SUM(M13:M28)</f>
        <v>1243728</v>
      </c>
      <c r="N8" s="104">
        <f>SUM(N13:N28)</f>
        <v>348</v>
      </c>
      <c r="O8" s="104">
        <f>SUM(O13:O28)</f>
        <v>52643</v>
      </c>
      <c r="P8" s="104">
        <f>SUM(P13:P28)</f>
        <v>39727</v>
      </c>
      <c r="R8" s="107"/>
    </row>
    <row r="9" spans="2:18" s="101" customFormat="1" ht="10.5" customHeight="1">
      <c r="B9" s="108"/>
      <c r="C9" s="108"/>
      <c r="E9" s="103"/>
      <c r="F9" s="104"/>
      <c r="G9" s="104"/>
      <c r="H9" s="105"/>
      <c r="I9" s="105"/>
      <c r="J9" s="105"/>
      <c r="K9" s="105"/>
      <c r="L9" s="104"/>
      <c r="M9" s="104"/>
      <c r="N9" s="104"/>
      <c r="O9" s="104"/>
      <c r="P9" s="104"/>
      <c r="R9" s="107"/>
    </row>
    <row r="10" spans="2:18" s="101" customFormat="1" ht="21" customHeight="1">
      <c r="B10" s="102" t="s">
        <v>64</v>
      </c>
      <c r="C10" s="102"/>
      <c r="E10" s="103">
        <f>SUM(F10:I10)</f>
        <v>300</v>
      </c>
      <c r="F10" s="104">
        <f aca="true" t="shared" si="2" ref="F10:K10">(SUM(F30:F70)+SUM(F72:F140))/2</f>
        <v>179</v>
      </c>
      <c r="G10" s="104">
        <f t="shared" si="2"/>
        <v>4</v>
      </c>
      <c r="H10" s="105">
        <f t="shared" si="2"/>
        <v>59</v>
      </c>
      <c r="I10" s="105">
        <f t="shared" si="2"/>
        <v>58</v>
      </c>
      <c r="J10" s="105">
        <f t="shared" si="2"/>
        <v>18</v>
      </c>
      <c r="K10" s="105">
        <f t="shared" si="2"/>
        <v>39</v>
      </c>
      <c r="L10" s="104">
        <f>SUM(M10:P10)</f>
        <v>638150</v>
      </c>
      <c r="M10" s="104">
        <f>(SUM(M30:M70)+SUM(M72:M140))/2</f>
        <v>513697</v>
      </c>
      <c r="N10" s="104">
        <f>(SUM(N30:N70)+SUM(N72:N140))/2</f>
        <v>561</v>
      </c>
      <c r="O10" s="104">
        <f>(SUM(O30:O70)+SUM(O72:O140))/2</f>
        <v>44181</v>
      </c>
      <c r="P10" s="104">
        <f>(SUM(P30:P70)+SUM(P72:P140))/2</f>
        <v>79711</v>
      </c>
      <c r="R10" s="107"/>
    </row>
    <row r="11" spans="2:18" s="101" customFormat="1" ht="21" customHeight="1">
      <c r="B11" s="108"/>
      <c r="C11" s="108"/>
      <c r="E11" s="103"/>
      <c r="F11" s="104"/>
      <c r="G11" s="104"/>
      <c r="H11" s="105"/>
      <c r="I11" s="105"/>
      <c r="J11" s="105"/>
      <c r="K11" s="105"/>
      <c r="L11" s="104"/>
      <c r="M11" s="104"/>
      <c r="N11" s="104"/>
      <c r="O11" s="104"/>
      <c r="P11" s="104"/>
      <c r="R11" s="107"/>
    </row>
    <row r="12" spans="2:18" s="101" customFormat="1" ht="10.5" customHeight="1">
      <c r="B12" s="108"/>
      <c r="C12" s="108"/>
      <c r="E12" s="103"/>
      <c r="F12" s="104"/>
      <c r="G12" s="104"/>
      <c r="H12" s="105"/>
      <c r="I12" s="105"/>
      <c r="J12" s="105"/>
      <c r="K12" s="105"/>
      <c r="L12" s="104"/>
      <c r="M12" s="104"/>
      <c r="N12" s="104"/>
      <c r="O12" s="104"/>
      <c r="P12" s="104"/>
      <c r="R12" s="107"/>
    </row>
    <row r="13" spans="2:18" s="109" customFormat="1" ht="10.5" customHeight="1">
      <c r="B13" s="110"/>
      <c r="C13" s="110" t="s">
        <v>65</v>
      </c>
      <c r="E13" s="111">
        <f aca="true" t="shared" si="3" ref="E13:E28">SUM(F13:I13)</f>
        <v>183</v>
      </c>
      <c r="F13" s="112">
        <v>117</v>
      </c>
      <c r="G13" s="112">
        <v>2</v>
      </c>
      <c r="H13" s="112">
        <v>16</v>
      </c>
      <c r="I13" s="112">
        <v>48</v>
      </c>
      <c r="J13" s="112">
        <v>6</v>
      </c>
      <c r="K13" s="112">
        <v>31</v>
      </c>
      <c r="L13" s="112">
        <f aca="true" t="shared" si="4" ref="L13:L28">SUM(M13:P13)</f>
        <v>353313</v>
      </c>
      <c r="M13" s="112">
        <v>349161</v>
      </c>
      <c r="N13" s="112">
        <v>16</v>
      </c>
      <c r="O13" s="112">
        <v>3166</v>
      </c>
      <c r="P13" s="112">
        <v>970</v>
      </c>
      <c r="R13" s="113"/>
    </row>
    <row r="14" spans="2:18" s="109" customFormat="1" ht="10.5" customHeight="1">
      <c r="B14" s="110"/>
      <c r="C14" s="110" t="s">
        <v>66</v>
      </c>
      <c r="E14" s="111">
        <f t="shared" si="3"/>
        <v>50</v>
      </c>
      <c r="F14" s="112">
        <v>32</v>
      </c>
      <c r="G14" s="112">
        <v>0</v>
      </c>
      <c r="H14" s="112">
        <v>7</v>
      </c>
      <c r="I14" s="112">
        <v>11</v>
      </c>
      <c r="J14" s="112">
        <v>4</v>
      </c>
      <c r="K14" s="112">
        <v>5</v>
      </c>
      <c r="L14" s="112">
        <f t="shared" si="4"/>
        <v>113457</v>
      </c>
      <c r="M14" s="112">
        <v>111722</v>
      </c>
      <c r="N14" s="112">
        <v>0</v>
      </c>
      <c r="O14" s="112">
        <v>1418</v>
      </c>
      <c r="P14" s="112">
        <v>317</v>
      </c>
      <c r="R14" s="113"/>
    </row>
    <row r="15" spans="2:18" s="109" customFormat="1" ht="10.5" customHeight="1">
      <c r="B15" s="110"/>
      <c r="C15" s="110" t="s">
        <v>67</v>
      </c>
      <c r="E15" s="111">
        <f t="shared" si="3"/>
        <v>31</v>
      </c>
      <c r="F15" s="112">
        <v>19</v>
      </c>
      <c r="G15" s="112">
        <v>0</v>
      </c>
      <c r="H15" s="112">
        <v>3</v>
      </c>
      <c r="I15" s="112">
        <v>9</v>
      </c>
      <c r="J15" s="112">
        <v>0</v>
      </c>
      <c r="K15" s="112">
        <v>5</v>
      </c>
      <c r="L15" s="112">
        <f t="shared" si="4"/>
        <v>64905</v>
      </c>
      <c r="M15" s="112">
        <v>63732</v>
      </c>
      <c r="N15" s="112">
        <v>0</v>
      </c>
      <c r="O15" s="112">
        <v>758</v>
      </c>
      <c r="P15" s="112">
        <v>415</v>
      </c>
      <c r="R15" s="113"/>
    </row>
    <row r="16" spans="2:18" s="109" customFormat="1" ht="10.5" customHeight="1">
      <c r="B16" s="110"/>
      <c r="C16" s="110" t="s">
        <v>68</v>
      </c>
      <c r="E16" s="111">
        <f t="shared" si="3"/>
        <v>31</v>
      </c>
      <c r="F16" s="112">
        <v>16</v>
      </c>
      <c r="G16" s="112">
        <v>2</v>
      </c>
      <c r="H16" s="112">
        <v>4</v>
      </c>
      <c r="I16" s="112">
        <v>9</v>
      </c>
      <c r="J16" s="112">
        <v>0</v>
      </c>
      <c r="K16" s="112">
        <v>6</v>
      </c>
      <c r="L16" s="112">
        <f t="shared" si="4"/>
        <v>188869</v>
      </c>
      <c r="M16" s="112">
        <v>168050</v>
      </c>
      <c r="N16" s="112">
        <v>23</v>
      </c>
      <c r="O16" s="112">
        <v>18772</v>
      </c>
      <c r="P16" s="112">
        <v>2024</v>
      </c>
      <c r="R16" s="113"/>
    </row>
    <row r="17" spans="2:18" s="109" customFormat="1" ht="10.5" customHeight="1">
      <c r="B17" s="110"/>
      <c r="C17" s="110" t="s">
        <v>69</v>
      </c>
      <c r="E17" s="111">
        <f t="shared" si="3"/>
        <v>32</v>
      </c>
      <c r="F17" s="112">
        <v>7</v>
      </c>
      <c r="G17" s="112">
        <v>4</v>
      </c>
      <c r="H17" s="112">
        <v>9</v>
      </c>
      <c r="I17" s="112">
        <v>12</v>
      </c>
      <c r="J17" s="112">
        <v>0</v>
      </c>
      <c r="K17" s="112">
        <v>1</v>
      </c>
      <c r="L17" s="112">
        <f t="shared" si="4"/>
        <v>26579</v>
      </c>
      <c r="M17" s="112">
        <v>18184</v>
      </c>
      <c r="N17" s="112">
        <v>0</v>
      </c>
      <c r="O17" s="112">
        <v>6407</v>
      </c>
      <c r="P17" s="112">
        <v>1988</v>
      </c>
      <c r="R17" s="113"/>
    </row>
    <row r="18" spans="2:18" s="109" customFormat="1" ht="10.5" customHeight="1">
      <c r="B18" s="110"/>
      <c r="C18" s="110" t="s">
        <v>70</v>
      </c>
      <c r="E18" s="111">
        <f t="shared" si="3"/>
        <v>29</v>
      </c>
      <c r="F18" s="112">
        <v>17</v>
      </c>
      <c r="G18" s="112">
        <v>0</v>
      </c>
      <c r="H18" s="112">
        <v>4</v>
      </c>
      <c r="I18" s="112">
        <v>8</v>
      </c>
      <c r="J18" s="112">
        <v>1</v>
      </c>
      <c r="K18" s="112">
        <v>3</v>
      </c>
      <c r="L18" s="112">
        <f t="shared" si="4"/>
        <v>41168</v>
      </c>
      <c r="M18" s="112">
        <v>38697</v>
      </c>
      <c r="N18" s="112">
        <v>0</v>
      </c>
      <c r="O18" s="112">
        <v>2421</v>
      </c>
      <c r="P18" s="112">
        <v>50</v>
      </c>
      <c r="R18" s="113"/>
    </row>
    <row r="19" spans="2:18" s="109" customFormat="1" ht="10.5" customHeight="1">
      <c r="B19" s="110"/>
      <c r="C19" s="110" t="s">
        <v>71</v>
      </c>
      <c r="E19" s="111">
        <f t="shared" si="3"/>
        <v>15</v>
      </c>
      <c r="F19" s="112">
        <v>7</v>
      </c>
      <c r="G19" s="112">
        <v>1</v>
      </c>
      <c r="H19" s="112">
        <v>2</v>
      </c>
      <c r="I19" s="112">
        <v>5</v>
      </c>
      <c r="J19" s="112">
        <v>1</v>
      </c>
      <c r="K19" s="112">
        <v>0</v>
      </c>
      <c r="L19" s="112">
        <f t="shared" si="4"/>
        <v>41217</v>
      </c>
      <c r="M19" s="112">
        <v>40656</v>
      </c>
      <c r="N19" s="112">
        <v>0</v>
      </c>
      <c r="O19" s="112">
        <v>561</v>
      </c>
      <c r="P19" s="112">
        <v>0</v>
      </c>
      <c r="R19" s="113"/>
    </row>
    <row r="20" spans="2:18" s="109" customFormat="1" ht="10.5" customHeight="1">
      <c r="B20" s="110"/>
      <c r="C20" s="110" t="s">
        <v>72</v>
      </c>
      <c r="E20" s="111">
        <f t="shared" si="3"/>
        <v>17</v>
      </c>
      <c r="F20" s="112">
        <v>10</v>
      </c>
      <c r="G20" s="112">
        <v>1</v>
      </c>
      <c r="H20" s="112">
        <v>0</v>
      </c>
      <c r="I20" s="112">
        <v>6</v>
      </c>
      <c r="J20" s="112">
        <v>1</v>
      </c>
      <c r="K20" s="112">
        <v>3</v>
      </c>
      <c r="L20" s="112">
        <f t="shared" si="4"/>
        <v>14890</v>
      </c>
      <c r="M20" s="112">
        <v>14736</v>
      </c>
      <c r="N20" s="112">
        <v>54</v>
      </c>
      <c r="O20" s="112">
        <v>0</v>
      </c>
      <c r="P20" s="112">
        <v>100</v>
      </c>
      <c r="R20" s="114"/>
    </row>
    <row r="21" spans="2:18" s="109" customFormat="1" ht="10.5" customHeight="1">
      <c r="B21" s="110"/>
      <c r="C21" s="110" t="s">
        <v>73</v>
      </c>
      <c r="E21" s="111">
        <f t="shared" si="3"/>
        <v>34</v>
      </c>
      <c r="F21" s="112">
        <v>14</v>
      </c>
      <c r="G21" s="112">
        <v>0</v>
      </c>
      <c r="H21" s="112">
        <v>10</v>
      </c>
      <c r="I21" s="112">
        <v>10</v>
      </c>
      <c r="J21" s="112">
        <v>1</v>
      </c>
      <c r="K21" s="112">
        <v>4</v>
      </c>
      <c r="L21" s="112">
        <f t="shared" si="4"/>
        <v>72853</v>
      </c>
      <c r="M21" s="112">
        <v>58028</v>
      </c>
      <c r="N21" s="112">
        <v>0</v>
      </c>
      <c r="O21" s="112">
        <v>10594</v>
      </c>
      <c r="P21" s="112">
        <v>4231</v>
      </c>
      <c r="R21" s="113"/>
    </row>
    <row r="22" spans="2:18" s="109" customFormat="1" ht="10.5" customHeight="1">
      <c r="B22" s="110"/>
      <c r="C22" s="110" t="s">
        <v>74</v>
      </c>
      <c r="E22" s="111">
        <f t="shared" si="3"/>
        <v>25</v>
      </c>
      <c r="F22" s="112">
        <v>10</v>
      </c>
      <c r="G22" s="112">
        <v>6</v>
      </c>
      <c r="H22" s="112">
        <v>3</v>
      </c>
      <c r="I22" s="112">
        <v>6</v>
      </c>
      <c r="J22" s="112">
        <v>1</v>
      </c>
      <c r="K22" s="112">
        <v>4</v>
      </c>
      <c r="L22" s="112">
        <f t="shared" si="4"/>
        <v>39343</v>
      </c>
      <c r="M22" s="112">
        <v>31198</v>
      </c>
      <c r="N22" s="112">
        <v>116</v>
      </c>
      <c r="O22" s="112">
        <v>1393</v>
      </c>
      <c r="P22" s="112">
        <v>6636</v>
      </c>
      <c r="R22" s="113"/>
    </row>
    <row r="23" spans="2:18" s="109" customFormat="1" ht="10.5" customHeight="1">
      <c r="B23" s="110"/>
      <c r="C23" s="110" t="s">
        <v>75</v>
      </c>
      <c r="E23" s="111">
        <f t="shared" si="3"/>
        <v>30</v>
      </c>
      <c r="F23" s="112">
        <v>15</v>
      </c>
      <c r="G23" s="112">
        <v>0</v>
      </c>
      <c r="H23" s="112">
        <v>2</v>
      </c>
      <c r="I23" s="112">
        <v>13</v>
      </c>
      <c r="J23" s="112">
        <v>1</v>
      </c>
      <c r="K23" s="112">
        <v>3</v>
      </c>
      <c r="L23" s="112">
        <f t="shared" si="4"/>
        <v>41956</v>
      </c>
      <c r="M23" s="112">
        <v>38853</v>
      </c>
      <c r="N23" s="112">
        <v>0</v>
      </c>
      <c r="O23" s="112">
        <v>86</v>
      </c>
      <c r="P23" s="112">
        <v>3017</v>
      </c>
      <c r="R23" s="113"/>
    </row>
    <row r="24" spans="2:18" s="109" customFormat="1" ht="10.5" customHeight="1">
      <c r="B24" s="110"/>
      <c r="C24" s="110" t="s">
        <v>76</v>
      </c>
      <c r="E24" s="111">
        <f t="shared" si="3"/>
        <v>31</v>
      </c>
      <c r="F24" s="112">
        <v>19</v>
      </c>
      <c r="G24" s="112">
        <v>1</v>
      </c>
      <c r="H24" s="112">
        <v>7</v>
      </c>
      <c r="I24" s="112">
        <v>4</v>
      </c>
      <c r="J24" s="112">
        <v>1</v>
      </c>
      <c r="K24" s="112">
        <v>5</v>
      </c>
      <c r="L24" s="112">
        <f t="shared" si="4"/>
        <v>55497</v>
      </c>
      <c r="M24" s="112">
        <v>35966</v>
      </c>
      <c r="N24" s="112">
        <v>0</v>
      </c>
      <c r="O24" s="112">
        <v>1047</v>
      </c>
      <c r="P24" s="112">
        <v>18484</v>
      </c>
      <c r="R24" s="113"/>
    </row>
    <row r="25" spans="2:18" s="109" customFormat="1" ht="10.5" customHeight="1">
      <c r="B25" s="110"/>
      <c r="C25" s="110" t="s">
        <v>77</v>
      </c>
      <c r="E25" s="111">
        <f t="shared" si="3"/>
        <v>50</v>
      </c>
      <c r="F25" s="112">
        <v>25</v>
      </c>
      <c r="G25" s="112">
        <v>2</v>
      </c>
      <c r="H25" s="112">
        <v>8</v>
      </c>
      <c r="I25" s="112">
        <v>15</v>
      </c>
      <c r="J25" s="112">
        <v>2</v>
      </c>
      <c r="K25" s="112">
        <v>7</v>
      </c>
      <c r="L25" s="112">
        <f t="shared" si="4"/>
        <v>88257</v>
      </c>
      <c r="M25" s="112">
        <v>84299</v>
      </c>
      <c r="N25" s="112">
        <v>0</v>
      </c>
      <c r="O25" s="112">
        <v>3526</v>
      </c>
      <c r="P25" s="112">
        <v>432</v>
      </c>
      <c r="R25" s="113"/>
    </row>
    <row r="26" spans="2:18" s="109" customFormat="1" ht="10.5" customHeight="1">
      <c r="B26" s="110"/>
      <c r="C26" s="110" t="s">
        <v>78</v>
      </c>
      <c r="E26" s="111">
        <f t="shared" si="3"/>
        <v>35</v>
      </c>
      <c r="F26" s="112">
        <v>18</v>
      </c>
      <c r="G26" s="112">
        <v>2</v>
      </c>
      <c r="H26" s="112">
        <v>8</v>
      </c>
      <c r="I26" s="112">
        <v>7</v>
      </c>
      <c r="J26" s="112">
        <v>0</v>
      </c>
      <c r="K26" s="112">
        <v>0</v>
      </c>
      <c r="L26" s="112">
        <f t="shared" si="4"/>
        <v>142561</v>
      </c>
      <c r="M26" s="112">
        <v>141094</v>
      </c>
      <c r="N26" s="112">
        <v>0</v>
      </c>
      <c r="O26" s="112">
        <v>1425</v>
      </c>
      <c r="P26" s="112">
        <v>42</v>
      </c>
      <c r="R26" s="113"/>
    </row>
    <row r="27" spans="2:18" s="109" customFormat="1" ht="10.5" customHeight="1">
      <c r="B27" s="110"/>
      <c r="C27" s="110" t="s">
        <v>79</v>
      </c>
      <c r="E27" s="111">
        <f t="shared" si="3"/>
        <v>20</v>
      </c>
      <c r="F27" s="112">
        <v>10</v>
      </c>
      <c r="G27" s="112">
        <v>2</v>
      </c>
      <c r="H27" s="112">
        <v>4</v>
      </c>
      <c r="I27" s="112">
        <v>4</v>
      </c>
      <c r="J27" s="112">
        <v>0</v>
      </c>
      <c r="K27" s="112">
        <v>10</v>
      </c>
      <c r="L27" s="112">
        <f t="shared" si="4"/>
        <v>37402</v>
      </c>
      <c r="M27" s="112">
        <v>35393</v>
      </c>
      <c r="N27" s="112">
        <v>139</v>
      </c>
      <c r="O27" s="112">
        <v>858</v>
      </c>
      <c r="P27" s="112">
        <v>1012</v>
      </c>
      <c r="R27" s="113"/>
    </row>
    <row r="28" spans="2:18" s="109" customFormat="1" ht="10.5" customHeight="1">
      <c r="B28" s="110"/>
      <c r="C28" s="110" t="s">
        <v>80</v>
      </c>
      <c r="E28" s="111">
        <f t="shared" si="3"/>
        <v>29</v>
      </c>
      <c r="F28" s="112">
        <v>14</v>
      </c>
      <c r="G28" s="112">
        <v>0</v>
      </c>
      <c r="H28" s="112">
        <v>5</v>
      </c>
      <c r="I28" s="112">
        <v>10</v>
      </c>
      <c r="J28" s="112">
        <v>1</v>
      </c>
      <c r="K28" s="112">
        <v>3</v>
      </c>
      <c r="L28" s="112">
        <f t="shared" si="4"/>
        <v>14179</v>
      </c>
      <c r="M28" s="112">
        <v>13959</v>
      </c>
      <c r="N28" s="112">
        <v>0</v>
      </c>
      <c r="O28" s="112">
        <v>211</v>
      </c>
      <c r="P28" s="112">
        <v>9</v>
      </c>
      <c r="R28" s="113"/>
    </row>
    <row r="29" spans="2:18" s="91" customFormat="1" ht="10.5" customHeight="1">
      <c r="B29" s="110"/>
      <c r="C29" s="110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R29" s="107"/>
    </row>
    <row r="30" spans="2:18" s="101" customFormat="1" ht="10.5" customHeight="1">
      <c r="B30" s="102" t="s">
        <v>81</v>
      </c>
      <c r="C30" s="102"/>
      <c r="E30" s="115">
        <f>SUM(F30:I30)</f>
        <v>46</v>
      </c>
      <c r="F30" s="105">
        <f aca="true" t="shared" si="5" ref="F30:K30">SUM(F31:F34)</f>
        <v>33</v>
      </c>
      <c r="G30" s="105">
        <f t="shared" si="5"/>
        <v>0</v>
      </c>
      <c r="H30" s="105">
        <f t="shared" si="5"/>
        <v>12</v>
      </c>
      <c r="I30" s="105">
        <f t="shared" si="5"/>
        <v>1</v>
      </c>
      <c r="J30" s="105">
        <f t="shared" si="5"/>
        <v>2</v>
      </c>
      <c r="K30" s="105">
        <f t="shared" si="5"/>
        <v>4</v>
      </c>
      <c r="L30" s="105">
        <f>SUM(M30:P30)</f>
        <v>49188</v>
      </c>
      <c r="M30" s="105">
        <f>SUM(M31:M34)</f>
        <v>42960</v>
      </c>
      <c r="N30" s="105">
        <f>SUM(N31:N34)</f>
        <v>0</v>
      </c>
      <c r="O30" s="105">
        <f>SUM(O31:O34)</f>
        <v>6175</v>
      </c>
      <c r="P30" s="105">
        <f>SUM(P31:P34)</f>
        <v>53</v>
      </c>
      <c r="R30" s="107"/>
    </row>
    <row r="31" spans="2:18" s="109" customFormat="1" ht="10.5" customHeight="1">
      <c r="B31" s="110"/>
      <c r="C31" s="110" t="s">
        <v>82</v>
      </c>
      <c r="E31" s="111">
        <f>SUM(F31:I31)</f>
        <v>9</v>
      </c>
      <c r="F31" s="112">
        <v>3</v>
      </c>
      <c r="G31" s="112">
        <v>0</v>
      </c>
      <c r="H31" s="112">
        <v>5</v>
      </c>
      <c r="I31" s="112">
        <v>1</v>
      </c>
      <c r="J31" s="112">
        <v>0</v>
      </c>
      <c r="K31" s="112">
        <v>1</v>
      </c>
      <c r="L31" s="112">
        <f>SUM(M31:P31)</f>
        <v>1691</v>
      </c>
      <c r="M31" s="112">
        <v>393</v>
      </c>
      <c r="N31" s="112">
        <v>0</v>
      </c>
      <c r="O31" s="112">
        <v>1248</v>
      </c>
      <c r="P31" s="112">
        <v>50</v>
      </c>
      <c r="R31" s="113"/>
    </row>
    <row r="32" spans="2:18" s="109" customFormat="1" ht="10.5" customHeight="1">
      <c r="B32" s="110"/>
      <c r="C32" s="110" t="s">
        <v>83</v>
      </c>
      <c r="E32" s="111">
        <f>SUM(F32:I32)</f>
        <v>15</v>
      </c>
      <c r="F32" s="112">
        <v>11</v>
      </c>
      <c r="G32" s="112">
        <v>0</v>
      </c>
      <c r="H32" s="112">
        <v>4</v>
      </c>
      <c r="I32" s="112">
        <v>0</v>
      </c>
      <c r="J32" s="112">
        <v>1</v>
      </c>
      <c r="K32" s="112">
        <v>2</v>
      </c>
      <c r="L32" s="112">
        <f>SUM(M32:P32)</f>
        <v>5599</v>
      </c>
      <c r="M32" s="112">
        <v>5264</v>
      </c>
      <c r="N32" s="112">
        <v>0</v>
      </c>
      <c r="O32" s="112">
        <v>335</v>
      </c>
      <c r="P32" s="112">
        <v>0</v>
      </c>
      <c r="R32" s="114"/>
    </row>
    <row r="33" spans="2:18" s="109" customFormat="1" ht="10.5" customHeight="1">
      <c r="B33" s="110"/>
      <c r="C33" s="110" t="s">
        <v>84</v>
      </c>
      <c r="E33" s="111">
        <f>SUM(F33:I33)</f>
        <v>11</v>
      </c>
      <c r="F33" s="112">
        <v>8</v>
      </c>
      <c r="G33" s="112">
        <v>0</v>
      </c>
      <c r="H33" s="112">
        <v>3</v>
      </c>
      <c r="I33" s="112">
        <v>0</v>
      </c>
      <c r="J33" s="112">
        <v>0</v>
      </c>
      <c r="K33" s="112">
        <v>0</v>
      </c>
      <c r="L33" s="112">
        <f>SUM(M33:P33)</f>
        <v>6707</v>
      </c>
      <c r="M33" s="112">
        <v>2115</v>
      </c>
      <c r="N33" s="112">
        <v>0</v>
      </c>
      <c r="O33" s="112">
        <v>4592</v>
      </c>
      <c r="P33" s="112">
        <v>0</v>
      </c>
      <c r="R33" s="113"/>
    </row>
    <row r="34" spans="2:18" s="109" customFormat="1" ht="10.5" customHeight="1">
      <c r="B34" s="110"/>
      <c r="C34" s="110" t="s">
        <v>85</v>
      </c>
      <c r="E34" s="111">
        <f>SUM(F34:I34)</f>
        <v>11</v>
      </c>
      <c r="F34" s="112">
        <v>11</v>
      </c>
      <c r="G34" s="112">
        <v>0</v>
      </c>
      <c r="H34" s="112">
        <v>0</v>
      </c>
      <c r="I34" s="112">
        <v>0</v>
      </c>
      <c r="J34" s="112">
        <v>1</v>
      </c>
      <c r="K34" s="112">
        <v>1</v>
      </c>
      <c r="L34" s="112">
        <f>SUM(M34:P34)</f>
        <v>35191</v>
      </c>
      <c r="M34" s="112">
        <v>35188</v>
      </c>
      <c r="N34" s="112">
        <v>0</v>
      </c>
      <c r="O34" s="112">
        <v>0</v>
      </c>
      <c r="P34" s="112">
        <v>3</v>
      </c>
      <c r="R34" s="113"/>
    </row>
    <row r="35" spans="2:18" s="91" customFormat="1" ht="10.5" customHeight="1">
      <c r="B35" s="110"/>
      <c r="C35" s="110"/>
      <c r="E35" s="115"/>
      <c r="F35" s="112"/>
      <c r="G35" s="112"/>
      <c r="H35" s="112" t="s">
        <v>86</v>
      </c>
      <c r="I35" s="112"/>
      <c r="J35" s="112"/>
      <c r="K35" s="112"/>
      <c r="L35" s="112"/>
      <c r="M35" s="112"/>
      <c r="N35" s="112"/>
      <c r="O35" s="112"/>
      <c r="P35" s="112"/>
      <c r="R35" s="107"/>
    </row>
    <row r="36" spans="2:18" s="101" customFormat="1" ht="10.5" customHeight="1">
      <c r="B36" s="102" t="s">
        <v>87</v>
      </c>
      <c r="C36" s="102"/>
      <c r="E36" s="115">
        <f>SUM(F36:I36)</f>
        <v>22</v>
      </c>
      <c r="F36" s="105">
        <f aca="true" t="shared" si="6" ref="F36:K36">SUM(F37:F39)</f>
        <v>6</v>
      </c>
      <c r="G36" s="105">
        <f t="shared" si="6"/>
        <v>0</v>
      </c>
      <c r="H36" s="105">
        <f t="shared" si="6"/>
        <v>6</v>
      </c>
      <c r="I36" s="105">
        <f t="shared" si="6"/>
        <v>10</v>
      </c>
      <c r="J36" s="105">
        <f t="shared" si="6"/>
        <v>0</v>
      </c>
      <c r="K36" s="105">
        <f t="shared" si="6"/>
        <v>0</v>
      </c>
      <c r="L36" s="105">
        <f>SUM(M36:P36)</f>
        <v>31307</v>
      </c>
      <c r="M36" s="105">
        <f>SUM(M37:M39)</f>
        <v>29551</v>
      </c>
      <c r="N36" s="105">
        <f>SUM(N37:N39)</f>
        <v>0</v>
      </c>
      <c r="O36" s="105">
        <f>SUM(O37:O39)</f>
        <v>1144</v>
      </c>
      <c r="P36" s="105">
        <f>SUM(P37:P39)</f>
        <v>612</v>
      </c>
      <c r="R36" s="107"/>
    </row>
    <row r="37" spans="2:18" s="109" customFormat="1" ht="10.5" customHeight="1">
      <c r="B37" s="110"/>
      <c r="C37" s="110" t="s">
        <v>88</v>
      </c>
      <c r="E37" s="111">
        <f>SUM(F37:I37)</f>
        <v>10</v>
      </c>
      <c r="F37" s="112">
        <v>3</v>
      </c>
      <c r="G37" s="112">
        <v>0</v>
      </c>
      <c r="H37" s="112">
        <v>3</v>
      </c>
      <c r="I37" s="112">
        <v>4</v>
      </c>
      <c r="J37" s="112">
        <v>0</v>
      </c>
      <c r="K37" s="112">
        <v>0</v>
      </c>
      <c r="L37" s="112">
        <f>SUM(M37:P37)</f>
        <v>27239</v>
      </c>
      <c r="M37" s="112">
        <v>26289</v>
      </c>
      <c r="N37" s="112">
        <v>0</v>
      </c>
      <c r="O37" s="112">
        <v>832</v>
      </c>
      <c r="P37" s="112">
        <v>118</v>
      </c>
      <c r="R37" s="113"/>
    </row>
    <row r="38" spans="2:18" s="109" customFormat="1" ht="10.5" customHeight="1">
      <c r="B38" s="110"/>
      <c r="C38" s="110" t="s">
        <v>89</v>
      </c>
      <c r="E38" s="111">
        <f>SUM(F38:I38)</f>
        <v>6</v>
      </c>
      <c r="F38" s="112">
        <v>2</v>
      </c>
      <c r="G38" s="112">
        <v>0</v>
      </c>
      <c r="H38" s="112">
        <v>0</v>
      </c>
      <c r="I38" s="112">
        <v>4</v>
      </c>
      <c r="J38" s="112">
        <v>0</v>
      </c>
      <c r="K38" s="112">
        <v>0</v>
      </c>
      <c r="L38" s="112">
        <f>SUM(M38:P38)</f>
        <v>512</v>
      </c>
      <c r="M38" s="112">
        <v>24</v>
      </c>
      <c r="N38" s="112">
        <v>0</v>
      </c>
      <c r="O38" s="112">
        <v>0</v>
      </c>
      <c r="P38" s="112">
        <v>488</v>
      </c>
      <c r="R38" s="114"/>
    </row>
    <row r="39" spans="2:18" s="109" customFormat="1" ht="10.5" customHeight="1">
      <c r="B39" s="110"/>
      <c r="C39" s="110" t="s">
        <v>90</v>
      </c>
      <c r="E39" s="111">
        <f>SUM(F39:I39)</f>
        <v>6</v>
      </c>
      <c r="F39" s="112">
        <v>1</v>
      </c>
      <c r="G39" s="112">
        <v>0</v>
      </c>
      <c r="H39" s="112">
        <v>3</v>
      </c>
      <c r="I39" s="112">
        <v>2</v>
      </c>
      <c r="J39" s="112">
        <v>0</v>
      </c>
      <c r="K39" s="112">
        <v>0</v>
      </c>
      <c r="L39" s="112">
        <f>SUM(M39:P39)</f>
        <v>3556</v>
      </c>
      <c r="M39" s="112">
        <v>3238</v>
      </c>
      <c r="N39" s="112">
        <v>0</v>
      </c>
      <c r="O39" s="112">
        <v>312</v>
      </c>
      <c r="P39" s="112">
        <v>6</v>
      </c>
      <c r="R39" s="114"/>
    </row>
    <row r="40" spans="2:18" s="91" customFormat="1" ht="10.5" customHeight="1">
      <c r="B40" s="110"/>
      <c r="C40" s="110"/>
      <c r="E40" s="111"/>
      <c r="F40" s="112"/>
      <c r="G40" s="112"/>
      <c r="H40" s="112"/>
      <c r="I40" s="112"/>
      <c r="J40" s="112"/>
      <c r="K40" s="116"/>
      <c r="L40" s="112"/>
      <c r="M40" s="112"/>
      <c r="N40" s="112"/>
      <c r="O40" s="112"/>
      <c r="P40" s="112"/>
      <c r="R40" s="107"/>
    </row>
    <row r="41" spans="2:18" s="101" customFormat="1" ht="10.5" customHeight="1">
      <c r="B41" s="102" t="s">
        <v>91</v>
      </c>
      <c r="C41" s="102"/>
      <c r="E41" s="115">
        <f>SUM(F41:I41)</f>
        <v>30</v>
      </c>
      <c r="F41" s="105">
        <f aca="true" t="shared" si="7" ref="F41:K41">SUM(F42:F43)</f>
        <v>18</v>
      </c>
      <c r="G41" s="105">
        <f t="shared" si="7"/>
        <v>0</v>
      </c>
      <c r="H41" s="105">
        <f t="shared" si="7"/>
        <v>9</v>
      </c>
      <c r="I41" s="105">
        <f t="shared" si="7"/>
        <v>3</v>
      </c>
      <c r="J41" s="105">
        <f t="shared" si="7"/>
        <v>3</v>
      </c>
      <c r="K41" s="105">
        <f t="shared" si="7"/>
        <v>2</v>
      </c>
      <c r="L41" s="105">
        <f aca="true" t="shared" si="8" ref="L41:L70">SUM(M41:P41)</f>
        <v>69234</v>
      </c>
      <c r="M41" s="105">
        <f>SUM(M42:M43)</f>
        <v>62885</v>
      </c>
      <c r="N41" s="105">
        <f>SUM(N42:N43)</f>
        <v>0</v>
      </c>
      <c r="O41" s="105">
        <f>SUM(O42:O43)</f>
        <v>5518</v>
      </c>
      <c r="P41" s="105">
        <f>SUM(P42:P43)</f>
        <v>831</v>
      </c>
      <c r="R41" s="107"/>
    </row>
    <row r="42" spans="2:18" s="109" customFormat="1" ht="10.5" customHeight="1">
      <c r="B42" s="110"/>
      <c r="C42" s="110" t="s">
        <v>92</v>
      </c>
      <c r="E42" s="111">
        <f>SUM(F42:I42)</f>
        <v>20</v>
      </c>
      <c r="F42" s="112">
        <v>13</v>
      </c>
      <c r="G42" s="112">
        <v>0</v>
      </c>
      <c r="H42" s="112">
        <v>5</v>
      </c>
      <c r="I42" s="112">
        <v>2</v>
      </c>
      <c r="J42" s="112">
        <v>3</v>
      </c>
      <c r="K42" s="112">
        <v>1</v>
      </c>
      <c r="L42" s="112">
        <f t="shared" si="8"/>
        <v>59845</v>
      </c>
      <c r="M42" s="112">
        <v>55749</v>
      </c>
      <c r="N42" s="112">
        <v>0</v>
      </c>
      <c r="O42" s="112">
        <v>3716</v>
      </c>
      <c r="P42" s="112">
        <v>380</v>
      </c>
      <c r="R42" s="113"/>
    </row>
    <row r="43" spans="2:18" s="109" customFormat="1" ht="10.5" customHeight="1">
      <c r="B43" s="110"/>
      <c r="C43" s="110" t="s">
        <v>93</v>
      </c>
      <c r="E43" s="111">
        <f>SUM(F43:I43)</f>
        <v>10</v>
      </c>
      <c r="F43" s="112">
        <v>5</v>
      </c>
      <c r="G43" s="112">
        <v>0</v>
      </c>
      <c r="H43" s="112">
        <v>4</v>
      </c>
      <c r="I43" s="112">
        <v>1</v>
      </c>
      <c r="J43" s="112">
        <v>0</v>
      </c>
      <c r="K43" s="112">
        <v>1</v>
      </c>
      <c r="L43" s="112">
        <f t="shared" si="8"/>
        <v>9389</v>
      </c>
      <c r="M43" s="112">
        <v>7136</v>
      </c>
      <c r="N43" s="112">
        <v>0</v>
      </c>
      <c r="O43" s="112">
        <v>1802</v>
      </c>
      <c r="P43" s="112">
        <v>451</v>
      </c>
      <c r="R43" s="114"/>
    </row>
    <row r="44" spans="2:18" s="91" customFormat="1" ht="10.5" customHeight="1">
      <c r="B44" s="110"/>
      <c r="C44" s="110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R44" s="107"/>
    </row>
    <row r="45" spans="2:18" s="101" customFormat="1" ht="10.5" customHeight="1">
      <c r="B45" s="102" t="s">
        <v>94</v>
      </c>
      <c r="C45" s="102"/>
      <c r="E45" s="115">
        <f>SUM(F45:I45)</f>
        <v>13</v>
      </c>
      <c r="F45" s="105">
        <f aca="true" t="shared" si="9" ref="F45:K45">SUM(F46:F47)</f>
        <v>8</v>
      </c>
      <c r="G45" s="105">
        <f t="shared" si="9"/>
        <v>0</v>
      </c>
      <c r="H45" s="105">
        <f t="shared" si="9"/>
        <v>3</v>
      </c>
      <c r="I45" s="105">
        <f t="shared" si="9"/>
        <v>2</v>
      </c>
      <c r="J45" s="105">
        <f t="shared" si="9"/>
        <v>1</v>
      </c>
      <c r="K45" s="105">
        <f t="shared" si="9"/>
        <v>0</v>
      </c>
      <c r="L45" s="105">
        <f t="shared" si="8"/>
        <v>12684</v>
      </c>
      <c r="M45" s="105">
        <f>SUM(M46:M47)</f>
        <v>10083</v>
      </c>
      <c r="N45" s="105">
        <f>SUM(N46:N47)</f>
        <v>0</v>
      </c>
      <c r="O45" s="105">
        <f>SUM(O46:O47)</f>
        <v>2594</v>
      </c>
      <c r="P45" s="105">
        <f>SUM(P46:P47)</f>
        <v>7</v>
      </c>
      <c r="R45" s="107"/>
    </row>
    <row r="46" spans="2:18" s="109" customFormat="1" ht="10.5" customHeight="1">
      <c r="B46" s="110"/>
      <c r="C46" s="110" t="s">
        <v>95</v>
      </c>
      <c r="E46" s="111">
        <f>SUM(F46:I46)</f>
        <v>8</v>
      </c>
      <c r="F46" s="112">
        <v>6</v>
      </c>
      <c r="G46" s="112">
        <v>0</v>
      </c>
      <c r="H46" s="112">
        <v>2</v>
      </c>
      <c r="I46" s="112">
        <v>0</v>
      </c>
      <c r="J46" s="112">
        <v>1</v>
      </c>
      <c r="K46" s="112">
        <v>0</v>
      </c>
      <c r="L46" s="112">
        <f t="shared" si="8"/>
        <v>10793</v>
      </c>
      <c r="M46" s="112">
        <v>9823</v>
      </c>
      <c r="N46" s="112">
        <v>0</v>
      </c>
      <c r="O46" s="112">
        <v>970</v>
      </c>
      <c r="P46" s="112">
        <v>0</v>
      </c>
      <c r="R46" s="113"/>
    </row>
    <row r="47" spans="2:18" s="109" customFormat="1" ht="10.5" customHeight="1">
      <c r="B47" s="110"/>
      <c r="C47" s="110" t="s">
        <v>96</v>
      </c>
      <c r="E47" s="111">
        <f>SUM(F47:I47)</f>
        <v>5</v>
      </c>
      <c r="F47" s="112">
        <v>2</v>
      </c>
      <c r="G47" s="112">
        <v>0</v>
      </c>
      <c r="H47" s="112">
        <v>1</v>
      </c>
      <c r="I47" s="112">
        <v>2</v>
      </c>
      <c r="J47" s="112">
        <v>0</v>
      </c>
      <c r="K47" s="112">
        <v>0</v>
      </c>
      <c r="L47" s="112">
        <f t="shared" si="8"/>
        <v>1891</v>
      </c>
      <c r="M47" s="112">
        <v>260</v>
      </c>
      <c r="N47" s="112">
        <v>0</v>
      </c>
      <c r="O47" s="112">
        <v>1624</v>
      </c>
      <c r="P47" s="112">
        <v>7</v>
      </c>
      <c r="R47" s="113"/>
    </row>
    <row r="48" spans="2:18" s="91" customFormat="1" ht="10.5" customHeight="1">
      <c r="B48" s="110"/>
      <c r="C48" s="110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R48" s="107"/>
    </row>
    <row r="49" spans="2:18" s="101" customFormat="1" ht="10.5" customHeight="1">
      <c r="B49" s="102" t="s">
        <v>97</v>
      </c>
      <c r="C49" s="102"/>
      <c r="E49" s="115">
        <f>SUM(F49:I49)</f>
        <v>17</v>
      </c>
      <c r="F49" s="105">
        <f aca="true" t="shared" si="10" ref="F49:K49">SUM(F50:F53)</f>
        <v>12</v>
      </c>
      <c r="G49" s="105">
        <f t="shared" si="10"/>
        <v>0</v>
      </c>
      <c r="H49" s="105">
        <f t="shared" si="10"/>
        <v>4</v>
      </c>
      <c r="I49" s="105">
        <f t="shared" si="10"/>
        <v>1</v>
      </c>
      <c r="J49" s="105">
        <f t="shared" si="10"/>
        <v>0</v>
      </c>
      <c r="K49" s="105">
        <f t="shared" si="10"/>
        <v>5</v>
      </c>
      <c r="L49" s="105">
        <f t="shared" si="8"/>
        <v>56561</v>
      </c>
      <c r="M49" s="105">
        <f>SUM(M50:M53)</f>
        <v>51328</v>
      </c>
      <c r="N49" s="105">
        <f>SUM(N50:N53)</f>
        <v>0</v>
      </c>
      <c r="O49" s="105">
        <f>SUM(O50:O53)</f>
        <v>2454</v>
      </c>
      <c r="P49" s="105">
        <f>SUM(P50:P53)</f>
        <v>2779</v>
      </c>
      <c r="R49" s="107"/>
    </row>
    <row r="50" spans="2:18" s="109" customFormat="1" ht="10.5" customHeight="1">
      <c r="B50" s="110"/>
      <c r="C50" s="110" t="s">
        <v>98</v>
      </c>
      <c r="E50" s="111">
        <f>SUM(F50:I50)</f>
        <v>4</v>
      </c>
      <c r="F50" s="112">
        <v>3</v>
      </c>
      <c r="G50" s="112">
        <v>0</v>
      </c>
      <c r="H50" s="112">
        <v>1</v>
      </c>
      <c r="I50" s="112">
        <v>0</v>
      </c>
      <c r="J50" s="112">
        <v>0</v>
      </c>
      <c r="K50" s="112">
        <v>1</v>
      </c>
      <c r="L50" s="112">
        <f t="shared" si="8"/>
        <v>3126</v>
      </c>
      <c r="M50" s="112">
        <v>3068</v>
      </c>
      <c r="N50" s="112">
        <v>0</v>
      </c>
      <c r="O50" s="112">
        <v>58</v>
      </c>
      <c r="P50" s="112">
        <v>0</v>
      </c>
      <c r="R50" s="113"/>
    </row>
    <row r="51" spans="2:18" s="109" customFormat="1" ht="10.5" customHeight="1">
      <c r="B51" s="110"/>
      <c r="C51" s="110" t="s">
        <v>99</v>
      </c>
      <c r="E51" s="111">
        <f>SUM(F51:I51)</f>
        <v>3</v>
      </c>
      <c r="F51" s="112">
        <v>3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f t="shared" si="8"/>
        <v>26303</v>
      </c>
      <c r="M51" s="112">
        <v>26202</v>
      </c>
      <c r="N51" s="112">
        <v>0</v>
      </c>
      <c r="O51" s="112">
        <v>0</v>
      </c>
      <c r="P51" s="112">
        <v>101</v>
      </c>
      <c r="R51" s="113"/>
    </row>
    <row r="52" spans="2:18" s="109" customFormat="1" ht="10.5" customHeight="1">
      <c r="B52" s="110"/>
      <c r="C52" s="110" t="s">
        <v>100</v>
      </c>
      <c r="E52" s="111">
        <f>SUM(F52:I52)</f>
        <v>9</v>
      </c>
      <c r="F52" s="112">
        <v>5</v>
      </c>
      <c r="G52" s="112">
        <v>0</v>
      </c>
      <c r="H52" s="112">
        <v>3</v>
      </c>
      <c r="I52" s="112">
        <v>1</v>
      </c>
      <c r="J52" s="112">
        <v>0</v>
      </c>
      <c r="K52" s="112">
        <v>4</v>
      </c>
      <c r="L52" s="112">
        <f t="shared" si="8"/>
        <v>27079</v>
      </c>
      <c r="M52" s="112">
        <v>22005</v>
      </c>
      <c r="N52" s="112">
        <v>0</v>
      </c>
      <c r="O52" s="112">
        <v>2396</v>
      </c>
      <c r="P52" s="112">
        <v>2678</v>
      </c>
      <c r="R52" s="113"/>
    </row>
    <row r="53" spans="2:18" s="109" customFormat="1" ht="10.5" customHeight="1">
      <c r="B53" s="110"/>
      <c r="C53" s="110" t="s">
        <v>101</v>
      </c>
      <c r="E53" s="111">
        <f>SUM(F53:I53)</f>
        <v>1</v>
      </c>
      <c r="F53" s="112">
        <v>1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f t="shared" si="8"/>
        <v>53</v>
      </c>
      <c r="M53" s="112">
        <v>53</v>
      </c>
      <c r="N53" s="112">
        <v>0</v>
      </c>
      <c r="O53" s="112">
        <v>0</v>
      </c>
      <c r="P53" s="112">
        <v>0</v>
      </c>
      <c r="R53" s="113"/>
    </row>
    <row r="54" spans="2:18" s="91" customFormat="1" ht="10.5" customHeight="1">
      <c r="B54" s="110"/>
      <c r="C54" s="110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R54" s="107"/>
    </row>
    <row r="55" spans="2:18" s="101" customFormat="1" ht="10.5" customHeight="1">
      <c r="B55" s="102" t="s">
        <v>102</v>
      </c>
      <c r="C55" s="102"/>
      <c r="E55" s="115">
        <f aca="true" t="shared" si="11" ref="E55:E70">SUM(F55:I55)</f>
        <v>32</v>
      </c>
      <c r="F55" s="105">
        <f aca="true" t="shared" si="12" ref="F55:M55">SUM(F56:F63)</f>
        <v>19</v>
      </c>
      <c r="G55" s="105">
        <f t="shared" si="12"/>
        <v>2</v>
      </c>
      <c r="H55" s="105">
        <f t="shared" si="12"/>
        <v>3</v>
      </c>
      <c r="I55" s="105">
        <f t="shared" si="12"/>
        <v>8</v>
      </c>
      <c r="J55" s="105">
        <f t="shared" si="12"/>
        <v>3</v>
      </c>
      <c r="K55" s="105">
        <f t="shared" si="12"/>
        <v>2</v>
      </c>
      <c r="L55" s="105">
        <f t="shared" si="8"/>
        <v>60128</v>
      </c>
      <c r="M55" s="105">
        <f t="shared" si="12"/>
        <v>59022</v>
      </c>
      <c r="N55" s="105">
        <f>SUM(N56:N63)</f>
        <v>24</v>
      </c>
      <c r="O55" s="105">
        <f>SUM(O56:O63)</f>
        <v>774</v>
      </c>
      <c r="P55" s="105">
        <f>SUM(P56:P63)</f>
        <v>308</v>
      </c>
      <c r="R55" s="107"/>
    </row>
    <row r="56" spans="2:18" s="109" customFormat="1" ht="10.5" customHeight="1">
      <c r="B56" s="110"/>
      <c r="C56" s="110" t="s">
        <v>103</v>
      </c>
      <c r="E56" s="111">
        <f t="shared" si="11"/>
        <v>6</v>
      </c>
      <c r="F56" s="112">
        <v>4</v>
      </c>
      <c r="G56" s="112">
        <v>0</v>
      </c>
      <c r="H56" s="112">
        <v>0</v>
      </c>
      <c r="I56" s="112">
        <v>2</v>
      </c>
      <c r="J56" s="112">
        <v>0</v>
      </c>
      <c r="K56" s="112">
        <v>0</v>
      </c>
      <c r="L56" s="112">
        <f t="shared" si="8"/>
        <v>43948</v>
      </c>
      <c r="M56" s="112">
        <v>43893</v>
      </c>
      <c r="N56" s="112">
        <v>0</v>
      </c>
      <c r="O56" s="112">
        <v>0</v>
      </c>
      <c r="P56" s="112">
        <v>55</v>
      </c>
      <c r="R56" s="113"/>
    </row>
    <row r="57" spans="2:18" s="109" customFormat="1" ht="10.5" customHeight="1">
      <c r="B57" s="110"/>
      <c r="C57" s="110" t="s">
        <v>104</v>
      </c>
      <c r="E57" s="111">
        <f t="shared" si="11"/>
        <v>4</v>
      </c>
      <c r="F57" s="112">
        <v>2</v>
      </c>
      <c r="G57" s="112">
        <v>1</v>
      </c>
      <c r="H57" s="112">
        <v>0</v>
      </c>
      <c r="I57" s="112">
        <v>1</v>
      </c>
      <c r="J57" s="112">
        <v>0</v>
      </c>
      <c r="K57" s="112">
        <v>2</v>
      </c>
      <c r="L57" s="112">
        <f t="shared" si="8"/>
        <v>2269</v>
      </c>
      <c r="M57" s="112">
        <v>2245</v>
      </c>
      <c r="N57" s="112">
        <v>24</v>
      </c>
      <c r="O57" s="112">
        <v>0</v>
      </c>
      <c r="P57" s="112">
        <v>0</v>
      </c>
      <c r="R57" s="114"/>
    </row>
    <row r="58" spans="2:18" s="109" customFormat="1" ht="10.5" customHeight="1">
      <c r="B58" s="110"/>
      <c r="C58" s="110" t="s">
        <v>105</v>
      </c>
      <c r="E58" s="111">
        <f t="shared" si="11"/>
        <v>12</v>
      </c>
      <c r="F58" s="112">
        <v>4</v>
      </c>
      <c r="G58" s="112">
        <v>1</v>
      </c>
      <c r="H58" s="112">
        <v>2</v>
      </c>
      <c r="I58" s="112">
        <v>5</v>
      </c>
      <c r="J58" s="112">
        <v>3</v>
      </c>
      <c r="K58" s="112">
        <v>0</v>
      </c>
      <c r="L58" s="112">
        <f t="shared" si="8"/>
        <v>11131</v>
      </c>
      <c r="M58" s="112">
        <v>10754</v>
      </c>
      <c r="N58" s="112">
        <v>0</v>
      </c>
      <c r="O58" s="112">
        <v>124</v>
      </c>
      <c r="P58" s="112">
        <v>253</v>
      </c>
      <c r="R58" s="114"/>
    </row>
    <row r="59" spans="2:18" s="109" customFormat="1" ht="10.5" customHeight="1">
      <c r="B59" s="110"/>
      <c r="C59" s="110" t="s">
        <v>106</v>
      </c>
      <c r="E59" s="111">
        <f t="shared" si="11"/>
        <v>6</v>
      </c>
      <c r="F59" s="112">
        <v>5</v>
      </c>
      <c r="G59" s="112">
        <v>0</v>
      </c>
      <c r="H59" s="112">
        <v>1</v>
      </c>
      <c r="I59" s="112">
        <v>0</v>
      </c>
      <c r="J59" s="112">
        <v>0</v>
      </c>
      <c r="K59" s="112">
        <v>0</v>
      </c>
      <c r="L59" s="112">
        <f t="shared" si="8"/>
        <v>1389</v>
      </c>
      <c r="M59" s="112">
        <v>739</v>
      </c>
      <c r="N59" s="112">
        <v>0</v>
      </c>
      <c r="O59" s="112">
        <v>650</v>
      </c>
      <c r="P59" s="112">
        <v>0</v>
      </c>
      <c r="R59" s="113"/>
    </row>
    <row r="60" spans="2:18" s="109" customFormat="1" ht="10.5" customHeight="1">
      <c r="B60" s="110"/>
      <c r="C60" s="110" t="s">
        <v>107</v>
      </c>
      <c r="E60" s="111">
        <f t="shared" si="11"/>
        <v>1</v>
      </c>
      <c r="F60" s="112">
        <v>1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f t="shared" si="8"/>
        <v>1048</v>
      </c>
      <c r="M60" s="112">
        <v>1048</v>
      </c>
      <c r="N60" s="112">
        <v>0</v>
      </c>
      <c r="O60" s="112">
        <v>0</v>
      </c>
      <c r="P60" s="112">
        <v>0</v>
      </c>
      <c r="R60" s="114"/>
    </row>
    <row r="61" spans="2:18" s="109" customFormat="1" ht="10.5" customHeight="1">
      <c r="B61" s="110"/>
      <c r="C61" s="110" t="s">
        <v>108</v>
      </c>
      <c r="E61" s="111">
        <f t="shared" si="11"/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f t="shared" si="8"/>
        <v>0</v>
      </c>
      <c r="M61" s="112">
        <v>0</v>
      </c>
      <c r="N61" s="112">
        <v>0</v>
      </c>
      <c r="O61" s="112">
        <v>0</v>
      </c>
      <c r="P61" s="112">
        <v>0</v>
      </c>
      <c r="R61" s="114"/>
    </row>
    <row r="62" spans="2:18" s="109" customFormat="1" ht="10.5" customHeight="1">
      <c r="B62" s="110"/>
      <c r="C62" s="110" t="s">
        <v>109</v>
      </c>
      <c r="E62" s="111">
        <f t="shared" si="11"/>
        <v>3</v>
      </c>
      <c r="F62" s="112">
        <v>3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f t="shared" si="8"/>
        <v>343</v>
      </c>
      <c r="M62" s="112">
        <v>343</v>
      </c>
      <c r="N62" s="112">
        <v>0</v>
      </c>
      <c r="O62" s="112">
        <v>0</v>
      </c>
      <c r="P62" s="112">
        <v>0</v>
      </c>
      <c r="R62" s="114"/>
    </row>
    <row r="63" spans="2:18" s="109" customFormat="1" ht="10.5" customHeight="1">
      <c r="B63" s="110"/>
      <c r="C63" s="110" t="s">
        <v>110</v>
      </c>
      <c r="E63" s="111">
        <f t="shared" si="11"/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f t="shared" si="8"/>
        <v>0</v>
      </c>
      <c r="M63" s="112">
        <v>0</v>
      </c>
      <c r="N63" s="112">
        <v>0</v>
      </c>
      <c r="O63" s="112">
        <v>0</v>
      </c>
      <c r="P63" s="112">
        <v>0</v>
      </c>
      <c r="R63" s="113"/>
    </row>
    <row r="64" spans="2:18" s="91" customFormat="1" ht="10.5" customHeight="1">
      <c r="B64" s="110"/>
      <c r="C64" s="110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R64" s="107"/>
    </row>
    <row r="65" spans="2:18" s="101" customFormat="1" ht="10.5" customHeight="1">
      <c r="B65" s="102" t="s">
        <v>111</v>
      </c>
      <c r="C65" s="102"/>
      <c r="E65" s="115">
        <f t="shared" si="11"/>
        <v>23</v>
      </c>
      <c r="F65" s="105">
        <f aca="true" t="shared" si="13" ref="F65:K65">SUM(F66:F70)</f>
        <v>15</v>
      </c>
      <c r="G65" s="105">
        <f t="shared" si="13"/>
        <v>0</v>
      </c>
      <c r="H65" s="105">
        <f t="shared" si="13"/>
        <v>4</v>
      </c>
      <c r="I65" s="105">
        <f t="shared" si="13"/>
        <v>4</v>
      </c>
      <c r="J65" s="105">
        <f t="shared" si="13"/>
        <v>1</v>
      </c>
      <c r="K65" s="105">
        <f t="shared" si="13"/>
        <v>0</v>
      </c>
      <c r="L65" s="105">
        <f t="shared" si="8"/>
        <v>50646</v>
      </c>
      <c r="M65" s="105">
        <f>SUM(M66:M70)</f>
        <v>28156</v>
      </c>
      <c r="N65" s="105">
        <f>SUM(N66:N70)</f>
        <v>0</v>
      </c>
      <c r="O65" s="105">
        <f>SUM(O66:O70)</f>
        <v>1512</v>
      </c>
      <c r="P65" s="105">
        <f>SUM(P66:P70)</f>
        <v>20978</v>
      </c>
      <c r="R65" s="107"/>
    </row>
    <row r="66" spans="2:18" s="109" customFormat="1" ht="10.5" customHeight="1">
      <c r="B66" s="110"/>
      <c r="C66" s="110" t="s">
        <v>112</v>
      </c>
      <c r="E66" s="111">
        <f t="shared" si="11"/>
        <v>10</v>
      </c>
      <c r="F66" s="112">
        <v>6</v>
      </c>
      <c r="G66" s="112">
        <v>0</v>
      </c>
      <c r="H66" s="112">
        <v>2</v>
      </c>
      <c r="I66" s="112">
        <v>2</v>
      </c>
      <c r="J66" s="112">
        <v>0</v>
      </c>
      <c r="K66" s="112">
        <v>0</v>
      </c>
      <c r="L66" s="112">
        <f t="shared" si="8"/>
        <v>31568</v>
      </c>
      <c r="M66" s="112">
        <v>10533</v>
      </c>
      <c r="N66" s="112">
        <v>0</v>
      </c>
      <c r="O66" s="112">
        <v>710</v>
      </c>
      <c r="P66" s="112">
        <v>20325</v>
      </c>
      <c r="R66" s="113"/>
    </row>
    <row r="67" spans="2:18" s="109" customFormat="1" ht="10.5" customHeight="1">
      <c r="B67" s="110"/>
      <c r="C67" s="110" t="s">
        <v>113</v>
      </c>
      <c r="E67" s="111">
        <f t="shared" si="11"/>
        <v>1</v>
      </c>
      <c r="F67" s="112">
        <v>1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f t="shared" si="8"/>
        <v>1725</v>
      </c>
      <c r="M67" s="112">
        <v>1725</v>
      </c>
      <c r="N67" s="112">
        <v>0</v>
      </c>
      <c r="O67" s="112">
        <v>0</v>
      </c>
      <c r="P67" s="112">
        <v>0</v>
      </c>
      <c r="R67" s="114"/>
    </row>
    <row r="68" spans="2:18" s="109" customFormat="1" ht="10.5" customHeight="1">
      <c r="B68" s="110"/>
      <c r="C68" s="110" t="s">
        <v>114</v>
      </c>
      <c r="E68" s="111">
        <f t="shared" si="11"/>
        <v>7</v>
      </c>
      <c r="F68" s="112">
        <v>4</v>
      </c>
      <c r="G68" s="112">
        <v>0</v>
      </c>
      <c r="H68" s="112">
        <v>2</v>
      </c>
      <c r="I68" s="112">
        <v>1</v>
      </c>
      <c r="J68" s="112">
        <v>1</v>
      </c>
      <c r="K68" s="112">
        <v>0</v>
      </c>
      <c r="L68" s="112">
        <f t="shared" si="8"/>
        <v>15372</v>
      </c>
      <c r="M68" s="112">
        <v>13917</v>
      </c>
      <c r="N68" s="112">
        <v>0</v>
      </c>
      <c r="O68" s="112">
        <v>802</v>
      </c>
      <c r="P68" s="112">
        <v>653</v>
      </c>
      <c r="R68" s="114"/>
    </row>
    <row r="69" spans="2:18" s="109" customFormat="1" ht="10.5" customHeight="1">
      <c r="B69" s="110"/>
      <c r="C69" s="110" t="s">
        <v>115</v>
      </c>
      <c r="E69" s="111">
        <f t="shared" si="11"/>
        <v>3</v>
      </c>
      <c r="F69" s="112">
        <v>2</v>
      </c>
      <c r="G69" s="112">
        <v>0</v>
      </c>
      <c r="H69" s="112">
        <v>0</v>
      </c>
      <c r="I69" s="112">
        <v>1</v>
      </c>
      <c r="J69" s="112">
        <v>0</v>
      </c>
      <c r="K69" s="112">
        <v>0</v>
      </c>
      <c r="L69" s="112">
        <f t="shared" si="8"/>
        <v>928</v>
      </c>
      <c r="M69" s="112">
        <v>928</v>
      </c>
      <c r="N69" s="112">
        <v>0</v>
      </c>
      <c r="O69" s="112">
        <v>0</v>
      </c>
      <c r="P69" s="112">
        <v>0</v>
      </c>
      <c r="R69" s="114"/>
    </row>
    <row r="70" spans="2:18" s="109" customFormat="1" ht="10.5" customHeight="1">
      <c r="B70" s="110"/>
      <c r="C70" s="110" t="s">
        <v>116</v>
      </c>
      <c r="E70" s="111">
        <f t="shared" si="11"/>
        <v>2</v>
      </c>
      <c r="F70" s="112">
        <v>2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f t="shared" si="8"/>
        <v>1053</v>
      </c>
      <c r="M70" s="112">
        <v>1053</v>
      </c>
      <c r="N70" s="112">
        <v>0</v>
      </c>
      <c r="O70" s="112">
        <v>0</v>
      </c>
      <c r="P70" s="112">
        <v>0</v>
      </c>
      <c r="R70" s="113"/>
    </row>
    <row r="71" spans="2:18" s="91" customFormat="1" ht="10.5" customHeight="1">
      <c r="B71" s="117"/>
      <c r="C71" s="117"/>
      <c r="D71" s="117"/>
      <c r="E71" s="118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R71" s="107"/>
    </row>
    <row r="72" spans="2:18" s="101" customFormat="1" ht="10.5" customHeight="1">
      <c r="B72" s="119" t="s">
        <v>117</v>
      </c>
      <c r="C72" s="119"/>
      <c r="D72" s="120"/>
      <c r="E72" s="115">
        <f>SUM(F72:I72)</f>
        <v>7</v>
      </c>
      <c r="F72" s="121">
        <f aca="true" t="shared" si="14" ref="F72:K72">SUM(F73:F77)</f>
        <v>3</v>
      </c>
      <c r="G72" s="121">
        <f t="shared" si="14"/>
        <v>1</v>
      </c>
      <c r="H72" s="121">
        <f t="shared" si="14"/>
        <v>1</v>
      </c>
      <c r="I72" s="121">
        <f t="shared" si="14"/>
        <v>2</v>
      </c>
      <c r="J72" s="121">
        <f t="shared" si="14"/>
        <v>0</v>
      </c>
      <c r="K72" s="121">
        <f t="shared" si="14"/>
        <v>3</v>
      </c>
      <c r="L72" s="121">
        <f aca="true" t="shared" si="15" ref="L72:L77">SUM(M72:P72)</f>
        <v>2953</v>
      </c>
      <c r="M72" s="121">
        <f>SUM(M73:M77)</f>
        <v>2657</v>
      </c>
      <c r="N72" s="121">
        <f>SUM(N73:N77)</f>
        <v>25</v>
      </c>
      <c r="O72" s="121">
        <f>SUM(O73:O77)</f>
        <v>216</v>
      </c>
      <c r="P72" s="121">
        <f>SUM(P73:P77)</f>
        <v>55</v>
      </c>
      <c r="R72" s="122"/>
    </row>
    <row r="73" spans="2:18" s="109" customFormat="1" ht="10.5" customHeight="1">
      <c r="B73" s="123"/>
      <c r="C73" s="123" t="s">
        <v>118</v>
      </c>
      <c r="E73" s="111">
        <f>SUM(F73:I73)</f>
        <v>2</v>
      </c>
      <c r="F73" s="112">
        <v>1</v>
      </c>
      <c r="G73" s="112">
        <v>1</v>
      </c>
      <c r="H73" s="112">
        <v>0</v>
      </c>
      <c r="I73" s="112">
        <v>0</v>
      </c>
      <c r="J73" s="112">
        <v>0</v>
      </c>
      <c r="K73" s="112">
        <v>1</v>
      </c>
      <c r="L73" s="124">
        <f t="shared" si="15"/>
        <v>80</v>
      </c>
      <c r="M73" s="112">
        <v>0</v>
      </c>
      <c r="N73" s="112">
        <v>25</v>
      </c>
      <c r="O73" s="112">
        <v>0</v>
      </c>
      <c r="P73" s="112">
        <v>55</v>
      </c>
      <c r="R73" s="114"/>
    </row>
    <row r="74" spans="2:18" s="109" customFormat="1" ht="10.5" customHeight="1">
      <c r="B74" s="110"/>
      <c r="C74" s="110" t="s">
        <v>119</v>
      </c>
      <c r="E74" s="111">
        <f>SUM(F74:I74)</f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24">
        <f t="shared" si="15"/>
        <v>0</v>
      </c>
      <c r="M74" s="112">
        <v>0</v>
      </c>
      <c r="N74" s="112">
        <v>0</v>
      </c>
      <c r="O74" s="112">
        <v>0</v>
      </c>
      <c r="P74" s="112">
        <v>0</v>
      </c>
      <c r="R74" s="114"/>
    </row>
    <row r="75" spans="2:18" s="109" customFormat="1" ht="10.5" customHeight="1">
      <c r="B75" s="110"/>
      <c r="C75" s="110" t="s">
        <v>120</v>
      </c>
      <c r="E75" s="111">
        <f aca="true" t="shared" si="16" ref="E75:E138">SUM(F75:I75)</f>
        <v>2</v>
      </c>
      <c r="F75" s="112">
        <v>1</v>
      </c>
      <c r="G75" s="112">
        <v>0</v>
      </c>
      <c r="H75" s="112">
        <v>0</v>
      </c>
      <c r="I75" s="112">
        <v>1</v>
      </c>
      <c r="J75" s="112">
        <v>0</v>
      </c>
      <c r="K75" s="112">
        <v>2</v>
      </c>
      <c r="L75" s="124">
        <f t="shared" si="15"/>
        <v>2645</v>
      </c>
      <c r="M75" s="112">
        <v>2645</v>
      </c>
      <c r="N75" s="112">
        <v>0</v>
      </c>
      <c r="O75" s="112">
        <v>0</v>
      </c>
      <c r="P75" s="112">
        <v>0</v>
      </c>
      <c r="R75" s="114"/>
    </row>
    <row r="76" spans="2:18" s="109" customFormat="1" ht="10.5" customHeight="1">
      <c r="B76" s="110"/>
      <c r="C76" s="110" t="s">
        <v>121</v>
      </c>
      <c r="E76" s="111">
        <f t="shared" si="16"/>
        <v>2</v>
      </c>
      <c r="F76" s="112">
        <v>0</v>
      </c>
      <c r="G76" s="112">
        <v>0</v>
      </c>
      <c r="H76" s="112">
        <v>1</v>
      </c>
      <c r="I76" s="112">
        <v>1</v>
      </c>
      <c r="J76" s="112">
        <v>0</v>
      </c>
      <c r="K76" s="112">
        <v>0</v>
      </c>
      <c r="L76" s="124">
        <f t="shared" si="15"/>
        <v>216</v>
      </c>
      <c r="M76" s="112">
        <v>0</v>
      </c>
      <c r="N76" s="112">
        <v>0</v>
      </c>
      <c r="O76" s="112">
        <v>216</v>
      </c>
      <c r="P76" s="112">
        <v>0</v>
      </c>
      <c r="R76" s="114"/>
    </row>
    <row r="77" spans="2:18" s="109" customFormat="1" ht="10.5" customHeight="1">
      <c r="B77" s="110"/>
      <c r="C77" s="110" t="s">
        <v>122</v>
      </c>
      <c r="E77" s="111">
        <f t="shared" si="16"/>
        <v>1</v>
      </c>
      <c r="F77" s="112">
        <v>1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24">
        <f t="shared" si="15"/>
        <v>12</v>
      </c>
      <c r="M77" s="112">
        <v>12</v>
      </c>
      <c r="N77" s="112">
        <v>0</v>
      </c>
      <c r="O77" s="112">
        <v>0</v>
      </c>
      <c r="P77" s="112">
        <v>0</v>
      </c>
      <c r="R77" s="114"/>
    </row>
    <row r="78" spans="2:18" s="91" customFormat="1" ht="10.5" customHeight="1">
      <c r="B78" s="110"/>
      <c r="C78" s="110"/>
      <c r="E78" s="111"/>
      <c r="F78" s="112"/>
      <c r="G78" s="112"/>
      <c r="H78" s="112"/>
      <c r="I78" s="112"/>
      <c r="J78" s="105"/>
      <c r="K78" s="105"/>
      <c r="L78" s="124"/>
      <c r="M78" s="112"/>
      <c r="N78" s="112"/>
      <c r="O78" s="112"/>
      <c r="P78" s="112"/>
      <c r="R78" s="107"/>
    </row>
    <row r="79" spans="2:18" s="101" customFormat="1" ht="10.5" customHeight="1">
      <c r="B79" s="102" t="s">
        <v>123</v>
      </c>
      <c r="C79" s="102"/>
      <c r="E79" s="115">
        <f t="shared" si="16"/>
        <v>15</v>
      </c>
      <c r="F79" s="105">
        <f aca="true" t="shared" si="17" ref="F79:K79">SUM(F80:F86)</f>
        <v>12</v>
      </c>
      <c r="G79" s="105">
        <f t="shared" si="17"/>
        <v>0</v>
      </c>
      <c r="H79" s="105">
        <f t="shared" si="17"/>
        <v>1</v>
      </c>
      <c r="I79" s="105">
        <f t="shared" si="17"/>
        <v>2</v>
      </c>
      <c r="J79" s="105">
        <f t="shared" si="17"/>
        <v>2</v>
      </c>
      <c r="K79" s="105">
        <f t="shared" si="17"/>
        <v>4</v>
      </c>
      <c r="L79" s="121">
        <f aca="true" t="shared" si="18" ref="L79:L140">SUM(M79:P79)</f>
        <v>63584</v>
      </c>
      <c r="M79" s="105">
        <f>SUM(M80:M86)</f>
        <v>63530</v>
      </c>
      <c r="N79" s="105">
        <f>SUM(N80:N86)</f>
        <v>0</v>
      </c>
      <c r="O79" s="105">
        <f>SUM(O80:O86)</f>
        <v>54</v>
      </c>
      <c r="P79" s="105">
        <f>SUM(P80:P86)</f>
        <v>0</v>
      </c>
      <c r="R79" s="107"/>
    </row>
    <row r="80" spans="2:18" s="109" customFormat="1" ht="10.5" customHeight="1">
      <c r="B80" s="110"/>
      <c r="C80" s="110" t="s">
        <v>124</v>
      </c>
      <c r="E80" s="111">
        <f t="shared" si="16"/>
        <v>3</v>
      </c>
      <c r="F80" s="112">
        <v>2</v>
      </c>
      <c r="G80" s="112">
        <v>0</v>
      </c>
      <c r="H80" s="112">
        <v>1</v>
      </c>
      <c r="I80" s="112">
        <v>0</v>
      </c>
      <c r="J80" s="112">
        <v>0</v>
      </c>
      <c r="K80" s="112">
        <v>1</v>
      </c>
      <c r="L80" s="124">
        <f t="shared" si="18"/>
        <v>25643</v>
      </c>
      <c r="M80" s="112">
        <v>25589</v>
      </c>
      <c r="N80" s="112">
        <v>0</v>
      </c>
      <c r="O80" s="112">
        <v>54</v>
      </c>
      <c r="P80" s="112">
        <v>0</v>
      </c>
      <c r="R80" s="113"/>
    </row>
    <row r="81" spans="2:18" s="109" customFormat="1" ht="10.5" customHeight="1">
      <c r="B81" s="110"/>
      <c r="C81" s="110" t="s">
        <v>125</v>
      </c>
      <c r="E81" s="111">
        <f t="shared" si="16"/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24">
        <f t="shared" si="18"/>
        <v>0</v>
      </c>
      <c r="M81" s="112">
        <v>0</v>
      </c>
      <c r="N81" s="112">
        <v>0</v>
      </c>
      <c r="O81" s="112">
        <v>0</v>
      </c>
      <c r="P81" s="112">
        <v>0</v>
      </c>
      <c r="R81" s="114"/>
    </row>
    <row r="82" spans="2:18" s="109" customFormat="1" ht="10.5" customHeight="1">
      <c r="B82" s="110"/>
      <c r="C82" s="110" t="s">
        <v>126</v>
      </c>
      <c r="E82" s="111">
        <f t="shared" si="16"/>
        <v>5</v>
      </c>
      <c r="F82" s="112">
        <v>4</v>
      </c>
      <c r="G82" s="112">
        <v>0</v>
      </c>
      <c r="H82" s="112">
        <v>0</v>
      </c>
      <c r="I82" s="112">
        <v>1</v>
      </c>
      <c r="J82" s="112">
        <v>0</v>
      </c>
      <c r="K82" s="112">
        <v>2</v>
      </c>
      <c r="L82" s="124">
        <f t="shared" si="18"/>
        <v>30457</v>
      </c>
      <c r="M82" s="112">
        <v>30457</v>
      </c>
      <c r="N82" s="112">
        <v>0</v>
      </c>
      <c r="O82" s="112">
        <v>0</v>
      </c>
      <c r="P82" s="112">
        <v>0</v>
      </c>
      <c r="R82" s="113"/>
    </row>
    <row r="83" spans="2:18" s="109" customFormat="1" ht="10.5" customHeight="1">
      <c r="B83" s="110"/>
      <c r="C83" s="110" t="s">
        <v>127</v>
      </c>
      <c r="E83" s="111">
        <f t="shared" si="16"/>
        <v>1</v>
      </c>
      <c r="F83" s="112">
        <v>1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24">
        <f t="shared" si="18"/>
        <v>121</v>
      </c>
      <c r="M83" s="112">
        <v>121</v>
      </c>
      <c r="N83" s="112">
        <v>0</v>
      </c>
      <c r="O83" s="112">
        <v>0</v>
      </c>
      <c r="P83" s="112">
        <v>0</v>
      </c>
      <c r="R83" s="114"/>
    </row>
    <row r="84" spans="2:18" s="109" customFormat="1" ht="10.5" customHeight="1">
      <c r="B84" s="110"/>
      <c r="C84" s="110" t="s">
        <v>128</v>
      </c>
      <c r="E84" s="111">
        <f t="shared" si="16"/>
        <v>3</v>
      </c>
      <c r="F84" s="112">
        <v>2</v>
      </c>
      <c r="G84" s="112">
        <v>0</v>
      </c>
      <c r="H84" s="112">
        <v>0</v>
      </c>
      <c r="I84" s="112">
        <v>1</v>
      </c>
      <c r="J84" s="112">
        <v>1</v>
      </c>
      <c r="K84" s="112">
        <v>1</v>
      </c>
      <c r="L84" s="124">
        <f t="shared" si="18"/>
        <v>2923</v>
      </c>
      <c r="M84" s="112">
        <v>2923</v>
      </c>
      <c r="N84" s="112">
        <v>0</v>
      </c>
      <c r="O84" s="112">
        <v>0</v>
      </c>
      <c r="P84" s="112">
        <v>0</v>
      </c>
      <c r="R84" s="114"/>
    </row>
    <row r="85" spans="2:18" s="109" customFormat="1" ht="10.5" customHeight="1">
      <c r="B85" s="110"/>
      <c r="C85" s="110" t="s">
        <v>129</v>
      </c>
      <c r="E85" s="111">
        <f t="shared" si="16"/>
        <v>1</v>
      </c>
      <c r="F85" s="112">
        <v>1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24">
        <f t="shared" si="18"/>
        <v>2586</v>
      </c>
      <c r="M85" s="112">
        <v>2586</v>
      </c>
      <c r="N85" s="112">
        <v>0</v>
      </c>
      <c r="O85" s="112">
        <v>0</v>
      </c>
      <c r="P85" s="112">
        <v>0</v>
      </c>
      <c r="R85" s="114"/>
    </row>
    <row r="86" spans="2:18" s="109" customFormat="1" ht="10.5" customHeight="1">
      <c r="B86" s="110"/>
      <c r="C86" s="110" t="s">
        <v>130</v>
      </c>
      <c r="E86" s="111">
        <f t="shared" si="16"/>
        <v>2</v>
      </c>
      <c r="F86" s="112">
        <v>2</v>
      </c>
      <c r="G86" s="112">
        <v>0</v>
      </c>
      <c r="H86" s="112">
        <v>0</v>
      </c>
      <c r="I86" s="112">
        <v>0</v>
      </c>
      <c r="J86" s="112">
        <v>1</v>
      </c>
      <c r="K86" s="112">
        <v>0</v>
      </c>
      <c r="L86" s="124">
        <f t="shared" si="18"/>
        <v>1854</v>
      </c>
      <c r="M86" s="112">
        <v>1854</v>
      </c>
      <c r="N86" s="112">
        <v>0</v>
      </c>
      <c r="O86" s="112">
        <v>0</v>
      </c>
      <c r="P86" s="112">
        <v>0</v>
      </c>
      <c r="R86" s="114"/>
    </row>
    <row r="87" spans="2:18" s="91" customFormat="1" ht="10.5" customHeight="1">
      <c r="B87" s="110"/>
      <c r="C87" s="110"/>
      <c r="E87" s="111"/>
      <c r="F87" s="112"/>
      <c r="G87" s="112"/>
      <c r="H87" s="112"/>
      <c r="I87" s="112"/>
      <c r="J87" s="112"/>
      <c r="K87" s="112"/>
      <c r="L87" s="124"/>
      <c r="M87" s="112"/>
      <c r="N87" s="112"/>
      <c r="O87" s="112"/>
      <c r="P87" s="112"/>
      <c r="R87" s="107"/>
    </row>
    <row r="88" spans="2:18" s="101" customFormat="1" ht="10.5" customHeight="1">
      <c r="B88" s="102" t="s">
        <v>131</v>
      </c>
      <c r="C88" s="102"/>
      <c r="E88" s="115">
        <f t="shared" si="16"/>
        <v>23</v>
      </c>
      <c r="F88" s="105">
        <f aca="true" t="shared" si="19" ref="F88:K88">SUM(F89:F95)</f>
        <v>15</v>
      </c>
      <c r="G88" s="105">
        <f t="shared" si="19"/>
        <v>0</v>
      </c>
      <c r="H88" s="105">
        <f t="shared" si="19"/>
        <v>3</v>
      </c>
      <c r="I88" s="105">
        <f t="shared" si="19"/>
        <v>5</v>
      </c>
      <c r="J88" s="105">
        <f t="shared" si="19"/>
        <v>2</v>
      </c>
      <c r="K88" s="105">
        <f t="shared" si="19"/>
        <v>6</v>
      </c>
      <c r="L88" s="121">
        <f t="shared" si="18"/>
        <v>53504</v>
      </c>
      <c r="M88" s="105">
        <f>SUM(M89:M95)</f>
        <v>50385</v>
      </c>
      <c r="N88" s="105">
        <f>SUM(N89:N95)</f>
        <v>0</v>
      </c>
      <c r="O88" s="105">
        <f>SUM(O89:O95)</f>
        <v>3116</v>
      </c>
      <c r="P88" s="105">
        <f>SUM(P89:P95)</f>
        <v>3</v>
      </c>
      <c r="R88" s="114"/>
    </row>
    <row r="89" spans="2:18" s="109" customFormat="1" ht="10.5" customHeight="1">
      <c r="B89" s="110"/>
      <c r="C89" s="110" t="s">
        <v>132</v>
      </c>
      <c r="E89" s="111">
        <f t="shared" si="16"/>
        <v>4</v>
      </c>
      <c r="F89" s="112">
        <v>1</v>
      </c>
      <c r="G89" s="112">
        <v>0</v>
      </c>
      <c r="H89" s="112">
        <v>1</v>
      </c>
      <c r="I89" s="112">
        <v>2</v>
      </c>
      <c r="J89" s="112">
        <v>1</v>
      </c>
      <c r="K89" s="112">
        <v>1</v>
      </c>
      <c r="L89" s="124">
        <f t="shared" si="18"/>
        <v>28454</v>
      </c>
      <c r="M89" s="112">
        <v>26236</v>
      </c>
      <c r="N89" s="112">
        <v>0</v>
      </c>
      <c r="O89" s="112">
        <v>2215</v>
      </c>
      <c r="P89" s="112">
        <v>3</v>
      </c>
      <c r="R89" s="114"/>
    </row>
    <row r="90" spans="2:18" s="109" customFormat="1" ht="10.5" customHeight="1">
      <c r="B90" s="110"/>
      <c r="C90" s="110" t="s">
        <v>133</v>
      </c>
      <c r="E90" s="111">
        <f t="shared" si="16"/>
        <v>4</v>
      </c>
      <c r="F90" s="112">
        <v>3</v>
      </c>
      <c r="G90" s="112">
        <v>0</v>
      </c>
      <c r="H90" s="112">
        <v>0</v>
      </c>
      <c r="I90" s="112">
        <v>1</v>
      </c>
      <c r="J90" s="112">
        <v>0</v>
      </c>
      <c r="K90" s="112">
        <v>0</v>
      </c>
      <c r="L90" s="124">
        <f t="shared" si="18"/>
        <v>12017</v>
      </c>
      <c r="M90" s="112">
        <v>11517</v>
      </c>
      <c r="N90" s="112">
        <v>0</v>
      </c>
      <c r="O90" s="112">
        <v>500</v>
      </c>
      <c r="P90" s="112">
        <v>0</v>
      </c>
      <c r="R90" s="114"/>
    </row>
    <row r="91" spans="2:18" s="109" customFormat="1" ht="10.5" customHeight="1">
      <c r="B91" s="110"/>
      <c r="C91" s="110" t="s">
        <v>134</v>
      </c>
      <c r="E91" s="111">
        <f t="shared" si="16"/>
        <v>4</v>
      </c>
      <c r="F91" s="112">
        <v>4</v>
      </c>
      <c r="G91" s="112">
        <v>0</v>
      </c>
      <c r="H91" s="112">
        <v>0</v>
      </c>
      <c r="I91" s="112">
        <v>0</v>
      </c>
      <c r="J91" s="112">
        <v>0</v>
      </c>
      <c r="K91" s="112">
        <v>1</v>
      </c>
      <c r="L91" s="124">
        <f t="shared" si="18"/>
        <v>881</v>
      </c>
      <c r="M91" s="112">
        <v>881</v>
      </c>
      <c r="N91" s="112">
        <v>0</v>
      </c>
      <c r="O91" s="112">
        <v>0</v>
      </c>
      <c r="P91" s="112">
        <v>0</v>
      </c>
      <c r="R91" s="114"/>
    </row>
    <row r="92" spans="2:18" s="109" customFormat="1" ht="10.5" customHeight="1">
      <c r="B92" s="110"/>
      <c r="C92" s="110" t="s">
        <v>135</v>
      </c>
      <c r="E92" s="111">
        <f t="shared" si="16"/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24">
        <f t="shared" si="18"/>
        <v>0</v>
      </c>
      <c r="M92" s="112">
        <v>0</v>
      </c>
      <c r="N92" s="112">
        <v>0</v>
      </c>
      <c r="O92" s="112">
        <v>0</v>
      </c>
      <c r="P92" s="112">
        <v>0</v>
      </c>
      <c r="R92" s="114"/>
    </row>
    <row r="93" spans="2:18" s="109" customFormat="1" ht="10.5" customHeight="1">
      <c r="B93" s="110"/>
      <c r="C93" s="110" t="s">
        <v>136</v>
      </c>
      <c r="E93" s="111">
        <f t="shared" si="16"/>
        <v>9</v>
      </c>
      <c r="F93" s="112">
        <v>6</v>
      </c>
      <c r="G93" s="112">
        <v>0</v>
      </c>
      <c r="H93" s="112">
        <v>2</v>
      </c>
      <c r="I93" s="112">
        <v>1</v>
      </c>
      <c r="J93" s="112">
        <v>1</v>
      </c>
      <c r="K93" s="112">
        <v>4</v>
      </c>
      <c r="L93" s="124">
        <f t="shared" si="18"/>
        <v>6980</v>
      </c>
      <c r="M93" s="112">
        <v>6579</v>
      </c>
      <c r="N93" s="112">
        <v>0</v>
      </c>
      <c r="O93" s="112">
        <v>401</v>
      </c>
      <c r="P93" s="112">
        <v>0</v>
      </c>
      <c r="R93" s="114"/>
    </row>
    <row r="94" spans="2:19" s="109" customFormat="1" ht="10.5" customHeight="1">
      <c r="B94" s="110"/>
      <c r="C94" s="110" t="s">
        <v>137</v>
      </c>
      <c r="E94" s="111">
        <f t="shared" si="16"/>
        <v>2</v>
      </c>
      <c r="F94" s="112">
        <v>1</v>
      </c>
      <c r="G94" s="112">
        <v>0</v>
      </c>
      <c r="H94" s="112">
        <v>0</v>
      </c>
      <c r="I94" s="112">
        <v>1</v>
      </c>
      <c r="J94" s="112">
        <v>0</v>
      </c>
      <c r="K94" s="112">
        <v>0</v>
      </c>
      <c r="L94" s="124">
        <f t="shared" si="18"/>
        <v>5172</v>
      </c>
      <c r="M94" s="112">
        <v>5172</v>
      </c>
      <c r="N94" s="112">
        <v>0</v>
      </c>
      <c r="O94" s="112">
        <v>0</v>
      </c>
      <c r="P94" s="112">
        <v>0</v>
      </c>
      <c r="R94" s="114"/>
      <c r="S94" s="109" t="s">
        <v>86</v>
      </c>
    </row>
    <row r="95" spans="2:18" s="109" customFormat="1" ht="10.5" customHeight="1">
      <c r="B95" s="110"/>
      <c r="C95" s="110" t="s">
        <v>138</v>
      </c>
      <c r="E95" s="111">
        <f t="shared" si="16"/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24">
        <f t="shared" si="18"/>
        <v>0</v>
      </c>
      <c r="M95" s="112">
        <v>0</v>
      </c>
      <c r="N95" s="112">
        <v>0</v>
      </c>
      <c r="O95" s="112">
        <v>0</v>
      </c>
      <c r="P95" s="112">
        <v>0</v>
      </c>
      <c r="R95" s="114"/>
    </row>
    <row r="96" spans="2:18" s="91" customFormat="1" ht="10.5" customHeight="1">
      <c r="B96" s="110"/>
      <c r="C96" s="110"/>
      <c r="E96" s="111"/>
      <c r="F96" s="112"/>
      <c r="G96" s="112"/>
      <c r="H96" s="112"/>
      <c r="I96" s="112"/>
      <c r="J96" s="112"/>
      <c r="K96" s="112"/>
      <c r="L96" s="124"/>
      <c r="M96" s="112"/>
      <c r="N96" s="112"/>
      <c r="O96" s="112"/>
      <c r="P96" s="112"/>
      <c r="R96" s="107"/>
    </row>
    <row r="97" spans="2:18" s="101" customFormat="1" ht="10.5" customHeight="1">
      <c r="B97" s="102" t="s">
        <v>139</v>
      </c>
      <c r="C97" s="102"/>
      <c r="E97" s="115">
        <f t="shared" si="16"/>
        <v>7</v>
      </c>
      <c r="F97" s="105">
        <f aca="true" t="shared" si="20" ref="F97:K97">SUM(F98:F99)</f>
        <v>4</v>
      </c>
      <c r="G97" s="105">
        <f t="shared" si="20"/>
        <v>0</v>
      </c>
      <c r="H97" s="105">
        <f t="shared" si="20"/>
        <v>1</v>
      </c>
      <c r="I97" s="105">
        <f t="shared" si="20"/>
        <v>2</v>
      </c>
      <c r="J97" s="105">
        <f t="shared" si="20"/>
        <v>0</v>
      </c>
      <c r="K97" s="105">
        <f t="shared" si="20"/>
        <v>1</v>
      </c>
      <c r="L97" s="121">
        <f t="shared" si="18"/>
        <v>36402</v>
      </c>
      <c r="M97" s="105">
        <f>SUM(M98:M99)</f>
        <v>34709</v>
      </c>
      <c r="N97" s="105">
        <f>SUM(N98:N99)</f>
        <v>0</v>
      </c>
      <c r="O97" s="105">
        <f>SUM(O98:O99)</f>
        <v>193</v>
      </c>
      <c r="P97" s="105">
        <f>SUM(P98:P99)</f>
        <v>1500</v>
      </c>
      <c r="R97" s="114"/>
    </row>
    <row r="98" spans="2:18" s="109" customFormat="1" ht="10.5" customHeight="1">
      <c r="B98" s="110"/>
      <c r="C98" s="110" t="s">
        <v>140</v>
      </c>
      <c r="E98" s="111">
        <f t="shared" si="16"/>
        <v>7</v>
      </c>
      <c r="F98" s="112">
        <v>4</v>
      </c>
      <c r="G98" s="112">
        <v>0</v>
      </c>
      <c r="H98" s="112">
        <v>1</v>
      </c>
      <c r="I98" s="112">
        <v>2</v>
      </c>
      <c r="J98" s="112">
        <v>0</v>
      </c>
      <c r="K98" s="112">
        <v>1</v>
      </c>
      <c r="L98" s="124">
        <f t="shared" si="18"/>
        <v>36402</v>
      </c>
      <c r="M98" s="112">
        <v>34709</v>
      </c>
      <c r="N98" s="112">
        <v>0</v>
      </c>
      <c r="O98" s="112">
        <v>193</v>
      </c>
      <c r="P98" s="112">
        <v>1500</v>
      </c>
      <c r="R98" s="114"/>
    </row>
    <row r="99" spans="2:18" s="109" customFormat="1" ht="10.5" customHeight="1">
      <c r="B99" s="110"/>
      <c r="C99" s="110" t="s">
        <v>141</v>
      </c>
      <c r="E99" s="111">
        <f t="shared" si="16"/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24">
        <f t="shared" si="18"/>
        <v>0</v>
      </c>
      <c r="M99" s="112">
        <v>0</v>
      </c>
      <c r="N99" s="112">
        <v>0</v>
      </c>
      <c r="O99" s="112">
        <v>0</v>
      </c>
      <c r="P99" s="112">
        <v>0</v>
      </c>
      <c r="R99" s="114"/>
    </row>
    <row r="100" spans="2:18" s="91" customFormat="1" ht="10.5" customHeight="1">
      <c r="B100" s="110"/>
      <c r="C100" s="110"/>
      <c r="E100" s="111"/>
      <c r="F100" s="112"/>
      <c r="G100" s="112"/>
      <c r="H100" s="112"/>
      <c r="I100" s="112"/>
      <c r="J100" s="112"/>
      <c r="K100" s="112"/>
      <c r="L100" s="124"/>
      <c r="M100" s="112"/>
      <c r="N100" s="112"/>
      <c r="O100" s="112"/>
      <c r="P100" s="112"/>
      <c r="R100" s="107"/>
    </row>
    <row r="101" spans="2:18" s="101" customFormat="1" ht="10.5" customHeight="1">
      <c r="B101" s="102" t="s">
        <v>142</v>
      </c>
      <c r="C101" s="102"/>
      <c r="E101" s="115">
        <f t="shared" si="16"/>
        <v>1</v>
      </c>
      <c r="F101" s="105">
        <f>SUM(F102)</f>
        <v>0</v>
      </c>
      <c r="G101" s="105">
        <f>SUM(G102)</f>
        <v>0</v>
      </c>
      <c r="H101" s="105">
        <f>SUM(H102)</f>
        <v>0</v>
      </c>
      <c r="I101" s="105">
        <f>SUM(I102)</f>
        <v>1</v>
      </c>
      <c r="J101" s="105">
        <f>SUM(J102)</f>
        <v>0</v>
      </c>
      <c r="K101" s="105">
        <f>SUM(K102:K103)</f>
        <v>0</v>
      </c>
      <c r="L101" s="121">
        <f t="shared" si="18"/>
        <v>10</v>
      </c>
      <c r="M101" s="105">
        <f>SUM(M102)</f>
        <v>0</v>
      </c>
      <c r="N101" s="105">
        <f>SUM(N102)</f>
        <v>0</v>
      </c>
      <c r="O101" s="105">
        <f>SUM(O102)</f>
        <v>0</v>
      </c>
      <c r="P101" s="105">
        <f>SUM(P102)</f>
        <v>10</v>
      </c>
      <c r="R101" s="107"/>
    </row>
    <row r="102" spans="2:18" s="109" customFormat="1" ht="10.5" customHeight="1">
      <c r="B102" s="110"/>
      <c r="C102" s="110" t="s">
        <v>143</v>
      </c>
      <c r="E102" s="111">
        <f t="shared" si="16"/>
        <v>1</v>
      </c>
      <c r="F102" s="112">
        <v>0</v>
      </c>
      <c r="G102" s="112">
        <v>0</v>
      </c>
      <c r="H102" s="112">
        <v>0</v>
      </c>
      <c r="I102" s="112">
        <v>1</v>
      </c>
      <c r="J102" s="112">
        <v>0</v>
      </c>
      <c r="K102" s="112">
        <v>0</v>
      </c>
      <c r="L102" s="124">
        <f t="shared" si="18"/>
        <v>10</v>
      </c>
      <c r="M102" s="112">
        <v>0</v>
      </c>
      <c r="N102" s="112">
        <v>0</v>
      </c>
      <c r="O102" s="112">
        <v>0</v>
      </c>
      <c r="P102" s="112">
        <v>10</v>
      </c>
      <c r="R102" s="113"/>
    </row>
    <row r="103" spans="2:18" s="91" customFormat="1" ht="10.5" customHeight="1">
      <c r="B103" s="110"/>
      <c r="C103" s="110"/>
      <c r="E103" s="111"/>
      <c r="F103" s="112"/>
      <c r="G103" s="112"/>
      <c r="H103" s="112"/>
      <c r="I103" s="112"/>
      <c r="J103" s="112"/>
      <c r="K103" s="112"/>
      <c r="L103" s="124"/>
      <c r="M103" s="112"/>
      <c r="N103" s="112"/>
      <c r="O103" s="112"/>
      <c r="P103" s="112"/>
      <c r="R103" s="107"/>
    </row>
    <row r="104" spans="2:18" s="101" customFormat="1" ht="10.5" customHeight="1">
      <c r="B104" s="102" t="s">
        <v>144</v>
      </c>
      <c r="C104" s="102"/>
      <c r="E104" s="115">
        <f t="shared" si="16"/>
        <v>29</v>
      </c>
      <c r="F104" s="105">
        <f aca="true" t="shared" si="21" ref="F104:K104">SUM(F105:F115)</f>
        <v>15</v>
      </c>
      <c r="G104" s="105">
        <f t="shared" si="21"/>
        <v>0</v>
      </c>
      <c r="H104" s="105">
        <f t="shared" si="21"/>
        <v>3</v>
      </c>
      <c r="I104" s="105">
        <f t="shared" si="21"/>
        <v>11</v>
      </c>
      <c r="J104" s="105">
        <f t="shared" si="21"/>
        <v>1</v>
      </c>
      <c r="K104" s="105">
        <f t="shared" si="21"/>
        <v>6</v>
      </c>
      <c r="L104" s="121">
        <f t="shared" si="18"/>
        <v>50333</v>
      </c>
      <c r="M104" s="105">
        <f>SUM(M105:M115)</f>
        <v>49093</v>
      </c>
      <c r="N104" s="105">
        <f>SUM(N105:N115)</f>
        <v>0</v>
      </c>
      <c r="O104" s="105">
        <f>SUM(O105:O115)</f>
        <v>940</v>
      </c>
      <c r="P104" s="105">
        <f>SUM(P105:P115)</f>
        <v>300</v>
      </c>
      <c r="R104" s="107"/>
    </row>
    <row r="105" spans="2:18" s="109" customFormat="1" ht="10.5" customHeight="1">
      <c r="B105" s="110"/>
      <c r="C105" s="110" t="s">
        <v>145</v>
      </c>
      <c r="E105" s="111">
        <f t="shared" si="16"/>
        <v>3</v>
      </c>
      <c r="F105" s="112">
        <v>1</v>
      </c>
      <c r="G105" s="112">
        <v>0</v>
      </c>
      <c r="H105" s="112">
        <v>0</v>
      </c>
      <c r="I105" s="112">
        <v>2</v>
      </c>
      <c r="J105" s="112">
        <v>0</v>
      </c>
      <c r="K105" s="112">
        <v>0</v>
      </c>
      <c r="L105" s="124">
        <f t="shared" si="18"/>
        <v>220</v>
      </c>
      <c r="M105" s="112">
        <v>220</v>
      </c>
      <c r="N105" s="112">
        <v>0</v>
      </c>
      <c r="O105" s="112">
        <v>0</v>
      </c>
      <c r="P105" s="112">
        <v>0</v>
      </c>
      <c r="R105" s="113"/>
    </row>
    <row r="106" spans="2:18" s="109" customFormat="1" ht="10.5" customHeight="1">
      <c r="B106" s="110"/>
      <c r="C106" s="110" t="s">
        <v>146</v>
      </c>
      <c r="E106" s="111">
        <f t="shared" si="16"/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24">
        <f t="shared" si="18"/>
        <v>0</v>
      </c>
      <c r="M106" s="112">
        <v>0</v>
      </c>
      <c r="N106" s="112">
        <v>0</v>
      </c>
      <c r="O106" s="112">
        <v>0</v>
      </c>
      <c r="P106" s="112">
        <v>0</v>
      </c>
      <c r="R106" s="114"/>
    </row>
    <row r="107" spans="2:18" s="109" customFormat="1" ht="10.5" customHeight="1">
      <c r="B107" s="110"/>
      <c r="C107" s="110" t="s">
        <v>147</v>
      </c>
      <c r="E107" s="111">
        <f t="shared" si="16"/>
        <v>5</v>
      </c>
      <c r="F107" s="112">
        <v>4</v>
      </c>
      <c r="G107" s="112">
        <v>0</v>
      </c>
      <c r="H107" s="112">
        <v>1</v>
      </c>
      <c r="I107" s="112">
        <v>0</v>
      </c>
      <c r="J107" s="112">
        <v>0</v>
      </c>
      <c r="K107" s="112">
        <v>1</v>
      </c>
      <c r="L107" s="124">
        <f t="shared" si="18"/>
        <v>8392</v>
      </c>
      <c r="M107" s="112">
        <v>8192</v>
      </c>
      <c r="N107" s="112">
        <v>0</v>
      </c>
      <c r="O107" s="112">
        <v>0</v>
      </c>
      <c r="P107" s="112">
        <v>200</v>
      </c>
      <c r="R107" s="114"/>
    </row>
    <row r="108" spans="2:18" s="109" customFormat="1" ht="10.5" customHeight="1">
      <c r="B108" s="110"/>
      <c r="C108" s="110" t="s">
        <v>148</v>
      </c>
      <c r="E108" s="111">
        <f t="shared" si="16"/>
        <v>5</v>
      </c>
      <c r="F108" s="112">
        <v>4</v>
      </c>
      <c r="G108" s="112">
        <v>0</v>
      </c>
      <c r="H108" s="112">
        <v>1</v>
      </c>
      <c r="I108" s="112">
        <v>0</v>
      </c>
      <c r="J108" s="112">
        <v>0</v>
      </c>
      <c r="K108" s="112">
        <v>1</v>
      </c>
      <c r="L108" s="124">
        <f t="shared" si="18"/>
        <v>781</v>
      </c>
      <c r="M108" s="112">
        <v>681</v>
      </c>
      <c r="N108" s="112">
        <v>0</v>
      </c>
      <c r="O108" s="112">
        <v>100</v>
      </c>
      <c r="P108" s="112">
        <v>0</v>
      </c>
      <c r="R108" s="113"/>
    </row>
    <row r="109" spans="2:18" s="109" customFormat="1" ht="10.5" customHeight="1">
      <c r="B109" s="110"/>
      <c r="C109" s="110" t="s">
        <v>149</v>
      </c>
      <c r="E109" s="111">
        <f t="shared" si="16"/>
        <v>4</v>
      </c>
      <c r="F109" s="112">
        <v>1</v>
      </c>
      <c r="G109" s="112">
        <v>0</v>
      </c>
      <c r="H109" s="112">
        <v>0</v>
      </c>
      <c r="I109" s="112">
        <v>3</v>
      </c>
      <c r="J109" s="112">
        <v>0</v>
      </c>
      <c r="K109" s="112">
        <v>0</v>
      </c>
      <c r="L109" s="124">
        <f t="shared" si="18"/>
        <v>12009</v>
      </c>
      <c r="M109" s="112">
        <v>11909</v>
      </c>
      <c r="N109" s="112">
        <v>0</v>
      </c>
      <c r="O109" s="112">
        <v>0</v>
      </c>
      <c r="P109" s="112">
        <v>100</v>
      </c>
      <c r="R109" s="113"/>
    </row>
    <row r="110" spans="2:18" s="109" customFormat="1" ht="10.5" customHeight="1">
      <c r="B110" s="110"/>
      <c r="C110" s="110" t="s">
        <v>150</v>
      </c>
      <c r="E110" s="111">
        <f t="shared" si="16"/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24">
        <f t="shared" si="18"/>
        <v>0</v>
      </c>
      <c r="M110" s="112">
        <v>0</v>
      </c>
      <c r="N110" s="112">
        <v>0</v>
      </c>
      <c r="O110" s="112">
        <v>0</v>
      </c>
      <c r="P110" s="112">
        <v>0</v>
      </c>
      <c r="R110" s="113"/>
    </row>
    <row r="111" spans="2:18" s="109" customFormat="1" ht="10.5" customHeight="1">
      <c r="B111" s="110"/>
      <c r="C111" s="110" t="s">
        <v>151</v>
      </c>
      <c r="E111" s="111">
        <f t="shared" si="16"/>
        <v>2</v>
      </c>
      <c r="F111" s="112">
        <v>0</v>
      </c>
      <c r="G111" s="112">
        <v>0</v>
      </c>
      <c r="H111" s="112">
        <v>0</v>
      </c>
      <c r="I111" s="112">
        <v>2</v>
      </c>
      <c r="J111" s="112">
        <v>0</v>
      </c>
      <c r="K111" s="112">
        <v>0</v>
      </c>
      <c r="L111" s="124">
        <f t="shared" si="18"/>
        <v>0</v>
      </c>
      <c r="M111" s="112">
        <v>0</v>
      </c>
      <c r="N111" s="112">
        <v>0</v>
      </c>
      <c r="O111" s="112">
        <v>0</v>
      </c>
      <c r="P111" s="112">
        <v>0</v>
      </c>
      <c r="R111" s="114"/>
    </row>
    <row r="112" spans="2:18" s="109" customFormat="1" ht="10.5" customHeight="1">
      <c r="B112" s="110"/>
      <c r="C112" s="110" t="s">
        <v>152</v>
      </c>
      <c r="E112" s="111">
        <f t="shared" si="16"/>
        <v>3</v>
      </c>
      <c r="F112" s="112">
        <v>1</v>
      </c>
      <c r="G112" s="112">
        <v>0</v>
      </c>
      <c r="H112" s="112">
        <v>0</v>
      </c>
      <c r="I112" s="112">
        <v>2</v>
      </c>
      <c r="J112" s="112">
        <v>1</v>
      </c>
      <c r="K112" s="112">
        <v>1</v>
      </c>
      <c r="L112" s="124">
        <f t="shared" si="18"/>
        <v>2049</v>
      </c>
      <c r="M112" s="112">
        <v>2049</v>
      </c>
      <c r="N112" s="112">
        <v>0</v>
      </c>
      <c r="O112" s="112">
        <v>0</v>
      </c>
      <c r="P112" s="112">
        <v>0</v>
      </c>
      <c r="R112" s="113"/>
    </row>
    <row r="113" spans="2:18" s="109" customFormat="1" ht="10.5" customHeight="1">
      <c r="B113" s="110"/>
      <c r="C113" s="110" t="s">
        <v>153</v>
      </c>
      <c r="E113" s="111">
        <f t="shared" si="16"/>
        <v>2</v>
      </c>
      <c r="F113" s="112">
        <v>2</v>
      </c>
      <c r="G113" s="112">
        <v>0</v>
      </c>
      <c r="H113" s="112">
        <v>0</v>
      </c>
      <c r="I113" s="112">
        <v>0</v>
      </c>
      <c r="J113" s="112">
        <v>0</v>
      </c>
      <c r="K113" s="112">
        <v>2</v>
      </c>
      <c r="L113" s="124">
        <f t="shared" si="18"/>
        <v>11347</v>
      </c>
      <c r="M113" s="112">
        <v>11347</v>
      </c>
      <c r="N113" s="112">
        <v>0</v>
      </c>
      <c r="O113" s="112">
        <v>0</v>
      </c>
      <c r="P113" s="112">
        <v>0</v>
      </c>
      <c r="R113" s="114"/>
    </row>
    <row r="114" spans="2:18" s="109" customFormat="1" ht="10.5" customHeight="1">
      <c r="B114" s="110"/>
      <c r="C114" s="110" t="s">
        <v>154</v>
      </c>
      <c r="E114" s="111">
        <f t="shared" si="16"/>
        <v>4</v>
      </c>
      <c r="F114" s="112">
        <v>1</v>
      </c>
      <c r="G114" s="112">
        <v>0</v>
      </c>
      <c r="H114" s="112">
        <v>1</v>
      </c>
      <c r="I114" s="112">
        <v>2</v>
      </c>
      <c r="J114" s="112">
        <v>0</v>
      </c>
      <c r="K114" s="112">
        <v>1</v>
      </c>
      <c r="L114" s="124">
        <f t="shared" si="18"/>
        <v>15529</v>
      </c>
      <c r="M114" s="112">
        <v>14689</v>
      </c>
      <c r="N114" s="112">
        <v>0</v>
      </c>
      <c r="O114" s="112">
        <v>840</v>
      </c>
      <c r="P114" s="112">
        <v>0</v>
      </c>
      <c r="R114" s="114"/>
    </row>
    <row r="115" spans="2:18" s="109" customFormat="1" ht="10.5" customHeight="1">
      <c r="B115" s="110"/>
      <c r="C115" s="110" t="s">
        <v>155</v>
      </c>
      <c r="E115" s="111">
        <f t="shared" si="16"/>
        <v>1</v>
      </c>
      <c r="F115" s="112">
        <v>1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24">
        <f t="shared" si="18"/>
        <v>6</v>
      </c>
      <c r="M115" s="112">
        <v>6</v>
      </c>
      <c r="N115" s="112">
        <v>0</v>
      </c>
      <c r="O115" s="112">
        <v>0</v>
      </c>
      <c r="P115" s="112">
        <v>0</v>
      </c>
      <c r="R115" s="114"/>
    </row>
    <row r="116" spans="2:18" s="91" customFormat="1" ht="10.5" customHeight="1">
      <c r="B116" s="110"/>
      <c r="C116" s="110"/>
      <c r="E116" s="111"/>
      <c r="F116" s="112"/>
      <c r="G116" s="112"/>
      <c r="H116" s="112"/>
      <c r="I116" s="112"/>
      <c r="J116" s="112"/>
      <c r="K116" s="112"/>
      <c r="L116" s="124"/>
      <c r="M116" s="112"/>
      <c r="N116" s="112"/>
      <c r="O116" s="112"/>
      <c r="P116" s="112"/>
      <c r="R116" s="107"/>
    </row>
    <row r="117" spans="2:18" s="101" customFormat="1" ht="10.5" customHeight="1">
      <c r="B117" s="102" t="s">
        <v>156</v>
      </c>
      <c r="C117" s="102"/>
      <c r="E117" s="115">
        <f t="shared" si="16"/>
        <v>13</v>
      </c>
      <c r="F117" s="105">
        <f aca="true" t="shared" si="22" ref="F117:K117">SUM(F118:F122)</f>
        <v>7</v>
      </c>
      <c r="G117" s="105">
        <f t="shared" si="22"/>
        <v>0</v>
      </c>
      <c r="H117" s="105">
        <f t="shared" si="22"/>
        <v>2</v>
      </c>
      <c r="I117" s="105">
        <f t="shared" si="22"/>
        <v>4</v>
      </c>
      <c r="J117" s="105">
        <f t="shared" si="22"/>
        <v>2</v>
      </c>
      <c r="K117" s="105">
        <f t="shared" si="22"/>
        <v>0</v>
      </c>
      <c r="L117" s="121">
        <f t="shared" si="18"/>
        <v>66935</v>
      </c>
      <c r="M117" s="105">
        <f>SUM(M118:M122)</f>
        <v>5647</v>
      </c>
      <c r="N117" s="105">
        <f>SUM(N118:N122)</f>
        <v>0</v>
      </c>
      <c r="O117" s="105">
        <f>SUM(O118:O122)</f>
        <v>15752</v>
      </c>
      <c r="P117" s="105">
        <f>SUM(P118:P122)</f>
        <v>45536</v>
      </c>
      <c r="R117" s="107"/>
    </row>
    <row r="118" spans="2:18" s="109" customFormat="1" ht="10.5" customHeight="1">
      <c r="B118" s="110"/>
      <c r="C118" s="110" t="s">
        <v>157</v>
      </c>
      <c r="E118" s="111">
        <f t="shared" si="16"/>
        <v>2</v>
      </c>
      <c r="F118" s="112">
        <v>1</v>
      </c>
      <c r="G118" s="112">
        <v>0</v>
      </c>
      <c r="H118" s="112">
        <v>0</v>
      </c>
      <c r="I118" s="112">
        <v>1</v>
      </c>
      <c r="J118" s="112">
        <v>0</v>
      </c>
      <c r="K118" s="112">
        <v>0</v>
      </c>
      <c r="L118" s="124">
        <f t="shared" si="18"/>
        <v>258</v>
      </c>
      <c r="M118" s="112">
        <v>258</v>
      </c>
      <c r="N118" s="112">
        <v>0</v>
      </c>
      <c r="O118" s="112">
        <v>0</v>
      </c>
      <c r="P118" s="112">
        <v>0</v>
      </c>
      <c r="R118" s="114"/>
    </row>
    <row r="119" spans="2:18" s="109" customFormat="1" ht="10.5" customHeight="1">
      <c r="B119" s="110"/>
      <c r="C119" s="110" t="s">
        <v>158</v>
      </c>
      <c r="E119" s="111">
        <f t="shared" si="16"/>
        <v>2</v>
      </c>
      <c r="F119" s="112">
        <v>1</v>
      </c>
      <c r="G119" s="112">
        <v>0</v>
      </c>
      <c r="H119" s="112">
        <v>0</v>
      </c>
      <c r="I119" s="112">
        <v>1</v>
      </c>
      <c r="J119" s="112">
        <v>0</v>
      </c>
      <c r="K119" s="112">
        <v>0</v>
      </c>
      <c r="L119" s="124">
        <f t="shared" si="18"/>
        <v>598</v>
      </c>
      <c r="M119" s="112">
        <v>598</v>
      </c>
      <c r="N119" s="112">
        <v>0</v>
      </c>
      <c r="O119" s="112">
        <v>0</v>
      </c>
      <c r="P119" s="112">
        <v>0</v>
      </c>
      <c r="R119" s="114"/>
    </row>
    <row r="120" spans="2:18" s="109" customFormat="1" ht="10.5" customHeight="1">
      <c r="B120" s="110"/>
      <c r="C120" s="110" t="s">
        <v>159</v>
      </c>
      <c r="E120" s="111">
        <f t="shared" si="16"/>
        <v>5</v>
      </c>
      <c r="F120" s="112">
        <v>3</v>
      </c>
      <c r="G120" s="112">
        <v>0</v>
      </c>
      <c r="H120" s="112">
        <v>1</v>
      </c>
      <c r="I120" s="112">
        <v>1</v>
      </c>
      <c r="J120" s="112">
        <v>2</v>
      </c>
      <c r="K120" s="112">
        <v>0</v>
      </c>
      <c r="L120" s="124">
        <f t="shared" si="18"/>
        <v>59647</v>
      </c>
      <c r="M120" s="112">
        <v>2482</v>
      </c>
      <c r="N120" s="112">
        <v>0</v>
      </c>
      <c r="O120" s="112">
        <v>11631</v>
      </c>
      <c r="P120" s="112">
        <v>45534</v>
      </c>
      <c r="R120" s="113"/>
    </row>
    <row r="121" spans="2:18" s="109" customFormat="1" ht="10.5" customHeight="1">
      <c r="B121" s="110"/>
      <c r="C121" s="110" t="s">
        <v>160</v>
      </c>
      <c r="E121" s="111">
        <f t="shared" si="16"/>
        <v>4</v>
      </c>
      <c r="F121" s="112">
        <v>2</v>
      </c>
      <c r="G121" s="112">
        <v>0</v>
      </c>
      <c r="H121" s="112">
        <v>1</v>
      </c>
      <c r="I121" s="112">
        <v>1</v>
      </c>
      <c r="J121" s="112">
        <v>0</v>
      </c>
      <c r="K121" s="112">
        <v>0</v>
      </c>
      <c r="L121" s="124">
        <f t="shared" si="18"/>
        <v>6432</v>
      </c>
      <c r="M121" s="112">
        <v>2309</v>
      </c>
      <c r="N121" s="112">
        <v>0</v>
      </c>
      <c r="O121" s="112">
        <v>4121</v>
      </c>
      <c r="P121" s="112">
        <v>2</v>
      </c>
      <c r="R121" s="114"/>
    </row>
    <row r="122" spans="2:18" s="109" customFormat="1" ht="10.5" customHeight="1">
      <c r="B122" s="110"/>
      <c r="C122" s="110" t="s">
        <v>161</v>
      </c>
      <c r="E122" s="111">
        <f t="shared" si="16"/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24">
        <f t="shared" si="18"/>
        <v>0</v>
      </c>
      <c r="M122" s="112">
        <v>0</v>
      </c>
      <c r="N122" s="112">
        <v>0</v>
      </c>
      <c r="O122" s="112">
        <v>0</v>
      </c>
      <c r="P122" s="112">
        <v>0</v>
      </c>
      <c r="R122" s="113"/>
    </row>
    <row r="123" spans="2:18" s="91" customFormat="1" ht="10.5" customHeight="1">
      <c r="B123" s="110"/>
      <c r="C123" s="110"/>
      <c r="E123" s="111"/>
      <c r="F123" s="112"/>
      <c r="G123" s="112"/>
      <c r="H123" s="112"/>
      <c r="I123" s="112"/>
      <c r="J123" s="112"/>
      <c r="K123" s="112"/>
      <c r="L123" s="124"/>
      <c r="M123" s="112"/>
      <c r="N123" s="112"/>
      <c r="O123" s="112"/>
      <c r="P123" s="112"/>
      <c r="R123" s="107"/>
    </row>
    <row r="124" spans="2:18" s="101" customFormat="1" ht="10.5" customHeight="1">
      <c r="B124" s="102" t="s">
        <v>162</v>
      </c>
      <c r="C124" s="102"/>
      <c r="E124" s="115">
        <f t="shared" si="16"/>
        <v>7</v>
      </c>
      <c r="F124" s="105">
        <f aca="true" t="shared" si="23" ref="F124:K124">SUM(F125:F132)</f>
        <v>5</v>
      </c>
      <c r="G124" s="105">
        <f t="shared" si="23"/>
        <v>0</v>
      </c>
      <c r="H124" s="105">
        <f t="shared" si="23"/>
        <v>2</v>
      </c>
      <c r="I124" s="105">
        <f t="shared" si="23"/>
        <v>0</v>
      </c>
      <c r="J124" s="105">
        <f t="shared" si="23"/>
        <v>0</v>
      </c>
      <c r="K124" s="105">
        <f t="shared" si="23"/>
        <v>3</v>
      </c>
      <c r="L124" s="121">
        <f t="shared" si="18"/>
        <v>2489</v>
      </c>
      <c r="M124" s="105">
        <f>SUM(M125:M132)</f>
        <v>1270</v>
      </c>
      <c r="N124" s="105">
        <f>SUM(N125:N132)</f>
        <v>0</v>
      </c>
      <c r="O124" s="105">
        <f>SUM(O125:O132)</f>
        <v>822</v>
      </c>
      <c r="P124" s="105">
        <f>SUM(P125:P132)</f>
        <v>397</v>
      </c>
      <c r="R124" s="107"/>
    </row>
    <row r="125" spans="2:18" s="109" customFormat="1" ht="10.5" customHeight="1">
      <c r="B125" s="110"/>
      <c r="C125" s="110" t="s">
        <v>163</v>
      </c>
      <c r="E125" s="111">
        <f t="shared" si="16"/>
        <v>2</v>
      </c>
      <c r="F125" s="112">
        <v>2</v>
      </c>
      <c r="G125" s="112">
        <v>0</v>
      </c>
      <c r="H125" s="112">
        <v>0</v>
      </c>
      <c r="I125" s="112">
        <v>0</v>
      </c>
      <c r="J125" s="112">
        <v>0</v>
      </c>
      <c r="K125" s="112">
        <v>1</v>
      </c>
      <c r="L125" s="124">
        <f t="shared" si="18"/>
        <v>755</v>
      </c>
      <c r="M125" s="112">
        <v>700</v>
      </c>
      <c r="N125" s="112">
        <v>0</v>
      </c>
      <c r="O125" s="112">
        <v>0</v>
      </c>
      <c r="P125" s="112">
        <v>55</v>
      </c>
      <c r="R125" s="113"/>
    </row>
    <row r="126" spans="2:18" s="109" customFormat="1" ht="10.5" customHeight="1">
      <c r="B126" s="110"/>
      <c r="C126" s="110" t="s">
        <v>164</v>
      </c>
      <c r="E126" s="111">
        <f t="shared" si="16"/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24">
        <f t="shared" si="18"/>
        <v>0</v>
      </c>
      <c r="M126" s="112">
        <v>0</v>
      </c>
      <c r="N126" s="112">
        <v>0</v>
      </c>
      <c r="O126" s="112">
        <v>0</v>
      </c>
      <c r="P126" s="112">
        <v>0</v>
      </c>
      <c r="R126" s="113"/>
    </row>
    <row r="127" spans="2:18" s="109" customFormat="1" ht="10.5" customHeight="1">
      <c r="B127" s="110"/>
      <c r="C127" s="110" t="s">
        <v>165</v>
      </c>
      <c r="E127" s="111">
        <f t="shared" si="16"/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24">
        <f t="shared" si="18"/>
        <v>0</v>
      </c>
      <c r="M127" s="112" t="s">
        <v>166</v>
      </c>
      <c r="N127" s="112">
        <v>0</v>
      </c>
      <c r="O127" s="112">
        <v>0</v>
      </c>
      <c r="P127" s="112">
        <v>0</v>
      </c>
      <c r="R127" s="114"/>
    </row>
    <row r="128" spans="2:18" s="109" customFormat="1" ht="10.5" customHeight="1">
      <c r="B128" s="110"/>
      <c r="C128" s="110" t="s">
        <v>167</v>
      </c>
      <c r="E128" s="111">
        <f t="shared" si="16"/>
        <v>2</v>
      </c>
      <c r="F128" s="112">
        <v>1</v>
      </c>
      <c r="G128" s="112">
        <v>0</v>
      </c>
      <c r="H128" s="112">
        <v>1</v>
      </c>
      <c r="I128" s="112">
        <v>0</v>
      </c>
      <c r="J128" s="112">
        <v>0</v>
      </c>
      <c r="K128" s="112">
        <v>2</v>
      </c>
      <c r="L128" s="124">
        <f t="shared" si="18"/>
        <v>1204</v>
      </c>
      <c r="M128" s="112">
        <v>60</v>
      </c>
      <c r="N128" s="112">
        <v>0</v>
      </c>
      <c r="O128" s="112">
        <v>802</v>
      </c>
      <c r="P128" s="112">
        <v>342</v>
      </c>
      <c r="R128" s="114"/>
    </row>
    <row r="129" spans="2:18" s="109" customFormat="1" ht="10.5" customHeight="1">
      <c r="B129" s="110"/>
      <c r="C129" s="110" t="s">
        <v>168</v>
      </c>
      <c r="E129" s="111">
        <f t="shared" si="16"/>
        <v>1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24">
        <f t="shared" si="18"/>
        <v>20</v>
      </c>
      <c r="M129" s="112">
        <v>0</v>
      </c>
      <c r="N129" s="112">
        <v>0</v>
      </c>
      <c r="O129" s="112">
        <v>20</v>
      </c>
      <c r="P129" s="112">
        <v>0</v>
      </c>
      <c r="R129" s="114"/>
    </row>
    <row r="130" spans="2:18" s="109" customFormat="1" ht="10.5" customHeight="1">
      <c r="B130" s="110"/>
      <c r="C130" s="110" t="s">
        <v>169</v>
      </c>
      <c r="E130" s="111">
        <f t="shared" si="16"/>
        <v>1</v>
      </c>
      <c r="F130" s="112">
        <v>1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24">
        <f t="shared" si="18"/>
        <v>421</v>
      </c>
      <c r="M130" s="112">
        <v>421</v>
      </c>
      <c r="N130" s="112">
        <v>0</v>
      </c>
      <c r="O130" s="112">
        <v>0</v>
      </c>
      <c r="P130" s="112">
        <v>0</v>
      </c>
      <c r="R130" s="114"/>
    </row>
    <row r="131" spans="2:18" s="109" customFormat="1" ht="10.5" customHeight="1">
      <c r="B131" s="110"/>
      <c r="C131" s="110" t="s">
        <v>170</v>
      </c>
      <c r="E131" s="111">
        <f t="shared" si="16"/>
        <v>1</v>
      </c>
      <c r="F131" s="112">
        <v>1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24">
        <f t="shared" si="18"/>
        <v>89</v>
      </c>
      <c r="M131" s="112">
        <v>89</v>
      </c>
      <c r="N131" s="112">
        <v>0</v>
      </c>
      <c r="O131" s="112">
        <v>0</v>
      </c>
      <c r="P131" s="112">
        <v>0</v>
      </c>
      <c r="R131" s="114"/>
    </row>
    <row r="132" spans="2:18" s="109" customFormat="1" ht="10.5" customHeight="1">
      <c r="B132" s="110"/>
      <c r="C132" s="110" t="s">
        <v>171</v>
      </c>
      <c r="E132" s="111">
        <f t="shared" si="16"/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24">
        <f t="shared" si="18"/>
        <v>0</v>
      </c>
      <c r="M132" s="112">
        <v>0</v>
      </c>
      <c r="N132" s="112">
        <v>0</v>
      </c>
      <c r="O132" s="112">
        <v>0</v>
      </c>
      <c r="P132" s="112">
        <v>0</v>
      </c>
      <c r="R132" s="114"/>
    </row>
    <row r="133" spans="2:18" s="91" customFormat="1" ht="10.5" customHeight="1">
      <c r="B133" s="110"/>
      <c r="C133" s="110"/>
      <c r="E133" s="111"/>
      <c r="F133" s="112"/>
      <c r="G133" s="112"/>
      <c r="H133" s="112"/>
      <c r="I133" s="112"/>
      <c r="J133" s="112"/>
      <c r="K133" s="112"/>
      <c r="L133" s="124"/>
      <c r="M133" s="112"/>
      <c r="N133" s="112"/>
      <c r="O133" s="112"/>
      <c r="P133" s="112"/>
      <c r="R133" s="107"/>
    </row>
    <row r="134" spans="2:18" s="101" customFormat="1" ht="10.5" customHeight="1">
      <c r="B134" s="102" t="s">
        <v>172</v>
      </c>
      <c r="C134" s="102"/>
      <c r="E134" s="115">
        <f t="shared" si="16"/>
        <v>15</v>
      </c>
      <c r="F134" s="105">
        <f aca="true" t="shared" si="24" ref="F134:K134">SUM(F135:F140)</f>
        <v>7</v>
      </c>
      <c r="G134" s="105">
        <f t="shared" si="24"/>
        <v>1</v>
      </c>
      <c r="H134" s="105">
        <f t="shared" si="24"/>
        <v>5</v>
      </c>
      <c r="I134" s="105">
        <f t="shared" si="24"/>
        <v>2</v>
      </c>
      <c r="J134" s="105">
        <f t="shared" si="24"/>
        <v>1</v>
      </c>
      <c r="K134" s="105">
        <f t="shared" si="24"/>
        <v>3</v>
      </c>
      <c r="L134" s="121">
        <f t="shared" si="18"/>
        <v>32192</v>
      </c>
      <c r="M134" s="105">
        <f>SUM(M135:M140)</f>
        <v>22421</v>
      </c>
      <c r="N134" s="105">
        <f>SUM(N135:N140)</f>
        <v>512</v>
      </c>
      <c r="O134" s="105">
        <f>SUM(O135:O140)</f>
        <v>2917</v>
      </c>
      <c r="P134" s="105">
        <f>SUM(P135:P140)</f>
        <v>6342</v>
      </c>
      <c r="R134" s="107"/>
    </row>
    <row r="135" spans="2:18" s="109" customFormat="1" ht="10.5" customHeight="1">
      <c r="B135" s="110"/>
      <c r="C135" s="110" t="s">
        <v>173</v>
      </c>
      <c r="E135" s="111">
        <f t="shared" si="16"/>
        <v>5</v>
      </c>
      <c r="F135" s="112">
        <v>1</v>
      </c>
      <c r="G135" s="112">
        <v>0</v>
      </c>
      <c r="H135" s="112">
        <v>2</v>
      </c>
      <c r="I135" s="112">
        <v>2</v>
      </c>
      <c r="J135" s="112">
        <v>0</v>
      </c>
      <c r="K135" s="112">
        <v>0</v>
      </c>
      <c r="L135" s="124">
        <f t="shared" si="18"/>
        <v>1563</v>
      </c>
      <c r="M135" s="112">
        <v>338</v>
      </c>
      <c r="N135" s="112">
        <v>0</v>
      </c>
      <c r="O135" s="112">
        <v>1225</v>
      </c>
      <c r="P135" s="112">
        <v>0</v>
      </c>
      <c r="R135" s="114"/>
    </row>
    <row r="136" spans="2:18" s="109" customFormat="1" ht="10.5" customHeight="1">
      <c r="B136" s="110"/>
      <c r="C136" s="110" t="s">
        <v>174</v>
      </c>
      <c r="E136" s="111">
        <f t="shared" si="16"/>
        <v>3</v>
      </c>
      <c r="F136" s="112">
        <v>3</v>
      </c>
      <c r="G136" s="112">
        <v>0</v>
      </c>
      <c r="H136" s="112">
        <v>0</v>
      </c>
      <c r="I136" s="112">
        <v>0</v>
      </c>
      <c r="J136" s="112">
        <v>0</v>
      </c>
      <c r="K136" s="112">
        <v>1</v>
      </c>
      <c r="L136" s="124">
        <f t="shared" si="18"/>
        <v>19848</v>
      </c>
      <c r="M136" s="112">
        <v>13506</v>
      </c>
      <c r="N136" s="112">
        <v>0</v>
      </c>
      <c r="O136" s="112">
        <v>0</v>
      </c>
      <c r="P136" s="112">
        <v>6342</v>
      </c>
      <c r="R136" s="114"/>
    </row>
    <row r="137" spans="2:18" s="109" customFormat="1" ht="10.5" customHeight="1">
      <c r="B137" s="110"/>
      <c r="C137" s="110" t="s">
        <v>175</v>
      </c>
      <c r="E137" s="111">
        <f t="shared" si="16"/>
        <v>1</v>
      </c>
      <c r="F137" s="112">
        <v>1</v>
      </c>
      <c r="G137" s="112">
        <v>0</v>
      </c>
      <c r="H137" s="112">
        <v>0</v>
      </c>
      <c r="I137" s="112">
        <v>0</v>
      </c>
      <c r="J137" s="112">
        <v>0</v>
      </c>
      <c r="K137" s="112">
        <v>1</v>
      </c>
      <c r="L137" s="124">
        <f t="shared" si="18"/>
        <v>4</v>
      </c>
      <c r="M137" s="112">
        <v>4</v>
      </c>
      <c r="N137" s="112">
        <v>0</v>
      </c>
      <c r="O137" s="112">
        <v>0</v>
      </c>
      <c r="P137" s="112">
        <v>0</v>
      </c>
      <c r="R137" s="114"/>
    </row>
    <row r="138" spans="2:18" s="109" customFormat="1" ht="10.5" customHeight="1">
      <c r="B138" s="110"/>
      <c r="C138" s="110" t="s">
        <v>176</v>
      </c>
      <c r="E138" s="111">
        <f t="shared" si="16"/>
        <v>1</v>
      </c>
      <c r="F138" s="112">
        <v>0</v>
      </c>
      <c r="G138" s="112">
        <v>0</v>
      </c>
      <c r="H138" s="112">
        <v>1</v>
      </c>
      <c r="I138" s="112">
        <v>0</v>
      </c>
      <c r="J138" s="112">
        <v>1</v>
      </c>
      <c r="K138" s="112">
        <v>0</v>
      </c>
      <c r="L138" s="124">
        <f t="shared" si="18"/>
        <v>731</v>
      </c>
      <c r="M138" s="112">
        <v>0</v>
      </c>
      <c r="N138" s="112">
        <v>0</v>
      </c>
      <c r="O138" s="112">
        <v>731</v>
      </c>
      <c r="P138" s="112">
        <v>0</v>
      </c>
      <c r="R138" s="114"/>
    </row>
    <row r="139" spans="2:18" s="109" customFormat="1" ht="10.5" customHeight="1">
      <c r="B139" s="110"/>
      <c r="C139" s="110" t="s">
        <v>177</v>
      </c>
      <c r="E139" s="111">
        <f>SUM(F139:I139)</f>
        <v>2</v>
      </c>
      <c r="F139" s="112">
        <v>1</v>
      </c>
      <c r="G139" s="112">
        <v>1</v>
      </c>
      <c r="H139" s="112">
        <v>0</v>
      </c>
      <c r="I139" s="112">
        <v>0</v>
      </c>
      <c r="J139" s="112">
        <v>0</v>
      </c>
      <c r="K139" s="112">
        <v>1</v>
      </c>
      <c r="L139" s="124">
        <f t="shared" si="18"/>
        <v>6520</v>
      </c>
      <c r="M139" s="112">
        <v>6008</v>
      </c>
      <c r="N139" s="112">
        <v>512</v>
      </c>
      <c r="O139" s="112">
        <v>0</v>
      </c>
      <c r="P139" s="112">
        <v>0</v>
      </c>
      <c r="R139" s="113"/>
    </row>
    <row r="140" spans="2:18" s="109" customFormat="1" ht="10.5" customHeight="1">
      <c r="B140" s="110"/>
      <c r="C140" s="110" t="s">
        <v>178</v>
      </c>
      <c r="E140" s="111">
        <f>SUM(F140:I140)</f>
        <v>3</v>
      </c>
      <c r="F140" s="112">
        <v>1</v>
      </c>
      <c r="G140" s="112">
        <v>0</v>
      </c>
      <c r="H140" s="112">
        <v>2</v>
      </c>
      <c r="I140" s="112">
        <v>0</v>
      </c>
      <c r="J140" s="112">
        <v>0</v>
      </c>
      <c r="K140" s="112">
        <v>0</v>
      </c>
      <c r="L140" s="124">
        <f t="shared" si="18"/>
        <v>3526</v>
      </c>
      <c r="M140" s="112">
        <v>2565</v>
      </c>
      <c r="N140" s="112">
        <v>0</v>
      </c>
      <c r="O140" s="112">
        <v>961</v>
      </c>
      <c r="P140" s="112">
        <v>0</v>
      </c>
      <c r="R140" s="114"/>
    </row>
    <row r="141" spans="5:16" s="91" customFormat="1" ht="4.5" customHeight="1" thickBot="1">
      <c r="E141" s="125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7"/>
    </row>
    <row r="142" spans="1:16" s="91" customFormat="1" ht="11.25">
      <c r="A142" s="128"/>
      <c r="B142" s="128"/>
      <c r="C142" s="128" t="s">
        <v>179</v>
      </c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</sheetData>
  <sheetProtection/>
  <mergeCells count="24">
    <mergeCell ref="B97:C97"/>
    <mergeCell ref="B101:C101"/>
    <mergeCell ref="B104:C104"/>
    <mergeCell ref="B117:C117"/>
    <mergeCell ref="B124:C124"/>
    <mergeCell ref="B134:C134"/>
    <mergeCell ref="B49:C49"/>
    <mergeCell ref="B55:C55"/>
    <mergeCell ref="B65:C65"/>
    <mergeCell ref="B72:C72"/>
    <mergeCell ref="B79:C79"/>
    <mergeCell ref="B88:C88"/>
    <mergeCell ref="B8:C8"/>
    <mergeCell ref="B10:C10"/>
    <mergeCell ref="B30:C30"/>
    <mergeCell ref="B36:C36"/>
    <mergeCell ref="B41:C41"/>
    <mergeCell ref="B45:C45"/>
    <mergeCell ref="A3:D4"/>
    <mergeCell ref="E3:F3"/>
    <mergeCell ref="J3:J4"/>
    <mergeCell ref="K3:K4"/>
    <mergeCell ref="L3:M3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0.875" style="1" customWidth="1"/>
    <col min="2" max="2" width="17.25390625" style="1" customWidth="1"/>
    <col min="3" max="3" width="0.74609375" style="1" customWidth="1"/>
    <col min="4" max="10" width="9.125" style="1" customWidth="1"/>
    <col min="11" max="19" width="9.00390625" style="1" customWidth="1"/>
    <col min="20" max="20" width="6.125" style="1" customWidth="1"/>
    <col min="21" max="16384" width="9.00390625" style="1" customWidth="1"/>
  </cols>
  <sheetData>
    <row r="1" ht="17.25">
      <c r="D1" s="81" t="s">
        <v>180</v>
      </c>
    </row>
    <row r="2" ht="13.5" customHeight="1" thickBot="1">
      <c r="A2" s="82" t="s">
        <v>181</v>
      </c>
    </row>
    <row r="3" spans="1:10" ht="20.25" customHeight="1" thickTop="1">
      <c r="A3" s="129" t="s">
        <v>19</v>
      </c>
      <c r="B3" s="129"/>
      <c r="C3" s="129"/>
      <c r="D3" s="130" t="s">
        <v>182</v>
      </c>
      <c r="E3" s="131"/>
      <c r="F3" s="132"/>
      <c r="G3" s="130" t="s">
        <v>183</v>
      </c>
      <c r="H3" s="131"/>
      <c r="I3" s="132"/>
      <c r="J3" s="133" t="s">
        <v>184</v>
      </c>
    </row>
    <row r="4" spans="1:10" ht="20.25" customHeight="1">
      <c r="A4" s="134"/>
      <c r="B4" s="134"/>
      <c r="C4" s="134"/>
      <c r="D4" s="135" t="s">
        <v>185</v>
      </c>
      <c r="E4" s="136" t="s">
        <v>186</v>
      </c>
      <c r="F4" s="136" t="s">
        <v>187</v>
      </c>
      <c r="G4" s="136" t="s">
        <v>185</v>
      </c>
      <c r="H4" s="136" t="s">
        <v>186</v>
      </c>
      <c r="I4" s="136" t="s">
        <v>187</v>
      </c>
      <c r="J4" s="137"/>
    </row>
    <row r="5" ht="5.25" customHeight="1">
      <c r="D5" s="138"/>
    </row>
    <row r="6" spans="2:10" ht="16.5" customHeight="1">
      <c r="B6" s="139" t="s">
        <v>188</v>
      </c>
      <c r="C6" s="140"/>
      <c r="D6" s="141">
        <v>4</v>
      </c>
      <c r="E6" s="141">
        <v>91</v>
      </c>
      <c r="F6" s="142">
        <f>E6/$E$19*100</f>
        <v>8.183453237410072</v>
      </c>
      <c r="G6" s="141">
        <v>1</v>
      </c>
      <c r="H6" s="141">
        <v>102</v>
      </c>
      <c r="I6" s="142">
        <f aca="true" t="shared" si="0" ref="I6:I18">H6/$H$19*100</f>
        <v>10.828025477707007</v>
      </c>
      <c r="J6" s="143">
        <f aca="true" t="shared" si="1" ref="J6:J19">H6-E6</f>
        <v>11</v>
      </c>
    </row>
    <row r="7" spans="2:17" ht="16.5" customHeight="1">
      <c r="B7" s="139" t="s">
        <v>189</v>
      </c>
      <c r="C7" s="140"/>
      <c r="D7" s="141">
        <v>5</v>
      </c>
      <c r="E7" s="141">
        <v>90</v>
      </c>
      <c r="F7" s="142">
        <f aca="true" t="shared" si="2" ref="F7:F18">E7/$E$19*100</f>
        <v>8.093525179856115</v>
      </c>
      <c r="G7" s="141">
        <v>2</v>
      </c>
      <c r="H7" s="141">
        <v>81</v>
      </c>
      <c r="I7" s="142">
        <f t="shared" si="0"/>
        <v>8.598726114649681</v>
      </c>
      <c r="J7" s="143">
        <f t="shared" si="1"/>
        <v>-9</v>
      </c>
      <c r="Q7" s="1" t="s">
        <v>190</v>
      </c>
    </row>
    <row r="8" spans="2:10" ht="16.5" customHeight="1">
      <c r="B8" s="139" t="s">
        <v>191</v>
      </c>
      <c r="C8" s="140"/>
      <c r="D8" s="141">
        <v>2</v>
      </c>
      <c r="E8" s="141">
        <v>120</v>
      </c>
      <c r="F8" s="142">
        <f t="shared" si="2"/>
        <v>10.79136690647482</v>
      </c>
      <c r="G8" s="141">
        <v>3</v>
      </c>
      <c r="H8" s="141">
        <v>75</v>
      </c>
      <c r="I8" s="142">
        <f t="shared" si="0"/>
        <v>7.961783439490445</v>
      </c>
      <c r="J8" s="143">
        <f t="shared" si="1"/>
        <v>-45</v>
      </c>
    </row>
    <row r="9" spans="2:10" ht="16.5" customHeight="1">
      <c r="B9" s="139" t="s">
        <v>192</v>
      </c>
      <c r="C9" s="140"/>
      <c r="D9" s="141">
        <v>1</v>
      </c>
      <c r="E9" s="141">
        <v>125</v>
      </c>
      <c r="F9" s="142">
        <f t="shared" si="2"/>
        <v>11.241007194244604</v>
      </c>
      <c r="G9" s="141">
        <v>4</v>
      </c>
      <c r="H9" s="141">
        <v>61</v>
      </c>
      <c r="I9" s="142">
        <f t="shared" si="0"/>
        <v>6.475583864118896</v>
      </c>
      <c r="J9" s="143">
        <f t="shared" si="1"/>
        <v>-64</v>
      </c>
    </row>
    <row r="10" spans="2:10" ht="16.5" customHeight="1">
      <c r="B10" s="139" t="s">
        <v>193</v>
      </c>
      <c r="C10" s="140"/>
      <c r="D10" s="141">
        <v>3</v>
      </c>
      <c r="E10" s="141">
        <v>101</v>
      </c>
      <c r="F10" s="142">
        <f t="shared" si="2"/>
        <v>9.082733812949641</v>
      </c>
      <c r="G10" s="141">
        <v>5</v>
      </c>
      <c r="H10" s="141">
        <v>58</v>
      </c>
      <c r="I10" s="142">
        <f t="shared" si="0"/>
        <v>6.1571125265392785</v>
      </c>
      <c r="J10" s="143">
        <f t="shared" si="1"/>
        <v>-43</v>
      </c>
    </row>
    <row r="11" spans="2:10" ht="16.5" customHeight="1">
      <c r="B11" s="139" t="s">
        <v>194</v>
      </c>
      <c r="C11" s="140"/>
      <c r="D11" s="141">
        <v>9</v>
      </c>
      <c r="E11" s="141">
        <v>29</v>
      </c>
      <c r="F11" s="142">
        <f t="shared" si="2"/>
        <v>2.6079136690647484</v>
      </c>
      <c r="G11" s="141">
        <v>6</v>
      </c>
      <c r="H11" s="141">
        <v>33</v>
      </c>
      <c r="I11" s="142">
        <f t="shared" si="0"/>
        <v>3.5031847133757963</v>
      </c>
      <c r="J11" s="143">
        <f t="shared" si="1"/>
        <v>4</v>
      </c>
    </row>
    <row r="12" spans="2:10" ht="16.5" customHeight="1">
      <c r="B12" s="139" t="s">
        <v>195</v>
      </c>
      <c r="C12" s="140"/>
      <c r="D12" s="141">
        <v>8</v>
      </c>
      <c r="E12" s="141">
        <v>33</v>
      </c>
      <c r="F12" s="142">
        <f t="shared" si="2"/>
        <v>2.9676258992805753</v>
      </c>
      <c r="G12" s="141">
        <v>7</v>
      </c>
      <c r="H12" s="141">
        <v>30</v>
      </c>
      <c r="I12" s="142">
        <f t="shared" si="0"/>
        <v>3.1847133757961785</v>
      </c>
      <c r="J12" s="143">
        <f t="shared" si="1"/>
        <v>-3</v>
      </c>
    </row>
    <row r="13" spans="2:10" ht="16.5" customHeight="1">
      <c r="B13" s="139" t="s">
        <v>196</v>
      </c>
      <c r="C13" s="140"/>
      <c r="D13" s="141">
        <v>6</v>
      </c>
      <c r="E13" s="141">
        <v>42</v>
      </c>
      <c r="F13" s="142">
        <f t="shared" si="2"/>
        <v>3.776978417266187</v>
      </c>
      <c r="G13" s="141">
        <v>8</v>
      </c>
      <c r="H13" s="141">
        <v>20</v>
      </c>
      <c r="I13" s="142">
        <f t="shared" si="0"/>
        <v>2.1231422505307855</v>
      </c>
      <c r="J13" s="143">
        <f t="shared" si="1"/>
        <v>-22</v>
      </c>
    </row>
    <row r="14" spans="2:10" ht="16.5" customHeight="1">
      <c r="B14" s="139" t="s">
        <v>197</v>
      </c>
      <c r="C14" s="140"/>
      <c r="D14" s="141">
        <v>10</v>
      </c>
      <c r="E14" s="141">
        <v>25</v>
      </c>
      <c r="F14" s="142">
        <f t="shared" si="2"/>
        <v>2.2482014388489207</v>
      </c>
      <c r="G14" s="141">
        <v>8</v>
      </c>
      <c r="H14" s="141">
        <v>20</v>
      </c>
      <c r="I14" s="142">
        <f t="shared" si="0"/>
        <v>2.1231422505307855</v>
      </c>
      <c r="J14" s="143">
        <f t="shared" si="1"/>
        <v>-5</v>
      </c>
    </row>
    <row r="15" spans="2:10" ht="16.5" customHeight="1">
      <c r="B15" s="139" t="s">
        <v>198</v>
      </c>
      <c r="C15" s="140"/>
      <c r="D15" s="141">
        <v>7</v>
      </c>
      <c r="E15" s="141">
        <v>34</v>
      </c>
      <c r="F15" s="142">
        <f t="shared" si="2"/>
        <v>3.0575539568345325</v>
      </c>
      <c r="G15" s="141">
        <v>8</v>
      </c>
      <c r="H15" s="141">
        <v>20</v>
      </c>
      <c r="I15" s="142">
        <f t="shared" si="0"/>
        <v>2.1231422505307855</v>
      </c>
      <c r="J15" s="143">
        <f t="shared" si="1"/>
        <v>-14</v>
      </c>
    </row>
    <row r="16" spans="2:10" ht="16.5" customHeight="1">
      <c r="B16" s="139" t="s">
        <v>199</v>
      </c>
      <c r="C16" s="140"/>
      <c r="D16" s="141">
        <v>15</v>
      </c>
      <c r="E16" s="141">
        <v>12</v>
      </c>
      <c r="F16" s="142">
        <f t="shared" si="2"/>
        <v>1.079136690647482</v>
      </c>
      <c r="G16" s="141">
        <v>8</v>
      </c>
      <c r="H16" s="141">
        <v>20</v>
      </c>
      <c r="I16" s="142">
        <f t="shared" si="0"/>
        <v>2.1231422505307855</v>
      </c>
      <c r="J16" s="143">
        <f t="shared" si="1"/>
        <v>8</v>
      </c>
    </row>
    <row r="17" spans="2:10" ht="16.5" customHeight="1">
      <c r="B17" s="139" t="s">
        <v>61</v>
      </c>
      <c r="C17" s="140"/>
      <c r="D17" s="144" t="s">
        <v>200</v>
      </c>
      <c r="E17" s="141">
        <v>271</v>
      </c>
      <c r="F17" s="142">
        <f t="shared" si="2"/>
        <v>24.370503597122305</v>
      </c>
      <c r="G17" s="144" t="s">
        <v>201</v>
      </c>
      <c r="H17" s="141">
        <v>268</v>
      </c>
      <c r="I17" s="142">
        <f t="shared" si="0"/>
        <v>28.450106157112526</v>
      </c>
      <c r="J17" s="143">
        <f t="shared" si="1"/>
        <v>-3</v>
      </c>
    </row>
    <row r="18" spans="2:10" ht="16.5" customHeight="1">
      <c r="B18" s="139" t="s">
        <v>202</v>
      </c>
      <c r="C18" s="140"/>
      <c r="D18" s="144" t="s">
        <v>200</v>
      </c>
      <c r="E18" s="141">
        <v>139</v>
      </c>
      <c r="F18" s="142">
        <f t="shared" si="2"/>
        <v>12.5</v>
      </c>
      <c r="G18" s="144" t="s">
        <v>201</v>
      </c>
      <c r="H18" s="141">
        <v>154</v>
      </c>
      <c r="I18" s="142">
        <f t="shared" si="0"/>
        <v>16.348195329087048</v>
      </c>
      <c r="J18" s="143">
        <f t="shared" si="1"/>
        <v>15</v>
      </c>
    </row>
    <row r="19" spans="2:10" ht="16.5" customHeight="1">
      <c r="B19" s="139" t="s">
        <v>203</v>
      </c>
      <c r="C19" s="140"/>
      <c r="D19" s="144" t="s">
        <v>200</v>
      </c>
      <c r="E19" s="141">
        <f>SUM(E6:E18)</f>
        <v>1112</v>
      </c>
      <c r="F19" s="142">
        <f>SUM(F6:F18)</f>
        <v>100</v>
      </c>
      <c r="G19" s="144" t="s">
        <v>204</v>
      </c>
      <c r="H19" s="141">
        <f>SUM(H6:H18)</f>
        <v>942</v>
      </c>
      <c r="I19" s="142">
        <f>SUM(I6:I18)</f>
        <v>99.99999999999999</v>
      </c>
      <c r="J19" s="143">
        <f t="shared" si="1"/>
        <v>-170</v>
      </c>
    </row>
    <row r="20" ht="5.25" customHeight="1" thickBot="1">
      <c r="D20" s="145"/>
    </row>
    <row r="21" spans="1:10" ht="13.5">
      <c r="A21" s="146" t="s">
        <v>31</v>
      </c>
      <c r="B21" s="147"/>
      <c r="C21" s="147"/>
      <c r="D21" s="147"/>
      <c r="E21" s="147"/>
      <c r="F21" s="147"/>
      <c r="G21" s="147"/>
      <c r="H21" s="147"/>
      <c r="I21" s="147"/>
      <c r="J21" s="147"/>
    </row>
  </sheetData>
  <sheetProtection/>
  <mergeCells count="4">
    <mergeCell ref="A3:C4"/>
    <mergeCell ref="D3:F3"/>
    <mergeCell ref="G3:I3"/>
    <mergeCell ref="J3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" width="0.5" style="1" customWidth="1"/>
    <col min="2" max="2" width="18.125" style="1" customWidth="1"/>
    <col min="3" max="3" width="0.5" style="1" customWidth="1"/>
    <col min="4" max="5" width="5.25390625" style="1" customWidth="1"/>
    <col min="6" max="9" width="4.625" style="1" customWidth="1"/>
    <col min="10" max="11" width="2.75390625" style="1" customWidth="1"/>
    <col min="12" max="13" width="6.125" style="1" customWidth="1"/>
    <col min="14" max="14" width="5.125" style="1" customWidth="1"/>
    <col min="15" max="16" width="5.625" style="1" customWidth="1"/>
    <col min="17" max="18" width="6.25390625" style="1" customWidth="1"/>
    <col min="19" max="24" width="3.50390625" style="1" customWidth="1"/>
    <col min="25" max="26" width="5.625" style="1" customWidth="1"/>
    <col min="27" max="30" width="3.00390625" style="1" customWidth="1"/>
    <col min="31" max="33" width="5.75390625" style="1" customWidth="1"/>
    <col min="34" max="34" width="5.625" style="1" customWidth="1"/>
    <col min="35" max="16384" width="9.00390625" style="1" customWidth="1"/>
  </cols>
  <sheetData>
    <row r="1" spans="9:17" ht="17.25">
      <c r="I1" s="81" t="s">
        <v>205</v>
      </c>
      <c r="P1" s="81"/>
      <c r="Q1" s="81"/>
    </row>
    <row r="2" spans="1:16" ht="5.25" customHeight="1">
      <c r="A2" s="82"/>
      <c r="I2" s="81"/>
      <c r="P2" s="81"/>
    </row>
    <row r="3" spans="1:31" ht="13.5" customHeight="1" thickBot="1">
      <c r="A3" s="82" t="s">
        <v>206</v>
      </c>
      <c r="AE3" s="82" t="s">
        <v>207</v>
      </c>
    </row>
    <row r="4" spans="1:34" ht="2.25" customHeight="1" thickTop="1">
      <c r="A4" s="148" t="s">
        <v>19</v>
      </c>
      <c r="B4" s="148"/>
      <c r="C4" s="149"/>
      <c r="D4" s="150"/>
      <c r="E4" s="150"/>
      <c r="F4" s="151"/>
      <c r="G4" s="152"/>
      <c r="H4" s="152"/>
      <c r="I4" s="153"/>
      <c r="J4" s="154"/>
      <c r="K4" s="155"/>
      <c r="L4" s="151"/>
      <c r="M4" s="149"/>
      <c r="N4" s="156"/>
      <c r="O4" s="157"/>
      <c r="P4" s="158"/>
      <c r="Q4" s="159"/>
      <c r="R4" s="159"/>
      <c r="S4" s="151"/>
      <c r="T4" s="152"/>
      <c r="U4" s="152"/>
      <c r="V4" s="152"/>
      <c r="W4" s="152"/>
      <c r="X4" s="153"/>
      <c r="Y4" s="156"/>
      <c r="Z4" s="156"/>
      <c r="AA4" s="160"/>
      <c r="AB4" s="161"/>
      <c r="AC4" s="160"/>
      <c r="AD4" s="161"/>
      <c r="AE4" s="156"/>
      <c r="AF4" s="156"/>
      <c r="AG4" s="156"/>
      <c r="AH4" s="160"/>
    </row>
    <row r="5" spans="1:34" ht="54" customHeight="1">
      <c r="A5" s="162"/>
      <c r="B5" s="162"/>
      <c r="C5" s="163"/>
      <c r="D5" s="164" t="s">
        <v>208</v>
      </c>
      <c r="E5" s="164" t="s">
        <v>209</v>
      </c>
      <c r="F5" s="165" t="s">
        <v>210</v>
      </c>
      <c r="G5" s="166"/>
      <c r="H5" s="166"/>
      <c r="I5" s="69"/>
      <c r="J5" s="167" t="s">
        <v>211</v>
      </c>
      <c r="K5" s="168" t="s">
        <v>212</v>
      </c>
      <c r="L5" s="165" t="s">
        <v>213</v>
      </c>
      <c r="M5" s="169"/>
      <c r="N5" s="170" t="s">
        <v>214</v>
      </c>
      <c r="O5" s="171" t="s">
        <v>215</v>
      </c>
      <c r="P5" s="172"/>
      <c r="Q5" s="173" t="s">
        <v>216</v>
      </c>
      <c r="R5" s="174" t="s">
        <v>217</v>
      </c>
      <c r="S5" s="165" t="s">
        <v>218</v>
      </c>
      <c r="T5" s="166"/>
      <c r="U5" s="166"/>
      <c r="V5" s="166"/>
      <c r="W5" s="166"/>
      <c r="X5" s="69"/>
      <c r="Y5" s="170" t="s">
        <v>219</v>
      </c>
      <c r="Z5" s="170" t="s">
        <v>220</v>
      </c>
      <c r="AA5" s="175" t="s">
        <v>221</v>
      </c>
      <c r="AB5" s="176" t="s">
        <v>222</v>
      </c>
      <c r="AC5" s="175" t="s">
        <v>218</v>
      </c>
      <c r="AD5" s="176" t="s">
        <v>223</v>
      </c>
      <c r="AE5" s="170" t="s">
        <v>224</v>
      </c>
      <c r="AF5" s="170" t="s">
        <v>225</v>
      </c>
      <c r="AG5" s="170" t="s">
        <v>226</v>
      </c>
      <c r="AH5" s="175" t="s">
        <v>61</v>
      </c>
    </row>
    <row r="6" spans="1:34" ht="36" customHeight="1">
      <c r="A6" s="169"/>
      <c r="B6" s="169"/>
      <c r="C6" s="177"/>
      <c r="D6" s="178" t="s">
        <v>227</v>
      </c>
      <c r="E6" s="178" t="s">
        <v>227</v>
      </c>
      <c r="F6" s="178" t="s">
        <v>228</v>
      </c>
      <c r="G6" s="179" t="s">
        <v>229</v>
      </c>
      <c r="H6" s="179" t="s">
        <v>230</v>
      </c>
      <c r="I6" s="178" t="s">
        <v>231</v>
      </c>
      <c r="J6" s="180"/>
      <c r="K6" s="181"/>
      <c r="L6" s="182" t="s">
        <v>232</v>
      </c>
      <c r="M6" s="182" t="s">
        <v>233</v>
      </c>
      <c r="N6" s="183"/>
      <c r="O6" s="184"/>
      <c r="P6" s="185" t="s">
        <v>234</v>
      </c>
      <c r="Q6" s="186"/>
      <c r="R6" s="187"/>
      <c r="S6" s="188" t="s">
        <v>235</v>
      </c>
      <c r="T6" s="189"/>
      <c r="U6" s="188" t="s">
        <v>236</v>
      </c>
      <c r="V6" s="190"/>
      <c r="W6" s="191" t="s">
        <v>237</v>
      </c>
      <c r="X6" s="192" t="s">
        <v>238</v>
      </c>
      <c r="Y6" s="183"/>
      <c r="Z6" s="183"/>
      <c r="AA6" s="193"/>
      <c r="AB6" s="194"/>
      <c r="AC6" s="193"/>
      <c r="AD6" s="194"/>
      <c r="AE6" s="183"/>
      <c r="AF6" s="183"/>
      <c r="AG6" s="183"/>
      <c r="AH6" s="193"/>
    </row>
    <row r="7" spans="4:30" ht="3.75" customHeight="1">
      <c r="D7" s="138"/>
      <c r="O7" s="195"/>
      <c r="P7" s="195"/>
      <c r="Q7" s="195"/>
      <c r="R7" s="195"/>
      <c r="AA7" s="196"/>
      <c r="AB7" s="196"/>
      <c r="AC7" s="196"/>
      <c r="AD7" s="197"/>
    </row>
    <row r="8" spans="2:34" s="198" customFormat="1" ht="12" customHeight="1">
      <c r="B8" s="199" t="s">
        <v>239</v>
      </c>
      <c r="D8" s="200">
        <f aca="true" t="shared" si="0" ref="D8:I8">SUM(D9:D32)</f>
        <v>66</v>
      </c>
      <c r="E8" s="201">
        <f t="shared" si="0"/>
        <v>102</v>
      </c>
      <c r="F8" s="201">
        <f t="shared" si="0"/>
        <v>2</v>
      </c>
      <c r="G8" s="201">
        <f t="shared" si="0"/>
        <v>0</v>
      </c>
      <c r="H8" s="201">
        <f t="shared" si="0"/>
        <v>11</v>
      </c>
      <c r="I8" s="201">
        <f t="shared" si="0"/>
        <v>4</v>
      </c>
      <c r="J8" s="202">
        <f>SUM(J9:K32)</f>
        <v>4</v>
      </c>
      <c r="K8" s="203"/>
      <c r="L8" s="204">
        <f aca="true" t="shared" si="1" ref="L8:R8">SUM(L9:L32)</f>
        <v>18</v>
      </c>
      <c r="M8" s="201">
        <f t="shared" si="1"/>
        <v>3</v>
      </c>
      <c r="N8" s="201">
        <f t="shared" si="1"/>
        <v>62</v>
      </c>
      <c r="O8" s="205">
        <f t="shared" si="1"/>
        <v>135</v>
      </c>
      <c r="P8" s="205">
        <f t="shared" si="1"/>
        <v>75</v>
      </c>
      <c r="Q8" s="205">
        <f t="shared" si="1"/>
        <v>4</v>
      </c>
      <c r="R8" s="205">
        <f t="shared" si="1"/>
        <v>32</v>
      </c>
      <c r="S8" s="202">
        <f>SUM(S9:T32)</f>
        <v>5</v>
      </c>
      <c r="T8" s="203"/>
      <c r="U8" s="202">
        <f>SUM(U9:V32)</f>
        <v>49</v>
      </c>
      <c r="V8" s="203"/>
      <c r="W8" s="202">
        <f>SUM(W9:X32)</f>
        <v>6</v>
      </c>
      <c r="X8" s="203"/>
      <c r="Y8" s="201">
        <f>SUM(Y9:Y32)</f>
        <v>61</v>
      </c>
      <c r="Z8" s="201">
        <f>SUM(Z9:Z32)</f>
        <v>36</v>
      </c>
      <c r="AA8" s="202">
        <f>SUM(AA9:AB32)</f>
        <v>6</v>
      </c>
      <c r="AB8" s="202"/>
      <c r="AC8" s="202">
        <f>SUM(AC9:AD32)</f>
        <v>14</v>
      </c>
      <c r="AD8" s="203"/>
      <c r="AE8" s="201">
        <f>SUM(AE9:AE32)</f>
        <v>1</v>
      </c>
      <c r="AF8" s="201">
        <f>SUM(AF9:AF32)</f>
        <v>2</v>
      </c>
      <c r="AG8" s="201">
        <f>SUM(AG9:AG32)</f>
        <v>1</v>
      </c>
      <c r="AH8" s="201">
        <f>SUM(AH9:AH32)</f>
        <v>35</v>
      </c>
    </row>
    <row r="9" spans="2:34" ht="12" customHeight="1">
      <c r="B9" s="206" t="s">
        <v>240</v>
      </c>
      <c r="D9" s="207">
        <v>13</v>
      </c>
      <c r="E9" s="208">
        <v>14</v>
      </c>
      <c r="F9" s="208">
        <v>1</v>
      </c>
      <c r="G9" s="208">
        <v>0</v>
      </c>
      <c r="H9" s="208">
        <v>3</v>
      </c>
      <c r="I9" s="208">
        <v>2</v>
      </c>
      <c r="J9" s="209">
        <v>0</v>
      </c>
      <c r="K9" s="210"/>
      <c r="L9" s="208">
        <v>2</v>
      </c>
      <c r="M9" s="208">
        <v>0</v>
      </c>
      <c r="N9" s="208">
        <v>3</v>
      </c>
      <c r="O9" s="211">
        <v>12</v>
      </c>
      <c r="P9" s="211">
        <v>5</v>
      </c>
      <c r="Q9" s="211">
        <v>1</v>
      </c>
      <c r="R9" s="211">
        <v>3</v>
      </c>
      <c r="S9" s="209">
        <v>0</v>
      </c>
      <c r="T9" s="210"/>
      <c r="U9" s="209">
        <v>21</v>
      </c>
      <c r="V9" s="210"/>
      <c r="W9" s="209">
        <v>0</v>
      </c>
      <c r="X9" s="210"/>
      <c r="Y9" s="208">
        <v>13</v>
      </c>
      <c r="Z9" s="208">
        <v>3</v>
      </c>
      <c r="AA9" s="209">
        <v>0</v>
      </c>
      <c r="AB9" s="209"/>
      <c r="AC9" s="209">
        <v>3</v>
      </c>
      <c r="AD9" s="210"/>
      <c r="AE9" s="208">
        <v>0</v>
      </c>
      <c r="AF9" s="208">
        <v>0</v>
      </c>
      <c r="AG9" s="208">
        <v>1</v>
      </c>
      <c r="AH9" s="208">
        <v>10</v>
      </c>
    </row>
    <row r="10" spans="2:34" ht="12" customHeight="1">
      <c r="B10" s="206" t="s">
        <v>68</v>
      </c>
      <c r="D10" s="207">
        <v>4</v>
      </c>
      <c r="E10" s="208">
        <v>3</v>
      </c>
      <c r="F10" s="208">
        <v>1</v>
      </c>
      <c r="G10" s="208">
        <v>0</v>
      </c>
      <c r="H10" s="208">
        <v>1</v>
      </c>
      <c r="I10" s="208">
        <v>0</v>
      </c>
      <c r="J10" s="209">
        <v>0</v>
      </c>
      <c r="K10" s="210"/>
      <c r="L10" s="208">
        <v>1</v>
      </c>
      <c r="M10" s="208">
        <v>0</v>
      </c>
      <c r="N10" s="208">
        <v>2</v>
      </c>
      <c r="O10" s="211">
        <v>5</v>
      </c>
      <c r="P10" s="211">
        <v>4</v>
      </c>
      <c r="Q10" s="211">
        <v>0</v>
      </c>
      <c r="R10" s="211">
        <v>2</v>
      </c>
      <c r="S10" s="209">
        <v>0</v>
      </c>
      <c r="T10" s="210"/>
      <c r="U10" s="209">
        <v>3</v>
      </c>
      <c r="V10" s="210"/>
      <c r="W10" s="209">
        <v>0</v>
      </c>
      <c r="X10" s="210"/>
      <c r="Y10" s="208">
        <v>5</v>
      </c>
      <c r="Z10" s="208">
        <v>4</v>
      </c>
      <c r="AA10" s="209">
        <v>0</v>
      </c>
      <c r="AB10" s="209"/>
      <c r="AC10" s="209">
        <v>1</v>
      </c>
      <c r="AD10" s="210"/>
      <c r="AE10" s="208">
        <v>0</v>
      </c>
      <c r="AF10" s="208">
        <v>1</v>
      </c>
      <c r="AG10" s="208">
        <v>0</v>
      </c>
      <c r="AH10" s="208">
        <v>1</v>
      </c>
    </row>
    <row r="11" spans="2:34" ht="12" customHeight="1">
      <c r="B11" s="206" t="s">
        <v>70</v>
      </c>
      <c r="D11" s="207">
        <v>1</v>
      </c>
      <c r="E11" s="208">
        <v>2</v>
      </c>
      <c r="F11" s="208">
        <v>0</v>
      </c>
      <c r="G11" s="208">
        <v>0</v>
      </c>
      <c r="H11" s="208">
        <v>1</v>
      </c>
      <c r="I11" s="208">
        <v>0</v>
      </c>
      <c r="J11" s="209">
        <v>0</v>
      </c>
      <c r="K11" s="210"/>
      <c r="L11" s="208">
        <v>1</v>
      </c>
      <c r="M11" s="208">
        <v>0</v>
      </c>
      <c r="N11" s="208">
        <v>1</v>
      </c>
      <c r="O11" s="211">
        <v>4</v>
      </c>
      <c r="P11" s="211">
        <v>2</v>
      </c>
      <c r="Q11" s="211">
        <v>1</v>
      </c>
      <c r="R11" s="211">
        <v>1</v>
      </c>
      <c r="S11" s="209">
        <v>0</v>
      </c>
      <c r="T11" s="210"/>
      <c r="U11" s="209">
        <v>0</v>
      </c>
      <c r="V11" s="210"/>
      <c r="W11" s="209">
        <v>0</v>
      </c>
      <c r="X11" s="210"/>
      <c r="Y11" s="208">
        <v>1</v>
      </c>
      <c r="Z11" s="208">
        <v>0</v>
      </c>
      <c r="AA11" s="209">
        <v>0</v>
      </c>
      <c r="AB11" s="209"/>
      <c r="AC11" s="209">
        <v>1</v>
      </c>
      <c r="AD11" s="210"/>
      <c r="AE11" s="208">
        <v>0</v>
      </c>
      <c r="AF11" s="208">
        <v>0</v>
      </c>
      <c r="AG11" s="208">
        <v>0</v>
      </c>
      <c r="AH11" s="208">
        <v>0</v>
      </c>
    </row>
    <row r="12" spans="2:34" ht="12" customHeight="1">
      <c r="B12" s="206" t="s">
        <v>72</v>
      </c>
      <c r="D12" s="207">
        <v>1</v>
      </c>
      <c r="E12" s="208">
        <v>2</v>
      </c>
      <c r="F12" s="208">
        <v>0</v>
      </c>
      <c r="G12" s="208">
        <v>0</v>
      </c>
      <c r="H12" s="208">
        <v>0</v>
      </c>
      <c r="I12" s="208">
        <v>0</v>
      </c>
      <c r="J12" s="209">
        <v>0</v>
      </c>
      <c r="K12" s="210"/>
      <c r="L12" s="208">
        <v>1</v>
      </c>
      <c r="M12" s="208">
        <v>0</v>
      </c>
      <c r="N12" s="208">
        <v>1</v>
      </c>
      <c r="O12" s="211">
        <v>3</v>
      </c>
      <c r="P12" s="211">
        <v>3</v>
      </c>
      <c r="Q12" s="211">
        <v>0</v>
      </c>
      <c r="R12" s="211">
        <v>1</v>
      </c>
      <c r="S12" s="209">
        <v>0</v>
      </c>
      <c r="T12" s="210"/>
      <c r="U12" s="209">
        <v>0</v>
      </c>
      <c r="V12" s="210"/>
      <c r="W12" s="209">
        <v>0</v>
      </c>
      <c r="X12" s="210"/>
      <c r="Y12" s="208">
        <v>0</v>
      </c>
      <c r="Z12" s="208">
        <v>1</v>
      </c>
      <c r="AA12" s="209">
        <v>0</v>
      </c>
      <c r="AB12" s="209"/>
      <c r="AC12" s="209">
        <v>1</v>
      </c>
      <c r="AD12" s="210"/>
      <c r="AE12" s="208">
        <v>0</v>
      </c>
      <c r="AF12" s="208">
        <v>0</v>
      </c>
      <c r="AG12" s="208">
        <v>0</v>
      </c>
      <c r="AH12" s="208">
        <v>1</v>
      </c>
    </row>
    <row r="13" spans="2:34" ht="12" customHeight="1">
      <c r="B13" s="206" t="s">
        <v>73</v>
      </c>
      <c r="D13" s="207">
        <v>2</v>
      </c>
      <c r="E13" s="208">
        <v>3</v>
      </c>
      <c r="F13" s="208">
        <v>0</v>
      </c>
      <c r="G13" s="208">
        <v>0</v>
      </c>
      <c r="H13" s="208">
        <v>1</v>
      </c>
      <c r="I13" s="208">
        <v>0</v>
      </c>
      <c r="J13" s="209">
        <v>0</v>
      </c>
      <c r="K13" s="210"/>
      <c r="L13" s="208">
        <v>1</v>
      </c>
      <c r="M13" s="208">
        <v>0</v>
      </c>
      <c r="N13" s="208">
        <v>4</v>
      </c>
      <c r="O13" s="211">
        <v>4</v>
      </c>
      <c r="P13" s="211">
        <v>1</v>
      </c>
      <c r="Q13" s="211">
        <v>1</v>
      </c>
      <c r="R13" s="211">
        <v>1</v>
      </c>
      <c r="S13" s="209">
        <v>0</v>
      </c>
      <c r="T13" s="210"/>
      <c r="U13" s="209">
        <v>0</v>
      </c>
      <c r="V13" s="210"/>
      <c r="W13" s="209">
        <v>3</v>
      </c>
      <c r="X13" s="210"/>
      <c r="Y13" s="208">
        <v>2</v>
      </c>
      <c r="Z13" s="208">
        <v>0</v>
      </c>
      <c r="AA13" s="209">
        <v>0</v>
      </c>
      <c r="AB13" s="209"/>
      <c r="AC13" s="209">
        <v>0</v>
      </c>
      <c r="AD13" s="210"/>
      <c r="AE13" s="208">
        <v>0</v>
      </c>
      <c r="AF13" s="208">
        <v>0</v>
      </c>
      <c r="AG13" s="208">
        <v>0</v>
      </c>
      <c r="AH13" s="208">
        <v>1</v>
      </c>
    </row>
    <row r="14" spans="2:34" ht="12" customHeight="1">
      <c r="B14" s="206" t="s">
        <v>74</v>
      </c>
      <c r="D14" s="207">
        <v>0</v>
      </c>
      <c r="E14" s="208">
        <v>2</v>
      </c>
      <c r="F14" s="208">
        <v>0</v>
      </c>
      <c r="G14" s="208">
        <v>0</v>
      </c>
      <c r="H14" s="208">
        <v>0</v>
      </c>
      <c r="I14" s="208">
        <v>0</v>
      </c>
      <c r="J14" s="209">
        <v>0</v>
      </c>
      <c r="K14" s="210"/>
      <c r="L14" s="208">
        <v>1</v>
      </c>
      <c r="M14" s="208">
        <v>0</v>
      </c>
      <c r="N14" s="208">
        <v>2</v>
      </c>
      <c r="O14" s="211">
        <v>4</v>
      </c>
      <c r="P14" s="211">
        <v>2</v>
      </c>
      <c r="Q14" s="211">
        <v>0</v>
      </c>
      <c r="R14" s="211">
        <v>1</v>
      </c>
      <c r="S14" s="209">
        <v>0</v>
      </c>
      <c r="T14" s="210"/>
      <c r="U14" s="209">
        <v>0</v>
      </c>
      <c r="V14" s="210"/>
      <c r="W14" s="209">
        <v>0</v>
      </c>
      <c r="X14" s="210"/>
      <c r="Y14" s="208">
        <v>0</v>
      </c>
      <c r="Z14" s="208">
        <v>0</v>
      </c>
      <c r="AA14" s="209">
        <v>0</v>
      </c>
      <c r="AB14" s="209"/>
      <c r="AC14" s="209">
        <v>1</v>
      </c>
      <c r="AD14" s="210"/>
      <c r="AE14" s="208">
        <v>0</v>
      </c>
      <c r="AF14" s="208">
        <v>0</v>
      </c>
      <c r="AG14" s="208">
        <v>0</v>
      </c>
      <c r="AH14" s="208">
        <v>0</v>
      </c>
    </row>
    <row r="15" spans="2:34" ht="12" customHeight="1">
      <c r="B15" s="206" t="s">
        <v>76</v>
      </c>
      <c r="D15" s="207">
        <v>3</v>
      </c>
      <c r="E15" s="208">
        <v>3</v>
      </c>
      <c r="F15" s="208">
        <v>0</v>
      </c>
      <c r="G15" s="208">
        <v>0</v>
      </c>
      <c r="H15" s="208">
        <v>0</v>
      </c>
      <c r="I15" s="208">
        <v>0</v>
      </c>
      <c r="J15" s="209">
        <v>0</v>
      </c>
      <c r="K15" s="210"/>
      <c r="L15" s="208">
        <v>1</v>
      </c>
      <c r="M15" s="208">
        <v>0</v>
      </c>
      <c r="N15" s="208">
        <v>2</v>
      </c>
      <c r="O15" s="211">
        <v>4</v>
      </c>
      <c r="P15" s="211">
        <v>3</v>
      </c>
      <c r="Q15" s="211">
        <v>0</v>
      </c>
      <c r="R15" s="211">
        <v>1</v>
      </c>
      <c r="S15" s="209">
        <v>0</v>
      </c>
      <c r="T15" s="210"/>
      <c r="U15" s="209">
        <v>2</v>
      </c>
      <c r="V15" s="210"/>
      <c r="W15" s="209">
        <v>0</v>
      </c>
      <c r="X15" s="210"/>
      <c r="Y15" s="208">
        <v>2</v>
      </c>
      <c r="Z15" s="208">
        <v>0</v>
      </c>
      <c r="AA15" s="209">
        <v>1</v>
      </c>
      <c r="AB15" s="209"/>
      <c r="AC15" s="209">
        <v>1</v>
      </c>
      <c r="AD15" s="210"/>
      <c r="AE15" s="208">
        <v>0</v>
      </c>
      <c r="AF15" s="208">
        <v>0</v>
      </c>
      <c r="AG15" s="208">
        <v>0</v>
      </c>
      <c r="AH15" s="208">
        <v>4</v>
      </c>
    </row>
    <row r="16" spans="2:34" ht="12" customHeight="1">
      <c r="B16" s="206" t="s">
        <v>77</v>
      </c>
      <c r="D16" s="207">
        <v>5</v>
      </c>
      <c r="E16" s="208">
        <v>6</v>
      </c>
      <c r="F16" s="208">
        <v>0</v>
      </c>
      <c r="G16" s="208">
        <v>0</v>
      </c>
      <c r="H16" s="208">
        <v>0</v>
      </c>
      <c r="I16" s="208">
        <v>1</v>
      </c>
      <c r="J16" s="209">
        <v>1</v>
      </c>
      <c r="K16" s="210"/>
      <c r="L16" s="208">
        <v>2</v>
      </c>
      <c r="M16" s="208">
        <v>0</v>
      </c>
      <c r="N16" s="208">
        <v>5</v>
      </c>
      <c r="O16" s="211">
        <v>6</v>
      </c>
      <c r="P16" s="211">
        <v>3</v>
      </c>
      <c r="Q16" s="211">
        <v>0</v>
      </c>
      <c r="R16" s="211">
        <v>2</v>
      </c>
      <c r="S16" s="209">
        <v>0</v>
      </c>
      <c r="T16" s="210"/>
      <c r="U16" s="209">
        <v>0</v>
      </c>
      <c r="V16" s="210"/>
      <c r="W16" s="209">
        <v>0</v>
      </c>
      <c r="X16" s="210"/>
      <c r="Y16" s="208">
        <v>1</v>
      </c>
      <c r="Z16" s="208">
        <v>1</v>
      </c>
      <c r="AA16" s="209">
        <v>0</v>
      </c>
      <c r="AB16" s="209"/>
      <c r="AC16" s="209">
        <v>0</v>
      </c>
      <c r="AD16" s="210"/>
      <c r="AE16" s="208">
        <v>0</v>
      </c>
      <c r="AF16" s="208">
        <v>0</v>
      </c>
      <c r="AG16" s="208">
        <v>0</v>
      </c>
      <c r="AH16" s="208">
        <v>1</v>
      </c>
    </row>
    <row r="17" spans="2:34" ht="12" customHeight="1">
      <c r="B17" s="206" t="s">
        <v>241</v>
      </c>
      <c r="D17" s="207">
        <v>2</v>
      </c>
      <c r="E17" s="208">
        <v>2</v>
      </c>
      <c r="F17" s="208">
        <v>0</v>
      </c>
      <c r="G17" s="208">
        <v>0</v>
      </c>
      <c r="H17" s="208">
        <v>0</v>
      </c>
      <c r="I17" s="208">
        <v>0</v>
      </c>
      <c r="J17" s="209">
        <v>0</v>
      </c>
      <c r="K17" s="210"/>
      <c r="L17" s="208">
        <v>0</v>
      </c>
      <c r="M17" s="208">
        <v>0</v>
      </c>
      <c r="N17" s="208">
        <v>3</v>
      </c>
      <c r="O17" s="211">
        <v>3</v>
      </c>
      <c r="P17" s="211">
        <v>3</v>
      </c>
      <c r="Q17" s="211">
        <v>0</v>
      </c>
      <c r="R17" s="211">
        <v>1</v>
      </c>
      <c r="S17" s="209">
        <v>0</v>
      </c>
      <c r="T17" s="210"/>
      <c r="U17" s="209">
        <v>0</v>
      </c>
      <c r="V17" s="210"/>
      <c r="W17" s="209">
        <v>0</v>
      </c>
      <c r="X17" s="210"/>
      <c r="Y17" s="208">
        <v>2</v>
      </c>
      <c r="Z17" s="208">
        <v>1</v>
      </c>
      <c r="AA17" s="209">
        <v>0</v>
      </c>
      <c r="AB17" s="209"/>
      <c r="AC17" s="209">
        <v>1</v>
      </c>
      <c r="AD17" s="210"/>
      <c r="AE17" s="208">
        <v>0</v>
      </c>
      <c r="AF17" s="208">
        <v>0</v>
      </c>
      <c r="AG17" s="208">
        <v>0</v>
      </c>
      <c r="AH17" s="208">
        <v>0</v>
      </c>
    </row>
    <row r="18" spans="2:34" ht="12" customHeight="1">
      <c r="B18" s="206" t="s">
        <v>242</v>
      </c>
      <c r="D18" s="207">
        <v>2</v>
      </c>
      <c r="E18" s="208">
        <v>3</v>
      </c>
      <c r="F18" s="208">
        <v>0</v>
      </c>
      <c r="G18" s="208">
        <v>0</v>
      </c>
      <c r="H18" s="208">
        <v>0</v>
      </c>
      <c r="I18" s="208">
        <v>0</v>
      </c>
      <c r="J18" s="209">
        <v>0</v>
      </c>
      <c r="K18" s="210"/>
      <c r="L18" s="208">
        <v>1</v>
      </c>
      <c r="M18" s="208">
        <v>0</v>
      </c>
      <c r="N18" s="208">
        <v>3</v>
      </c>
      <c r="O18" s="211">
        <v>4</v>
      </c>
      <c r="P18" s="211">
        <v>2</v>
      </c>
      <c r="Q18" s="211">
        <v>0</v>
      </c>
      <c r="R18" s="211">
        <v>1</v>
      </c>
      <c r="S18" s="209">
        <v>0</v>
      </c>
      <c r="T18" s="210"/>
      <c r="U18" s="209">
        <v>0</v>
      </c>
      <c r="V18" s="210"/>
      <c r="W18" s="209">
        <v>0</v>
      </c>
      <c r="X18" s="210"/>
      <c r="Y18" s="208">
        <v>1</v>
      </c>
      <c r="Z18" s="208">
        <v>2</v>
      </c>
      <c r="AA18" s="209">
        <v>1</v>
      </c>
      <c r="AB18" s="209"/>
      <c r="AC18" s="209">
        <v>0</v>
      </c>
      <c r="AD18" s="210"/>
      <c r="AE18" s="208">
        <v>0</v>
      </c>
      <c r="AF18" s="208">
        <v>0</v>
      </c>
      <c r="AG18" s="208">
        <v>0</v>
      </c>
      <c r="AH18" s="208">
        <v>1</v>
      </c>
    </row>
    <row r="19" spans="2:34" ht="12" customHeight="1">
      <c r="B19" s="206" t="s">
        <v>243</v>
      </c>
      <c r="D19" s="207">
        <v>0</v>
      </c>
      <c r="E19" s="208">
        <v>3</v>
      </c>
      <c r="F19" s="208">
        <v>0</v>
      </c>
      <c r="G19" s="208">
        <v>0</v>
      </c>
      <c r="H19" s="208">
        <v>0</v>
      </c>
      <c r="I19" s="208">
        <v>0</v>
      </c>
      <c r="J19" s="209">
        <v>0</v>
      </c>
      <c r="K19" s="210"/>
      <c r="L19" s="208">
        <v>1</v>
      </c>
      <c r="M19" s="208">
        <v>0</v>
      </c>
      <c r="N19" s="208">
        <v>4</v>
      </c>
      <c r="O19" s="211">
        <v>6</v>
      </c>
      <c r="P19" s="211">
        <v>3</v>
      </c>
      <c r="Q19" s="211">
        <v>0</v>
      </c>
      <c r="R19" s="211">
        <v>2</v>
      </c>
      <c r="S19" s="209">
        <v>0</v>
      </c>
      <c r="T19" s="210"/>
      <c r="U19" s="209">
        <v>0</v>
      </c>
      <c r="V19" s="210"/>
      <c r="W19" s="209">
        <v>0</v>
      </c>
      <c r="X19" s="210"/>
      <c r="Y19" s="208">
        <v>1</v>
      </c>
      <c r="Z19" s="208">
        <v>2</v>
      </c>
      <c r="AA19" s="209">
        <v>0</v>
      </c>
      <c r="AB19" s="209"/>
      <c r="AC19" s="209">
        <v>0</v>
      </c>
      <c r="AD19" s="210"/>
      <c r="AE19" s="208">
        <v>0</v>
      </c>
      <c r="AF19" s="208">
        <v>0</v>
      </c>
      <c r="AG19" s="208">
        <v>0</v>
      </c>
      <c r="AH19" s="208">
        <v>4</v>
      </c>
    </row>
    <row r="20" spans="2:34" ht="12" customHeight="1">
      <c r="B20" s="206" t="s">
        <v>244</v>
      </c>
      <c r="D20" s="207">
        <v>1</v>
      </c>
      <c r="E20" s="208">
        <v>4</v>
      </c>
      <c r="F20" s="208">
        <v>0</v>
      </c>
      <c r="G20" s="208">
        <v>0</v>
      </c>
      <c r="H20" s="208">
        <v>1</v>
      </c>
      <c r="I20" s="208">
        <v>0</v>
      </c>
      <c r="J20" s="209">
        <v>0</v>
      </c>
      <c r="K20" s="210"/>
      <c r="L20" s="208">
        <v>0</v>
      </c>
      <c r="M20" s="208">
        <v>0</v>
      </c>
      <c r="N20" s="208">
        <v>5</v>
      </c>
      <c r="O20" s="211">
        <v>5</v>
      </c>
      <c r="P20" s="211">
        <v>1</v>
      </c>
      <c r="Q20" s="211">
        <v>0</v>
      </c>
      <c r="R20" s="211">
        <v>1</v>
      </c>
      <c r="S20" s="209">
        <v>0</v>
      </c>
      <c r="T20" s="210"/>
      <c r="U20" s="209">
        <v>1</v>
      </c>
      <c r="V20" s="210"/>
      <c r="W20" s="209">
        <v>0</v>
      </c>
      <c r="X20" s="210"/>
      <c r="Y20" s="208">
        <v>0</v>
      </c>
      <c r="Z20" s="208">
        <v>2</v>
      </c>
      <c r="AA20" s="209">
        <v>0</v>
      </c>
      <c r="AB20" s="209"/>
      <c r="AC20" s="209">
        <v>0</v>
      </c>
      <c r="AD20" s="210"/>
      <c r="AE20" s="208">
        <v>0</v>
      </c>
      <c r="AF20" s="208">
        <v>0</v>
      </c>
      <c r="AG20" s="208">
        <v>0</v>
      </c>
      <c r="AH20" s="208">
        <v>2</v>
      </c>
    </row>
    <row r="21" spans="2:34" ht="12" customHeight="1">
      <c r="B21" s="206" t="s">
        <v>92</v>
      </c>
      <c r="D21" s="207">
        <v>3</v>
      </c>
      <c r="E21" s="208">
        <v>1</v>
      </c>
      <c r="F21" s="208">
        <v>0</v>
      </c>
      <c r="G21" s="208">
        <v>0</v>
      </c>
      <c r="H21" s="208">
        <v>0</v>
      </c>
      <c r="I21" s="208">
        <v>0</v>
      </c>
      <c r="J21" s="209">
        <v>0</v>
      </c>
      <c r="K21" s="210"/>
      <c r="L21" s="208">
        <v>0</v>
      </c>
      <c r="M21" s="208">
        <v>1</v>
      </c>
      <c r="N21" s="208">
        <v>2</v>
      </c>
      <c r="O21" s="211">
        <v>4</v>
      </c>
      <c r="P21" s="211">
        <v>2</v>
      </c>
      <c r="Q21" s="211">
        <v>0</v>
      </c>
      <c r="R21" s="211">
        <v>1</v>
      </c>
      <c r="S21" s="209">
        <v>0</v>
      </c>
      <c r="T21" s="210"/>
      <c r="U21" s="209">
        <v>0</v>
      </c>
      <c r="V21" s="210"/>
      <c r="W21" s="209">
        <v>0</v>
      </c>
      <c r="X21" s="210"/>
      <c r="Y21" s="208">
        <v>0</v>
      </c>
      <c r="Z21" s="208">
        <v>2</v>
      </c>
      <c r="AA21" s="209">
        <v>0</v>
      </c>
      <c r="AB21" s="209"/>
      <c r="AC21" s="209">
        <v>0</v>
      </c>
      <c r="AD21" s="210"/>
      <c r="AE21" s="208">
        <v>0</v>
      </c>
      <c r="AF21" s="208">
        <v>0</v>
      </c>
      <c r="AG21" s="208">
        <v>0</v>
      </c>
      <c r="AH21" s="208">
        <v>1</v>
      </c>
    </row>
    <row r="22" spans="2:34" ht="12" customHeight="1">
      <c r="B22" s="206" t="s">
        <v>245</v>
      </c>
      <c r="D22" s="207">
        <v>3</v>
      </c>
      <c r="E22" s="208">
        <v>2</v>
      </c>
      <c r="F22" s="208">
        <v>0</v>
      </c>
      <c r="G22" s="208">
        <v>0</v>
      </c>
      <c r="H22" s="208">
        <v>0</v>
      </c>
      <c r="I22" s="208">
        <v>0</v>
      </c>
      <c r="J22" s="209">
        <v>1</v>
      </c>
      <c r="K22" s="210"/>
      <c r="L22" s="208">
        <v>0</v>
      </c>
      <c r="M22" s="208">
        <v>1</v>
      </c>
      <c r="N22" s="208">
        <v>0</v>
      </c>
      <c r="O22" s="211">
        <v>3</v>
      </c>
      <c r="P22" s="211">
        <v>2</v>
      </c>
      <c r="Q22" s="211">
        <v>0</v>
      </c>
      <c r="R22" s="211">
        <v>1</v>
      </c>
      <c r="S22" s="209">
        <v>0</v>
      </c>
      <c r="T22" s="210"/>
      <c r="U22" s="209">
        <v>0</v>
      </c>
      <c r="V22" s="210"/>
      <c r="W22" s="209">
        <v>0</v>
      </c>
      <c r="X22" s="210"/>
      <c r="Y22" s="208">
        <v>0</v>
      </c>
      <c r="Z22" s="208">
        <v>1</v>
      </c>
      <c r="AA22" s="209">
        <v>0</v>
      </c>
      <c r="AB22" s="209"/>
      <c r="AC22" s="209">
        <v>1</v>
      </c>
      <c r="AD22" s="210"/>
      <c r="AE22" s="208">
        <v>0</v>
      </c>
      <c r="AF22" s="208">
        <v>0</v>
      </c>
      <c r="AG22" s="208">
        <v>0</v>
      </c>
      <c r="AH22" s="208">
        <v>1</v>
      </c>
    </row>
    <row r="23" spans="2:34" ht="12" customHeight="1">
      <c r="B23" s="206" t="s">
        <v>246</v>
      </c>
      <c r="D23" s="207">
        <v>4</v>
      </c>
      <c r="E23" s="208">
        <v>3</v>
      </c>
      <c r="F23" s="208">
        <v>0</v>
      </c>
      <c r="G23" s="208">
        <v>0</v>
      </c>
      <c r="H23" s="208">
        <v>0</v>
      </c>
      <c r="I23" s="208">
        <v>0</v>
      </c>
      <c r="J23" s="209">
        <v>0</v>
      </c>
      <c r="K23" s="210"/>
      <c r="L23" s="208">
        <v>0</v>
      </c>
      <c r="M23" s="208">
        <v>1</v>
      </c>
      <c r="N23" s="208">
        <v>1</v>
      </c>
      <c r="O23" s="211">
        <v>4</v>
      </c>
      <c r="P23" s="211">
        <v>3</v>
      </c>
      <c r="Q23" s="211">
        <v>0</v>
      </c>
      <c r="R23" s="211">
        <v>1</v>
      </c>
      <c r="S23" s="209">
        <v>0</v>
      </c>
      <c r="T23" s="210"/>
      <c r="U23" s="209">
        <v>0</v>
      </c>
      <c r="V23" s="210"/>
      <c r="W23" s="209">
        <v>0</v>
      </c>
      <c r="X23" s="210"/>
      <c r="Y23" s="208">
        <v>3</v>
      </c>
      <c r="Z23" s="208">
        <v>2</v>
      </c>
      <c r="AA23" s="209">
        <v>0</v>
      </c>
      <c r="AB23" s="209"/>
      <c r="AC23" s="209">
        <v>1</v>
      </c>
      <c r="AD23" s="210"/>
      <c r="AE23" s="208">
        <v>0</v>
      </c>
      <c r="AF23" s="208">
        <v>0</v>
      </c>
      <c r="AG23" s="208">
        <v>0</v>
      </c>
      <c r="AH23" s="208">
        <v>0</v>
      </c>
    </row>
    <row r="24" spans="2:34" ht="12" customHeight="1">
      <c r="B24" s="206" t="s">
        <v>247</v>
      </c>
      <c r="D24" s="207">
        <v>5</v>
      </c>
      <c r="E24" s="208">
        <v>2</v>
      </c>
      <c r="F24" s="208">
        <v>0</v>
      </c>
      <c r="G24" s="208">
        <v>0</v>
      </c>
      <c r="H24" s="208">
        <v>0</v>
      </c>
      <c r="I24" s="208">
        <v>0</v>
      </c>
      <c r="J24" s="209">
        <v>0</v>
      </c>
      <c r="K24" s="210"/>
      <c r="L24" s="208">
        <v>0</v>
      </c>
      <c r="M24" s="208">
        <v>0</v>
      </c>
      <c r="N24" s="208">
        <v>1</v>
      </c>
      <c r="O24" s="211">
        <v>6</v>
      </c>
      <c r="P24" s="211">
        <v>2</v>
      </c>
      <c r="Q24" s="211">
        <v>0</v>
      </c>
      <c r="R24" s="211">
        <v>1</v>
      </c>
      <c r="S24" s="209">
        <v>0</v>
      </c>
      <c r="T24" s="210"/>
      <c r="U24" s="209">
        <v>0</v>
      </c>
      <c r="V24" s="210"/>
      <c r="W24" s="209">
        <v>0</v>
      </c>
      <c r="X24" s="210"/>
      <c r="Y24" s="208">
        <v>1</v>
      </c>
      <c r="Z24" s="208">
        <v>2</v>
      </c>
      <c r="AA24" s="209">
        <v>0</v>
      </c>
      <c r="AB24" s="209"/>
      <c r="AC24" s="209">
        <v>0</v>
      </c>
      <c r="AD24" s="210"/>
      <c r="AE24" s="208">
        <v>0</v>
      </c>
      <c r="AF24" s="208">
        <v>0</v>
      </c>
      <c r="AG24" s="208">
        <v>0</v>
      </c>
      <c r="AH24" s="208">
        <v>0</v>
      </c>
    </row>
    <row r="25" spans="2:34" ht="12" customHeight="1">
      <c r="B25" s="206" t="s">
        <v>248</v>
      </c>
      <c r="D25" s="207">
        <v>0</v>
      </c>
      <c r="E25" s="208">
        <v>12</v>
      </c>
      <c r="F25" s="208">
        <v>0</v>
      </c>
      <c r="G25" s="208">
        <v>0</v>
      </c>
      <c r="H25" s="208">
        <v>2</v>
      </c>
      <c r="I25" s="208">
        <v>0</v>
      </c>
      <c r="J25" s="209">
        <v>0</v>
      </c>
      <c r="K25" s="210"/>
      <c r="L25" s="208">
        <v>2</v>
      </c>
      <c r="M25" s="208">
        <v>0</v>
      </c>
      <c r="N25" s="208">
        <v>4</v>
      </c>
      <c r="O25" s="211">
        <v>14</v>
      </c>
      <c r="P25" s="211">
        <v>5</v>
      </c>
      <c r="Q25" s="211">
        <v>0</v>
      </c>
      <c r="R25" s="211">
        <v>2</v>
      </c>
      <c r="S25" s="209">
        <v>3</v>
      </c>
      <c r="T25" s="210"/>
      <c r="U25" s="209">
        <v>0</v>
      </c>
      <c r="V25" s="210"/>
      <c r="W25" s="209">
        <v>0</v>
      </c>
      <c r="X25" s="210"/>
      <c r="Y25" s="208">
        <v>7</v>
      </c>
      <c r="Z25" s="208">
        <v>3</v>
      </c>
      <c r="AA25" s="209">
        <v>0</v>
      </c>
      <c r="AB25" s="209"/>
      <c r="AC25" s="209">
        <v>0</v>
      </c>
      <c r="AD25" s="210"/>
      <c r="AE25" s="208">
        <v>0</v>
      </c>
      <c r="AF25" s="208">
        <v>0</v>
      </c>
      <c r="AG25" s="208">
        <v>0</v>
      </c>
      <c r="AH25" s="208">
        <v>2</v>
      </c>
    </row>
    <row r="26" spans="2:34" ht="12" customHeight="1">
      <c r="B26" s="206" t="s">
        <v>249</v>
      </c>
      <c r="D26" s="207">
        <v>9</v>
      </c>
      <c r="E26" s="208">
        <v>5</v>
      </c>
      <c r="F26" s="208">
        <v>0</v>
      </c>
      <c r="G26" s="208">
        <v>0</v>
      </c>
      <c r="H26" s="208">
        <v>0</v>
      </c>
      <c r="I26" s="208">
        <v>1</v>
      </c>
      <c r="J26" s="209">
        <v>1</v>
      </c>
      <c r="K26" s="210"/>
      <c r="L26" s="208">
        <v>2</v>
      </c>
      <c r="M26" s="208">
        <v>0</v>
      </c>
      <c r="N26" s="208">
        <v>4</v>
      </c>
      <c r="O26" s="211">
        <v>9</v>
      </c>
      <c r="P26" s="211">
        <v>7</v>
      </c>
      <c r="Q26" s="211">
        <v>0</v>
      </c>
      <c r="R26" s="211">
        <v>2</v>
      </c>
      <c r="S26" s="209">
        <v>1</v>
      </c>
      <c r="T26" s="210"/>
      <c r="U26" s="209">
        <v>8</v>
      </c>
      <c r="V26" s="210"/>
      <c r="W26" s="209">
        <v>0</v>
      </c>
      <c r="X26" s="210"/>
      <c r="Y26" s="208">
        <v>6</v>
      </c>
      <c r="Z26" s="208">
        <v>1</v>
      </c>
      <c r="AA26" s="209">
        <v>0</v>
      </c>
      <c r="AB26" s="209"/>
      <c r="AC26" s="209">
        <v>1</v>
      </c>
      <c r="AD26" s="210"/>
      <c r="AE26" s="208">
        <v>1</v>
      </c>
      <c r="AF26" s="208">
        <v>1</v>
      </c>
      <c r="AG26" s="208">
        <v>0</v>
      </c>
      <c r="AH26" s="208">
        <v>2</v>
      </c>
    </row>
    <row r="27" spans="2:34" ht="12" customHeight="1">
      <c r="B27" s="206" t="s">
        <v>250</v>
      </c>
      <c r="D27" s="207">
        <v>1</v>
      </c>
      <c r="E27" s="208">
        <v>10</v>
      </c>
      <c r="F27" s="208">
        <v>0</v>
      </c>
      <c r="G27" s="208">
        <v>0</v>
      </c>
      <c r="H27" s="208">
        <v>1</v>
      </c>
      <c r="I27" s="208">
        <v>0</v>
      </c>
      <c r="J27" s="209">
        <v>0</v>
      </c>
      <c r="K27" s="210"/>
      <c r="L27" s="208">
        <v>0</v>
      </c>
      <c r="M27" s="208">
        <v>0</v>
      </c>
      <c r="N27" s="208">
        <v>2</v>
      </c>
      <c r="O27" s="211">
        <v>9</v>
      </c>
      <c r="P27" s="211">
        <v>4</v>
      </c>
      <c r="Q27" s="211">
        <v>0</v>
      </c>
      <c r="R27" s="211">
        <v>1</v>
      </c>
      <c r="S27" s="209">
        <v>0</v>
      </c>
      <c r="T27" s="210"/>
      <c r="U27" s="209">
        <v>0</v>
      </c>
      <c r="V27" s="210"/>
      <c r="W27" s="209">
        <v>0</v>
      </c>
      <c r="X27" s="210"/>
      <c r="Y27" s="208">
        <v>8</v>
      </c>
      <c r="Z27" s="208">
        <v>2</v>
      </c>
      <c r="AA27" s="209">
        <v>2</v>
      </c>
      <c r="AB27" s="209"/>
      <c r="AC27" s="209">
        <v>0</v>
      </c>
      <c r="AD27" s="210"/>
      <c r="AE27" s="208">
        <v>0</v>
      </c>
      <c r="AF27" s="208">
        <v>0</v>
      </c>
      <c r="AG27" s="208">
        <v>0</v>
      </c>
      <c r="AH27" s="208">
        <v>0</v>
      </c>
    </row>
    <row r="28" spans="2:34" ht="12" customHeight="1">
      <c r="B28" s="206" t="s">
        <v>251</v>
      </c>
      <c r="D28" s="207">
        <v>2</v>
      </c>
      <c r="E28" s="208">
        <v>9</v>
      </c>
      <c r="F28" s="208">
        <v>0</v>
      </c>
      <c r="G28" s="208">
        <v>0</v>
      </c>
      <c r="H28" s="208">
        <v>1</v>
      </c>
      <c r="I28" s="208">
        <v>0</v>
      </c>
      <c r="J28" s="209">
        <v>0</v>
      </c>
      <c r="K28" s="210"/>
      <c r="L28" s="208">
        <v>0</v>
      </c>
      <c r="M28" s="208">
        <v>0</v>
      </c>
      <c r="N28" s="208">
        <v>8</v>
      </c>
      <c r="O28" s="211">
        <v>11</v>
      </c>
      <c r="P28" s="211">
        <v>8</v>
      </c>
      <c r="Q28" s="211">
        <v>0</v>
      </c>
      <c r="R28" s="211">
        <v>1</v>
      </c>
      <c r="S28" s="209">
        <v>0</v>
      </c>
      <c r="T28" s="210"/>
      <c r="U28" s="209">
        <v>12</v>
      </c>
      <c r="V28" s="210"/>
      <c r="W28" s="209">
        <v>0</v>
      </c>
      <c r="X28" s="210"/>
      <c r="Y28" s="208">
        <v>2</v>
      </c>
      <c r="Z28" s="208">
        <v>3</v>
      </c>
      <c r="AA28" s="209">
        <v>0</v>
      </c>
      <c r="AB28" s="209"/>
      <c r="AC28" s="209">
        <v>0</v>
      </c>
      <c r="AD28" s="210"/>
      <c r="AE28" s="208">
        <v>0</v>
      </c>
      <c r="AF28" s="208">
        <v>0</v>
      </c>
      <c r="AG28" s="208">
        <v>0</v>
      </c>
      <c r="AH28" s="208">
        <v>2</v>
      </c>
    </row>
    <row r="29" spans="2:34" ht="12" customHeight="1">
      <c r="B29" s="206" t="s">
        <v>252</v>
      </c>
      <c r="D29" s="207">
        <v>2</v>
      </c>
      <c r="E29" s="208">
        <v>1</v>
      </c>
      <c r="F29" s="208">
        <v>0</v>
      </c>
      <c r="G29" s="208">
        <v>0</v>
      </c>
      <c r="H29" s="208">
        <v>0</v>
      </c>
      <c r="I29" s="208">
        <v>0</v>
      </c>
      <c r="J29" s="209">
        <v>0</v>
      </c>
      <c r="K29" s="210"/>
      <c r="L29" s="208">
        <v>1</v>
      </c>
      <c r="M29" s="208">
        <v>0</v>
      </c>
      <c r="N29" s="208">
        <v>1</v>
      </c>
      <c r="O29" s="211">
        <v>4</v>
      </c>
      <c r="P29" s="211">
        <v>4</v>
      </c>
      <c r="Q29" s="211">
        <v>1</v>
      </c>
      <c r="R29" s="211">
        <v>1</v>
      </c>
      <c r="S29" s="209">
        <v>1</v>
      </c>
      <c r="T29" s="210"/>
      <c r="U29" s="209">
        <v>1</v>
      </c>
      <c r="V29" s="210"/>
      <c r="W29" s="209">
        <v>0</v>
      </c>
      <c r="X29" s="210"/>
      <c r="Y29" s="208">
        <v>1</v>
      </c>
      <c r="Z29" s="208">
        <v>1</v>
      </c>
      <c r="AA29" s="209">
        <v>0</v>
      </c>
      <c r="AB29" s="209"/>
      <c r="AC29" s="209">
        <v>0</v>
      </c>
      <c r="AD29" s="210"/>
      <c r="AE29" s="208">
        <v>0</v>
      </c>
      <c r="AF29" s="208">
        <v>0</v>
      </c>
      <c r="AG29" s="208">
        <v>0</v>
      </c>
      <c r="AH29" s="208">
        <v>0</v>
      </c>
    </row>
    <row r="30" spans="2:34" ht="12" customHeight="1">
      <c r="B30" s="206" t="s">
        <v>253</v>
      </c>
      <c r="D30" s="207">
        <v>0</v>
      </c>
      <c r="E30" s="208">
        <v>3</v>
      </c>
      <c r="F30" s="208">
        <v>0</v>
      </c>
      <c r="G30" s="208">
        <v>0</v>
      </c>
      <c r="H30" s="208">
        <v>0</v>
      </c>
      <c r="I30" s="208">
        <v>0</v>
      </c>
      <c r="J30" s="209">
        <v>0</v>
      </c>
      <c r="K30" s="210"/>
      <c r="L30" s="208">
        <v>0</v>
      </c>
      <c r="M30" s="208">
        <v>0</v>
      </c>
      <c r="N30" s="208">
        <v>1</v>
      </c>
      <c r="O30" s="211">
        <v>3</v>
      </c>
      <c r="P30" s="211">
        <v>3</v>
      </c>
      <c r="Q30" s="211">
        <v>0</v>
      </c>
      <c r="R30" s="211">
        <v>1</v>
      </c>
      <c r="S30" s="209">
        <v>0</v>
      </c>
      <c r="T30" s="210"/>
      <c r="U30" s="209">
        <v>0</v>
      </c>
      <c r="V30" s="210"/>
      <c r="W30" s="209">
        <v>3</v>
      </c>
      <c r="X30" s="210"/>
      <c r="Y30" s="208">
        <v>3</v>
      </c>
      <c r="Z30" s="208">
        <v>1</v>
      </c>
      <c r="AA30" s="209">
        <v>2</v>
      </c>
      <c r="AB30" s="209"/>
      <c r="AC30" s="209">
        <v>2</v>
      </c>
      <c r="AD30" s="210"/>
      <c r="AE30" s="208">
        <v>0</v>
      </c>
      <c r="AF30" s="208">
        <v>0</v>
      </c>
      <c r="AG30" s="208">
        <v>0</v>
      </c>
      <c r="AH30" s="208">
        <v>0</v>
      </c>
    </row>
    <row r="31" spans="2:34" ht="12" customHeight="1">
      <c r="B31" s="206" t="s">
        <v>254</v>
      </c>
      <c r="D31" s="207">
        <v>1</v>
      </c>
      <c r="E31" s="208">
        <v>3</v>
      </c>
      <c r="F31" s="208">
        <v>0</v>
      </c>
      <c r="G31" s="208">
        <v>0</v>
      </c>
      <c r="H31" s="208">
        <v>0</v>
      </c>
      <c r="I31" s="208">
        <v>0</v>
      </c>
      <c r="J31" s="209">
        <v>0</v>
      </c>
      <c r="K31" s="210"/>
      <c r="L31" s="208">
        <v>0</v>
      </c>
      <c r="M31" s="208">
        <v>0</v>
      </c>
      <c r="N31" s="208">
        <v>1</v>
      </c>
      <c r="O31" s="211">
        <v>3</v>
      </c>
      <c r="P31" s="211">
        <v>1</v>
      </c>
      <c r="Q31" s="211">
        <v>0</v>
      </c>
      <c r="R31" s="211">
        <v>1</v>
      </c>
      <c r="S31" s="209">
        <v>0</v>
      </c>
      <c r="T31" s="210"/>
      <c r="U31" s="209">
        <v>1</v>
      </c>
      <c r="V31" s="210"/>
      <c r="W31" s="209">
        <v>0</v>
      </c>
      <c r="X31" s="210"/>
      <c r="Y31" s="208">
        <v>1</v>
      </c>
      <c r="Z31" s="208">
        <v>1</v>
      </c>
      <c r="AA31" s="209">
        <v>0</v>
      </c>
      <c r="AB31" s="209"/>
      <c r="AC31" s="209">
        <v>0</v>
      </c>
      <c r="AD31" s="210"/>
      <c r="AE31" s="208">
        <v>0</v>
      </c>
      <c r="AF31" s="208">
        <v>0</v>
      </c>
      <c r="AG31" s="208">
        <v>0</v>
      </c>
      <c r="AH31" s="208">
        <v>0</v>
      </c>
    </row>
    <row r="32" spans="2:34" ht="12" customHeight="1">
      <c r="B32" s="206" t="s">
        <v>255</v>
      </c>
      <c r="D32" s="207">
        <v>2</v>
      </c>
      <c r="E32" s="208">
        <v>4</v>
      </c>
      <c r="F32" s="208">
        <v>0</v>
      </c>
      <c r="G32" s="208">
        <v>0</v>
      </c>
      <c r="H32" s="208">
        <v>0</v>
      </c>
      <c r="I32" s="208">
        <v>0</v>
      </c>
      <c r="J32" s="209">
        <v>1</v>
      </c>
      <c r="K32" s="210"/>
      <c r="L32" s="208">
        <v>1</v>
      </c>
      <c r="M32" s="208">
        <v>0</v>
      </c>
      <c r="N32" s="208">
        <v>2</v>
      </c>
      <c r="O32" s="211">
        <v>5</v>
      </c>
      <c r="P32" s="211">
        <v>2</v>
      </c>
      <c r="Q32" s="211">
        <v>0</v>
      </c>
      <c r="R32" s="211">
        <v>2</v>
      </c>
      <c r="S32" s="209">
        <v>0</v>
      </c>
      <c r="T32" s="210"/>
      <c r="U32" s="209">
        <v>0</v>
      </c>
      <c r="V32" s="210"/>
      <c r="W32" s="209">
        <v>0</v>
      </c>
      <c r="X32" s="210"/>
      <c r="Y32" s="208">
        <v>1</v>
      </c>
      <c r="Z32" s="208">
        <v>1</v>
      </c>
      <c r="AA32" s="209">
        <v>0</v>
      </c>
      <c r="AB32" s="209"/>
      <c r="AC32" s="209">
        <v>0</v>
      </c>
      <c r="AD32" s="210"/>
      <c r="AE32" s="208">
        <v>0</v>
      </c>
      <c r="AF32" s="208">
        <v>0</v>
      </c>
      <c r="AG32" s="208">
        <v>0</v>
      </c>
      <c r="AH32" s="208">
        <v>2</v>
      </c>
    </row>
    <row r="33" spans="4:34" ht="7.5" customHeight="1">
      <c r="D33" s="207"/>
      <c r="E33" s="208"/>
      <c r="F33" s="208"/>
      <c r="G33" s="208"/>
      <c r="H33" s="208"/>
      <c r="I33" s="208"/>
      <c r="J33" s="202"/>
      <c r="K33" s="203"/>
      <c r="L33" s="208"/>
      <c r="M33" s="208"/>
      <c r="N33" s="208"/>
      <c r="O33" s="211"/>
      <c r="P33" s="211"/>
      <c r="Q33" s="211"/>
      <c r="R33" s="211"/>
      <c r="S33" s="202"/>
      <c r="T33" s="203"/>
      <c r="U33" s="202"/>
      <c r="V33" s="203"/>
      <c r="W33" s="202"/>
      <c r="X33" s="203"/>
      <c r="Y33" s="208"/>
      <c r="Z33" s="208"/>
      <c r="AA33" s="202"/>
      <c r="AB33" s="202"/>
      <c r="AC33" s="202"/>
      <c r="AD33" s="203"/>
      <c r="AE33" s="208"/>
      <c r="AF33" s="208"/>
      <c r="AG33" s="208"/>
      <c r="AH33" s="208"/>
    </row>
    <row r="34" spans="2:34" s="198" customFormat="1" ht="12" customHeight="1">
      <c r="B34" s="212" t="s">
        <v>256</v>
      </c>
      <c r="D34" s="200">
        <v>439</v>
      </c>
      <c r="E34" s="204">
        <v>4</v>
      </c>
      <c r="F34" s="204">
        <v>0</v>
      </c>
      <c r="G34" s="204">
        <v>0</v>
      </c>
      <c r="H34" s="204">
        <v>0</v>
      </c>
      <c r="I34" s="204">
        <v>0</v>
      </c>
      <c r="J34" s="202">
        <v>0</v>
      </c>
      <c r="K34" s="203"/>
      <c r="L34" s="204">
        <v>0</v>
      </c>
      <c r="M34" s="204">
        <v>0</v>
      </c>
      <c r="N34" s="204">
        <v>15</v>
      </c>
      <c r="O34" s="213">
        <v>0</v>
      </c>
      <c r="P34" s="213">
        <v>0</v>
      </c>
      <c r="Q34" s="213">
        <v>4</v>
      </c>
      <c r="R34" s="213">
        <v>0</v>
      </c>
      <c r="S34" s="214">
        <v>1036</v>
      </c>
      <c r="T34" s="214"/>
      <c r="U34" s="202">
        <v>245</v>
      </c>
      <c r="V34" s="203"/>
      <c r="W34" s="202">
        <v>43</v>
      </c>
      <c r="X34" s="203"/>
      <c r="Y34" s="204">
        <v>10</v>
      </c>
      <c r="Z34" s="204">
        <v>18</v>
      </c>
      <c r="AA34" s="202">
        <v>5</v>
      </c>
      <c r="AB34" s="202"/>
      <c r="AC34" s="202">
        <v>3</v>
      </c>
      <c r="AD34" s="203"/>
      <c r="AE34" s="204">
        <v>0</v>
      </c>
      <c r="AF34" s="204">
        <v>0</v>
      </c>
      <c r="AG34" s="204">
        <v>0</v>
      </c>
      <c r="AH34" s="204">
        <v>1</v>
      </c>
    </row>
    <row r="35" spans="4:30" ht="3.75" customHeight="1" thickBot="1">
      <c r="D35" s="145"/>
      <c r="O35" s="195"/>
      <c r="P35" s="195"/>
      <c r="Q35" s="195"/>
      <c r="R35" s="195"/>
      <c r="AA35" s="215"/>
      <c r="AB35" s="215"/>
      <c r="AC35" s="215"/>
      <c r="AD35" s="216"/>
    </row>
    <row r="36" spans="1:34" ht="13.5">
      <c r="A36" s="146" t="s">
        <v>31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217"/>
      <c r="P36" s="217"/>
      <c r="Q36" s="217"/>
      <c r="R36" s="21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</row>
  </sheetData>
  <sheetProtection/>
  <mergeCells count="191">
    <mergeCell ref="AA35:AB35"/>
    <mergeCell ref="AC35:AD35"/>
    <mergeCell ref="J34:K34"/>
    <mergeCell ref="S34:T34"/>
    <mergeCell ref="U34:V34"/>
    <mergeCell ref="W34:X34"/>
    <mergeCell ref="AA34:AB34"/>
    <mergeCell ref="AC34:AD34"/>
    <mergeCell ref="J33:K33"/>
    <mergeCell ref="S33:T33"/>
    <mergeCell ref="U33:V33"/>
    <mergeCell ref="W33:X33"/>
    <mergeCell ref="AA33:AB33"/>
    <mergeCell ref="AC33:AD33"/>
    <mergeCell ref="J32:K32"/>
    <mergeCell ref="S32:T32"/>
    <mergeCell ref="U32:V32"/>
    <mergeCell ref="W32:X32"/>
    <mergeCell ref="AA32:AB32"/>
    <mergeCell ref="AC32:AD32"/>
    <mergeCell ref="J31:K31"/>
    <mergeCell ref="S31:T31"/>
    <mergeCell ref="U31:V31"/>
    <mergeCell ref="W31:X31"/>
    <mergeCell ref="AA31:AB31"/>
    <mergeCell ref="AC31:AD31"/>
    <mergeCell ref="J30:K30"/>
    <mergeCell ref="S30:T30"/>
    <mergeCell ref="U30:V30"/>
    <mergeCell ref="W30:X30"/>
    <mergeCell ref="AA30:AB30"/>
    <mergeCell ref="AC30:AD30"/>
    <mergeCell ref="J29:K29"/>
    <mergeCell ref="S29:T29"/>
    <mergeCell ref="U29:V29"/>
    <mergeCell ref="W29:X29"/>
    <mergeCell ref="AA29:AB29"/>
    <mergeCell ref="AC29:AD29"/>
    <mergeCell ref="J28:K28"/>
    <mergeCell ref="S28:T28"/>
    <mergeCell ref="U28:V28"/>
    <mergeCell ref="W28:X28"/>
    <mergeCell ref="AA28:AB28"/>
    <mergeCell ref="AC28:AD28"/>
    <mergeCell ref="J27:K27"/>
    <mergeCell ref="S27:T27"/>
    <mergeCell ref="U27:V27"/>
    <mergeCell ref="W27:X27"/>
    <mergeCell ref="AA27:AB27"/>
    <mergeCell ref="AC27:AD27"/>
    <mergeCell ref="J26:K26"/>
    <mergeCell ref="S26:T26"/>
    <mergeCell ref="U26:V26"/>
    <mergeCell ref="W26:X26"/>
    <mergeCell ref="AA26:AB26"/>
    <mergeCell ref="AC26:AD26"/>
    <mergeCell ref="J25:K25"/>
    <mergeCell ref="S25:T25"/>
    <mergeCell ref="U25:V25"/>
    <mergeCell ref="W25:X25"/>
    <mergeCell ref="AA25:AB25"/>
    <mergeCell ref="AC25:AD25"/>
    <mergeCell ref="J24:K24"/>
    <mergeCell ref="S24:T24"/>
    <mergeCell ref="U24:V24"/>
    <mergeCell ref="W24:X24"/>
    <mergeCell ref="AA24:AB24"/>
    <mergeCell ref="AC24:AD24"/>
    <mergeCell ref="J23:K23"/>
    <mergeCell ref="S23:T23"/>
    <mergeCell ref="U23:V23"/>
    <mergeCell ref="W23:X23"/>
    <mergeCell ref="AA23:AB23"/>
    <mergeCell ref="AC23:AD23"/>
    <mergeCell ref="J22:K22"/>
    <mergeCell ref="S22:T22"/>
    <mergeCell ref="U22:V22"/>
    <mergeCell ref="W22:X22"/>
    <mergeCell ref="AA22:AB22"/>
    <mergeCell ref="AC22:AD22"/>
    <mergeCell ref="J21:K21"/>
    <mergeCell ref="S21:T21"/>
    <mergeCell ref="U21:V21"/>
    <mergeCell ref="W21:X21"/>
    <mergeCell ref="AA21:AB21"/>
    <mergeCell ref="AC21:AD21"/>
    <mergeCell ref="J20:K20"/>
    <mergeCell ref="S20:T20"/>
    <mergeCell ref="U20:V20"/>
    <mergeCell ref="W20:X20"/>
    <mergeCell ref="AA20:AB20"/>
    <mergeCell ref="AC20:AD20"/>
    <mergeCell ref="J19:K19"/>
    <mergeCell ref="S19:T19"/>
    <mergeCell ref="U19:V19"/>
    <mergeCell ref="W19:X19"/>
    <mergeCell ref="AA19:AB19"/>
    <mergeCell ref="AC19:AD19"/>
    <mergeCell ref="J18:K18"/>
    <mergeCell ref="S18:T18"/>
    <mergeCell ref="U18:V18"/>
    <mergeCell ref="W18:X18"/>
    <mergeCell ref="AA18:AB18"/>
    <mergeCell ref="AC18:AD18"/>
    <mergeCell ref="J17:K17"/>
    <mergeCell ref="S17:T17"/>
    <mergeCell ref="U17:V17"/>
    <mergeCell ref="W17:X17"/>
    <mergeCell ref="AA17:AB17"/>
    <mergeCell ref="AC17:AD17"/>
    <mergeCell ref="J16:K16"/>
    <mergeCell ref="S16:T16"/>
    <mergeCell ref="U16:V16"/>
    <mergeCell ref="W16:X16"/>
    <mergeCell ref="AA16:AB16"/>
    <mergeCell ref="AC16:AD16"/>
    <mergeCell ref="J15:K15"/>
    <mergeCell ref="S15:T15"/>
    <mergeCell ref="U15:V15"/>
    <mergeCell ref="W15:X15"/>
    <mergeCell ref="AA15:AB15"/>
    <mergeCell ref="AC15:AD15"/>
    <mergeCell ref="J14:K14"/>
    <mergeCell ref="S14:T14"/>
    <mergeCell ref="U14:V14"/>
    <mergeCell ref="W14:X14"/>
    <mergeCell ref="AA14:AB14"/>
    <mergeCell ref="AC14:AD14"/>
    <mergeCell ref="J13:K13"/>
    <mergeCell ref="S13:T13"/>
    <mergeCell ref="U13:V13"/>
    <mergeCell ref="W13:X13"/>
    <mergeCell ref="AA13:AB13"/>
    <mergeCell ref="AC13:AD13"/>
    <mergeCell ref="J12:K12"/>
    <mergeCell ref="S12:T12"/>
    <mergeCell ref="U12:V12"/>
    <mergeCell ref="W12:X12"/>
    <mergeCell ref="AA12:AB12"/>
    <mergeCell ref="AC12:AD12"/>
    <mergeCell ref="J11:K11"/>
    <mergeCell ref="S11:T11"/>
    <mergeCell ref="U11:V11"/>
    <mergeCell ref="W11:X11"/>
    <mergeCell ref="AA11:AB11"/>
    <mergeCell ref="AC11:AD11"/>
    <mergeCell ref="J10:K10"/>
    <mergeCell ref="S10:T10"/>
    <mergeCell ref="U10:V10"/>
    <mergeCell ref="W10:X10"/>
    <mergeCell ref="AA10:AB10"/>
    <mergeCell ref="AC10:AD10"/>
    <mergeCell ref="AC8:AD8"/>
    <mergeCell ref="J9:K9"/>
    <mergeCell ref="S9:T9"/>
    <mergeCell ref="U9:V9"/>
    <mergeCell ref="W9:X9"/>
    <mergeCell ref="AA9:AB9"/>
    <mergeCell ref="AC9:AD9"/>
    <mergeCell ref="AH5:AH6"/>
    <mergeCell ref="S6:T6"/>
    <mergeCell ref="U6:V6"/>
    <mergeCell ref="AA7:AB7"/>
    <mergeCell ref="AC7:AD7"/>
    <mergeCell ref="J8:K8"/>
    <mergeCell ref="S8:T8"/>
    <mergeCell ref="U8:V8"/>
    <mergeCell ref="W8:X8"/>
    <mergeCell ref="AA8:AB8"/>
    <mergeCell ref="AB5:AB6"/>
    <mergeCell ref="AC5:AC6"/>
    <mergeCell ref="AD5:AD6"/>
    <mergeCell ref="AE5:AE6"/>
    <mergeCell ref="AF5:AF6"/>
    <mergeCell ref="AG5:AG6"/>
    <mergeCell ref="Q5:Q6"/>
    <mergeCell ref="R5:R6"/>
    <mergeCell ref="S5:X5"/>
    <mergeCell ref="Y5:Y6"/>
    <mergeCell ref="Z5:Z6"/>
    <mergeCell ref="AA5:AA6"/>
    <mergeCell ref="A4:C6"/>
    <mergeCell ref="F4:I4"/>
    <mergeCell ref="L4:M4"/>
    <mergeCell ref="S4:X4"/>
    <mergeCell ref="F5:I5"/>
    <mergeCell ref="J5:J6"/>
    <mergeCell ref="K5:K6"/>
    <mergeCell ref="L5:M5"/>
    <mergeCell ref="N5:N6"/>
    <mergeCell ref="O5:P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J22" sqref="J22:K22"/>
    </sheetView>
  </sheetViews>
  <sheetFormatPr defaultColWidth="9.00390625" defaultRowHeight="13.5"/>
  <cols>
    <col min="1" max="1" width="0.875" style="1" customWidth="1"/>
    <col min="2" max="2" width="6.125" style="1" customWidth="1"/>
    <col min="3" max="3" width="4.125" style="1" customWidth="1"/>
    <col min="4" max="4" width="0.875" style="1" customWidth="1"/>
    <col min="5" max="8" width="7.875" style="1" customWidth="1"/>
    <col min="9" max="9" width="0.875" style="1" customWidth="1"/>
    <col min="10" max="10" width="6.125" style="1" customWidth="1"/>
    <col min="11" max="11" width="4.125" style="1" customWidth="1"/>
    <col min="12" max="12" width="0.875" style="1" customWidth="1"/>
    <col min="13" max="14" width="7.875" style="1" customWidth="1"/>
    <col min="15" max="16" width="7.75390625" style="1" customWidth="1"/>
    <col min="17" max="16384" width="9.00390625" style="1" customWidth="1"/>
  </cols>
  <sheetData>
    <row r="1" spans="2:15" ht="17.25">
      <c r="B1" s="218" t="s">
        <v>257</v>
      </c>
      <c r="C1" s="219"/>
      <c r="D1" s="219"/>
      <c r="E1" s="219"/>
      <c r="F1" s="219"/>
      <c r="G1" s="219"/>
      <c r="J1" s="220"/>
      <c r="K1" s="221"/>
      <c r="L1" s="221"/>
      <c r="M1" s="221"/>
      <c r="N1" s="221"/>
      <c r="O1" s="222"/>
    </row>
    <row r="2" spans="13:16" ht="15.75" customHeight="1" thickBot="1">
      <c r="M2" s="81"/>
      <c r="N2" s="223"/>
      <c r="P2" s="224" t="s">
        <v>258</v>
      </c>
    </row>
    <row r="3" spans="1:16" ht="12" customHeight="1" thickTop="1">
      <c r="A3" s="225" t="s">
        <v>19</v>
      </c>
      <c r="B3" s="225"/>
      <c r="C3" s="225"/>
      <c r="D3" s="225"/>
      <c r="E3" s="76" t="s">
        <v>259</v>
      </c>
      <c r="F3" s="77"/>
      <c r="G3" s="76" t="s">
        <v>260</v>
      </c>
      <c r="H3" s="77"/>
      <c r="I3" s="226" t="s">
        <v>19</v>
      </c>
      <c r="J3" s="225"/>
      <c r="K3" s="225"/>
      <c r="L3" s="227"/>
      <c r="M3" s="77" t="s">
        <v>259</v>
      </c>
      <c r="N3" s="77"/>
      <c r="O3" s="76" t="s">
        <v>260</v>
      </c>
      <c r="P3" s="77"/>
    </row>
    <row r="4" spans="1:16" ht="12" customHeight="1">
      <c r="A4" s="71"/>
      <c r="B4" s="71"/>
      <c r="C4" s="71"/>
      <c r="D4" s="71"/>
      <c r="E4" s="57" t="s">
        <v>261</v>
      </c>
      <c r="F4" s="57" t="s">
        <v>262</v>
      </c>
      <c r="G4" s="57" t="s">
        <v>261</v>
      </c>
      <c r="H4" s="57" t="s">
        <v>262</v>
      </c>
      <c r="I4" s="228"/>
      <c r="J4" s="71"/>
      <c r="K4" s="71"/>
      <c r="L4" s="229"/>
      <c r="M4" s="58" t="s">
        <v>261</v>
      </c>
      <c r="N4" s="57" t="s">
        <v>262</v>
      </c>
      <c r="O4" s="57" t="s">
        <v>261</v>
      </c>
      <c r="P4" s="57" t="s">
        <v>262</v>
      </c>
    </row>
    <row r="5" spans="5:16" ht="9.75" customHeight="1">
      <c r="E5" s="138"/>
      <c r="F5" s="230" t="s">
        <v>263</v>
      </c>
      <c r="G5" s="230"/>
      <c r="H5" s="230" t="s">
        <v>263</v>
      </c>
      <c r="I5" s="231"/>
      <c r="J5" s="232"/>
      <c r="K5" s="232"/>
      <c r="L5" s="233"/>
      <c r="M5" s="230"/>
      <c r="N5" s="230" t="s">
        <v>263</v>
      </c>
      <c r="O5" s="234"/>
      <c r="P5" s="230" t="s">
        <v>263</v>
      </c>
    </row>
    <row r="6" spans="2:16" ht="10.5" customHeight="1">
      <c r="B6" s="235" t="s">
        <v>264</v>
      </c>
      <c r="C6" s="236">
        <v>2000</v>
      </c>
      <c r="D6" s="237"/>
      <c r="E6" s="238">
        <v>225</v>
      </c>
      <c r="F6" s="239">
        <v>45102</v>
      </c>
      <c r="G6" s="239">
        <v>96</v>
      </c>
      <c r="H6" s="239">
        <v>114557</v>
      </c>
      <c r="I6" s="240"/>
      <c r="J6" s="241" t="s">
        <v>79</v>
      </c>
      <c r="K6" s="241"/>
      <c r="L6" s="140"/>
      <c r="M6" s="238">
        <v>4</v>
      </c>
      <c r="N6" s="239">
        <v>309</v>
      </c>
      <c r="O6" s="239">
        <v>1</v>
      </c>
      <c r="P6" s="239">
        <v>761</v>
      </c>
    </row>
    <row r="7" spans="2:16" ht="10.5" customHeight="1">
      <c r="B7" s="235" t="s">
        <v>265</v>
      </c>
      <c r="C7" s="236">
        <v>2001</v>
      </c>
      <c r="D7" s="237"/>
      <c r="E7" s="238">
        <v>223</v>
      </c>
      <c r="F7" s="239">
        <v>44849</v>
      </c>
      <c r="G7" s="239">
        <v>96</v>
      </c>
      <c r="H7" s="239">
        <v>117881</v>
      </c>
      <c r="I7" s="240"/>
      <c r="J7" s="241" t="s">
        <v>80</v>
      </c>
      <c r="K7" s="241"/>
      <c r="L7" s="140"/>
      <c r="M7" s="238">
        <v>2</v>
      </c>
      <c r="N7" s="239">
        <v>533</v>
      </c>
      <c r="O7" s="239">
        <v>2</v>
      </c>
      <c r="P7" s="239">
        <v>516</v>
      </c>
    </row>
    <row r="8" spans="2:16" ht="10.5" customHeight="1">
      <c r="B8" s="235" t="s">
        <v>266</v>
      </c>
      <c r="C8" s="236">
        <v>2002</v>
      </c>
      <c r="D8" s="237"/>
      <c r="E8" s="238">
        <v>227</v>
      </c>
      <c r="F8" s="239">
        <v>43422</v>
      </c>
      <c r="G8" s="239">
        <v>95</v>
      </c>
      <c r="H8" s="239">
        <v>75943</v>
      </c>
      <c r="I8" s="240"/>
      <c r="J8" s="241" t="s">
        <v>267</v>
      </c>
      <c r="K8" s="241"/>
      <c r="L8" s="140"/>
      <c r="M8" s="238">
        <v>1</v>
      </c>
      <c r="N8" s="239">
        <v>89</v>
      </c>
      <c r="O8" s="239">
        <v>1</v>
      </c>
      <c r="P8" s="239">
        <v>5058</v>
      </c>
    </row>
    <row r="9" spans="2:16" ht="10.5" customHeight="1">
      <c r="B9" s="235" t="s">
        <v>268</v>
      </c>
      <c r="C9" s="236">
        <v>2003</v>
      </c>
      <c r="D9" s="237"/>
      <c r="E9" s="238">
        <v>223</v>
      </c>
      <c r="F9" s="239">
        <v>43943</v>
      </c>
      <c r="G9" s="239">
        <v>91</v>
      </c>
      <c r="H9" s="239">
        <v>72270</v>
      </c>
      <c r="I9" s="240"/>
      <c r="J9" s="241" t="s">
        <v>269</v>
      </c>
      <c r="K9" s="241"/>
      <c r="L9" s="140"/>
      <c r="M9" s="238">
        <v>9</v>
      </c>
      <c r="N9" s="239">
        <v>1094</v>
      </c>
      <c r="O9" s="239">
        <v>4</v>
      </c>
      <c r="P9" s="239">
        <v>6602</v>
      </c>
    </row>
    <row r="10" spans="2:16" ht="10.5" customHeight="1">
      <c r="B10" s="242" t="s">
        <v>270</v>
      </c>
      <c r="C10" s="243">
        <v>2004</v>
      </c>
      <c r="D10" s="198"/>
      <c r="E10" s="244">
        <f>SUM(E12,E14)</f>
        <v>222</v>
      </c>
      <c r="F10" s="245">
        <f>SUM(F12,F14)</f>
        <v>44295</v>
      </c>
      <c r="G10" s="245">
        <f>SUM(G12,G14)</f>
        <v>79</v>
      </c>
      <c r="H10" s="245">
        <f>SUM(H12,H14)</f>
        <v>67501</v>
      </c>
      <c r="I10" s="240"/>
      <c r="J10" s="241" t="s">
        <v>271</v>
      </c>
      <c r="K10" s="241"/>
      <c r="L10" s="140"/>
      <c r="M10" s="238">
        <v>32</v>
      </c>
      <c r="N10" s="239">
        <v>3812</v>
      </c>
      <c r="O10" s="239">
        <v>1</v>
      </c>
      <c r="P10" s="239">
        <v>7236</v>
      </c>
    </row>
    <row r="11" spans="2:16" ht="11.25" customHeight="1">
      <c r="B11" s="198"/>
      <c r="C11" s="198"/>
      <c r="D11" s="198"/>
      <c r="E11" s="244"/>
      <c r="F11" s="245"/>
      <c r="G11" s="245"/>
      <c r="H11" s="245"/>
      <c r="I11" s="240"/>
      <c r="J11" s="241" t="s">
        <v>272</v>
      </c>
      <c r="K11" s="241"/>
      <c r="L11" s="140"/>
      <c r="M11" s="238">
        <v>4</v>
      </c>
      <c r="N11" s="239">
        <v>457</v>
      </c>
      <c r="O11" s="239">
        <v>1</v>
      </c>
      <c r="P11" s="239">
        <v>6859</v>
      </c>
    </row>
    <row r="12" spans="2:16" ht="11.25" customHeight="1">
      <c r="B12" s="246" t="s">
        <v>273</v>
      </c>
      <c r="C12" s="246"/>
      <c r="D12" s="198"/>
      <c r="E12" s="244">
        <f>SUM(E16:E29,M6:M11)</f>
        <v>113</v>
      </c>
      <c r="F12" s="247">
        <f>SUM(F16:F29,N6:N11)</f>
        <v>28585</v>
      </c>
      <c r="G12" s="247">
        <f>SUM(G16:G29,O6:O11)</f>
        <v>22</v>
      </c>
      <c r="H12" s="247">
        <f>SUM(H16:H29,P6:P11)</f>
        <v>49052</v>
      </c>
      <c r="I12" s="240"/>
      <c r="J12" s="241"/>
      <c r="K12" s="241"/>
      <c r="L12" s="140"/>
      <c r="M12" s="238"/>
      <c r="N12" s="239"/>
      <c r="O12" s="239"/>
      <c r="P12" s="239"/>
    </row>
    <row r="13" spans="2:16" ht="11.25" customHeight="1">
      <c r="B13" s="246"/>
      <c r="C13" s="246"/>
      <c r="D13" s="198"/>
      <c r="E13" s="244"/>
      <c r="F13" s="245"/>
      <c r="G13" s="245"/>
      <c r="H13" s="245"/>
      <c r="I13" s="240"/>
      <c r="J13" s="241"/>
      <c r="K13" s="241"/>
      <c r="L13" s="140"/>
      <c r="M13" s="238"/>
      <c r="N13" s="239"/>
      <c r="O13" s="239"/>
      <c r="P13" s="239"/>
    </row>
    <row r="14" spans="2:16" ht="11.25" customHeight="1">
      <c r="B14" s="246" t="s">
        <v>274</v>
      </c>
      <c r="C14" s="246"/>
      <c r="D14" s="198"/>
      <c r="E14" s="244">
        <f>SUM(M15:M28)</f>
        <v>109</v>
      </c>
      <c r="F14" s="247">
        <f>SUM(N15:N28)</f>
        <v>15710</v>
      </c>
      <c r="G14" s="247">
        <f>SUM(O15:O28)</f>
        <v>57</v>
      </c>
      <c r="H14" s="247">
        <f>SUM(P15:P28)</f>
        <v>18449</v>
      </c>
      <c r="I14" s="240"/>
      <c r="J14" s="241"/>
      <c r="K14" s="241"/>
      <c r="L14" s="140"/>
      <c r="M14" s="238"/>
      <c r="N14" s="239"/>
      <c r="O14" s="239"/>
      <c r="P14" s="239"/>
    </row>
    <row r="15" spans="2:16" ht="11.25" customHeight="1">
      <c r="B15" s="248"/>
      <c r="C15" s="248"/>
      <c r="E15" s="238"/>
      <c r="F15" s="239"/>
      <c r="G15" s="239"/>
      <c r="H15" s="239"/>
      <c r="I15" s="240"/>
      <c r="J15" s="241" t="s">
        <v>81</v>
      </c>
      <c r="K15" s="241"/>
      <c r="L15" s="140"/>
      <c r="M15" s="238">
        <v>0</v>
      </c>
      <c r="N15" s="239">
        <v>0</v>
      </c>
      <c r="O15" s="239">
        <v>4</v>
      </c>
      <c r="P15" s="239">
        <v>131</v>
      </c>
    </row>
    <row r="16" spans="2:16" ht="11.25" customHeight="1">
      <c r="B16" s="248" t="s">
        <v>65</v>
      </c>
      <c r="C16" s="248"/>
      <c r="E16" s="238">
        <v>1</v>
      </c>
      <c r="F16" s="239">
        <v>5374</v>
      </c>
      <c r="G16" s="239">
        <v>1</v>
      </c>
      <c r="H16" s="239">
        <v>920</v>
      </c>
      <c r="I16" s="240"/>
      <c r="J16" s="241" t="s">
        <v>87</v>
      </c>
      <c r="K16" s="241"/>
      <c r="L16" s="140"/>
      <c r="M16" s="238">
        <v>10</v>
      </c>
      <c r="N16" s="239">
        <v>2408</v>
      </c>
      <c r="O16" s="239">
        <v>2</v>
      </c>
      <c r="P16" s="239">
        <v>1712</v>
      </c>
    </row>
    <row r="17" spans="2:16" ht="11.25" customHeight="1">
      <c r="B17" s="248" t="s">
        <v>66</v>
      </c>
      <c r="C17" s="248"/>
      <c r="E17" s="238">
        <v>18</v>
      </c>
      <c r="F17" s="239">
        <v>3067</v>
      </c>
      <c r="G17" s="239">
        <v>1</v>
      </c>
      <c r="H17" s="239">
        <v>7573</v>
      </c>
      <c r="I17" s="240"/>
      <c r="J17" s="241" t="s">
        <v>91</v>
      </c>
      <c r="K17" s="241"/>
      <c r="L17" s="140"/>
      <c r="M17" s="238">
        <v>13</v>
      </c>
      <c r="N17" s="239">
        <v>1410</v>
      </c>
      <c r="O17" s="239">
        <v>2</v>
      </c>
      <c r="P17" s="239">
        <v>3433</v>
      </c>
    </row>
    <row r="18" spans="2:16" ht="11.25" customHeight="1">
      <c r="B18" s="248" t="s">
        <v>67</v>
      </c>
      <c r="C18" s="248"/>
      <c r="E18" s="238">
        <v>2</v>
      </c>
      <c r="F18" s="239">
        <v>3256</v>
      </c>
      <c r="G18" s="239">
        <v>1</v>
      </c>
      <c r="H18" s="239">
        <v>574</v>
      </c>
      <c r="I18" s="240"/>
      <c r="J18" s="241" t="s">
        <v>94</v>
      </c>
      <c r="K18" s="241"/>
      <c r="L18" s="140"/>
      <c r="M18" s="238">
        <v>13</v>
      </c>
      <c r="N18" s="239">
        <v>2365</v>
      </c>
      <c r="O18" s="239">
        <v>2</v>
      </c>
      <c r="P18" s="239">
        <v>420</v>
      </c>
    </row>
    <row r="19" spans="2:16" ht="11.25" customHeight="1">
      <c r="B19" s="248" t="s">
        <v>68</v>
      </c>
      <c r="C19" s="248"/>
      <c r="E19" s="238">
        <v>1</v>
      </c>
      <c r="F19" s="239">
        <v>138</v>
      </c>
      <c r="G19" s="239">
        <v>1</v>
      </c>
      <c r="H19" s="239">
        <v>400</v>
      </c>
      <c r="I19" s="240"/>
      <c r="J19" s="241" t="s">
        <v>97</v>
      </c>
      <c r="K19" s="241"/>
      <c r="L19" s="140"/>
      <c r="M19" s="238">
        <v>12</v>
      </c>
      <c r="N19" s="239">
        <v>1428</v>
      </c>
      <c r="O19" s="239">
        <v>4</v>
      </c>
      <c r="P19" s="239">
        <v>695</v>
      </c>
    </row>
    <row r="20" spans="2:16" ht="11.25" customHeight="1">
      <c r="B20" s="248" t="s">
        <v>69</v>
      </c>
      <c r="C20" s="248"/>
      <c r="E20" s="238">
        <v>11</v>
      </c>
      <c r="F20" s="239">
        <v>768</v>
      </c>
      <c r="G20" s="239">
        <v>1</v>
      </c>
      <c r="H20" s="239">
        <v>1890</v>
      </c>
      <c r="I20" s="240"/>
      <c r="J20" s="241" t="s">
        <v>102</v>
      </c>
      <c r="K20" s="241"/>
      <c r="L20" s="140"/>
      <c r="M20" s="238">
        <v>28</v>
      </c>
      <c r="N20" s="239">
        <v>4504</v>
      </c>
      <c r="O20" s="239">
        <v>8</v>
      </c>
      <c r="P20" s="239">
        <v>1011</v>
      </c>
    </row>
    <row r="21" spans="2:16" ht="11.25" customHeight="1">
      <c r="B21" s="248" t="s">
        <v>70</v>
      </c>
      <c r="C21" s="248"/>
      <c r="E21" s="238">
        <v>1</v>
      </c>
      <c r="F21" s="239">
        <v>12</v>
      </c>
      <c r="G21" s="239">
        <v>1</v>
      </c>
      <c r="H21" s="239">
        <v>132</v>
      </c>
      <c r="I21" s="240"/>
      <c r="J21" s="241" t="s">
        <v>111</v>
      </c>
      <c r="K21" s="241"/>
      <c r="L21" s="140"/>
      <c r="M21" s="238">
        <v>2</v>
      </c>
      <c r="N21" s="239">
        <v>252</v>
      </c>
      <c r="O21" s="239">
        <v>1</v>
      </c>
      <c r="P21" s="239">
        <v>1000</v>
      </c>
    </row>
    <row r="22" spans="2:16" ht="11.25" customHeight="1">
      <c r="B22" s="248" t="s">
        <v>71</v>
      </c>
      <c r="C22" s="248"/>
      <c r="E22" s="238">
        <v>6</v>
      </c>
      <c r="F22" s="239">
        <v>1292</v>
      </c>
      <c r="G22" s="239">
        <v>1</v>
      </c>
      <c r="H22" s="239">
        <v>50</v>
      </c>
      <c r="I22" s="240"/>
      <c r="J22" s="241" t="s">
        <v>117</v>
      </c>
      <c r="K22" s="241"/>
      <c r="L22" s="140"/>
      <c r="M22" s="238">
        <v>11</v>
      </c>
      <c r="N22" s="239">
        <v>1436</v>
      </c>
      <c r="O22" s="239">
        <v>5</v>
      </c>
      <c r="P22" s="239">
        <v>1692</v>
      </c>
    </row>
    <row r="23" spans="2:16" ht="11.25" customHeight="1">
      <c r="B23" s="248" t="s">
        <v>72</v>
      </c>
      <c r="C23" s="248"/>
      <c r="E23" s="238">
        <v>1</v>
      </c>
      <c r="F23" s="239">
        <v>79</v>
      </c>
      <c r="G23" s="239">
        <v>0</v>
      </c>
      <c r="H23" s="239">
        <v>0</v>
      </c>
      <c r="I23" s="240"/>
      <c r="J23" s="241" t="s">
        <v>131</v>
      </c>
      <c r="K23" s="241"/>
      <c r="L23" s="140"/>
      <c r="M23" s="238">
        <v>2</v>
      </c>
      <c r="N23" s="239">
        <v>148</v>
      </c>
      <c r="O23" s="239">
        <v>6</v>
      </c>
      <c r="P23" s="239">
        <v>2871</v>
      </c>
    </row>
    <row r="24" spans="2:16" ht="11.25" customHeight="1">
      <c r="B24" s="248" t="s">
        <v>73</v>
      </c>
      <c r="C24" s="248"/>
      <c r="E24" s="238">
        <v>0</v>
      </c>
      <c r="F24" s="239">
        <v>0</v>
      </c>
      <c r="G24" s="239">
        <v>1</v>
      </c>
      <c r="H24" s="239">
        <v>200</v>
      </c>
      <c r="I24" s="240"/>
      <c r="J24" s="241" t="s">
        <v>139</v>
      </c>
      <c r="K24" s="241"/>
      <c r="L24" s="140"/>
      <c r="M24" s="238">
        <v>1</v>
      </c>
      <c r="N24" s="239">
        <v>96</v>
      </c>
      <c r="O24" s="239">
        <v>1</v>
      </c>
      <c r="P24" s="239">
        <v>95</v>
      </c>
    </row>
    <row r="25" spans="2:16" ht="11.25" customHeight="1">
      <c r="B25" s="248" t="s">
        <v>74</v>
      </c>
      <c r="C25" s="248"/>
      <c r="E25" s="238">
        <v>1</v>
      </c>
      <c r="F25" s="239">
        <v>110</v>
      </c>
      <c r="G25" s="239">
        <v>1</v>
      </c>
      <c r="H25" s="239">
        <v>200</v>
      </c>
      <c r="I25" s="240"/>
      <c r="J25" s="241" t="s">
        <v>142</v>
      </c>
      <c r="K25" s="241"/>
      <c r="L25" s="140"/>
      <c r="M25" s="238">
        <v>1</v>
      </c>
      <c r="N25" s="239">
        <v>210</v>
      </c>
      <c r="O25" s="239">
        <v>1</v>
      </c>
      <c r="P25" s="239">
        <v>282</v>
      </c>
    </row>
    <row r="26" spans="2:16" ht="11.25" customHeight="1">
      <c r="B26" s="248" t="s">
        <v>75</v>
      </c>
      <c r="C26" s="248"/>
      <c r="E26" s="238">
        <v>0</v>
      </c>
      <c r="F26" s="239">
        <v>0</v>
      </c>
      <c r="G26" s="239">
        <v>1</v>
      </c>
      <c r="H26" s="239">
        <v>170</v>
      </c>
      <c r="I26" s="240"/>
      <c r="J26" s="241" t="s">
        <v>144</v>
      </c>
      <c r="K26" s="241"/>
      <c r="L26" s="140"/>
      <c r="M26" s="238">
        <v>6</v>
      </c>
      <c r="N26" s="239">
        <v>410</v>
      </c>
      <c r="O26" s="239">
        <v>11</v>
      </c>
      <c r="P26" s="239">
        <v>2057</v>
      </c>
    </row>
    <row r="27" spans="2:16" ht="11.25" customHeight="1">
      <c r="B27" s="248" t="s">
        <v>76</v>
      </c>
      <c r="C27" s="248"/>
      <c r="E27" s="238">
        <v>2</v>
      </c>
      <c r="F27" s="239">
        <v>50</v>
      </c>
      <c r="G27" s="239">
        <v>1</v>
      </c>
      <c r="H27" s="239">
        <v>1870</v>
      </c>
      <c r="I27" s="240"/>
      <c r="J27" s="241" t="s">
        <v>162</v>
      </c>
      <c r="K27" s="241"/>
      <c r="L27" s="140"/>
      <c r="M27" s="238">
        <v>8</v>
      </c>
      <c r="N27" s="239">
        <v>509</v>
      </c>
      <c r="O27" s="239">
        <v>8</v>
      </c>
      <c r="P27" s="239">
        <v>1446</v>
      </c>
    </row>
    <row r="28" spans="2:16" ht="11.25" customHeight="1">
      <c r="B28" s="248" t="s">
        <v>77</v>
      </c>
      <c r="C28" s="248"/>
      <c r="E28" s="238">
        <v>16</v>
      </c>
      <c r="F28" s="239">
        <v>7923</v>
      </c>
      <c r="G28" s="239">
        <v>1</v>
      </c>
      <c r="H28" s="239">
        <v>8041</v>
      </c>
      <c r="I28" s="240"/>
      <c r="J28" s="241" t="s">
        <v>172</v>
      </c>
      <c r="K28" s="241"/>
      <c r="L28" s="140"/>
      <c r="M28" s="238">
        <v>2</v>
      </c>
      <c r="N28" s="239">
        <v>534</v>
      </c>
      <c r="O28" s="239">
        <v>2</v>
      </c>
      <c r="P28" s="239">
        <v>1604</v>
      </c>
    </row>
    <row r="29" spans="2:16" ht="11.25" customHeight="1">
      <c r="B29" s="248" t="s">
        <v>78</v>
      </c>
      <c r="C29" s="248"/>
      <c r="E29" s="238">
        <v>1</v>
      </c>
      <c r="F29" s="239">
        <v>222</v>
      </c>
      <c r="G29" s="239">
        <v>0</v>
      </c>
      <c r="H29" s="239">
        <v>0</v>
      </c>
      <c r="I29" s="240"/>
      <c r="J29" s="241"/>
      <c r="K29" s="241"/>
      <c r="L29" s="140"/>
      <c r="M29" s="249"/>
      <c r="N29" s="250"/>
      <c r="O29" s="250"/>
      <c r="P29" s="250"/>
    </row>
    <row r="30" spans="5:12" ht="3.75" customHeight="1" thickBot="1">
      <c r="E30" s="145"/>
      <c r="F30" s="141"/>
      <c r="H30" s="141"/>
      <c r="I30" s="251"/>
      <c r="J30" s="35"/>
      <c r="K30" s="35"/>
      <c r="L30" s="252"/>
    </row>
    <row r="31" spans="1:16" ht="12" customHeight="1">
      <c r="A31" s="146" t="s">
        <v>31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</sheetData>
  <sheetProtection/>
  <mergeCells count="48">
    <mergeCell ref="B27:C27"/>
    <mergeCell ref="J27:K27"/>
    <mergeCell ref="B28:C28"/>
    <mergeCell ref="J28:K28"/>
    <mergeCell ref="B29:C29"/>
    <mergeCell ref="J29:K29"/>
    <mergeCell ref="B24:C24"/>
    <mergeCell ref="J24:K24"/>
    <mergeCell ref="B25:C25"/>
    <mergeCell ref="J25:K25"/>
    <mergeCell ref="B26:C26"/>
    <mergeCell ref="J26:K26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J6:K6"/>
    <mergeCell ref="J7:K7"/>
    <mergeCell ref="J8:K8"/>
    <mergeCell ref="J9:K9"/>
    <mergeCell ref="J10:K10"/>
    <mergeCell ref="J11:K11"/>
    <mergeCell ref="A3:D4"/>
    <mergeCell ref="E3:F3"/>
    <mergeCell ref="G3:H3"/>
    <mergeCell ref="I3:L4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5" style="1" customWidth="1"/>
    <col min="5" max="5" width="6.375" style="1" customWidth="1"/>
    <col min="6" max="6" width="7.00390625" style="1" customWidth="1"/>
    <col min="7" max="8" width="8.125" style="1" customWidth="1"/>
    <col min="9" max="9" width="3.50390625" style="253" customWidth="1"/>
    <col min="10" max="10" width="5.50390625" style="1" customWidth="1"/>
    <col min="11" max="11" width="3.50390625" style="1" customWidth="1"/>
    <col min="12" max="12" width="5.50390625" style="1" customWidth="1"/>
    <col min="13" max="13" width="3.50390625" style="1" customWidth="1"/>
    <col min="14" max="14" width="5.50390625" style="1" customWidth="1"/>
    <col min="15" max="15" width="3.625" style="1" customWidth="1"/>
    <col min="16" max="16" width="5.75390625" style="1" customWidth="1"/>
    <col min="17" max="17" width="4.50390625" style="1" customWidth="1"/>
    <col min="18" max="18" width="5.875" style="1" customWidth="1"/>
    <col min="19" max="21" width="6.375" style="1" customWidth="1"/>
    <col min="22" max="16384" width="9.00390625" style="1" customWidth="1"/>
  </cols>
  <sheetData>
    <row r="1" ht="23.25" customHeight="1">
      <c r="F1" s="81" t="s">
        <v>275</v>
      </c>
    </row>
    <row r="2" spans="1:7" ht="13.5" customHeight="1">
      <c r="A2" s="254" t="s">
        <v>276</v>
      </c>
      <c r="B2" s="255"/>
      <c r="C2" s="255"/>
      <c r="D2" s="255"/>
      <c r="E2" s="255"/>
      <c r="F2" s="256"/>
      <c r="G2" s="255"/>
    </row>
    <row r="3" spans="1:22" ht="13.5" customHeight="1" thickBot="1">
      <c r="A3" s="82" t="s">
        <v>277</v>
      </c>
      <c r="M3" s="82"/>
      <c r="O3" s="82" t="s">
        <v>278</v>
      </c>
      <c r="S3" s="4"/>
      <c r="T3" s="4"/>
      <c r="U3" s="4"/>
      <c r="V3" s="4"/>
    </row>
    <row r="4" spans="1:22" ht="12" customHeight="1" thickTop="1">
      <c r="A4" s="225" t="s">
        <v>19</v>
      </c>
      <c r="B4" s="257"/>
      <c r="C4" s="257"/>
      <c r="D4" s="257"/>
      <c r="E4" s="258" t="s">
        <v>279</v>
      </c>
      <c r="F4" s="259" t="s">
        <v>280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1"/>
      <c r="T4" s="261"/>
      <c r="U4" s="261"/>
      <c r="V4" s="4"/>
    </row>
    <row r="5" spans="1:22" ht="12" customHeight="1">
      <c r="A5" s="262"/>
      <c r="B5" s="262"/>
      <c r="C5" s="262"/>
      <c r="D5" s="262"/>
      <c r="E5" s="263"/>
      <c r="F5" s="56" t="s">
        <v>203</v>
      </c>
      <c r="G5" s="56" t="s">
        <v>281</v>
      </c>
      <c r="H5" s="56" t="s">
        <v>282</v>
      </c>
      <c r="I5" s="64" t="s">
        <v>283</v>
      </c>
      <c r="J5" s="65"/>
      <c r="K5" s="64" t="s">
        <v>284</v>
      </c>
      <c r="L5" s="65"/>
      <c r="M5" s="264" t="s">
        <v>285</v>
      </c>
      <c r="N5" s="265"/>
      <c r="O5" s="264" t="s">
        <v>286</v>
      </c>
      <c r="P5" s="265"/>
      <c r="Q5" s="264" t="s">
        <v>287</v>
      </c>
      <c r="R5" s="266"/>
      <c r="S5" s="261"/>
      <c r="T5" s="261"/>
      <c r="U5" s="261"/>
      <c r="V5" s="4"/>
    </row>
    <row r="6" spans="5:22" ht="3.75" customHeight="1">
      <c r="E6" s="138"/>
      <c r="S6" s="4"/>
      <c r="T6" s="4"/>
      <c r="U6" s="4"/>
      <c r="V6" s="4"/>
    </row>
    <row r="7" spans="2:21" s="267" customFormat="1" ht="18" customHeight="1">
      <c r="B7" s="246" t="s">
        <v>62</v>
      </c>
      <c r="C7" s="246"/>
      <c r="E7" s="268">
        <f>SUM(E9,E11)</f>
        <v>540</v>
      </c>
      <c r="F7" s="269">
        <f>SUM(F9,F11)</f>
        <v>21559</v>
      </c>
      <c r="G7" s="269">
        <f aca="true" t="shared" si="0" ref="G7:R7">SUM(G9,G11)</f>
        <v>89</v>
      </c>
      <c r="H7" s="269">
        <f t="shared" si="0"/>
        <v>299</v>
      </c>
      <c r="I7" s="270">
        <f>SUM(I9,I11)</f>
        <v>-2</v>
      </c>
      <c r="J7" s="269">
        <f t="shared" si="0"/>
        <v>773</v>
      </c>
      <c r="K7" s="270">
        <f>SUM(K9,K11)</f>
        <v>-2</v>
      </c>
      <c r="L7" s="269">
        <f t="shared" si="0"/>
        <v>783</v>
      </c>
      <c r="M7" s="270">
        <f>SUM(M9,M11)</f>
        <v>-6</v>
      </c>
      <c r="N7" s="269">
        <f t="shared" si="0"/>
        <v>1622</v>
      </c>
      <c r="O7" s="270">
        <f>SUM(O9,O11)</f>
        <v>-18</v>
      </c>
      <c r="P7" s="269">
        <f t="shared" si="0"/>
        <v>3276</v>
      </c>
      <c r="Q7" s="270">
        <f>SUM(Q9,Q11)</f>
        <v>-129</v>
      </c>
      <c r="R7" s="269">
        <f t="shared" si="0"/>
        <v>14717</v>
      </c>
      <c r="S7" s="271"/>
      <c r="T7" s="271"/>
      <c r="U7" s="271"/>
    </row>
    <row r="8" spans="2:21" s="267" customFormat="1" ht="18" customHeight="1">
      <c r="B8" s="199"/>
      <c r="C8" s="199"/>
      <c r="E8" s="268"/>
      <c r="F8" s="271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71"/>
      <c r="T8" s="271"/>
      <c r="U8" s="271"/>
    </row>
    <row r="9" spans="2:21" s="267" customFormat="1" ht="18" customHeight="1">
      <c r="B9" s="246" t="s">
        <v>63</v>
      </c>
      <c r="C9" s="246"/>
      <c r="E9" s="268">
        <f aca="true" t="shared" si="1" ref="E9:R9">SUM(E13:E32)</f>
        <v>272</v>
      </c>
      <c r="F9" s="271">
        <f t="shared" si="1"/>
        <v>12388</v>
      </c>
      <c r="G9" s="269">
        <f t="shared" si="1"/>
        <v>29</v>
      </c>
      <c r="H9" s="269">
        <f t="shared" si="1"/>
        <v>130</v>
      </c>
      <c r="I9" s="270">
        <f t="shared" si="1"/>
        <v>-2</v>
      </c>
      <c r="J9" s="269">
        <f t="shared" si="1"/>
        <v>391</v>
      </c>
      <c r="K9" s="270">
        <f t="shared" si="1"/>
        <v>-2</v>
      </c>
      <c r="L9" s="269">
        <f t="shared" si="1"/>
        <v>444</v>
      </c>
      <c r="M9" s="270">
        <f t="shared" si="1"/>
        <v>-6</v>
      </c>
      <c r="N9" s="269">
        <f t="shared" si="1"/>
        <v>1010</v>
      </c>
      <c r="O9" s="270">
        <f t="shared" si="1"/>
        <v>-18</v>
      </c>
      <c r="P9" s="269">
        <f t="shared" si="1"/>
        <v>1970</v>
      </c>
      <c r="Q9" s="270">
        <f t="shared" si="1"/>
        <v>-127</v>
      </c>
      <c r="R9" s="269">
        <f t="shared" si="1"/>
        <v>8414</v>
      </c>
      <c r="S9" s="271"/>
      <c r="T9" s="271"/>
      <c r="U9" s="271"/>
    </row>
    <row r="10" spans="2:21" s="267" customFormat="1" ht="18" customHeight="1">
      <c r="B10" s="199"/>
      <c r="C10" s="199"/>
      <c r="E10" s="268"/>
      <c r="F10" s="271"/>
      <c r="G10" s="269"/>
      <c r="H10" s="269"/>
      <c r="I10" s="270"/>
      <c r="J10" s="269"/>
      <c r="K10" s="269"/>
      <c r="L10" s="269"/>
      <c r="M10" s="269"/>
      <c r="N10" s="269"/>
      <c r="O10" s="269"/>
      <c r="P10" s="269"/>
      <c r="Q10" s="269"/>
      <c r="R10" s="269"/>
      <c r="S10" s="271"/>
      <c r="T10" s="271"/>
      <c r="U10" s="271"/>
    </row>
    <row r="11" spans="2:21" s="267" customFormat="1" ht="18" customHeight="1">
      <c r="B11" s="246" t="s">
        <v>64</v>
      </c>
      <c r="C11" s="246"/>
      <c r="E11" s="268">
        <f>(SUM(E34:E120))/2</f>
        <v>268</v>
      </c>
      <c r="F11" s="271">
        <f aca="true" t="shared" si="2" ref="F11:R11">(SUM(F34:F120))/2</f>
        <v>9171</v>
      </c>
      <c r="G11" s="269">
        <f t="shared" si="2"/>
        <v>60</v>
      </c>
      <c r="H11" s="269">
        <f t="shared" si="2"/>
        <v>169</v>
      </c>
      <c r="I11" s="272">
        <f t="shared" si="2"/>
        <v>0</v>
      </c>
      <c r="J11" s="269">
        <f t="shared" si="2"/>
        <v>382</v>
      </c>
      <c r="K11" s="272">
        <f t="shared" si="2"/>
        <v>0</v>
      </c>
      <c r="L11" s="269">
        <f t="shared" si="2"/>
        <v>339</v>
      </c>
      <c r="M11" s="272">
        <f t="shared" si="2"/>
        <v>0</v>
      </c>
      <c r="N11" s="269">
        <f t="shared" si="2"/>
        <v>612</v>
      </c>
      <c r="O11" s="272">
        <f t="shared" si="2"/>
        <v>0</v>
      </c>
      <c r="P11" s="269">
        <f t="shared" si="2"/>
        <v>1306</v>
      </c>
      <c r="Q11" s="270">
        <f t="shared" si="2"/>
        <v>-2</v>
      </c>
      <c r="R11" s="269">
        <f t="shared" si="2"/>
        <v>6303</v>
      </c>
      <c r="S11" s="271"/>
      <c r="T11" s="271"/>
      <c r="U11" s="271"/>
    </row>
    <row r="12" spans="2:21" s="43" customFormat="1" ht="16.5" customHeight="1">
      <c r="B12" s="139"/>
      <c r="C12" s="139"/>
      <c r="E12" s="273"/>
      <c r="F12" s="141"/>
      <c r="G12" s="144"/>
      <c r="H12" s="144"/>
      <c r="I12" s="270"/>
      <c r="J12" s="144"/>
      <c r="K12" s="144"/>
      <c r="L12" s="144"/>
      <c r="M12" s="144"/>
      <c r="N12" s="144"/>
      <c r="O12" s="144"/>
      <c r="P12" s="144"/>
      <c r="Q12" s="144"/>
      <c r="R12" s="144"/>
      <c r="S12" s="141"/>
      <c r="T12" s="141"/>
      <c r="U12" s="141"/>
    </row>
    <row r="13" spans="2:21" s="82" customFormat="1" ht="10.5" customHeight="1">
      <c r="B13" s="139"/>
      <c r="C13" s="139" t="s">
        <v>65</v>
      </c>
      <c r="E13" s="273">
        <v>38</v>
      </c>
      <c r="F13" s="141">
        <v>1162</v>
      </c>
      <c r="G13" s="144">
        <v>3</v>
      </c>
      <c r="H13" s="144">
        <v>8</v>
      </c>
      <c r="I13" s="270"/>
      <c r="J13" s="144">
        <v>47</v>
      </c>
      <c r="K13" s="144"/>
      <c r="L13" s="144">
        <v>79</v>
      </c>
      <c r="M13" s="144"/>
      <c r="N13" s="144">
        <v>109</v>
      </c>
      <c r="O13" s="270"/>
      <c r="P13" s="144">
        <v>188</v>
      </c>
      <c r="Q13" s="274">
        <v>-2</v>
      </c>
      <c r="R13" s="144">
        <v>728</v>
      </c>
      <c r="S13" s="141"/>
      <c r="T13" s="141"/>
      <c r="U13" s="141"/>
    </row>
    <row r="14" spans="2:21" s="82" customFormat="1" ht="10.5" customHeight="1">
      <c r="B14" s="139"/>
      <c r="C14" s="139" t="s">
        <v>66</v>
      </c>
      <c r="E14" s="273">
        <v>19</v>
      </c>
      <c r="F14" s="141">
        <v>475</v>
      </c>
      <c r="G14" s="144">
        <v>1</v>
      </c>
      <c r="H14" s="144">
        <v>5</v>
      </c>
      <c r="I14" s="270"/>
      <c r="J14" s="144">
        <v>26</v>
      </c>
      <c r="K14" s="144"/>
      <c r="L14" s="144">
        <v>24</v>
      </c>
      <c r="M14" s="144"/>
      <c r="N14" s="144">
        <v>57</v>
      </c>
      <c r="O14" s="144"/>
      <c r="P14" s="144">
        <v>84</v>
      </c>
      <c r="Q14" s="144"/>
      <c r="R14" s="144">
        <v>278</v>
      </c>
      <c r="S14" s="141"/>
      <c r="T14" s="141"/>
      <c r="U14" s="141"/>
    </row>
    <row r="15" spans="2:21" s="82" customFormat="1" ht="10.5" customHeight="1">
      <c r="B15" s="139"/>
      <c r="C15" s="139" t="s">
        <v>67</v>
      </c>
      <c r="E15" s="273">
        <v>10</v>
      </c>
      <c r="F15" s="141">
        <v>443</v>
      </c>
      <c r="G15" s="144">
        <v>1</v>
      </c>
      <c r="H15" s="144">
        <v>2</v>
      </c>
      <c r="I15" s="270"/>
      <c r="J15" s="144">
        <v>10</v>
      </c>
      <c r="K15" s="144"/>
      <c r="L15" s="144">
        <v>10</v>
      </c>
      <c r="M15" s="274">
        <v>-1</v>
      </c>
      <c r="N15" s="144">
        <v>11</v>
      </c>
      <c r="O15" s="144"/>
      <c r="P15" s="144">
        <v>28</v>
      </c>
      <c r="Q15" s="274">
        <v>-8</v>
      </c>
      <c r="R15" s="144">
        <v>381</v>
      </c>
      <c r="S15" s="141"/>
      <c r="T15" s="141"/>
      <c r="U15" s="141"/>
    </row>
    <row r="16" spans="2:21" s="82" customFormat="1" ht="10.5" customHeight="1">
      <c r="B16" s="139"/>
      <c r="C16" s="139" t="s">
        <v>68</v>
      </c>
      <c r="E16" s="273">
        <v>12</v>
      </c>
      <c r="F16" s="141">
        <v>375</v>
      </c>
      <c r="G16" s="144">
        <v>1</v>
      </c>
      <c r="H16" s="144">
        <v>4</v>
      </c>
      <c r="I16" s="270"/>
      <c r="J16" s="144">
        <v>19</v>
      </c>
      <c r="K16" s="144"/>
      <c r="L16" s="144">
        <v>12</v>
      </c>
      <c r="M16" s="274"/>
      <c r="N16" s="144">
        <v>27</v>
      </c>
      <c r="O16" s="274">
        <v>-2</v>
      </c>
      <c r="P16" s="144">
        <v>52</v>
      </c>
      <c r="Q16" s="274">
        <v>-21</v>
      </c>
      <c r="R16" s="144">
        <v>260</v>
      </c>
      <c r="S16" s="141"/>
      <c r="T16" s="141"/>
      <c r="U16" s="141"/>
    </row>
    <row r="17" spans="2:21" s="82" customFormat="1" ht="10.5" customHeight="1">
      <c r="B17" s="139"/>
      <c r="C17" s="139" t="s">
        <v>69</v>
      </c>
      <c r="E17" s="273">
        <v>12</v>
      </c>
      <c r="F17" s="141">
        <v>600</v>
      </c>
      <c r="G17" s="144">
        <v>1</v>
      </c>
      <c r="H17" s="144">
        <v>3</v>
      </c>
      <c r="I17" s="270"/>
      <c r="J17" s="144">
        <v>12</v>
      </c>
      <c r="K17" s="144"/>
      <c r="L17" s="144">
        <v>39</v>
      </c>
      <c r="M17" s="274"/>
      <c r="N17" s="144">
        <v>62</v>
      </c>
      <c r="O17" s="144"/>
      <c r="P17" s="144">
        <v>84</v>
      </c>
      <c r="Q17" s="144"/>
      <c r="R17" s="144">
        <v>399</v>
      </c>
      <c r="S17" s="141"/>
      <c r="T17" s="141"/>
      <c r="U17" s="141"/>
    </row>
    <row r="18" spans="2:21" s="82" customFormat="1" ht="10.5" customHeight="1">
      <c r="B18" s="139"/>
      <c r="C18" s="139" t="s">
        <v>70</v>
      </c>
      <c r="E18" s="273">
        <v>12</v>
      </c>
      <c r="F18" s="141">
        <v>672</v>
      </c>
      <c r="G18" s="144">
        <v>1</v>
      </c>
      <c r="H18" s="144">
        <v>6</v>
      </c>
      <c r="I18" s="270"/>
      <c r="J18" s="144">
        <v>15</v>
      </c>
      <c r="K18" s="144"/>
      <c r="L18" s="144">
        <v>28</v>
      </c>
      <c r="M18" s="274">
        <v>-1</v>
      </c>
      <c r="N18" s="144">
        <v>88</v>
      </c>
      <c r="O18" s="274">
        <v>-2</v>
      </c>
      <c r="P18" s="144">
        <v>135</v>
      </c>
      <c r="Q18" s="274">
        <v>-11</v>
      </c>
      <c r="R18" s="144">
        <v>399</v>
      </c>
      <c r="S18" s="141"/>
      <c r="T18" s="141"/>
      <c r="U18" s="141"/>
    </row>
    <row r="19" spans="2:21" s="82" customFormat="1" ht="10.5" customHeight="1">
      <c r="B19" s="139"/>
      <c r="C19" s="139" t="s">
        <v>71</v>
      </c>
      <c r="E19" s="273">
        <v>8</v>
      </c>
      <c r="F19" s="141">
        <v>459</v>
      </c>
      <c r="G19" s="144">
        <v>1</v>
      </c>
      <c r="H19" s="144">
        <v>3</v>
      </c>
      <c r="I19" s="270"/>
      <c r="J19" s="144">
        <v>10</v>
      </c>
      <c r="K19" s="144"/>
      <c r="L19" s="144">
        <v>7</v>
      </c>
      <c r="M19" s="274"/>
      <c r="N19" s="144">
        <v>35</v>
      </c>
      <c r="O19" s="144"/>
      <c r="P19" s="144">
        <v>81</v>
      </c>
      <c r="Q19" s="144"/>
      <c r="R19" s="144">
        <v>322</v>
      </c>
      <c r="S19" s="141"/>
      <c r="T19" s="141"/>
      <c r="U19" s="141"/>
    </row>
    <row r="20" spans="2:21" s="82" customFormat="1" ht="10.5" customHeight="1">
      <c r="B20" s="139"/>
      <c r="C20" s="139" t="s">
        <v>72</v>
      </c>
      <c r="E20" s="273">
        <v>6</v>
      </c>
      <c r="F20" s="141">
        <v>441</v>
      </c>
      <c r="G20" s="144">
        <v>1</v>
      </c>
      <c r="H20" s="144">
        <v>5</v>
      </c>
      <c r="I20" s="270"/>
      <c r="J20" s="144">
        <v>8</v>
      </c>
      <c r="K20" s="144"/>
      <c r="L20" s="144">
        <v>7</v>
      </c>
      <c r="M20" s="274">
        <v>-1</v>
      </c>
      <c r="N20" s="144">
        <v>33</v>
      </c>
      <c r="O20" s="274">
        <v>-2</v>
      </c>
      <c r="P20" s="144">
        <v>57</v>
      </c>
      <c r="Q20" s="274">
        <v>-8</v>
      </c>
      <c r="R20" s="144">
        <v>330</v>
      </c>
      <c r="S20" s="141"/>
      <c r="T20" s="141"/>
      <c r="U20" s="141"/>
    </row>
    <row r="21" spans="2:21" s="82" customFormat="1" ht="10.5" customHeight="1">
      <c r="B21" s="139"/>
      <c r="C21" s="139" t="s">
        <v>73</v>
      </c>
      <c r="E21" s="273">
        <v>11</v>
      </c>
      <c r="F21" s="141">
        <v>365</v>
      </c>
      <c r="G21" s="144">
        <v>1</v>
      </c>
      <c r="H21" s="144">
        <v>4</v>
      </c>
      <c r="I21" s="270"/>
      <c r="J21" s="144">
        <v>14</v>
      </c>
      <c r="K21" s="144"/>
      <c r="L21" s="144">
        <v>14</v>
      </c>
      <c r="M21" s="274"/>
      <c r="N21" s="144">
        <v>27</v>
      </c>
      <c r="O21" s="144"/>
      <c r="P21" s="144">
        <v>45</v>
      </c>
      <c r="Q21" s="144"/>
      <c r="R21" s="144">
        <v>260</v>
      </c>
      <c r="S21" s="141"/>
      <c r="T21" s="141"/>
      <c r="U21" s="141"/>
    </row>
    <row r="22" spans="2:21" s="82" customFormat="1" ht="10.5" customHeight="1">
      <c r="B22" s="139"/>
      <c r="C22" s="139" t="s">
        <v>74</v>
      </c>
      <c r="E22" s="273">
        <v>8</v>
      </c>
      <c r="F22" s="141">
        <v>602</v>
      </c>
      <c r="G22" s="144">
        <v>1</v>
      </c>
      <c r="H22" s="144">
        <v>3</v>
      </c>
      <c r="I22" s="270"/>
      <c r="J22" s="144">
        <v>20</v>
      </c>
      <c r="K22" s="144"/>
      <c r="L22" s="144">
        <v>17</v>
      </c>
      <c r="M22" s="274"/>
      <c r="N22" s="144">
        <v>105</v>
      </c>
      <c r="O22" s="144"/>
      <c r="P22" s="144">
        <v>117</v>
      </c>
      <c r="Q22" s="274">
        <v>-10</v>
      </c>
      <c r="R22" s="144">
        <v>339</v>
      </c>
      <c r="S22" s="141"/>
      <c r="T22" s="141"/>
      <c r="U22" s="141"/>
    </row>
    <row r="23" spans="2:21" s="82" customFormat="1" ht="10.5" customHeight="1">
      <c r="B23" s="139"/>
      <c r="C23" s="139" t="s">
        <v>75</v>
      </c>
      <c r="E23" s="273">
        <v>9</v>
      </c>
      <c r="F23" s="141">
        <v>293</v>
      </c>
      <c r="G23" s="144">
        <v>1</v>
      </c>
      <c r="H23" s="144">
        <v>3</v>
      </c>
      <c r="I23" s="270"/>
      <c r="J23" s="144">
        <v>9</v>
      </c>
      <c r="K23" s="144"/>
      <c r="L23" s="144">
        <v>9</v>
      </c>
      <c r="M23" s="274"/>
      <c r="N23" s="144">
        <v>9</v>
      </c>
      <c r="O23" s="144"/>
      <c r="P23" s="144">
        <v>27</v>
      </c>
      <c r="Q23" s="274">
        <v>-9</v>
      </c>
      <c r="R23" s="144">
        <v>235</v>
      </c>
      <c r="S23" s="141"/>
      <c r="T23" s="141"/>
      <c r="U23" s="141"/>
    </row>
    <row r="24" spans="2:21" s="82" customFormat="1" ht="10.5" customHeight="1">
      <c r="B24" s="139"/>
      <c r="C24" s="139" t="s">
        <v>76</v>
      </c>
      <c r="E24" s="273">
        <v>10</v>
      </c>
      <c r="F24" s="141">
        <v>480</v>
      </c>
      <c r="G24" s="144">
        <v>1</v>
      </c>
      <c r="H24" s="144">
        <v>4</v>
      </c>
      <c r="I24" s="274">
        <v>-1</v>
      </c>
      <c r="J24" s="144">
        <v>12</v>
      </c>
      <c r="K24" s="274">
        <v>-1</v>
      </c>
      <c r="L24" s="144">
        <v>13</v>
      </c>
      <c r="M24" s="274">
        <v>-2</v>
      </c>
      <c r="N24" s="144">
        <v>23</v>
      </c>
      <c r="O24" s="274">
        <v>-10</v>
      </c>
      <c r="P24" s="144">
        <v>55</v>
      </c>
      <c r="Q24" s="274">
        <v>-38</v>
      </c>
      <c r="R24" s="144">
        <v>372</v>
      </c>
      <c r="S24" s="141"/>
      <c r="T24" s="141"/>
      <c r="U24" s="141"/>
    </row>
    <row r="25" spans="2:21" s="82" customFormat="1" ht="10.5" customHeight="1">
      <c r="B25" s="139"/>
      <c r="C25" s="139" t="s">
        <v>77</v>
      </c>
      <c r="E25" s="273">
        <v>9</v>
      </c>
      <c r="F25" s="141">
        <v>600</v>
      </c>
      <c r="G25" s="144">
        <v>1</v>
      </c>
      <c r="H25" s="144">
        <v>5</v>
      </c>
      <c r="I25" s="270"/>
      <c r="J25" s="144">
        <v>9</v>
      </c>
      <c r="K25" s="144"/>
      <c r="L25" s="144">
        <v>9</v>
      </c>
      <c r="M25" s="144"/>
      <c r="N25" s="144">
        <v>17</v>
      </c>
      <c r="O25" s="274">
        <v>-1</v>
      </c>
      <c r="P25" s="144">
        <v>56</v>
      </c>
      <c r="Q25" s="274">
        <v>-8</v>
      </c>
      <c r="R25" s="144">
        <v>503</v>
      </c>
      <c r="S25" s="141"/>
      <c r="T25" s="141"/>
      <c r="U25" s="141"/>
    </row>
    <row r="26" spans="2:21" s="82" customFormat="1" ht="10.5" customHeight="1">
      <c r="B26" s="139"/>
      <c r="C26" s="139" t="s">
        <v>78</v>
      </c>
      <c r="E26" s="273">
        <v>4</v>
      </c>
      <c r="F26" s="141">
        <v>303</v>
      </c>
      <c r="G26" s="144">
        <v>1</v>
      </c>
      <c r="H26" s="144">
        <v>2</v>
      </c>
      <c r="I26" s="270"/>
      <c r="J26" s="144">
        <v>5</v>
      </c>
      <c r="K26" s="144"/>
      <c r="L26" s="275">
        <v>0</v>
      </c>
      <c r="M26" s="144"/>
      <c r="N26" s="144">
        <v>15</v>
      </c>
      <c r="O26" s="144"/>
      <c r="P26" s="144">
        <v>54</v>
      </c>
      <c r="Q26" s="144"/>
      <c r="R26" s="144">
        <v>226</v>
      </c>
      <c r="S26" s="141"/>
      <c r="T26" s="141"/>
      <c r="U26" s="141"/>
    </row>
    <row r="27" spans="2:21" s="82" customFormat="1" ht="10.5" customHeight="1">
      <c r="B27" s="139"/>
      <c r="C27" s="139" t="s">
        <v>79</v>
      </c>
      <c r="E27" s="273">
        <v>9</v>
      </c>
      <c r="F27" s="141">
        <v>587</v>
      </c>
      <c r="G27" s="144">
        <v>1</v>
      </c>
      <c r="H27" s="144">
        <v>3</v>
      </c>
      <c r="I27" s="270"/>
      <c r="J27" s="144">
        <v>10</v>
      </c>
      <c r="K27" s="144"/>
      <c r="L27" s="144">
        <v>18</v>
      </c>
      <c r="M27" s="144"/>
      <c r="N27" s="144">
        <v>32</v>
      </c>
      <c r="O27" s="144"/>
      <c r="P27" s="144">
        <v>63</v>
      </c>
      <c r="Q27" s="144"/>
      <c r="R27" s="144">
        <v>460</v>
      </c>
      <c r="S27" s="141"/>
      <c r="T27" s="141"/>
      <c r="U27" s="141"/>
    </row>
    <row r="28" spans="2:21" s="82" customFormat="1" ht="10.5" customHeight="1">
      <c r="B28" s="139"/>
      <c r="C28" s="139" t="s">
        <v>288</v>
      </c>
      <c r="E28" s="273">
        <v>6</v>
      </c>
      <c r="F28" s="141">
        <v>200</v>
      </c>
      <c r="G28" s="144">
        <v>1</v>
      </c>
      <c r="H28" s="144">
        <v>8</v>
      </c>
      <c r="I28" s="270"/>
      <c r="J28" s="144">
        <v>6</v>
      </c>
      <c r="K28" s="144"/>
      <c r="L28" s="144">
        <v>12</v>
      </c>
      <c r="M28" s="144"/>
      <c r="N28" s="144">
        <v>15</v>
      </c>
      <c r="O28" s="144"/>
      <c r="P28" s="144">
        <v>23</v>
      </c>
      <c r="Q28" s="144"/>
      <c r="R28" s="144">
        <v>135</v>
      </c>
      <c r="S28" s="141"/>
      <c r="T28" s="141"/>
      <c r="U28" s="141"/>
    </row>
    <row r="29" spans="2:21" s="82" customFormat="1" ht="10.5" customHeight="1">
      <c r="B29" s="139"/>
      <c r="C29" s="139" t="s">
        <v>242</v>
      </c>
      <c r="E29" s="273">
        <v>25</v>
      </c>
      <c r="F29" s="141">
        <v>872</v>
      </c>
      <c r="G29" s="144">
        <v>1</v>
      </c>
      <c r="H29" s="144">
        <v>12</v>
      </c>
      <c r="I29" s="274">
        <v>-1</v>
      </c>
      <c r="J29" s="144">
        <v>41</v>
      </c>
      <c r="K29" s="274">
        <v>-1</v>
      </c>
      <c r="L29" s="144">
        <v>28</v>
      </c>
      <c r="M29" s="274">
        <v>-1</v>
      </c>
      <c r="N29" s="144">
        <v>55</v>
      </c>
      <c r="O29" s="274">
        <v>-1</v>
      </c>
      <c r="P29" s="144">
        <v>111</v>
      </c>
      <c r="Q29" s="274">
        <v>-12</v>
      </c>
      <c r="R29" s="144">
        <v>624</v>
      </c>
      <c r="S29" s="141"/>
      <c r="T29" s="141"/>
      <c r="U29" s="141"/>
    </row>
    <row r="30" spans="2:21" s="82" customFormat="1" ht="10.5" customHeight="1">
      <c r="B30" s="139"/>
      <c r="C30" s="139" t="s">
        <v>289</v>
      </c>
      <c r="E30" s="273">
        <v>9</v>
      </c>
      <c r="F30" s="141">
        <v>251</v>
      </c>
      <c r="G30" s="144">
        <v>4</v>
      </c>
      <c r="H30" s="144">
        <v>10</v>
      </c>
      <c r="I30" s="270"/>
      <c r="J30" s="144">
        <v>9</v>
      </c>
      <c r="K30" s="144"/>
      <c r="L30" s="144">
        <v>9</v>
      </c>
      <c r="M30" s="144"/>
      <c r="N30" s="144">
        <v>19</v>
      </c>
      <c r="O30" s="144"/>
      <c r="P30" s="144">
        <v>35</v>
      </c>
      <c r="Q30" s="144"/>
      <c r="R30" s="144">
        <v>165</v>
      </c>
      <c r="S30" s="141"/>
      <c r="T30" s="141"/>
      <c r="U30" s="141"/>
    </row>
    <row r="31" spans="2:21" s="82" customFormat="1" ht="10.5" customHeight="1">
      <c r="B31" s="139"/>
      <c r="C31" s="139" t="s">
        <v>243</v>
      </c>
      <c r="E31" s="273">
        <v>35</v>
      </c>
      <c r="F31" s="141">
        <v>1883</v>
      </c>
      <c r="G31" s="144">
        <v>1</v>
      </c>
      <c r="H31" s="144">
        <v>30</v>
      </c>
      <c r="I31" s="270"/>
      <c r="J31" s="144">
        <v>75</v>
      </c>
      <c r="K31" s="144"/>
      <c r="L31" s="144">
        <v>41</v>
      </c>
      <c r="M31" s="144"/>
      <c r="N31" s="144">
        <v>129</v>
      </c>
      <c r="O31" s="144"/>
      <c r="P31" s="144">
        <v>348</v>
      </c>
      <c r="Q31" s="144"/>
      <c r="R31" s="144">
        <v>1259</v>
      </c>
      <c r="S31" s="141"/>
      <c r="T31" s="141"/>
      <c r="U31" s="141"/>
    </row>
    <row r="32" spans="2:21" s="82" customFormat="1" ht="10.5" customHeight="1">
      <c r="B32" s="139"/>
      <c r="C32" s="139" t="s">
        <v>244</v>
      </c>
      <c r="E32" s="273">
        <v>20</v>
      </c>
      <c r="F32" s="141">
        <v>1325</v>
      </c>
      <c r="G32" s="144">
        <v>5</v>
      </c>
      <c r="H32" s="144">
        <v>10</v>
      </c>
      <c r="I32" s="270"/>
      <c r="J32" s="144">
        <v>34</v>
      </c>
      <c r="K32" s="144"/>
      <c r="L32" s="144">
        <v>68</v>
      </c>
      <c r="M32" s="144"/>
      <c r="N32" s="144">
        <v>142</v>
      </c>
      <c r="O32" s="144"/>
      <c r="P32" s="144">
        <v>327</v>
      </c>
      <c r="Q32" s="144"/>
      <c r="R32" s="144">
        <v>739</v>
      </c>
      <c r="S32" s="141"/>
      <c r="T32" s="141"/>
      <c r="U32" s="141"/>
    </row>
    <row r="33" spans="2:21" s="43" customFormat="1" ht="10.5" customHeight="1">
      <c r="B33" s="139"/>
      <c r="C33" s="139"/>
      <c r="E33" s="273"/>
      <c r="F33" s="141"/>
      <c r="G33" s="144"/>
      <c r="H33" s="144"/>
      <c r="I33" s="270"/>
      <c r="J33" s="144"/>
      <c r="K33" s="144"/>
      <c r="L33" s="144"/>
      <c r="M33" s="144"/>
      <c r="N33" s="144"/>
      <c r="O33" s="144"/>
      <c r="P33" s="144"/>
      <c r="Q33" s="144"/>
      <c r="R33" s="144"/>
      <c r="S33" s="141"/>
      <c r="T33" s="141"/>
      <c r="U33" s="141"/>
    </row>
    <row r="34" spans="2:21" s="267" customFormat="1" ht="10.5" customHeight="1">
      <c r="B34" s="246" t="s">
        <v>81</v>
      </c>
      <c r="C34" s="246"/>
      <c r="E34" s="268">
        <f>SUM(E35:E38)</f>
        <v>16</v>
      </c>
      <c r="F34" s="271">
        <f>SUM(G34,H34,J34,L34,N34,P34,R34)</f>
        <v>359</v>
      </c>
      <c r="G34" s="269">
        <f aca="true" t="shared" si="3" ref="G34:R34">SUM(G35:G38)</f>
        <v>4</v>
      </c>
      <c r="H34" s="269">
        <f t="shared" si="3"/>
        <v>8</v>
      </c>
      <c r="I34" s="270"/>
      <c r="J34" s="269">
        <f t="shared" si="3"/>
        <v>22</v>
      </c>
      <c r="K34" s="269"/>
      <c r="L34" s="269">
        <f t="shared" si="3"/>
        <v>22</v>
      </c>
      <c r="M34" s="269"/>
      <c r="N34" s="269">
        <f t="shared" si="3"/>
        <v>26</v>
      </c>
      <c r="O34" s="269"/>
      <c r="P34" s="269">
        <f t="shared" si="3"/>
        <v>47</v>
      </c>
      <c r="Q34" s="269"/>
      <c r="R34" s="269">
        <f t="shared" si="3"/>
        <v>230</v>
      </c>
      <c r="S34" s="271"/>
      <c r="T34" s="271"/>
      <c r="U34" s="271"/>
    </row>
    <row r="35" spans="2:21" s="82" customFormat="1" ht="10.5" customHeight="1">
      <c r="B35" s="139"/>
      <c r="C35" s="139" t="s">
        <v>82</v>
      </c>
      <c r="E35" s="273">
        <v>6</v>
      </c>
      <c r="F35" s="141">
        <v>120</v>
      </c>
      <c r="G35" s="144">
        <v>1</v>
      </c>
      <c r="H35" s="144">
        <v>2</v>
      </c>
      <c r="I35" s="270"/>
      <c r="J35" s="144">
        <v>6</v>
      </c>
      <c r="K35" s="144"/>
      <c r="L35" s="144">
        <v>6</v>
      </c>
      <c r="M35" s="144"/>
      <c r="N35" s="144">
        <v>12</v>
      </c>
      <c r="O35" s="144"/>
      <c r="P35" s="144">
        <v>18</v>
      </c>
      <c r="Q35" s="144"/>
      <c r="R35" s="144">
        <v>75</v>
      </c>
      <c r="S35" s="141"/>
      <c r="T35" s="141"/>
      <c r="U35" s="141"/>
    </row>
    <row r="36" spans="2:21" s="82" customFormat="1" ht="10.5" customHeight="1">
      <c r="B36" s="139"/>
      <c r="C36" s="139" t="s">
        <v>83</v>
      </c>
      <c r="E36" s="273">
        <v>3</v>
      </c>
      <c r="F36" s="141">
        <v>74</v>
      </c>
      <c r="G36" s="144">
        <v>1</v>
      </c>
      <c r="H36" s="144">
        <v>2</v>
      </c>
      <c r="I36" s="270"/>
      <c r="J36" s="144">
        <v>3</v>
      </c>
      <c r="K36" s="144"/>
      <c r="L36" s="144">
        <v>3</v>
      </c>
      <c r="M36" s="144"/>
      <c r="N36" s="275">
        <v>0</v>
      </c>
      <c r="O36" s="144"/>
      <c r="P36" s="144">
        <v>8</v>
      </c>
      <c r="Q36" s="144"/>
      <c r="R36" s="144">
        <v>57</v>
      </c>
      <c r="S36" s="141"/>
      <c r="T36" s="141"/>
      <c r="U36" s="141"/>
    </row>
    <row r="37" spans="2:21" s="82" customFormat="1" ht="10.5" customHeight="1">
      <c r="B37" s="139"/>
      <c r="C37" s="139" t="s">
        <v>84</v>
      </c>
      <c r="E37" s="273">
        <v>4</v>
      </c>
      <c r="F37" s="141">
        <v>115</v>
      </c>
      <c r="G37" s="144">
        <v>1</v>
      </c>
      <c r="H37" s="144">
        <v>2</v>
      </c>
      <c r="I37" s="270"/>
      <c r="J37" s="144">
        <v>9</v>
      </c>
      <c r="K37" s="144"/>
      <c r="L37" s="144">
        <v>8</v>
      </c>
      <c r="M37" s="144"/>
      <c r="N37" s="144">
        <v>14</v>
      </c>
      <c r="O37" s="144"/>
      <c r="P37" s="144">
        <v>15</v>
      </c>
      <c r="Q37" s="144"/>
      <c r="R37" s="144">
        <v>66</v>
      </c>
      <c r="S37" s="141"/>
      <c r="T37" s="141"/>
      <c r="U37" s="141"/>
    </row>
    <row r="38" spans="2:21" s="82" customFormat="1" ht="10.5" customHeight="1">
      <c r="B38" s="139"/>
      <c r="C38" s="139" t="s">
        <v>85</v>
      </c>
      <c r="E38" s="273">
        <v>3</v>
      </c>
      <c r="F38" s="141">
        <v>50</v>
      </c>
      <c r="G38" s="144">
        <v>1</v>
      </c>
      <c r="H38" s="144">
        <v>2</v>
      </c>
      <c r="I38" s="270"/>
      <c r="J38" s="144">
        <v>4</v>
      </c>
      <c r="K38" s="144"/>
      <c r="L38" s="144">
        <v>5</v>
      </c>
      <c r="M38" s="144"/>
      <c r="N38" s="275">
        <v>0</v>
      </c>
      <c r="O38" s="144"/>
      <c r="P38" s="144">
        <v>6</v>
      </c>
      <c r="Q38" s="144"/>
      <c r="R38" s="144">
        <v>32</v>
      </c>
      <c r="S38" s="141"/>
      <c r="T38" s="141"/>
      <c r="U38" s="141"/>
    </row>
    <row r="39" spans="2:21" s="43" customFormat="1" ht="10.5" customHeight="1">
      <c r="B39" s="139"/>
      <c r="C39" s="139"/>
      <c r="E39" s="273"/>
      <c r="F39" s="141"/>
      <c r="G39" s="144"/>
      <c r="H39" s="144"/>
      <c r="I39" s="270"/>
      <c r="J39" s="144"/>
      <c r="K39" s="144"/>
      <c r="L39" s="144"/>
      <c r="M39" s="144"/>
      <c r="N39" s="144"/>
      <c r="O39" s="144"/>
      <c r="P39" s="144"/>
      <c r="Q39" s="144"/>
      <c r="R39" s="144"/>
      <c r="S39" s="141"/>
      <c r="T39" s="141"/>
      <c r="U39" s="141"/>
    </row>
    <row r="40" spans="2:21" s="267" customFormat="1" ht="10.5" customHeight="1">
      <c r="B40" s="246" t="s">
        <v>87</v>
      </c>
      <c r="C40" s="246"/>
      <c r="E40" s="268">
        <f>SUM(E41:E43)</f>
        <v>12</v>
      </c>
      <c r="F40" s="271">
        <f>SUM(G40,H40,J40,L40,N40,P40,R40)</f>
        <v>551</v>
      </c>
      <c r="G40" s="269">
        <f aca="true" t="shared" si="4" ref="G40:R40">SUM(G41:G43)</f>
        <v>3</v>
      </c>
      <c r="H40" s="269">
        <f t="shared" si="4"/>
        <v>11</v>
      </c>
      <c r="I40" s="270"/>
      <c r="J40" s="269">
        <f t="shared" si="4"/>
        <v>11</v>
      </c>
      <c r="K40" s="269"/>
      <c r="L40" s="269">
        <f t="shared" si="4"/>
        <v>11</v>
      </c>
      <c r="M40" s="269"/>
      <c r="N40" s="269">
        <f t="shared" si="4"/>
        <v>28</v>
      </c>
      <c r="O40" s="269"/>
      <c r="P40" s="269">
        <f t="shared" si="4"/>
        <v>75</v>
      </c>
      <c r="Q40" s="269"/>
      <c r="R40" s="269">
        <f t="shared" si="4"/>
        <v>412</v>
      </c>
      <c r="S40" s="271"/>
      <c r="T40" s="271"/>
      <c r="U40" s="271"/>
    </row>
    <row r="41" spans="2:21" s="82" customFormat="1" ht="10.5" customHeight="1">
      <c r="B41" s="139"/>
      <c r="C41" s="139" t="s">
        <v>88</v>
      </c>
      <c r="E41" s="273">
        <v>5</v>
      </c>
      <c r="F41" s="141">
        <v>205</v>
      </c>
      <c r="G41" s="144">
        <v>1</v>
      </c>
      <c r="H41" s="144">
        <v>4</v>
      </c>
      <c r="I41" s="270"/>
      <c r="J41" s="144">
        <v>5</v>
      </c>
      <c r="K41" s="144"/>
      <c r="L41" s="144">
        <v>5</v>
      </c>
      <c r="M41" s="144"/>
      <c r="N41" s="144">
        <v>19</v>
      </c>
      <c r="O41" s="144"/>
      <c r="P41" s="144">
        <v>37</v>
      </c>
      <c r="Q41" s="144"/>
      <c r="R41" s="144">
        <v>134</v>
      </c>
      <c r="S41" s="141"/>
      <c r="T41" s="141"/>
      <c r="U41" s="141"/>
    </row>
    <row r="42" spans="2:21" s="82" customFormat="1" ht="10.5" customHeight="1">
      <c r="B42" s="139"/>
      <c r="C42" s="139" t="s">
        <v>89</v>
      </c>
      <c r="E42" s="273">
        <v>3</v>
      </c>
      <c r="F42" s="141">
        <v>124</v>
      </c>
      <c r="G42" s="144">
        <v>1</v>
      </c>
      <c r="H42" s="144">
        <v>3</v>
      </c>
      <c r="I42" s="270"/>
      <c r="J42" s="144">
        <v>3</v>
      </c>
      <c r="K42" s="144"/>
      <c r="L42" s="144">
        <v>3</v>
      </c>
      <c r="M42" s="144"/>
      <c r="N42" s="144">
        <v>9</v>
      </c>
      <c r="O42" s="144"/>
      <c r="P42" s="144">
        <v>17</v>
      </c>
      <c r="Q42" s="144"/>
      <c r="R42" s="144">
        <v>88</v>
      </c>
      <c r="S42" s="141"/>
      <c r="T42" s="141"/>
      <c r="U42" s="141"/>
    </row>
    <row r="43" spans="2:21" s="82" customFormat="1" ht="10.5" customHeight="1">
      <c r="B43" s="139"/>
      <c r="C43" s="139" t="s">
        <v>90</v>
      </c>
      <c r="E43" s="273">
        <v>4</v>
      </c>
      <c r="F43" s="141">
        <v>222</v>
      </c>
      <c r="G43" s="144">
        <v>1</v>
      </c>
      <c r="H43" s="144">
        <v>4</v>
      </c>
      <c r="I43" s="270"/>
      <c r="J43" s="144">
        <v>3</v>
      </c>
      <c r="K43" s="144"/>
      <c r="L43" s="144">
        <v>3</v>
      </c>
      <c r="M43" s="144"/>
      <c r="N43" s="275">
        <v>0</v>
      </c>
      <c r="O43" s="144"/>
      <c r="P43" s="144">
        <v>21</v>
      </c>
      <c r="Q43" s="144"/>
      <c r="R43" s="144">
        <v>190</v>
      </c>
      <c r="S43" s="141"/>
      <c r="T43" s="141"/>
      <c r="U43" s="141"/>
    </row>
    <row r="44" spans="2:21" s="43" customFormat="1" ht="10.5" customHeight="1">
      <c r="B44" s="139"/>
      <c r="C44" s="139"/>
      <c r="E44" s="273"/>
      <c r="F44" s="141"/>
      <c r="G44" s="144"/>
      <c r="H44" s="144"/>
      <c r="I44" s="270"/>
      <c r="J44" s="144"/>
      <c r="K44" s="144"/>
      <c r="L44" s="144"/>
      <c r="M44" s="144"/>
      <c r="N44" s="144"/>
      <c r="O44" s="144"/>
      <c r="P44" s="144"/>
      <c r="Q44" s="144"/>
      <c r="R44" s="144"/>
      <c r="S44" s="141"/>
      <c r="T44" s="141"/>
      <c r="U44" s="141"/>
    </row>
    <row r="45" spans="2:21" s="267" customFormat="1" ht="10.5" customHeight="1">
      <c r="B45" s="246" t="s">
        <v>91</v>
      </c>
      <c r="C45" s="246"/>
      <c r="E45" s="268">
        <f>SUM(E46:E47)</f>
        <v>13</v>
      </c>
      <c r="F45" s="271">
        <f>SUM(G45,H45,J45,L45,N45,P45,R45)</f>
        <v>520</v>
      </c>
      <c r="G45" s="269">
        <f aca="true" t="shared" si="5" ref="G45:R45">SUM(G46:G47)</f>
        <v>2</v>
      </c>
      <c r="H45" s="269">
        <f t="shared" si="5"/>
        <v>5</v>
      </c>
      <c r="I45" s="270"/>
      <c r="J45" s="269">
        <f t="shared" si="5"/>
        <v>15</v>
      </c>
      <c r="K45" s="269"/>
      <c r="L45" s="269">
        <f t="shared" si="5"/>
        <v>14</v>
      </c>
      <c r="M45" s="269"/>
      <c r="N45" s="269">
        <f t="shared" si="5"/>
        <v>49</v>
      </c>
      <c r="O45" s="269"/>
      <c r="P45" s="269">
        <f t="shared" si="5"/>
        <v>86</v>
      </c>
      <c r="Q45" s="269"/>
      <c r="R45" s="269">
        <f t="shared" si="5"/>
        <v>349</v>
      </c>
      <c r="S45" s="271"/>
      <c r="T45" s="271"/>
      <c r="U45" s="271"/>
    </row>
    <row r="46" spans="2:21" s="82" customFormat="1" ht="10.5" customHeight="1">
      <c r="B46" s="139"/>
      <c r="C46" s="139" t="s">
        <v>92</v>
      </c>
      <c r="E46" s="273">
        <v>9</v>
      </c>
      <c r="F46" s="141">
        <v>400</v>
      </c>
      <c r="G46" s="144">
        <v>1</v>
      </c>
      <c r="H46" s="144">
        <v>3</v>
      </c>
      <c r="I46" s="270"/>
      <c r="J46" s="144">
        <v>10</v>
      </c>
      <c r="K46" s="144"/>
      <c r="L46" s="144">
        <v>10</v>
      </c>
      <c r="M46" s="144"/>
      <c r="N46" s="144">
        <v>42</v>
      </c>
      <c r="O46" s="144"/>
      <c r="P46" s="144">
        <v>68</v>
      </c>
      <c r="Q46" s="144"/>
      <c r="R46" s="144">
        <v>266</v>
      </c>
      <c r="S46" s="141"/>
      <c r="T46" s="141"/>
      <c r="U46" s="141"/>
    </row>
    <row r="47" spans="2:21" s="82" customFormat="1" ht="10.5" customHeight="1">
      <c r="B47" s="139"/>
      <c r="C47" s="139" t="s">
        <v>93</v>
      </c>
      <c r="E47" s="273">
        <v>4</v>
      </c>
      <c r="F47" s="141">
        <v>120</v>
      </c>
      <c r="G47" s="144">
        <v>1</v>
      </c>
      <c r="H47" s="144">
        <v>2</v>
      </c>
      <c r="I47" s="270"/>
      <c r="J47" s="144">
        <v>5</v>
      </c>
      <c r="K47" s="144"/>
      <c r="L47" s="144">
        <v>4</v>
      </c>
      <c r="M47" s="144"/>
      <c r="N47" s="144">
        <v>7</v>
      </c>
      <c r="O47" s="144"/>
      <c r="P47" s="144">
        <v>18</v>
      </c>
      <c r="Q47" s="144"/>
      <c r="R47" s="144">
        <v>83</v>
      </c>
      <c r="S47" s="141"/>
      <c r="T47" s="141"/>
      <c r="U47" s="141"/>
    </row>
    <row r="48" spans="2:21" s="43" customFormat="1" ht="10.5" customHeight="1">
      <c r="B48" s="139"/>
      <c r="C48" s="139"/>
      <c r="E48" s="273"/>
      <c r="F48" s="141"/>
      <c r="G48" s="144"/>
      <c r="H48" s="144"/>
      <c r="I48" s="270"/>
      <c r="J48" s="144"/>
      <c r="K48" s="144"/>
      <c r="L48" s="144"/>
      <c r="M48" s="144"/>
      <c r="N48" s="144"/>
      <c r="O48" s="144"/>
      <c r="P48" s="144"/>
      <c r="Q48" s="144"/>
      <c r="R48" s="144"/>
      <c r="S48" s="141"/>
      <c r="T48" s="141"/>
      <c r="U48" s="141"/>
    </row>
    <row r="49" spans="2:21" s="267" customFormat="1" ht="10.5" customHeight="1">
      <c r="B49" s="246" t="s">
        <v>94</v>
      </c>
      <c r="C49" s="246"/>
      <c r="E49" s="268">
        <f>SUM(E50:E51)</f>
        <v>18</v>
      </c>
      <c r="F49" s="271">
        <f>SUM(G49,H49,J49,L49,N49,P49,R49)</f>
        <v>409</v>
      </c>
      <c r="G49" s="269">
        <f aca="true" t="shared" si="6" ref="G49:R49">SUM(G50:G51)</f>
        <v>2</v>
      </c>
      <c r="H49" s="269">
        <f t="shared" si="6"/>
        <v>6</v>
      </c>
      <c r="I49" s="270"/>
      <c r="J49" s="269">
        <f t="shared" si="6"/>
        <v>26</v>
      </c>
      <c r="K49" s="269"/>
      <c r="L49" s="269">
        <f t="shared" si="6"/>
        <v>19</v>
      </c>
      <c r="M49" s="269"/>
      <c r="N49" s="269">
        <f t="shared" si="6"/>
        <v>38</v>
      </c>
      <c r="O49" s="269"/>
      <c r="P49" s="269">
        <f t="shared" si="6"/>
        <v>54</v>
      </c>
      <c r="Q49" s="269"/>
      <c r="R49" s="269">
        <f t="shared" si="6"/>
        <v>264</v>
      </c>
      <c r="S49" s="271"/>
      <c r="T49" s="271"/>
      <c r="U49" s="271"/>
    </row>
    <row r="50" spans="2:21" s="82" customFormat="1" ht="10.5" customHeight="1">
      <c r="B50" s="139"/>
      <c r="C50" s="139" t="s">
        <v>95</v>
      </c>
      <c r="E50" s="273">
        <v>7</v>
      </c>
      <c r="F50" s="141">
        <v>298</v>
      </c>
      <c r="G50" s="144">
        <v>1</v>
      </c>
      <c r="H50" s="144">
        <v>4</v>
      </c>
      <c r="I50" s="270"/>
      <c r="J50" s="144">
        <v>10</v>
      </c>
      <c r="K50" s="144"/>
      <c r="L50" s="144">
        <v>7</v>
      </c>
      <c r="M50" s="144"/>
      <c r="N50" s="144">
        <v>28</v>
      </c>
      <c r="O50" s="144"/>
      <c r="P50" s="144">
        <v>42</v>
      </c>
      <c r="Q50" s="144"/>
      <c r="R50" s="144">
        <v>206</v>
      </c>
      <c r="S50" s="141"/>
      <c r="T50" s="141"/>
      <c r="U50" s="141"/>
    </row>
    <row r="51" spans="2:21" s="82" customFormat="1" ht="10.5" customHeight="1">
      <c r="B51" s="139"/>
      <c r="C51" s="139" t="s">
        <v>96</v>
      </c>
      <c r="E51" s="273">
        <v>11</v>
      </c>
      <c r="F51" s="141">
        <v>111</v>
      </c>
      <c r="G51" s="144">
        <v>1</v>
      </c>
      <c r="H51" s="144">
        <v>2</v>
      </c>
      <c r="I51" s="270"/>
      <c r="J51" s="144">
        <v>16</v>
      </c>
      <c r="K51" s="144"/>
      <c r="L51" s="144">
        <v>12</v>
      </c>
      <c r="M51" s="144"/>
      <c r="N51" s="144">
        <v>10</v>
      </c>
      <c r="O51" s="144"/>
      <c r="P51" s="144">
        <v>12</v>
      </c>
      <c r="Q51" s="144"/>
      <c r="R51" s="144">
        <v>58</v>
      </c>
      <c r="S51" s="141"/>
      <c r="T51" s="141"/>
      <c r="U51" s="141"/>
    </row>
    <row r="52" spans="2:21" s="43" customFormat="1" ht="10.5" customHeight="1">
      <c r="B52" s="139"/>
      <c r="C52" s="139"/>
      <c r="E52" s="273"/>
      <c r="F52" s="141"/>
      <c r="G52" s="144"/>
      <c r="H52" s="144"/>
      <c r="I52" s="270"/>
      <c r="J52" s="144"/>
      <c r="K52" s="144"/>
      <c r="L52" s="144"/>
      <c r="M52" s="144"/>
      <c r="N52" s="144"/>
      <c r="O52" s="144"/>
      <c r="P52" s="144"/>
      <c r="Q52" s="144"/>
      <c r="R52" s="144"/>
      <c r="S52" s="141"/>
      <c r="T52" s="141"/>
      <c r="U52" s="141"/>
    </row>
    <row r="53" spans="2:21" s="267" customFormat="1" ht="10.5" customHeight="1">
      <c r="B53" s="246" t="s">
        <v>97</v>
      </c>
      <c r="C53" s="246"/>
      <c r="E53" s="268">
        <f>SUM(E54:E57)</f>
        <v>13</v>
      </c>
      <c r="F53" s="271">
        <f>SUM(G53,H53,J53,L53,N53,P53,R53)</f>
        <v>424</v>
      </c>
      <c r="G53" s="269">
        <f aca="true" t="shared" si="7" ref="G53:R53">SUM(G54:G57)</f>
        <v>4</v>
      </c>
      <c r="H53" s="269">
        <f t="shared" si="7"/>
        <v>13</v>
      </c>
      <c r="I53" s="270"/>
      <c r="J53" s="269">
        <f t="shared" si="7"/>
        <v>23</v>
      </c>
      <c r="K53" s="269"/>
      <c r="L53" s="269">
        <f t="shared" si="7"/>
        <v>14</v>
      </c>
      <c r="M53" s="269"/>
      <c r="N53" s="269">
        <f t="shared" si="7"/>
        <v>14</v>
      </c>
      <c r="O53" s="269"/>
      <c r="P53" s="269">
        <f t="shared" si="7"/>
        <v>51</v>
      </c>
      <c r="Q53" s="269"/>
      <c r="R53" s="269">
        <f t="shared" si="7"/>
        <v>305</v>
      </c>
      <c r="S53" s="271"/>
      <c r="T53" s="271"/>
      <c r="U53" s="271"/>
    </row>
    <row r="54" spans="2:21" s="82" customFormat="1" ht="10.5" customHeight="1">
      <c r="B54" s="139"/>
      <c r="C54" s="139" t="s">
        <v>98</v>
      </c>
      <c r="E54" s="273">
        <v>4</v>
      </c>
      <c r="F54" s="141">
        <v>120</v>
      </c>
      <c r="G54" s="144">
        <v>1</v>
      </c>
      <c r="H54" s="144">
        <v>4</v>
      </c>
      <c r="I54" s="270"/>
      <c r="J54" s="144">
        <v>9</v>
      </c>
      <c r="K54" s="144"/>
      <c r="L54" s="144">
        <v>5</v>
      </c>
      <c r="M54" s="144"/>
      <c r="N54" s="144">
        <v>4</v>
      </c>
      <c r="O54" s="144"/>
      <c r="P54" s="144">
        <v>17</v>
      </c>
      <c r="Q54" s="144"/>
      <c r="R54" s="144">
        <v>80</v>
      </c>
      <c r="S54" s="141"/>
      <c r="T54" s="141"/>
      <c r="U54" s="141"/>
    </row>
    <row r="55" spans="2:21" s="82" customFormat="1" ht="10.5" customHeight="1">
      <c r="B55" s="139"/>
      <c r="C55" s="139" t="s">
        <v>99</v>
      </c>
      <c r="E55" s="273">
        <v>3</v>
      </c>
      <c r="F55" s="141">
        <v>97</v>
      </c>
      <c r="G55" s="144">
        <v>1</v>
      </c>
      <c r="H55" s="144">
        <v>3</v>
      </c>
      <c r="I55" s="270"/>
      <c r="J55" s="144">
        <v>5</v>
      </c>
      <c r="K55" s="144"/>
      <c r="L55" s="144">
        <v>3</v>
      </c>
      <c r="M55" s="144"/>
      <c r="N55" s="275">
        <v>0</v>
      </c>
      <c r="O55" s="144"/>
      <c r="P55" s="144">
        <v>11</v>
      </c>
      <c r="Q55" s="144"/>
      <c r="R55" s="144">
        <v>74</v>
      </c>
      <c r="S55" s="141"/>
      <c r="T55" s="141"/>
      <c r="U55" s="141"/>
    </row>
    <row r="56" spans="2:21" s="82" customFormat="1" ht="10.5" customHeight="1">
      <c r="B56" s="139"/>
      <c r="C56" s="139" t="s">
        <v>100</v>
      </c>
      <c r="E56" s="273">
        <v>3</v>
      </c>
      <c r="F56" s="141">
        <v>120</v>
      </c>
      <c r="G56" s="144">
        <v>1</v>
      </c>
      <c r="H56" s="144">
        <v>3</v>
      </c>
      <c r="I56" s="270"/>
      <c r="J56" s="144">
        <v>3</v>
      </c>
      <c r="K56" s="144"/>
      <c r="L56" s="144">
        <v>3</v>
      </c>
      <c r="M56" s="144"/>
      <c r="N56" s="144">
        <v>6</v>
      </c>
      <c r="O56" s="144"/>
      <c r="P56" s="144">
        <v>13</v>
      </c>
      <c r="Q56" s="144"/>
      <c r="R56" s="144">
        <v>91</v>
      </c>
      <c r="S56" s="141"/>
      <c r="T56" s="141"/>
      <c r="U56" s="141"/>
    </row>
    <row r="57" spans="2:21" s="82" customFormat="1" ht="10.5" customHeight="1">
      <c r="B57" s="139"/>
      <c r="C57" s="139" t="s">
        <v>101</v>
      </c>
      <c r="E57" s="273">
        <v>3</v>
      </c>
      <c r="F57" s="141">
        <v>87</v>
      </c>
      <c r="G57" s="144">
        <v>1</v>
      </c>
      <c r="H57" s="144">
        <v>3</v>
      </c>
      <c r="I57" s="270"/>
      <c r="J57" s="144">
        <v>6</v>
      </c>
      <c r="K57" s="144"/>
      <c r="L57" s="144">
        <v>3</v>
      </c>
      <c r="M57" s="144"/>
      <c r="N57" s="144">
        <v>4</v>
      </c>
      <c r="O57" s="144"/>
      <c r="P57" s="144">
        <v>10</v>
      </c>
      <c r="Q57" s="144"/>
      <c r="R57" s="144">
        <v>60</v>
      </c>
      <c r="S57" s="141"/>
      <c r="T57" s="141"/>
      <c r="U57" s="141"/>
    </row>
    <row r="58" spans="2:21" s="43" customFormat="1" ht="10.5" customHeight="1">
      <c r="B58" s="139"/>
      <c r="C58" s="139"/>
      <c r="E58" s="273"/>
      <c r="F58" s="141"/>
      <c r="G58" s="144"/>
      <c r="H58" s="144"/>
      <c r="I58" s="270"/>
      <c r="J58" s="144"/>
      <c r="K58" s="144"/>
      <c r="L58" s="144"/>
      <c r="M58" s="144"/>
      <c r="N58" s="144"/>
      <c r="O58" s="144"/>
      <c r="P58" s="144"/>
      <c r="Q58" s="144"/>
      <c r="R58" s="144"/>
      <c r="S58" s="141"/>
      <c r="T58" s="141"/>
      <c r="U58" s="141"/>
    </row>
    <row r="59" spans="2:21" s="267" customFormat="1" ht="10.5" customHeight="1">
      <c r="B59" s="246" t="s">
        <v>102</v>
      </c>
      <c r="C59" s="246"/>
      <c r="E59" s="268">
        <f>SUM(E60:E67)</f>
        <v>40</v>
      </c>
      <c r="F59" s="271">
        <f>SUM(G59,H59,J59,L59,N59,P59,R59)</f>
        <v>998</v>
      </c>
      <c r="G59" s="269">
        <f aca="true" t="shared" si="8" ref="G59:R59">SUM(G60:G67)</f>
        <v>8</v>
      </c>
      <c r="H59" s="269">
        <f t="shared" si="8"/>
        <v>12</v>
      </c>
      <c r="I59" s="270"/>
      <c r="J59" s="269">
        <f t="shared" si="8"/>
        <v>47</v>
      </c>
      <c r="K59" s="269"/>
      <c r="L59" s="269">
        <f t="shared" si="8"/>
        <v>48</v>
      </c>
      <c r="M59" s="269"/>
      <c r="N59" s="269">
        <f t="shared" si="8"/>
        <v>37</v>
      </c>
      <c r="O59" s="269"/>
      <c r="P59" s="269">
        <f t="shared" si="8"/>
        <v>152</v>
      </c>
      <c r="Q59" s="269"/>
      <c r="R59" s="269">
        <f t="shared" si="8"/>
        <v>694</v>
      </c>
      <c r="S59" s="271"/>
      <c r="T59" s="271"/>
      <c r="U59" s="271"/>
    </row>
    <row r="60" spans="2:21" s="82" customFormat="1" ht="10.5" customHeight="1">
      <c r="B60" s="139"/>
      <c r="C60" s="139" t="s">
        <v>103</v>
      </c>
      <c r="E60" s="273">
        <v>6</v>
      </c>
      <c r="F60" s="141">
        <v>225</v>
      </c>
      <c r="G60" s="144">
        <v>1</v>
      </c>
      <c r="H60" s="144">
        <v>2</v>
      </c>
      <c r="I60" s="270"/>
      <c r="J60" s="144">
        <v>6</v>
      </c>
      <c r="K60" s="144"/>
      <c r="L60" s="144">
        <v>6</v>
      </c>
      <c r="M60" s="144"/>
      <c r="N60" s="144">
        <v>14</v>
      </c>
      <c r="O60" s="144"/>
      <c r="P60" s="144">
        <v>54</v>
      </c>
      <c r="Q60" s="144"/>
      <c r="R60" s="144">
        <v>142</v>
      </c>
      <c r="S60" s="141"/>
      <c r="T60" s="141"/>
      <c r="U60" s="141"/>
    </row>
    <row r="61" spans="2:21" s="82" customFormat="1" ht="10.5" customHeight="1">
      <c r="B61" s="139"/>
      <c r="C61" s="139" t="s">
        <v>104</v>
      </c>
      <c r="E61" s="273">
        <v>7</v>
      </c>
      <c r="F61" s="141">
        <v>143</v>
      </c>
      <c r="G61" s="144">
        <v>1</v>
      </c>
      <c r="H61" s="144">
        <v>2</v>
      </c>
      <c r="I61" s="270"/>
      <c r="J61" s="144">
        <v>8</v>
      </c>
      <c r="K61" s="144"/>
      <c r="L61" s="144">
        <v>7</v>
      </c>
      <c r="M61" s="144"/>
      <c r="N61" s="144">
        <v>8</v>
      </c>
      <c r="O61" s="144"/>
      <c r="P61" s="144">
        <v>12</v>
      </c>
      <c r="Q61" s="144"/>
      <c r="R61" s="144">
        <v>105</v>
      </c>
      <c r="S61" s="141"/>
      <c r="T61" s="141"/>
      <c r="U61" s="141"/>
    </row>
    <row r="62" spans="2:21" s="82" customFormat="1" ht="10.5" customHeight="1">
      <c r="B62" s="139"/>
      <c r="C62" s="139" t="s">
        <v>105</v>
      </c>
      <c r="E62" s="273">
        <v>8</v>
      </c>
      <c r="F62" s="141">
        <v>154</v>
      </c>
      <c r="G62" s="144">
        <v>1</v>
      </c>
      <c r="H62" s="144">
        <v>1</v>
      </c>
      <c r="I62" s="270"/>
      <c r="J62" s="144">
        <v>10</v>
      </c>
      <c r="K62" s="144"/>
      <c r="L62" s="144">
        <v>12</v>
      </c>
      <c r="M62" s="144"/>
      <c r="N62" s="275">
        <v>0</v>
      </c>
      <c r="O62" s="144"/>
      <c r="P62" s="144">
        <v>21</v>
      </c>
      <c r="Q62" s="144"/>
      <c r="R62" s="144">
        <v>109</v>
      </c>
      <c r="S62" s="141"/>
      <c r="T62" s="141"/>
      <c r="U62" s="141"/>
    </row>
    <row r="63" spans="2:21" s="82" customFormat="1" ht="10.5" customHeight="1">
      <c r="B63" s="139"/>
      <c r="C63" s="139" t="s">
        <v>106</v>
      </c>
      <c r="E63" s="273">
        <v>5</v>
      </c>
      <c r="F63" s="141">
        <v>158</v>
      </c>
      <c r="G63" s="144">
        <v>1</v>
      </c>
      <c r="H63" s="144">
        <v>2</v>
      </c>
      <c r="I63" s="270"/>
      <c r="J63" s="144">
        <v>6</v>
      </c>
      <c r="K63" s="144"/>
      <c r="L63" s="144">
        <v>5</v>
      </c>
      <c r="M63" s="144"/>
      <c r="N63" s="275">
        <v>0</v>
      </c>
      <c r="O63" s="144"/>
      <c r="P63" s="144">
        <v>12</v>
      </c>
      <c r="Q63" s="144"/>
      <c r="R63" s="144">
        <v>132</v>
      </c>
      <c r="S63" s="141"/>
      <c r="T63" s="141"/>
      <c r="U63" s="141"/>
    </row>
    <row r="64" spans="2:21" s="82" customFormat="1" ht="10.5" customHeight="1">
      <c r="B64" s="139"/>
      <c r="C64" s="139" t="s">
        <v>107</v>
      </c>
      <c r="E64" s="273">
        <v>3</v>
      </c>
      <c r="F64" s="141">
        <v>107</v>
      </c>
      <c r="G64" s="144">
        <v>1</v>
      </c>
      <c r="H64" s="144">
        <v>1</v>
      </c>
      <c r="I64" s="270"/>
      <c r="J64" s="144">
        <v>5</v>
      </c>
      <c r="K64" s="144"/>
      <c r="L64" s="144">
        <v>4</v>
      </c>
      <c r="M64" s="144"/>
      <c r="N64" s="144">
        <v>11</v>
      </c>
      <c r="O64" s="144"/>
      <c r="P64" s="144">
        <v>24</v>
      </c>
      <c r="Q64" s="144"/>
      <c r="R64" s="144">
        <v>61</v>
      </c>
      <c r="S64" s="141"/>
      <c r="T64" s="141"/>
      <c r="U64" s="141"/>
    </row>
    <row r="65" spans="2:21" s="82" customFormat="1" ht="10.5" customHeight="1">
      <c r="B65" s="139"/>
      <c r="C65" s="139" t="s">
        <v>108</v>
      </c>
      <c r="E65" s="273">
        <v>6</v>
      </c>
      <c r="F65" s="141">
        <v>114</v>
      </c>
      <c r="G65" s="144">
        <v>1</v>
      </c>
      <c r="H65" s="144">
        <v>2</v>
      </c>
      <c r="I65" s="270"/>
      <c r="J65" s="144">
        <v>6</v>
      </c>
      <c r="K65" s="144"/>
      <c r="L65" s="144">
        <v>8</v>
      </c>
      <c r="M65" s="144"/>
      <c r="N65" s="275">
        <v>0</v>
      </c>
      <c r="O65" s="144"/>
      <c r="P65" s="144">
        <v>17</v>
      </c>
      <c r="Q65" s="144"/>
      <c r="R65" s="144">
        <v>80</v>
      </c>
      <c r="S65" s="141"/>
      <c r="T65" s="141"/>
      <c r="U65" s="141"/>
    </row>
    <row r="66" spans="2:21" s="82" customFormat="1" ht="10.5" customHeight="1">
      <c r="B66" s="139"/>
      <c r="C66" s="139" t="s">
        <v>109</v>
      </c>
      <c r="E66" s="273">
        <v>1</v>
      </c>
      <c r="F66" s="141">
        <v>42</v>
      </c>
      <c r="G66" s="144">
        <v>1</v>
      </c>
      <c r="H66" s="144">
        <v>1</v>
      </c>
      <c r="I66" s="270"/>
      <c r="J66" s="144">
        <v>2</v>
      </c>
      <c r="K66" s="144"/>
      <c r="L66" s="144">
        <v>2</v>
      </c>
      <c r="M66" s="144"/>
      <c r="N66" s="275">
        <v>0</v>
      </c>
      <c r="O66" s="144"/>
      <c r="P66" s="144">
        <v>4</v>
      </c>
      <c r="Q66" s="144"/>
      <c r="R66" s="144">
        <v>32</v>
      </c>
      <c r="S66" s="141"/>
      <c r="T66" s="141"/>
      <c r="U66" s="141"/>
    </row>
    <row r="67" spans="2:21" s="82" customFormat="1" ht="10.5" customHeight="1">
      <c r="B67" s="139"/>
      <c r="C67" s="139" t="s">
        <v>110</v>
      </c>
      <c r="E67" s="273">
        <v>4</v>
      </c>
      <c r="F67" s="141">
        <v>55</v>
      </c>
      <c r="G67" s="144">
        <v>1</v>
      </c>
      <c r="H67" s="144">
        <v>1</v>
      </c>
      <c r="I67" s="270"/>
      <c r="J67" s="144">
        <v>4</v>
      </c>
      <c r="K67" s="144"/>
      <c r="L67" s="144">
        <v>4</v>
      </c>
      <c r="M67" s="144"/>
      <c r="N67" s="144">
        <v>4</v>
      </c>
      <c r="O67" s="144"/>
      <c r="P67" s="144">
        <v>8</v>
      </c>
      <c r="Q67" s="144"/>
      <c r="R67" s="144">
        <v>33</v>
      </c>
      <c r="S67" s="141"/>
      <c r="T67" s="141"/>
      <c r="U67" s="141"/>
    </row>
    <row r="68" spans="2:21" s="43" customFormat="1" ht="10.5" customHeight="1">
      <c r="B68" s="139"/>
      <c r="C68" s="139"/>
      <c r="E68" s="273"/>
      <c r="F68" s="141"/>
      <c r="G68" s="144"/>
      <c r="H68" s="144"/>
      <c r="I68" s="270"/>
      <c r="J68" s="144"/>
      <c r="K68" s="144"/>
      <c r="L68" s="144"/>
      <c r="M68" s="144"/>
      <c r="N68" s="144"/>
      <c r="O68" s="144"/>
      <c r="P68" s="144"/>
      <c r="Q68" s="144"/>
      <c r="R68" s="144"/>
      <c r="S68" s="141"/>
      <c r="T68" s="141"/>
      <c r="U68" s="141"/>
    </row>
    <row r="69" spans="2:21" s="267" customFormat="1" ht="10.5" customHeight="1">
      <c r="B69" s="246" t="s">
        <v>111</v>
      </c>
      <c r="C69" s="246"/>
      <c r="E69" s="268">
        <f>SUM(E70:E70)</f>
        <v>1</v>
      </c>
      <c r="F69" s="271">
        <f>SUM(G69,H69,J69,L69,N69,P69,R69)</f>
        <v>50</v>
      </c>
      <c r="G69" s="269">
        <f>SUM(G70:G70)</f>
        <v>1</v>
      </c>
      <c r="H69" s="269">
        <f>SUM(H70:H70)</f>
        <v>2</v>
      </c>
      <c r="I69" s="270"/>
      <c r="J69" s="269">
        <f>SUM(J70:J70)</f>
        <v>1</v>
      </c>
      <c r="K69" s="269"/>
      <c r="L69" s="269">
        <f>SUM(L70:L70)</f>
        <v>4</v>
      </c>
      <c r="M69" s="269"/>
      <c r="N69" s="269">
        <f>SUM(N70:N70)</f>
        <v>4</v>
      </c>
      <c r="O69" s="269"/>
      <c r="P69" s="269">
        <f>SUM(P70:P70)</f>
        <v>4</v>
      </c>
      <c r="Q69" s="269"/>
      <c r="R69" s="269">
        <f>SUM(R70:R70)</f>
        <v>34</v>
      </c>
      <c r="S69" s="271"/>
      <c r="T69" s="271"/>
      <c r="U69" s="271"/>
    </row>
    <row r="70" spans="2:21" s="82" customFormat="1" ht="10.5" customHeight="1">
      <c r="B70" s="139"/>
      <c r="C70" s="139" t="s">
        <v>112</v>
      </c>
      <c r="E70" s="273">
        <v>1</v>
      </c>
      <c r="F70" s="141">
        <v>50</v>
      </c>
      <c r="G70" s="144">
        <v>1</v>
      </c>
      <c r="H70" s="144">
        <v>2</v>
      </c>
      <c r="I70" s="270"/>
      <c r="J70" s="144">
        <v>1</v>
      </c>
      <c r="K70" s="144"/>
      <c r="L70" s="144">
        <v>4</v>
      </c>
      <c r="M70" s="144"/>
      <c r="N70" s="144">
        <v>4</v>
      </c>
      <c r="O70" s="144"/>
      <c r="P70" s="144">
        <v>4</v>
      </c>
      <c r="Q70" s="144"/>
      <c r="R70" s="144">
        <v>34</v>
      </c>
      <c r="S70" s="141"/>
      <c r="T70" s="141"/>
      <c r="U70" s="141"/>
    </row>
    <row r="71" spans="1:22" s="43" customFormat="1" ht="11.25" customHeight="1">
      <c r="A71" s="276"/>
      <c r="B71" s="276"/>
      <c r="C71" s="276"/>
      <c r="D71" s="276"/>
      <c r="E71" s="277"/>
      <c r="F71" s="276"/>
      <c r="G71" s="276"/>
      <c r="H71" s="276"/>
      <c r="I71" s="278"/>
      <c r="J71" s="276"/>
      <c r="K71" s="276"/>
      <c r="L71" s="276"/>
      <c r="M71" s="276"/>
      <c r="N71" s="276"/>
      <c r="O71" s="276"/>
      <c r="P71" s="276"/>
      <c r="Q71" s="279"/>
      <c r="R71" s="279"/>
      <c r="S71" s="276"/>
      <c r="T71" s="276"/>
      <c r="U71" s="276"/>
      <c r="V71" s="276"/>
    </row>
    <row r="72" spans="2:21" s="267" customFormat="1" ht="10.5" customHeight="1">
      <c r="B72" s="280" t="s">
        <v>117</v>
      </c>
      <c r="C72" s="280"/>
      <c r="E72" s="268">
        <f>SUM(E73:E77)</f>
        <v>34</v>
      </c>
      <c r="F72" s="271">
        <f>SUM(G72,H72,J72,L72,N72,P72,R72)</f>
        <v>683</v>
      </c>
      <c r="G72" s="269">
        <f aca="true" t="shared" si="9" ref="G72:R72">SUM(G73:G77)</f>
        <v>5</v>
      </c>
      <c r="H72" s="269">
        <f t="shared" si="9"/>
        <v>12</v>
      </c>
      <c r="I72" s="269"/>
      <c r="J72" s="269">
        <f t="shared" si="9"/>
        <v>35</v>
      </c>
      <c r="K72" s="269"/>
      <c r="L72" s="269">
        <f t="shared" si="9"/>
        <v>30</v>
      </c>
      <c r="M72" s="269"/>
      <c r="N72" s="269">
        <f t="shared" si="9"/>
        <v>37</v>
      </c>
      <c r="O72" s="269"/>
      <c r="P72" s="269">
        <f t="shared" si="9"/>
        <v>84</v>
      </c>
      <c r="Q72" s="269"/>
      <c r="R72" s="269">
        <f t="shared" si="9"/>
        <v>480</v>
      </c>
      <c r="S72" s="271"/>
      <c r="T72" s="271"/>
      <c r="U72" s="271"/>
    </row>
    <row r="73" spans="2:21" s="82" customFormat="1" ht="10.5" customHeight="1">
      <c r="B73" s="281"/>
      <c r="C73" s="281" t="s">
        <v>118</v>
      </c>
      <c r="E73" s="273">
        <v>6</v>
      </c>
      <c r="F73" s="141">
        <v>134</v>
      </c>
      <c r="G73" s="144">
        <v>1</v>
      </c>
      <c r="H73" s="144">
        <v>2</v>
      </c>
      <c r="I73" s="144"/>
      <c r="J73" s="144">
        <v>7</v>
      </c>
      <c r="K73" s="144"/>
      <c r="L73" s="144">
        <v>6</v>
      </c>
      <c r="M73" s="144"/>
      <c r="N73" s="144">
        <v>6</v>
      </c>
      <c r="O73" s="144"/>
      <c r="P73" s="144">
        <v>18</v>
      </c>
      <c r="Q73" s="144"/>
      <c r="R73" s="144">
        <v>94</v>
      </c>
      <c r="S73" s="141"/>
      <c r="T73" s="141"/>
      <c r="U73" s="141"/>
    </row>
    <row r="74" spans="2:21" s="82" customFormat="1" ht="10.5" customHeight="1">
      <c r="B74" s="139"/>
      <c r="C74" s="139" t="s">
        <v>119</v>
      </c>
      <c r="E74" s="273">
        <v>8</v>
      </c>
      <c r="F74" s="141">
        <v>105</v>
      </c>
      <c r="G74" s="144">
        <v>1</v>
      </c>
      <c r="H74" s="144">
        <v>2</v>
      </c>
      <c r="I74" s="144"/>
      <c r="J74" s="144">
        <v>7</v>
      </c>
      <c r="K74" s="144"/>
      <c r="L74" s="144">
        <v>7</v>
      </c>
      <c r="M74" s="144"/>
      <c r="N74" s="144">
        <v>9</v>
      </c>
      <c r="O74" s="144"/>
      <c r="P74" s="144">
        <v>17</v>
      </c>
      <c r="Q74" s="144"/>
      <c r="R74" s="144">
        <v>62</v>
      </c>
      <c r="S74" s="141"/>
      <c r="T74" s="141"/>
      <c r="U74" s="141"/>
    </row>
    <row r="75" spans="2:21" s="82" customFormat="1" ht="10.5" customHeight="1">
      <c r="B75" s="139"/>
      <c r="C75" s="139" t="s">
        <v>120</v>
      </c>
      <c r="E75" s="273">
        <v>10</v>
      </c>
      <c r="F75" s="141">
        <v>163</v>
      </c>
      <c r="G75" s="144">
        <v>1</v>
      </c>
      <c r="H75" s="144">
        <v>2</v>
      </c>
      <c r="I75" s="144"/>
      <c r="J75" s="144">
        <v>10</v>
      </c>
      <c r="K75" s="144"/>
      <c r="L75" s="144">
        <v>2</v>
      </c>
      <c r="M75" s="144"/>
      <c r="N75" s="275">
        <v>0</v>
      </c>
      <c r="O75" s="144"/>
      <c r="P75" s="144">
        <v>20</v>
      </c>
      <c r="Q75" s="144"/>
      <c r="R75" s="144">
        <v>128</v>
      </c>
      <c r="S75" s="141"/>
      <c r="T75" s="141"/>
      <c r="U75" s="141"/>
    </row>
    <row r="76" spans="2:21" s="82" customFormat="1" ht="10.5" customHeight="1">
      <c r="B76" s="139"/>
      <c r="C76" s="139" t="s">
        <v>121</v>
      </c>
      <c r="E76" s="273">
        <v>3</v>
      </c>
      <c r="F76" s="141">
        <v>167</v>
      </c>
      <c r="G76" s="144">
        <v>1</v>
      </c>
      <c r="H76" s="144">
        <v>3</v>
      </c>
      <c r="I76" s="144"/>
      <c r="J76" s="144">
        <v>4</v>
      </c>
      <c r="K76" s="144"/>
      <c r="L76" s="144">
        <v>8</v>
      </c>
      <c r="M76" s="144"/>
      <c r="N76" s="144">
        <v>22</v>
      </c>
      <c r="O76" s="144"/>
      <c r="P76" s="275">
        <v>0</v>
      </c>
      <c r="Q76" s="144"/>
      <c r="R76" s="144">
        <v>129</v>
      </c>
      <c r="S76" s="141"/>
      <c r="T76" s="141"/>
      <c r="U76" s="141"/>
    </row>
    <row r="77" spans="2:21" s="82" customFormat="1" ht="10.5" customHeight="1">
      <c r="B77" s="139"/>
      <c r="C77" s="139" t="s">
        <v>122</v>
      </c>
      <c r="E77" s="273">
        <v>7</v>
      </c>
      <c r="F77" s="141">
        <v>114</v>
      </c>
      <c r="G77" s="144">
        <v>1</v>
      </c>
      <c r="H77" s="144">
        <v>3</v>
      </c>
      <c r="I77" s="144"/>
      <c r="J77" s="144">
        <v>7</v>
      </c>
      <c r="K77" s="144"/>
      <c r="L77" s="144">
        <v>7</v>
      </c>
      <c r="M77" s="144"/>
      <c r="N77" s="275">
        <v>0</v>
      </c>
      <c r="O77" s="144"/>
      <c r="P77" s="144">
        <v>29</v>
      </c>
      <c r="Q77" s="144"/>
      <c r="R77" s="144">
        <v>67</v>
      </c>
      <c r="S77" s="141"/>
      <c r="T77" s="141"/>
      <c r="U77" s="141"/>
    </row>
    <row r="78" spans="2:21" s="43" customFormat="1" ht="10.5" customHeight="1">
      <c r="B78" s="139"/>
      <c r="C78" s="139"/>
      <c r="E78" s="273"/>
      <c r="F78" s="141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1"/>
      <c r="T78" s="141"/>
      <c r="U78" s="141"/>
    </row>
    <row r="79" spans="2:21" s="267" customFormat="1" ht="10.5" customHeight="1">
      <c r="B79" s="246" t="s">
        <v>131</v>
      </c>
      <c r="C79" s="246"/>
      <c r="E79" s="268">
        <f>SUM(E80:E86)</f>
        <v>24</v>
      </c>
      <c r="F79" s="271">
        <f>SUM(G79,H79,J79,L79,N79,P79,R79)</f>
        <v>1407</v>
      </c>
      <c r="G79" s="269">
        <f aca="true" t="shared" si="10" ref="G79:R79">SUM(G80:G86)</f>
        <v>7</v>
      </c>
      <c r="H79" s="269">
        <f t="shared" si="10"/>
        <v>22</v>
      </c>
      <c r="I79" s="269"/>
      <c r="J79" s="269">
        <f t="shared" si="10"/>
        <v>31</v>
      </c>
      <c r="K79" s="269"/>
      <c r="L79" s="269">
        <f t="shared" si="10"/>
        <v>45</v>
      </c>
      <c r="M79" s="269"/>
      <c r="N79" s="269">
        <f t="shared" si="10"/>
        <v>67</v>
      </c>
      <c r="O79" s="269"/>
      <c r="P79" s="269">
        <f t="shared" si="10"/>
        <v>166</v>
      </c>
      <c r="Q79" s="270">
        <f t="shared" si="10"/>
        <v>-2</v>
      </c>
      <c r="R79" s="269">
        <f t="shared" si="10"/>
        <v>1069</v>
      </c>
      <c r="S79" s="271"/>
      <c r="T79" s="271"/>
      <c r="U79" s="271"/>
    </row>
    <row r="80" spans="2:21" s="82" customFormat="1" ht="10.5" customHeight="1">
      <c r="B80" s="139"/>
      <c r="C80" s="139" t="s">
        <v>132</v>
      </c>
      <c r="E80" s="273">
        <v>2</v>
      </c>
      <c r="F80" s="141">
        <v>100</v>
      </c>
      <c r="G80" s="144">
        <v>1</v>
      </c>
      <c r="H80" s="144">
        <v>2</v>
      </c>
      <c r="I80" s="144"/>
      <c r="J80" s="144">
        <v>2</v>
      </c>
      <c r="K80" s="144"/>
      <c r="L80" s="144">
        <v>2</v>
      </c>
      <c r="M80" s="144"/>
      <c r="N80" s="275">
        <v>0</v>
      </c>
      <c r="O80" s="144"/>
      <c r="P80" s="144">
        <v>9</v>
      </c>
      <c r="Q80" s="144"/>
      <c r="R80" s="144">
        <v>84</v>
      </c>
      <c r="S80" s="141"/>
      <c r="T80" s="141"/>
      <c r="U80" s="141"/>
    </row>
    <row r="81" spans="2:21" s="82" customFormat="1" ht="10.5" customHeight="1">
      <c r="B81" s="139"/>
      <c r="C81" s="139" t="s">
        <v>133</v>
      </c>
      <c r="E81" s="273">
        <v>2</v>
      </c>
      <c r="F81" s="141">
        <v>105</v>
      </c>
      <c r="G81" s="144">
        <v>1</v>
      </c>
      <c r="H81" s="144">
        <v>2</v>
      </c>
      <c r="I81" s="144"/>
      <c r="J81" s="144">
        <v>3</v>
      </c>
      <c r="K81" s="144"/>
      <c r="L81" s="275">
        <v>0</v>
      </c>
      <c r="M81" s="144"/>
      <c r="N81" s="144">
        <v>6</v>
      </c>
      <c r="O81" s="144"/>
      <c r="P81" s="144">
        <v>11</v>
      </c>
      <c r="Q81" s="144"/>
      <c r="R81" s="144">
        <v>82</v>
      </c>
      <c r="S81" s="141"/>
      <c r="T81" s="141"/>
      <c r="U81" s="141"/>
    </row>
    <row r="82" spans="2:21" s="82" customFormat="1" ht="10.5" customHeight="1">
      <c r="B82" s="139"/>
      <c r="C82" s="139" t="s">
        <v>134</v>
      </c>
      <c r="E82" s="273">
        <v>4</v>
      </c>
      <c r="F82" s="141">
        <v>173</v>
      </c>
      <c r="G82" s="144">
        <v>1</v>
      </c>
      <c r="H82" s="144">
        <v>2</v>
      </c>
      <c r="I82" s="144"/>
      <c r="J82" s="144">
        <v>4</v>
      </c>
      <c r="K82" s="144"/>
      <c r="L82" s="144">
        <v>9</v>
      </c>
      <c r="M82" s="144"/>
      <c r="N82" s="144">
        <v>9</v>
      </c>
      <c r="O82" s="144"/>
      <c r="P82" s="144">
        <v>32</v>
      </c>
      <c r="Q82" s="144"/>
      <c r="R82" s="144">
        <v>116</v>
      </c>
      <c r="S82" s="141"/>
      <c r="T82" s="141"/>
      <c r="U82" s="141"/>
    </row>
    <row r="83" spans="2:21" s="82" customFormat="1" ht="10.5" customHeight="1">
      <c r="B83" s="139"/>
      <c r="C83" s="139" t="s">
        <v>135</v>
      </c>
      <c r="E83" s="273">
        <v>4</v>
      </c>
      <c r="F83" s="141">
        <v>154</v>
      </c>
      <c r="G83" s="144">
        <v>1</v>
      </c>
      <c r="H83" s="144">
        <v>3</v>
      </c>
      <c r="I83" s="144"/>
      <c r="J83" s="144">
        <v>4</v>
      </c>
      <c r="K83" s="144"/>
      <c r="L83" s="144">
        <v>4</v>
      </c>
      <c r="M83" s="144"/>
      <c r="N83" s="144">
        <v>8</v>
      </c>
      <c r="O83" s="144"/>
      <c r="P83" s="144">
        <v>17</v>
      </c>
      <c r="Q83" s="274">
        <v>-2</v>
      </c>
      <c r="R83" s="144">
        <v>117</v>
      </c>
      <c r="S83" s="141"/>
      <c r="T83" s="141"/>
      <c r="U83" s="141"/>
    </row>
    <row r="84" spans="2:21" s="82" customFormat="1" ht="10.5" customHeight="1">
      <c r="B84" s="139"/>
      <c r="C84" s="139" t="s">
        <v>136</v>
      </c>
      <c r="E84" s="273">
        <v>6</v>
      </c>
      <c r="F84" s="141">
        <v>342</v>
      </c>
      <c r="G84" s="144">
        <v>1</v>
      </c>
      <c r="H84" s="144">
        <v>3</v>
      </c>
      <c r="I84" s="144"/>
      <c r="J84" s="144">
        <v>6</v>
      </c>
      <c r="K84" s="144"/>
      <c r="L84" s="144">
        <v>6</v>
      </c>
      <c r="M84" s="144"/>
      <c r="N84" s="144">
        <v>12</v>
      </c>
      <c r="O84" s="144"/>
      <c r="P84" s="144">
        <v>44</v>
      </c>
      <c r="Q84" s="144"/>
      <c r="R84" s="144">
        <v>270</v>
      </c>
      <c r="S84" s="141"/>
      <c r="T84" s="141"/>
      <c r="U84" s="141"/>
    </row>
    <row r="85" spans="2:21" s="82" customFormat="1" ht="10.5" customHeight="1">
      <c r="B85" s="139"/>
      <c r="C85" s="139" t="s">
        <v>137</v>
      </c>
      <c r="E85" s="273">
        <v>5</v>
      </c>
      <c r="F85" s="141">
        <v>400</v>
      </c>
      <c r="G85" s="144">
        <v>1</v>
      </c>
      <c r="H85" s="144">
        <v>2</v>
      </c>
      <c r="I85" s="144"/>
      <c r="J85" s="144">
        <v>10</v>
      </c>
      <c r="K85" s="144"/>
      <c r="L85" s="144">
        <v>15</v>
      </c>
      <c r="M85" s="144"/>
      <c r="N85" s="144">
        <v>19</v>
      </c>
      <c r="O85" s="144"/>
      <c r="P85" s="144">
        <v>53</v>
      </c>
      <c r="Q85" s="144"/>
      <c r="R85" s="144">
        <v>300</v>
      </c>
      <c r="S85" s="141"/>
      <c r="T85" s="141"/>
      <c r="U85" s="141"/>
    </row>
    <row r="86" spans="2:21" s="82" customFormat="1" ht="10.5" customHeight="1">
      <c r="B86" s="139"/>
      <c r="C86" s="139" t="s">
        <v>138</v>
      </c>
      <c r="E86" s="273">
        <v>1</v>
      </c>
      <c r="F86" s="141">
        <v>133</v>
      </c>
      <c r="G86" s="144">
        <v>1</v>
      </c>
      <c r="H86" s="144">
        <v>8</v>
      </c>
      <c r="I86" s="144"/>
      <c r="J86" s="144">
        <v>2</v>
      </c>
      <c r="K86" s="144"/>
      <c r="L86" s="144">
        <v>9</v>
      </c>
      <c r="M86" s="144"/>
      <c r="N86" s="144">
        <v>13</v>
      </c>
      <c r="O86" s="144"/>
      <c r="P86" s="275">
        <v>0</v>
      </c>
      <c r="Q86" s="144"/>
      <c r="R86" s="144">
        <v>100</v>
      </c>
      <c r="S86" s="141"/>
      <c r="T86" s="141"/>
      <c r="U86" s="141"/>
    </row>
    <row r="87" spans="2:21" s="43" customFormat="1" ht="10.5" customHeight="1">
      <c r="B87" s="139"/>
      <c r="C87" s="139"/>
      <c r="E87" s="273"/>
      <c r="F87" s="141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1"/>
      <c r="T87" s="141"/>
      <c r="U87" s="141"/>
    </row>
    <row r="88" spans="2:21" s="267" customFormat="1" ht="10.5" customHeight="1">
      <c r="B88" s="246" t="s">
        <v>139</v>
      </c>
      <c r="C88" s="246"/>
      <c r="E88" s="268">
        <f>SUM(E89:E90)</f>
        <v>5</v>
      </c>
      <c r="F88" s="271">
        <f>SUM(G88,H88,J88,L88,N88,P88,R88)</f>
        <v>199</v>
      </c>
      <c r="G88" s="269">
        <f aca="true" t="shared" si="11" ref="G88:R88">SUM(G89:G90)</f>
        <v>2</v>
      </c>
      <c r="H88" s="269">
        <f t="shared" si="11"/>
        <v>2</v>
      </c>
      <c r="I88" s="269"/>
      <c r="J88" s="269">
        <f t="shared" si="11"/>
        <v>4</v>
      </c>
      <c r="K88" s="269"/>
      <c r="L88" s="269">
        <f t="shared" si="11"/>
        <v>4</v>
      </c>
      <c r="M88" s="269"/>
      <c r="N88" s="269">
        <f t="shared" si="11"/>
        <v>18</v>
      </c>
      <c r="O88" s="269"/>
      <c r="P88" s="269">
        <f t="shared" si="11"/>
        <v>26</v>
      </c>
      <c r="Q88" s="269"/>
      <c r="R88" s="269">
        <f t="shared" si="11"/>
        <v>143</v>
      </c>
      <c r="S88" s="271"/>
      <c r="T88" s="271"/>
      <c r="U88" s="271"/>
    </row>
    <row r="89" spans="2:21" s="82" customFormat="1" ht="10.5" customHeight="1">
      <c r="B89" s="139"/>
      <c r="C89" s="139" t="s">
        <v>140</v>
      </c>
      <c r="E89" s="273">
        <v>4</v>
      </c>
      <c r="F89" s="141">
        <v>160</v>
      </c>
      <c r="G89" s="144">
        <v>1</v>
      </c>
      <c r="H89" s="144">
        <v>1</v>
      </c>
      <c r="I89" s="144"/>
      <c r="J89" s="144">
        <v>4</v>
      </c>
      <c r="K89" s="144"/>
      <c r="L89" s="144">
        <v>4</v>
      </c>
      <c r="M89" s="144"/>
      <c r="N89" s="144">
        <v>16</v>
      </c>
      <c r="O89" s="144"/>
      <c r="P89" s="144">
        <v>22</v>
      </c>
      <c r="Q89" s="144"/>
      <c r="R89" s="144">
        <v>112</v>
      </c>
      <c r="S89" s="141"/>
      <c r="T89" s="141"/>
      <c r="U89" s="141"/>
    </row>
    <row r="90" spans="2:21" s="82" customFormat="1" ht="10.5" customHeight="1">
      <c r="B90" s="139"/>
      <c r="C90" s="139" t="s">
        <v>141</v>
      </c>
      <c r="E90" s="273">
        <v>1</v>
      </c>
      <c r="F90" s="141">
        <v>39</v>
      </c>
      <c r="G90" s="144">
        <v>1</v>
      </c>
      <c r="H90" s="144">
        <v>1</v>
      </c>
      <c r="I90" s="144"/>
      <c r="J90" s="275">
        <v>0</v>
      </c>
      <c r="K90" s="144"/>
      <c r="L90" s="275">
        <v>0</v>
      </c>
      <c r="M90" s="144"/>
      <c r="N90" s="144">
        <v>2</v>
      </c>
      <c r="O90" s="144"/>
      <c r="P90" s="144">
        <v>4</v>
      </c>
      <c r="Q90" s="144"/>
      <c r="R90" s="144">
        <v>31</v>
      </c>
      <c r="S90" s="141"/>
      <c r="T90" s="141"/>
      <c r="U90" s="141"/>
    </row>
    <row r="91" spans="2:21" s="43" customFormat="1" ht="10.5" customHeight="1">
      <c r="B91" s="139"/>
      <c r="C91" s="139"/>
      <c r="E91" s="273"/>
      <c r="F91" s="141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1"/>
      <c r="T91" s="141"/>
      <c r="U91" s="141"/>
    </row>
    <row r="92" spans="2:21" s="267" customFormat="1" ht="10.5" customHeight="1">
      <c r="B92" s="246" t="s">
        <v>142</v>
      </c>
      <c r="C92" s="246"/>
      <c r="E92" s="268">
        <f>SUM(E93)</f>
        <v>3</v>
      </c>
      <c r="F92" s="271">
        <f>SUM(G92,H92,J92,L92,N92,P92,R92)</f>
        <v>85</v>
      </c>
      <c r="G92" s="269">
        <f aca="true" t="shared" si="12" ref="G92:R92">SUM(G93)</f>
        <v>1</v>
      </c>
      <c r="H92" s="269">
        <f t="shared" si="12"/>
        <v>2</v>
      </c>
      <c r="I92" s="269"/>
      <c r="J92" s="269">
        <f t="shared" si="12"/>
        <v>7</v>
      </c>
      <c r="K92" s="269"/>
      <c r="L92" s="269">
        <f t="shared" si="12"/>
        <v>3</v>
      </c>
      <c r="M92" s="269"/>
      <c r="N92" s="269">
        <f t="shared" si="12"/>
        <v>6</v>
      </c>
      <c r="O92" s="269"/>
      <c r="P92" s="269">
        <f t="shared" si="12"/>
        <v>9</v>
      </c>
      <c r="Q92" s="269"/>
      <c r="R92" s="269">
        <f t="shared" si="12"/>
        <v>57</v>
      </c>
      <c r="S92" s="271"/>
      <c r="T92" s="271"/>
      <c r="U92" s="271"/>
    </row>
    <row r="93" spans="2:21" s="82" customFormat="1" ht="10.5" customHeight="1">
      <c r="B93" s="139"/>
      <c r="C93" s="139" t="s">
        <v>143</v>
      </c>
      <c r="E93" s="273">
        <v>3</v>
      </c>
      <c r="F93" s="141">
        <v>85</v>
      </c>
      <c r="G93" s="144">
        <v>1</v>
      </c>
      <c r="H93" s="144">
        <v>2</v>
      </c>
      <c r="I93" s="144"/>
      <c r="J93" s="144">
        <v>7</v>
      </c>
      <c r="K93" s="144"/>
      <c r="L93" s="144">
        <v>3</v>
      </c>
      <c r="M93" s="144"/>
      <c r="N93" s="144">
        <v>6</v>
      </c>
      <c r="O93" s="144"/>
      <c r="P93" s="144">
        <v>9</v>
      </c>
      <c r="Q93" s="144"/>
      <c r="R93" s="144">
        <v>57</v>
      </c>
      <c r="S93" s="141"/>
      <c r="T93" s="141"/>
      <c r="U93" s="141"/>
    </row>
    <row r="94" spans="2:21" s="43" customFormat="1" ht="10.5" customHeight="1">
      <c r="B94" s="139"/>
      <c r="C94" s="139"/>
      <c r="E94" s="273"/>
      <c r="F94" s="141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1"/>
      <c r="T94" s="141"/>
      <c r="U94" s="141"/>
    </row>
    <row r="95" spans="2:21" s="267" customFormat="1" ht="10.5" customHeight="1">
      <c r="B95" s="246" t="s">
        <v>144</v>
      </c>
      <c r="C95" s="246"/>
      <c r="E95" s="268">
        <f>SUM(E96:E106)</f>
        <v>44</v>
      </c>
      <c r="F95" s="271">
        <f>SUM(G95,H95,J95,L95,N95,P95,R95)</f>
        <v>1687</v>
      </c>
      <c r="G95" s="269">
        <f aca="true" t="shared" si="13" ref="G95:R95">SUM(G96:G106)</f>
        <v>11</v>
      </c>
      <c r="H95" s="269">
        <f t="shared" si="13"/>
        <v>54</v>
      </c>
      <c r="I95" s="269"/>
      <c r="J95" s="269">
        <f t="shared" si="13"/>
        <v>82</v>
      </c>
      <c r="K95" s="269"/>
      <c r="L95" s="269">
        <f t="shared" si="13"/>
        <v>66</v>
      </c>
      <c r="M95" s="269"/>
      <c r="N95" s="269">
        <f t="shared" si="13"/>
        <v>115</v>
      </c>
      <c r="O95" s="269"/>
      <c r="P95" s="269">
        <f t="shared" si="13"/>
        <v>298</v>
      </c>
      <c r="Q95" s="270"/>
      <c r="R95" s="269">
        <f t="shared" si="13"/>
        <v>1061</v>
      </c>
      <c r="S95" s="271"/>
      <c r="T95" s="271"/>
      <c r="U95" s="271"/>
    </row>
    <row r="96" spans="2:21" s="82" customFormat="1" ht="10.5" customHeight="1">
      <c r="B96" s="139"/>
      <c r="C96" s="139" t="s">
        <v>145</v>
      </c>
      <c r="E96" s="273">
        <v>5</v>
      </c>
      <c r="F96" s="141">
        <v>184</v>
      </c>
      <c r="G96" s="144">
        <v>1</v>
      </c>
      <c r="H96" s="144">
        <v>5</v>
      </c>
      <c r="I96" s="144"/>
      <c r="J96" s="144">
        <v>18</v>
      </c>
      <c r="K96" s="144"/>
      <c r="L96" s="144">
        <v>7</v>
      </c>
      <c r="M96" s="144"/>
      <c r="N96" s="144">
        <v>10</v>
      </c>
      <c r="O96" s="144"/>
      <c r="P96" s="144">
        <v>53</v>
      </c>
      <c r="Q96" s="144"/>
      <c r="R96" s="144">
        <v>90</v>
      </c>
      <c r="S96" s="141"/>
      <c r="T96" s="141"/>
      <c r="U96" s="141"/>
    </row>
    <row r="97" spans="2:21" s="82" customFormat="1" ht="10.5" customHeight="1">
      <c r="B97" s="139"/>
      <c r="C97" s="139" t="s">
        <v>146</v>
      </c>
      <c r="E97" s="273">
        <v>2</v>
      </c>
      <c r="F97" s="141">
        <v>69</v>
      </c>
      <c r="G97" s="144">
        <v>1</v>
      </c>
      <c r="H97" s="144">
        <v>2</v>
      </c>
      <c r="I97" s="144"/>
      <c r="J97" s="144">
        <v>2</v>
      </c>
      <c r="K97" s="144"/>
      <c r="L97" s="144">
        <v>3</v>
      </c>
      <c r="M97" s="144"/>
      <c r="N97" s="144">
        <v>2</v>
      </c>
      <c r="O97" s="144"/>
      <c r="P97" s="144">
        <v>10</v>
      </c>
      <c r="Q97" s="144"/>
      <c r="R97" s="144">
        <v>49</v>
      </c>
      <c r="S97" s="141"/>
      <c r="T97" s="141"/>
      <c r="U97" s="141"/>
    </row>
    <row r="98" spans="2:21" s="82" customFormat="1" ht="10.5" customHeight="1">
      <c r="B98" s="139"/>
      <c r="C98" s="139" t="s">
        <v>147</v>
      </c>
      <c r="E98" s="273">
        <v>4</v>
      </c>
      <c r="F98" s="141">
        <v>140</v>
      </c>
      <c r="G98" s="144">
        <v>1</v>
      </c>
      <c r="H98" s="144">
        <v>4</v>
      </c>
      <c r="I98" s="144"/>
      <c r="J98" s="144">
        <v>10</v>
      </c>
      <c r="K98" s="144"/>
      <c r="L98" s="144">
        <v>4</v>
      </c>
      <c r="M98" s="144"/>
      <c r="N98" s="144">
        <v>18</v>
      </c>
      <c r="O98" s="144"/>
      <c r="P98" s="144">
        <v>31</v>
      </c>
      <c r="Q98" s="144"/>
      <c r="R98" s="144">
        <v>72</v>
      </c>
      <c r="S98" s="141"/>
      <c r="T98" s="141"/>
      <c r="U98" s="141"/>
    </row>
    <row r="99" spans="2:21" s="82" customFormat="1" ht="10.5" customHeight="1">
      <c r="B99" s="139"/>
      <c r="C99" s="139" t="s">
        <v>148</v>
      </c>
      <c r="E99" s="273">
        <v>5</v>
      </c>
      <c r="F99" s="141">
        <v>195</v>
      </c>
      <c r="G99" s="144">
        <v>1</v>
      </c>
      <c r="H99" s="144">
        <v>5</v>
      </c>
      <c r="I99" s="144"/>
      <c r="J99" s="144">
        <v>11</v>
      </c>
      <c r="K99" s="144"/>
      <c r="L99" s="144">
        <v>8</v>
      </c>
      <c r="M99" s="144"/>
      <c r="N99" s="144">
        <v>11</v>
      </c>
      <c r="O99" s="144"/>
      <c r="P99" s="144">
        <v>13</v>
      </c>
      <c r="Q99" s="144"/>
      <c r="R99" s="144">
        <v>146</v>
      </c>
      <c r="S99" s="141"/>
      <c r="T99" s="141"/>
      <c r="U99" s="141"/>
    </row>
    <row r="100" spans="2:21" s="82" customFormat="1" ht="10.5" customHeight="1">
      <c r="B100" s="139"/>
      <c r="C100" s="139" t="s">
        <v>149</v>
      </c>
      <c r="E100" s="273">
        <v>5</v>
      </c>
      <c r="F100" s="141">
        <v>219</v>
      </c>
      <c r="G100" s="144">
        <v>1</v>
      </c>
      <c r="H100" s="144">
        <v>6</v>
      </c>
      <c r="I100" s="144"/>
      <c r="J100" s="144">
        <v>5</v>
      </c>
      <c r="K100" s="144"/>
      <c r="L100" s="144">
        <v>5</v>
      </c>
      <c r="M100" s="144"/>
      <c r="N100" s="144">
        <v>24</v>
      </c>
      <c r="O100" s="144"/>
      <c r="P100" s="144">
        <v>20</v>
      </c>
      <c r="Q100" s="274"/>
      <c r="R100" s="144">
        <v>158</v>
      </c>
      <c r="S100" s="141"/>
      <c r="T100" s="141"/>
      <c r="U100" s="141"/>
    </row>
    <row r="101" spans="2:21" s="82" customFormat="1" ht="10.5" customHeight="1">
      <c r="B101" s="139"/>
      <c r="C101" s="139" t="s">
        <v>150</v>
      </c>
      <c r="E101" s="273">
        <v>3</v>
      </c>
      <c r="F101" s="141">
        <v>153</v>
      </c>
      <c r="G101" s="144">
        <v>1</v>
      </c>
      <c r="H101" s="144">
        <v>4</v>
      </c>
      <c r="I101" s="144"/>
      <c r="J101" s="144">
        <v>9</v>
      </c>
      <c r="K101" s="144"/>
      <c r="L101" s="144">
        <v>6</v>
      </c>
      <c r="M101" s="144"/>
      <c r="N101" s="144">
        <v>7</v>
      </c>
      <c r="O101" s="144"/>
      <c r="P101" s="144">
        <v>15</v>
      </c>
      <c r="Q101" s="144"/>
      <c r="R101" s="144">
        <v>111</v>
      </c>
      <c r="S101" s="141"/>
      <c r="T101" s="141"/>
      <c r="U101" s="141"/>
    </row>
    <row r="102" spans="2:21" s="82" customFormat="1" ht="10.5" customHeight="1">
      <c r="B102" s="139"/>
      <c r="C102" s="139" t="s">
        <v>151</v>
      </c>
      <c r="E102" s="273">
        <v>5</v>
      </c>
      <c r="F102" s="141">
        <v>169</v>
      </c>
      <c r="G102" s="144">
        <v>1</v>
      </c>
      <c r="H102" s="144">
        <v>3</v>
      </c>
      <c r="I102" s="144"/>
      <c r="J102" s="144">
        <v>13</v>
      </c>
      <c r="K102" s="144"/>
      <c r="L102" s="144">
        <v>10</v>
      </c>
      <c r="M102" s="144"/>
      <c r="N102" s="144">
        <v>10</v>
      </c>
      <c r="O102" s="144"/>
      <c r="P102" s="144">
        <v>30</v>
      </c>
      <c r="Q102" s="144"/>
      <c r="R102" s="144">
        <v>102</v>
      </c>
      <c r="S102" s="141"/>
      <c r="T102" s="141"/>
      <c r="U102" s="141"/>
    </row>
    <row r="103" spans="2:21" s="82" customFormat="1" ht="10.5" customHeight="1">
      <c r="B103" s="139"/>
      <c r="C103" s="139" t="s">
        <v>152</v>
      </c>
      <c r="E103" s="273">
        <v>3</v>
      </c>
      <c r="F103" s="141">
        <v>164</v>
      </c>
      <c r="G103" s="144">
        <v>1</v>
      </c>
      <c r="H103" s="144">
        <v>5</v>
      </c>
      <c r="I103" s="144"/>
      <c r="J103" s="144">
        <v>2</v>
      </c>
      <c r="K103" s="144"/>
      <c r="L103" s="144">
        <v>10</v>
      </c>
      <c r="M103" s="144"/>
      <c r="N103" s="144">
        <v>10</v>
      </c>
      <c r="O103" s="144"/>
      <c r="P103" s="144">
        <v>15</v>
      </c>
      <c r="Q103" s="144"/>
      <c r="R103" s="144">
        <v>121</v>
      </c>
      <c r="S103" s="141"/>
      <c r="T103" s="141"/>
      <c r="U103" s="141"/>
    </row>
    <row r="104" spans="2:21" s="82" customFormat="1" ht="10.5" customHeight="1">
      <c r="B104" s="139"/>
      <c r="C104" s="139" t="s">
        <v>153</v>
      </c>
      <c r="E104" s="273">
        <v>4</v>
      </c>
      <c r="F104" s="141">
        <v>184</v>
      </c>
      <c r="G104" s="144">
        <v>1</v>
      </c>
      <c r="H104" s="144">
        <v>10</v>
      </c>
      <c r="I104" s="144"/>
      <c r="J104" s="144">
        <v>4</v>
      </c>
      <c r="K104" s="144"/>
      <c r="L104" s="144">
        <v>5</v>
      </c>
      <c r="M104" s="144"/>
      <c r="N104" s="144">
        <v>9</v>
      </c>
      <c r="O104" s="144"/>
      <c r="P104" s="144">
        <v>57</v>
      </c>
      <c r="Q104" s="144"/>
      <c r="R104" s="144">
        <v>98</v>
      </c>
      <c r="S104" s="141"/>
      <c r="T104" s="141"/>
      <c r="U104" s="141"/>
    </row>
    <row r="105" spans="2:21" s="82" customFormat="1" ht="10.5" customHeight="1">
      <c r="B105" s="139"/>
      <c r="C105" s="139" t="s">
        <v>154</v>
      </c>
      <c r="E105" s="273">
        <v>5</v>
      </c>
      <c r="F105" s="141">
        <v>74</v>
      </c>
      <c r="G105" s="144">
        <v>1</v>
      </c>
      <c r="H105" s="144">
        <v>5</v>
      </c>
      <c r="I105" s="144"/>
      <c r="J105" s="144">
        <v>5</v>
      </c>
      <c r="K105" s="144"/>
      <c r="L105" s="144">
        <v>5</v>
      </c>
      <c r="M105" s="144"/>
      <c r="N105" s="144">
        <v>5</v>
      </c>
      <c r="O105" s="144"/>
      <c r="P105" s="144">
        <v>14</v>
      </c>
      <c r="Q105" s="144"/>
      <c r="R105" s="144">
        <v>39</v>
      </c>
      <c r="S105" s="141"/>
      <c r="T105" s="141"/>
      <c r="U105" s="141"/>
    </row>
    <row r="106" spans="2:21" s="82" customFormat="1" ht="10.5" customHeight="1">
      <c r="B106" s="139"/>
      <c r="C106" s="139" t="s">
        <v>155</v>
      </c>
      <c r="E106" s="273">
        <v>3</v>
      </c>
      <c r="F106" s="141">
        <v>136</v>
      </c>
      <c r="G106" s="144">
        <v>1</v>
      </c>
      <c r="H106" s="144">
        <v>5</v>
      </c>
      <c r="I106" s="144"/>
      <c r="J106" s="144">
        <v>3</v>
      </c>
      <c r="K106" s="144"/>
      <c r="L106" s="144">
        <v>3</v>
      </c>
      <c r="M106" s="144"/>
      <c r="N106" s="144">
        <v>9</v>
      </c>
      <c r="O106" s="144"/>
      <c r="P106" s="144">
        <v>40</v>
      </c>
      <c r="Q106" s="144"/>
      <c r="R106" s="144">
        <v>75</v>
      </c>
      <c r="S106" s="141"/>
      <c r="T106" s="141"/>
      <c r="U106" s="141"/>
    </row>
    <row r="107" spans="2:21" s="43" customFormat="1" ht="10.5" customHeight="1">
      <c r="B107" s="139"/>
      <c r="C107" s="139"/>
      <c r="E107" s="273"/>
      <c r="F107" s="141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1"/>
      <c r="T107" s="141"/>
      <c r="U107" s="141"/>
    </row>
    <row r="108" spans="2:21" s="267" customFormat="1" ht="10.5" customHeight="1">
      <c r="B108" s="246" t="s">
        <v>162</v>
      </c>
      <c r="C108" s="246"/>
      <c r="E108" s="268">
        <f>SUM(E109:E116)</f>
        <v>36</v>
      </c>
      <c r="F108" s="269">
        <f>SUM(G108,H108,J108,L108,N108,P108,R108)</f>
        <v>1338</v>
      </c>
      <c r="G108" s="269">
        <f aca="true" t="shared" si="14" ref="G108:R108">SUM(G109:G116)</f>
        <v>8</v>
      </c>
      <c r="H108" s="269">
        <f t="shared" si="14"/>
        <v>16</v>
      </c>
      <c r="I108" s="269"/>
      <c r="J108" s="269">
        <f t="shared" si="14"/>
        <v>60</v>
      </c>
      <c r="K108" s="269"/>
      <c r="L108" s="269">
        <f t="shared" si="14"/>
        <v>49</v>
      </c>
      <c r="M108" s="269"/>
      <c r="N108" s="269">
        <f t="shared" si="14"/>
        <v>159</v>
      </c>
      <c r="O108" s="269"/>
      <c r="P108" s="269">
        <f t="shared" si="14"/>
        <v>183</v>
      </c>
      <c r="Q108" s="269"/>
      <c r="R108" s="269">
        <f t="shared" si="14"/>
        <v>863</v>
      </c>
      <c r="S108" s="271"/>
      <c r="T108" s="271"/>
      <c r="U108" s="271"/>
    </row>
    <row r="109" spans="2:21" s="82" customFormat="1" ht="10.5" customHeight="1">
      <c r="B109" s="139"/>
      <c r="C109" s="139" t="s">
        <v>163</v>
      </c>
      <c r="E109" s="273">
        <v>4</v>
      </c>
      <c r="F109" s="141">
        <v>196</v>
      </c>
      <c r="G109" s="144">
        <v>1</v>
      </c>
      <c r="H109" s="144">
        <v>2</v>
      </c>
      <c r="I109" s="144"/>
      <c r="J109" s="144">
        <v>9</v>
      </c>
      <c r="K109" s="144"/>
      <c r="L109" s="144">
        <v>8</v>
      </c>
      <c r="M109" s="144"/>
      <c r="N109" s="144">
        <v>9</v>
      </c>
      <c r="O109" s="144"/>
      <c r="P109" s="144">
        <v>24</v>
      </c>
      <c r="Q109" s="144"/>
      <c r="R109" s="144">
        <v>143</v>
      </c>
      <c r="S109" s="141"/>
      <c r="T109" s="141"/>
      <c r="U109" s="141"/>
    </row>
    <row r="110" spans="2:21" s="82" customFormat="1" ht="10.5" customHeight="1">
      <c r="B110" s="139"/>
      <c r="C110" s="139" t="s">
        <v>164</v>
      </c>
      <c r="E110" s="273">
        <v>4</v>
      </c>
      <c r="F110" s="141">
        <v>211</v>
      </c>
      <c r="G110" s="144">
        <v>1</v>
      </c>
      <c r="H110" s="144">
        <v>2</v>
      </c>
      <c r="I110" s="144"/>
      <c r="J110" s="144">
        <v>14</v>
      </c>
      <c r="K110" s="144"/>
      <c r="L110" s="144">
        <v>5</v>
      </c>
      <c r="M110" s="144"/>
      <c r="N110" s="144">
        <v>8</v>
      </c>
      <c r="O110" s="144"/>
      <c r="P110" s="144">
        <v>13</v>
      </c>
      <c r="Q110" s="144"/>
      <c r="R110" s="144">
        <v>168</v>
      </c>
      <c r="S110" s="141"/>
      <c r="T110" s="141"/>
      <c r="U110" s="141"/>
    </row>
    <row r="111" spans="2:21" s="82" customFormat="1" ht="10.5" customHeight="1">
      <c r="B111" s="139"/>
      <c r="C111" s="139" t="s">
        <v>165</v>
      </c>
      <c r="E111" s="273">
        <v>6</v>
      </c>
      <c r="F111" s="141">
        <v>131</v>
      </c>
      <c r="G111" s="144">
        <v>1</v>
      </c>
      <c r="H111" s="144">
        <v>2</v>
      </c>
      <c r="I111" s="144"/>
      <c r="J111" s="144">
        <v>6</v>
      </c>
      <c r="K111" s="144"/>
      <c r="L111" s="144">
        <v>6</v>
      </c>
      <c r="M111" s="144"/>
      <c r="N111" s="144">
        <v>26</v>
      </c>
      <c r="O111" s="144"/>
      <c r="P111" s="144">
        <v>28</v>
      </c>
      <c r="Q111" s="144"/>
      <c r="R111" s="144">
        <v>62</v>
      </c>
      <c r="S111" s="141"/>
      <c r="T111" s="141"/>
      <c r="U111" s="141"/>
    </row>
    <row r="112" spans="2:21" s="82" customFormat="1" ht="10.5" customHeight="1">
      <c r="B112" s="139"/>
      <c r="C112" s="139" t="s">
        <v>167</v>
      </c>
      <c r="E112" s="273">
        <v>5</v>
      </c>
      <c r="F112" s="141">
        <v>153</v>
      </c>
      <c r="G112" s="144">
        <v>1</v>
      </c>
      <c r="H112" s="144">
        <v>2</v>
      </c>
      <c r="I112" s="144"/>
      <c r="J112" s="144">
        <v>6</v>
      </c>
      <c r="K112" s="144"/>
      <c r="L112" s="144">
        <v>7</v>
      </c>
      <c r="M112" s="144"/>
      <c r="N112" s="144">
        <v>29</v>
      </c>
      <c r="O112" s="144"/>
      <c r="P112" s="144">
        <v>19</v>
      </c>
      <c r="Q112" s="144"/>
      <c r="R112" s="144">
        <v>89</v>
      </c>
      <c r="S112" s="141"/>
      <c r="T112" s="141"/>
      <c r="U112" s="141"/>
    </row>
    <row r="113" spans="2:21" s="82" customFormat="1" ht="10.5" customHeight="1">
      <c r="B113" s="139"/>
      <c r="C113" s="139" t="s">
        <v>168</v>
      </c>
      <c r="E113" s="273">
        <v>5</v>
      </c>
      <c r="F113" s="141">
        <v>157</v>
      </c>
      <c r="G113" s="144">
        <v>1</v>
      </c>
      <c r="H113" s="144">
        <v>2</v>
      </c>
      <c r="I113" s="144"/>
      <c r="J113" s="144">
        <v>5</v>
      </c>
      <c r="K113" s="144"/>
      <c r="L113" s="144">
        <v>5</v>
      </c>
      <c r="M113" s="144"/>
      <c r="N113" s="144">
        <v>9</v>
      </c>
      <c r="O113" s="144"/>
      <c r="P113" s="144">
        <v>17</v>
      </c>
      <c r="Q113" s="144"/>
      <c r="R113" s="144">
        <v>118</v>
      </c>
      <c r="S113" s="141"/>
      <c r="T113" s="141"/>
      <c r="U113" s="141"/>
    </row>
    <row r="114" spans="2:21" s="82" customFormat="1" ht="10.5" customHeight="1">
      <c r="B114" s="139"/>
      <c r="C114" s="139" t="s">
        <v>169</v>
      </c>
      <c r="E114" s="273">
        <v>4</v>
      </c>
      <c r="F114" s="141">
        <v>226</v>
      </c>
      <c r="G114" s="144">
        <v>1</v>
      </c>
      <c r="H114" s="144">
        <v>2</v>
      </c>
      <c r="I114" s="144"/>
      <c r="J114" s="144">
        <v>10</v>
      </c>
      <c r="K114" s="144"/>
      <c r="L114" s="144">
        <v>5</v>
      </c>
      <c r="M114" s="144"/>
      <c r="N114" s="144">
        <v>18</v>
      </c>
      <c r="O114" s="144"/>
      <c r="P114" s="144">
        <v>20</v>
      </c>
      <c r="Q114" s="144"/>
      <c r="R114" s="144">
        <v>170</v>
      </c>
      <c r="S114" s="141"/>
      <c r="T114" s="141"/>
      <c r="U114" s="141"/>
    </row>
    <row r="115" spans="2:21" s="82" customFormat="1" ht="10.5" customHeight="1">
      <c r="B115" s="139"/>
      <c r="C115" s="139" t="s">
        <v>170</v>
      </c>
      <c r="E115" s="273">
        <v>5</v>
      </c>
      <c r="F115" s="141">
        <v>168</v>
      </c>
      <c r="G115" s="144">
        <v>1</v>
      </c>
      <c r="H115" s="144">
        <v>2</v>
      </c>
      <c r="I115" s="144"/>
      <c r="J115" s="144">
        <v>6</v>
      </c>
      <c r="K115" s="144"/>
      <c r="L115" s="144">
        <v>6</v>
      </c>
      <c r="M115" s="144"/>
      <c r="N115" s="144">
        <v>24</v>
      </c>
      <c r="O115" s="144"/>
      <c r="P115" s="144">
        <v>53</v>
      </c>
      <c r="Q115" s="144"/>
      <c r="R115" s="144">
        <v>76</v>
      </c>
      <c r="S115" s="141"/>
      <c r="T115" s="141"/>
      <c r="U115" s="141"/>
    </row>
    <row r="116" spans="2:21" s="82" customFormat="1" ht="10.5" customHeight="1">
      <c r="B116" s="139"/>
      <c r="C116" s="139" t="s">
        <v>171</v>
      </c>
      <c r="E116" s="273">
        <v>3</v>
      </c>
      <c r="F116" s="141">
        <v>96</v>
      </c>
      <c r="G116" s="144">
        <v>1</v>
      </c>
      <c r="H116" s="144">
        <v>2</v>
      </c>
      <c r="I116" s="144"/>
      <c r="J116" s="144">
        <v>4</v>
      </c>
      <c r="K116" s="144"/>
      <c r="L116" s="144">
        <v>7</v>
      </c>
      <c r="M116" s="144"/>
      <c r="N116" s="144">
        <v>36</v>
      </c>
      <c r="O116" s="144"/>
      <c r="P116" s="144">
        <v>9</v>
      </c>
      <c r="Q116" s="144"/>
      <c r="R116" s="144">
        <v>37</v>
      </c>
      <c r="S116" s="141"/>
      <c r="T116" s="141"/>
      <c r="U116" s="141"/>
    </row>
    <row r="117" spans="2:21" s="43" customFormat="1" ht="10.5" customHeight="1">
      <c r="B117" s="139"/>
      <c r="C117" s="139"/>
      <c r="E117" s="273"/>
      <c r="F117" s="141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1"/>
      <c r="T117" s="141"/>
      <c r="U117" s="141"/>
    </row>
    <row r="118" spans="2:21" s="267" customFormat="1" ht="10.5" customHeight="1">
      <c r="B118" s="246" t="s">
        <v>172</v>
      </c>
      <c r="C118" s="246"/>
      <c r="E118" s="268">
        <f>SUM(E119:E120)</f>
        <v>9</v>
      </c>
      <c r="F118" s="271">
        <f>SUM(G118,H118,J118,L118,N118,P118,R118)</f>
        <v>461</v>
      </c>
      <c r="G118" s="269">
        <f aca="true" t="shared" si="15" ref="G118:R118">SUM(G119:G120)</f>
        <v>2</v>
      </c>
      <c r="H118" s="269">
        <f t="shared" si="15"/>
        <v>4</v>
      </c>
      <c r="I118" s="270"/>
      <c r="J118" s="269">
        <f t="shared" si="15"/>
        <v>18</v>
      </c>
      <c r="K118" s="270"/>
      <c r="L118" s="269">
        <f t="shared" si="15"/>
        <v>10</v>
      </c>
      <c r="M118" s="270"/>
      <c r="N118" s="269">
        <f t="shared" si="15"/>
        <v>14</v>
      </c>
      <c r="O118" s="270"/>
      <c r="P118" s="269">
        <f t="shared" si="15"/>
        <v>71</v>
      </c>
      <c r="Q118" s="270"/>
      <c r="R118" s="269">
        <f t="shared" si="15"/>
        <v>342</v>
      </c>
      <c r="S118" s="271"/>
      <c r="T118" s="271"/>
      <c r="U118" s="271"/>
    </row>
    <row r="119" spans="2:21" s="82" customFormat="1" ht="10.5" customHeight="1">
      <c r="B119" s="139"/>
      <c r="C119" s="139" t="s">
        <v>174</v>
      </c>
      <c r="E119" s="273">
        <v>5</v>
      </c>
      <c r="F119" s="141">
        <v>215</v>
      </c>
      <c r="G119" s="144">
        <v>1</v>
      </c>
      <c r="H119" s="144">
        <v>2</v>
      </c>
      <c r="I119" s="144"/>
      <c r="J119" s="144">
        <v>8</v>
      </c>
      <c r="K119" s="144"/>
      <c r="L119" s="144">
        <v>6</v>
      </c>
      <c r="M119" s="144"/>
      <c r="N119" s="144">
        <v>6</v>
      </c>
      <c r="O119" s="144"/>
      <c r="P119" s="144">
        <v>28</v>
      </c>
      <c r="Q119" s="144"/>
      <c r="R119" s="144">
        <v>164</v>
      </c>
      <c r="S119" s="141"/>
      <c r="T119" s="141"/>
      <c r="U119" s="141"/>
    </row>
    <row r="120" spans="2:21" s="82" customFormat="1" ht="10.5" customHeight="1">
      <c r="B120" s="139"/>
      <c r="C120" s="139" t="s">
        <v>178</v>
      </c>
      <c r="E120" s="273">
        <v>4</v>
      </c>
      <c r="F120" s="141">
        <v>246</v>
      </c>
      <c r="G120" s="144">
        <v>1</v>
      </c>
      <c r="H120" s="144">
        <v>2</v>
      </c>
      <c r="I120" s="144"/>
      <c r="J120" s="144">
        <v>10</v>
      </c>
      <c r="K120" s="144"/>
      <c r="L120" s="144">
        <v>4</v>
      </c>
      <c r="M120" s="144"/>
      <c r="N120" s="144">
        <v>8</v>
      </c>
      <c r="O120" s="144"/>
      <c r="P120" s="144">
        <v>43</v>
      </c>
      <c r="Q120" s="144"/>
      <c r="R120" s="144">
        <v>178</v>
      </c>
      <c r="S120" s="141"/>
      <c r="T120" s="141"/>
      <c r="U120" s="141"/>
    </row>
    <row r="121" spans="2:21" s="237" customFormat="1" ht="10.5" customHeight="1">
      <c r="B121" s="282"/>
      <c r="C121" s="282"/>
      <c r="E121" s="273"/>
      <c r="F121" s="141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1"/>
      <c r="T121" s="141"/>
      <c r="U121" s="141"/>
    </row>
    <row r="122" spans="1:18" ht="4.5" customHeight="1" thickBot="1">
      <c r="A122" s="4"/>
      <c r="B122" s="4"/>
      <c r="C122" s="4"/>
      <c r="D122" s="4"/>
      <c r="E122" s="283"/>
      <c r="F122" s="4"/>
      <c r="G122" s="4"/>
      <c r="H122" s="4"/>
      <c r="I122" s="284"/>
      <c r="J122" s="4"/>
      <c r="K122" s="4"/>
      <c r="L122" s="4"/>
      <c r="M122" s="4"/>
      <c r="N122" s="4"/>
      <c r="O122" s="4"/>
      <c r="P122" s="4"/>
      <c r="Q122" s="4"/>
      <c r="R122" s="4"/>
    </row>
    <row r="123" spans="1:22" ht="13.5">
      <c r="A123" s="146" t="s">
        <v>31</v>
      </c>
      <c r="B123" s="285"/>
      <c r="C123" s="147"/>
      <c r="D123" s="147"/>
      <c r="E123" s="147"/>
      <c r="F123" s="147"/>
      <c r="G123" s="147"/>
      <c r="H123" s="147"/>
      <c r="I123" s="286"/>
      <c r="J123" s="147"/>
      <c r="K123" s="147"/>
      <c r="L123" s="147"/>
      <c r="M123" s="147"/>
      <c r="N123" s="147"/>
      <c r="O123" s="147"/>
      <c r="P123" s="147"/>
      <c r="Q123" s="147"/>
      <c r="R123" s="147"/>
      <c r="S123" s="4"/>
      <c r="T123" s="4"/>
      <c r="U123" s="4"/>
      <c r="V123" s="4"/>
    </row>
  </sheetData>
  <sheetProtection/>
  <mergeCells count="25">
    <mergeCell ref="B88:C88"/>
    <mergeCell ref="B92:C92"/>
    <mergeCell ref="B95:C95"/>
    <mergeCell ref="B108:C108"/>
    <mergeCell ref="B118:C118"/>
    <mergeCell ref="B49:C49"/>
    <mergeCell ref="B53:C53"/>
    <mergeCell ref="B59:C59"/>
    <mergeCell ref="B69:C69"/>
    <mergeCell ref="B72:C72"/>
    <mergeCell ref="B79:C79"/>
    <mergeCell ref="B7:C7"/>
    <mergeCell ref="B9:C9"/>
    <mergeCell ref="B11:C11"/>
    <mergeCell ref="B34:C34"/>
    <mergeCell ref="B40:C40"/>
    <mergeCell ref="B45:C45"/>
    <mergeCell ref="A4:D5"/>
    <mergeCell ref="E4:E5"/>
    <mergeCell ref="F4:R4"/>
    <mergeCell ref="I5:J5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9" width="6.75390625" style="1" customWidth="1"/>
    <col min="10" max="10" width="0.74609375" style="1" customWidth="1"/>
    <col min="11" max="11" width="1.37890625" style="1" customWidth="1"/>
    <col min="12" max="12" width="6.75390625" style="1" customWidth="1"/>
    <col min="13" max="13" width="0.5" style="1" customWidth="1"/>
    <col min="14" max="18" width="6.75390625" style="1" customWidth="1"/>
    <col min="19" max="19" width="9.00390625" style="1" customWidth="1"/>
    <col min="37" max="16384" width="9.00390625" style="1" customWidth="1"/>
  </cols>
  <sheetData>
    <row r="1" spans="1:7" ht="17.25">
      <c r="A1" s="1">
        <v>0</v>
      </c>
      <c r="G1" s="81" t="s">
        <v>290</v>
      </c>
    </row>
    <row r="2" spans="1:16" ht="14.25" thickBot="1">
      <c r="A2" s="82"/>
      <c r="P2" s="82" t="s">
        <v>291</v>
      </c>
    </row>
    <row r="3" spans="1:18" ht="14.25" thickTop="1">
      <c r="A3" s="83" t="s">
        <v>19</v>
      </c>
      <c r="B3" s="84"/>
      <c r="C3" s="84"/>
      <c r="D3" s="84"/>
      <c r="E3" s="88" t="s">
        <v>203</v>
      </c>
      <c r="F3" s="87"/>
      <c r="G3" s="87"/>
      <c r="H3" s="87"/>
      <c r="I3" s="287" t="s">
        <v>61</v>
      </c>
      <c r="J3" s="288" t="s">
        <v>19</v>
      </c>
      <c r="K3" s="84"/>
      <c r="L3" s="84"/>
      <c r="M3" s="289"/>
      <c r="N3" s="88" t="s">
        <v>203</v>
      </c>
      <c r="O3" s="87"/>
      <c r="P3" s="87"/>
      <c r="Q3" s="87"/>
      <c r="R3" s="88" t="s">
        <v>61</v>
      </c>
    </row>
    <row r="4" spans="1:18" ht="13.5">
      <c r="A4" s="92"/>
      <c r="B4" s="92"/>
      <c r="C4" s="92"/>
      <c r="D4" s="92"/>
      <c r="E4" s="96"/>
      <c r="F4" s="94" t="s">
        <v>292</v>
      </c>
      <c r="G4" s="290" t="s">
        <v>293</v>
      </c>
      <c r="H4" s="94" t="s">
        <v>294</v>
      </c>
      <c r="I4" s="291"/>
      <c r="J4" s="92"/>
      <c r="K4" s="92"/>
      <c r="L4" s="92"/>
      <c r="M4" s="292"/>
      <c r="N4" s="96"/>
      <c r="O4" s="94" t="s">
        <v>292</v>
      </c>
      <c r="P4" s="290" t="s">
        <v>293</v>
      </c>
      <c r="Q4" s="94" t="s">
        <v>294</v>
      </c>
      <c r="R4" s="263"/>
    </row>
    <row r="5" spans="5:14" ht="5.25" customHeight="1">
      <c r="E5" s="138"/>
      <c r="I5" s="293"/>
      <c r="N5" s="138"/>
    </row>
    <row r="6" spans="2:18" s="101" customFormat="1" ht="11.25" customHeight="1">
      <c r="B6" s="294" t="s">
        <v>62</v>
      </c>
      <c r="C6" s="294"/>
      <c r="D6" s="295"/>
      <c r="E6" s="115">
        <v>47112</v>
      </c>
      <c r="F6" s="105">
        <v>34483</v>
      </c>
      <c r="G6" s="105">
        <v>9340</v>
      </c>
      <c r="H6" s="105">
        <v>3289</v>
      </c>
      <c r="I6" s="296">
        <v>2067</v>
      </c>
      <c r="J6" s="295"/>
      <c r="K6" s="297" t="s">
        <v>117</v>
      </c>
      <c r="L6" s="297"/>
      <c r="M6" s="295"/>
      <c r="N6" s="115">
        <v>760</v>
      </c>
      <c r="O6" s="105">
        <v>477</v>
      </c>
      <c r="P6" s="105">
        <v>283</v>
      </c>
      <c r="Q6" s="105">
        <v>0</v>
      </c>
      <c r="R6" s="105">
        <v>55</v>
      </c>
    </row>
    <row r="7" spans="1:18" s="91" customFormat="1" ht="11.25" customHeight="1">
      <c r="A7" s="101"/>
      <c r="B7" s="298"/>
      <c r="C7" s="298"/>
      <c r="D7" s="295"/>
      <c r="E7" s="111"/>
      <c r="F7" s="112"/>
      <c r="G7" s="112"/>
      <c r="H7" s="112"/>
      <c r="I7" s="299"/>
      <c r="J7" s="300"/>
      <c r="K7" s="301"/>
      <c r="L7" s="301" t="s">
        <v>118</v>
      </c>
      <c r="M7" s="300"/>
      <c r="N7" s="111">
        <v>181</v>
      </c>
      <c r="O7" s="112">
        <v>101</v>
      </c>
      <c r="P7" s="112">
        <v>80</v>
      </c>
      <c r="Q7" s="112">
        <v>0</v>
      </c>
      <c r="R7" s="112">
        <v>5</v>
      </c>
    </row>
    <row r="8" spans="1:18" s="91" customFormat="1" ht="11.25" customHeight="1">
      <c r="A8" s="101"/>
      <c r="B8" s="294" t="s">
        <v>63</v>
      </c>
      <c r="C8" s="294"/>
      <c r="D8" s="295"/>
      <c r="E8" s="115">
        <v>32407</v>
      </c>
      <c r="F8" s="105">
        <v>24514</v>
      </c>
      <c r="G8" s="105">
        <v>5347</v>
      </c>
      <c r="H8" s="105">
        <v>2546</v>
      </c>
      <c r="I8" s="296">
        <v>1087</v>
      </c>
      <c r="J8" s="300"/>
      <c r="K8" s="302"/>
      <c r="L8" s="302" t="s">
        <v>119</v>
      </c>
      <c r="M8" s="300"/>
      <c r="N8" s="111">
        <v>61</v>
      </c>
      <c r="O8" s="112">
        <v>0</v>
      </c>
      <c r="P8" s="112">
        <v>61</v>
      </c>
      <c r="Q8" s="112">
        <v>0</v>
      </c>
      <c r="R8" s="112">
        <v>9</v>
      </c>
    </row>
    <row r="9" spans="1:18" s="91" customFormat="1" ht="11.25" customHeight="1">
      <c r="A9" s="101"/>
      <c r="B9" s="298"/>
      <c r="C9" s="298"/>
      <c r="D9" s="295"/>
      <c r="E9" s="111"/>
      <c r="F9" s="112"/>
      <c r="G9" s="112"/>
      <c r="H9" s="112"/>
      <c r="I9" s="299"/>
      <c r="J9" s="300"/>
      <c r="K9" s="302"/>
      <c r="L9" s="302" t="s">
        <v>120</v>
      </c>
      <c r="M9" s="300"/>
      <c r="N9" s="111">
        <v>75</v>
      </c>
      <c r="O9" s="112">
        <v>40</v>
      </c>
      <c r="P9" s="112">
        <v>35</v>
      </c>
      <c r="Q9" s="112">
        <v>0</v>
      </c>
      <c r="R9" s="112">
        <v>7</v>
      </c>
    </row>
    <row r="10" spans="1:18" s="91" customFormat="1" ht="11.25" customHeight="1">
      <c r="A10" s="101"/>
      <c r="B10" s="294" t="s">
        <v>64</v>
      </c>
      <c r="C10" s="294"/>
      <c r="D10" s="295"/>
      <c r="E10" s="115">
        <v>14705</v>
      </c>
      <c r="F10" s="105">
        <v>9969</v>
      </c>
      <c r="G10" s="105">
        <v>3993</v>
      </c>
      <c r="H10" s="105">
        <v>743</v>
      </c>
      <c r="I10" s="296">
        <v>980</v>
      </c>
      <c r="J10" s="300"/>
      <c r="K10" s="302"/>
      <c r="L10" s="302" t="s">
        <v>121</v>
      </c>
      <c r="M10" s="300"/>
      <c r="N10" s="111">
        <v>368</v>
      </c>
      <c r="O10" s="112">
        <v>315</v>
      </c>
      <c r="P10" s="112">
        <v>53</v>
      </c>
      <c r="Q10" s="112">
        <v>0</v>
      </c>
      <c r="R10" s="112">
        <v>29</v>
      </c>
    </row>
    <row r="11" spans="2:18" s="91" customFormat="1" ht="11.25" customHeight="1">
      <c r="B11" s="303"/>
      <c r="C11" s="303"/>
      <c r="D11" s="300"/>
      <c r="E11" s="111"/>
      <c r="F11" s="112"/>
      <c r="G11" s="112"/>
      <c r="H11" s="112"/>
      <c r="I11" s="299"/>
      <c r="J11" s="300"/>
      <c r="K11" s="302"/>
      <c r="L11" s="302" t="s">
        <v>122</v>
      </c>
      <c r="M11" s="300"/>
      <c r="N11" s="111">
        <v>75</v>
      </c>
      <c r="O11" s="112">
        <v>21</v>
      </c>
      <c r="P11" s="112">
        <v>54</v>
      </c>
      <c r="Q11" s="112">
        <v>0</v>
      </c>
      <c r="R11" s="112">
        <v>5</v>
      </c>
    </row>
    <row r="12" spans="2:18" s="91" customFormat="1" ht="11.25" customHeight="1">
      <c r="B12" s="302"/>
      <c r="C12" s="302" t="s">
        <v>65</v>
      </c>
      <c r="D12" s="300"/>
      <c r="E12" s="111">
        <v>6923</v>
      </c>
      <c r="F12" s="112">
        <v>4889</v>
      </c>
      <c r="G12" s="112">
        <v>522</v>
      </c>
      <c r="H12" s="112">
        <v>1512</v>
      </c>
      <c r="I12" s="299">
        <v>93</v>
      </c>
      <c r="J12" s="300"/>
      <c r="K12" s="302"/>
      <c r="L12" s="302"/>
      <c r="M12" s="300"/>
      <c r="N12" s="111"/>
      <c r="O12" s="112"/>
      <c r="P12" s="105"/>
      <c r="Q12" s="112"/>
      <c r="R12" s="112"/>
    </row>
    <row r="13" spans="2:18" s="91" customFormat="1" ht="11.25" customHeight="1">
      <c r="B13" s="302"/>
      <c r="C13" s="302" t="s">
        <v>66</v>
      </c>
      <c r="D13" s="300"/>
      <c r="E13" s="111">
        <v>2096</v>
      </c>
      <c r="F13" s="112">
        <v>1488</v>
      </c>
      <c r="G13" s="112">
        <v>293</v>
      </c>
      <c r="H13" s="112">
        <v>315</v>
      </c>
      <c r="I13" s="299">
        <v>132</v>
      </c>
      <c r="J13" s="295"/>
      <c r="K13" s="297" t="s">
        <v>131</v>
      </c>
      <c r="L13" s="297"/>
      <c r="M13" s="295"/>
      <c r="N13" s="115">
        <v>1418</v>
      </c>
      <c r="O13" s="105">
        <v>958</v>
      </c>
      <c r="P13" s="105">
        <v>459</v>
      </c>
      <c r="Q13" s="105">
        <v>1</v>
      </c>
      <c r="R13" s="105">
        <v>143</v>
      </c>
    </row>
    <row r="14" spans="2:18" s="91" customFormat="1" ht="11.25" customHeight="1">
      <c r="B14" s="302"/>
      <c r="C14" s="302" t="s">
        <v>67</v>
      </c>
      <c r="D14" s="300"/>
      <c r="E14" s="111">
        <v>1130</v>
      </c>
      <c r="F14" s="112">
        <v>970</v>
      </c>
      <c r="G14" s="112">
        <v>158</v>
      </c>
      <c r="H14" s="112">
        <v>2</v>
      </c>
      <c r="I14" s="299">
        <v>25</v>
      </c>
      <c r="J14" s="300"/>
      <c r="K14" s="302"/>
      <c r="L14" s="302" t="s">
        <v>132</v>
      </c>
      <c r="M14" s="300"/>
      <c r="N14" s="111">
        <v>268</v>
      </c>
      <c r="O14" s="112">
        <v>214</v>
      </c>
      <c r="P14" s="112">
        <v>54</v>
      </c>
      <c r="Q14" s="112">
        <v>0</v>
      </c>
      <c r="R14" s="112">
        <v>0</v>
      </c>
    </row>
    <row r="15" spans="2:18" s="91" customFormat="1" ht="11.25" customHeight="1">
      <c r="B15" s="302"/>
      <c r="C15" s="302" t="s">
        <v>68</v>
      </c>
      <c r="D15" s="300"/>
      <c r="E15" s="111">
        <v>2911</v>
      </c>
      <c r="F15" s="112">
        <v>2646</v>
      </c>
      <c r="G15" s="112">
        <v>265</v>
      </c>
      <c r="H15" s="112">
        <v>0</v>
      </c>
      <c r="I15" s="299">
        <v>21</v>
      </c>
      <c r="J15" s="300"/>
      <c r="K15" s="302"/>
      <c r="L15" s="302" t="s">
        <v>133</v>
      </c>
      <c r="M15" s="300"/>
      <c r="N15" s="111">
        <v>75</v>
      </c>
      <c r="O15" s="112">
        <v>46</v>
      </c>
      <c r="P15" s="112">
        <v>29</v>
      </c>
      <c r="Q15" s="112">
        <v>0</v>
      </c>
      <c r="R15" s="112">
        <v>18</v>
      </c>
    </row>
    <row r="16" spans="2:18" s="91" customFormat="1" ht="11.25" customHeight="1">
      <c r="B16" s="302"/>
      <c r="C16" s="302" t="s">
        <v>69</v>
      </c>
      <c r="D16" s="300"/>
      <c r="E16" s="111">
        <v>1019</v>
      </c>
      <c r="F16" s="112">
        <v>638</v>
      </c>
      <c r="G16" s="112">
        <v>379</v>
      </c>
      <c r="H16" s="112">
        <v>2</v>
      </c>
      <c r="I16" s="299">
        <v>25</v>
      </c>
      <c r="J16" s="300"/>
      <c r="K16" s="302"/>
      <c r="L16" s="302" t="s">
        <v>134</v>
      </c>
      <c r="M16" s="300"/>
      <c r="N16" s="111">
        <v>138</v>
      </c>
      <c r="O16" s="112">
        <v>91</v>
      </c>
      <c r="P16" s="112">
        <v>46</v>
      </c>
      <c r="Q16" s="112">
        <v>1</v>
      </c>
      <c r="R16" s="112">
        <v>9</v>
      </c>
    </row>
    <row r="17" spans="2:18" s="91" customFormat="1" ht="11.25" customHeight="1">
      <c r="B17" s="302"/>
      <c r="C17" s="302" t="s">
        <v>70</v>
      </c>
      <c r="D17" s="300"/>
      <c r="E17" s="111">
        <v>335</v>
      </c>
      <c r="F17" s="112">
        <v>269</v>
      </c>
      <c r="G17" s="112">
        <v>66</v>
      </c>
      <c r="H17" s="112">
        <v>0</v>
      </c>
      <c r="I17" s="299">
        <v>35</v>
      </c>
      <c r="J17" s="300"/>
      <c r="K17" s="302"/>
      <c r="L17" s="302" t="s">
        <v>135</v>
      </c>
      <c r="M17" s="300"/>
      <c r="N17" s="111">
        <v>71</v>
      </c>
      <c r="O17" s="112">
        <v>17</v>
      </c>
      <c r="P17" s="112">
        <v>54</v>
      </c>
      <c r="Q17" s="112">
        <v>0</v>
      </c>
      <c r="R17" s="112">
        <v>2</v>
      </c>
    </row>
    <row r="18" spans="2:18" s="91" customFormat="1" ht="11.25" customHeight="1">
      <c r="B18" s="302"/>
      <c r="C18" s="302" t="s">
        <v>71</v>
      </c>
      <c r="D18" s="300"/>
      <c r="E18" s="111">
        <v>483</v>
      </c>
      <c r="F18" s="112">
        <v>367</v>
      </c>
      <c r="G18" s="112">
        <v>116</v>
      </c>
      <c r="H18" s="112">
        <v>0</v>
      </c>
      <c r="I18" s="299">
        <v>7</v>
      </c>
      <c r="J18" s="300"/>
      <c r="K18" s="302"/>
      <c r="L18" s="302" t="s">
        <v>136</v>
      </c>
      <c r="M18" s="300"/>
      <c r="N18" s="111">
        <v>173</v>
      </c>
      <c r="O18" s="112">
        <v>48</v>
      </c>
      <c r="P18" s="112">
        <v>125</v>
      </c>
      <c r="Q18" s="112">
        <v>0</v>
      </c>
      <c r="R18" s="112">
        <v>28</v>
      </c>
    </row>
    <row r="19" spans="2:18" s="91" customFormat="1" ht="11.25" customHeight="1">
      <c r="B19" s="302"/>
      <c r="C19" s="302" t="s">
        <v>72</v>
      </c>
      <c r="D19" s="300"/>
      <c r="E19" s="111">
        <v>624</v>
      </c>
      <c r="F19" s="112">
        <v>491</v>
      </c>
      <c r="G19" s="112">
        <v>133</v>
      </c>
      <c r="H19" s="112">
        <v>0</v>
      </c>
      <c r="I19" s="299">
        <v>10</v>
      </c>
      <c r="J19" s="300"/>
      <c r="K19" s="302"/>
      <c r="L19" s="302" t="s">
        <v>137</v>
      </c>
      <c r="M19" s="300"/>
      <c r="N19" s="111">
        <v>209</v>
      </c>
      <c r="O19" s="112">
        <v>96</v>
      </c>
      <c r="P19" s="112">
        <v>113</v>
      </c>
      <c r="Q19" s="112">
        <v>0</v>
      </c>
      <c r="R19" s="112">
        <v>64</v>
      </c>
    </row>
    <row r="20" spans="2:18" s="91" customFormat="1" ht="11.25" customHeight="1">
      <c r="B20" s="302"/>
      <c r="C20" s="302" t="s">
        <v>73</v>
      </c>
      <c r="D20" s="300"/>
      <c r="E20" s="111">
        <v>1167</v>
      </c>
      <c r="F20" s="112">
        <v>984</v>
      </c>
      <c r="G20" s="112">
        <v>161</v>
      </c>
      <c r="H20" s="112">
        <v>22</v>
      </c>
      <c r="I20" s="299">
        <v>18</v>
      </c>
      <c r="J20" s="300"/>
      <c r="K20" s="302"/>
      <c r="L20" s="302" t="s">
        <v>138</v>
      </c>
      <c r="M20" s="300"/>
      <c r="N20" s="111">
        <v>484</v>
      </c>
      <c r="O20" s="112">
        <v>446</v>
      </c>
      <c r="P20" s="112">
        <v>38</v>
      </c>
      <c r="Q20" s="112">
        <v>0</v>
      </c>
      <c r="R20" s="112">
        <v>22</v>
      </c>
    </row>
    <row r="21" spans="2:18" s="91" customFormat="1" ht="11.25" customHeight="1">
      <c r="B21" s="302"/>
      <c r="C21" s="302" t="s">
        <v>74</v>
      </c>
      <c r="D21" s="300"/>
      <c r="E21" s="111">
        <v>483</v>
      </c>
      <c r="F21" s="112">
        <v>356</v>
      </c>
      <c r="G21" s="112">
        <v>127</v>
      </c>
      <c r="H21" s="112">
        <v>0</v>
      </c>
      <c r="I21" s="299">
        <v>141</v>
      </c>
      <c r="J21" s="300"/>
      <c r="K21" s="302"/>
      <c r="L21" s="302"/>
      <c r="M21" s="300"/>
      <c r="N21" s="111"/>
      <c r="O21" s="112"/>
      <c r="P21" s="105"/>
      <c r="Q21" s="112"/>
      <c r="R21" s="112"/>
    </row>
    <row r="22" spans="2:18" s="91" customFormat="1" ht="11.25" customHeight="1">
      <c r="B22" s="302"/>
      <c r="C22" s="302" t="s">
        <v>75</v>
      </c>
      <c r="D22" s="300"/>
      <c r="E22" s="111">
        <v>1263</v>
      </c>
      <c r="F22" s="112">
        <v>1009</v>
      </c>
      <c r="G22" s="112">
        <v>235</v>
      </c>
      <c r="H22" s="112">
        <v>19</v>
      </c>
      <c r="I22" s="299">
        <v>52</v>
      </c>
      <c r="J22" s="295"/>
      <c r="K22" s="297" t="s">
        <v>139</v>
      </c>
      <c r="L22" s="297"/>
      <c r="M22" s="295"/>
      <c r="N22" s="115">
        <v>248</v>
      </c>
      <c r="O22" s="105">
        <v>94</v>
      </c>
      <c r="P22" s="105">
        <v>154</v>
      </c>
      <c r="Q22" s="105">
        <v>0</v>
      </c>
      <c r="R22" s="105">
        <v>15</v>
      </c>
    </row>
    <row r="23" spans="2:18" s="91" customFormat="1" ht="11.25" customHeight="1">
      <c r="B23" s="302"/>
      <c r="C23" s="302" t="s">
        <v>76</v>
      </c>
      <c r="D23" s="300"/>
      <c r="E23" s="111">
        <v>1484</v>
      </c>
      <c r="F23" s="112">
        <v>1236</v>
      </c>
      <c r="G23" s="112">
        <v>248</v>
      </c>
      <c r="H23" s="112">
        <v>0</v>
      </c>
      <c r="I23" s="299">
        <v>18</v>
      </c>
      <c r="J23" s="300"/>
      <c r="K23" s="302"/>
      <c r="L23" s="302" t="s">
        <v>140</v>
      </c>
      <c r="M23" s="300"/>
      <c r="N23" s="111">
        <v>198</v>
      </c>
      <c r="O23" s="112">
        <v>70</v>
      </c>
      <c r="P23" s="112">
        <v>128</v>
      </c>
      <c r="Q23" s="112">
        <v>0</v>
      </c>
      <c r="R23" s="112">
        <v>14</v>
      </c>
    </row>
    <row r="24" spans="2:18" s="91" customFormat="1" ht="11.25" customHeight="1">
      <c r="B24" s="302"/>
      <c r="C24" s="302" t="s">
        <v>77</v>
      </c>
      <c r="D24" s="300"/>
      <c r="E24" s="111">
        <v>3558</v>
      </c>
      <c r="F24" s="112">
        <v>3116</v>
      </c>
      <c r="G24" s="112">
        <v>442</v>
      </c>
      <c r="H24" s="112">
        <v>0</v>
      </c>
      <c r="I24" s="299">
        <v>72</v>
      </c>
      <c r="J24" s="300"/>
      <c r="K24" s="302"/>
      <c r="L24" s="302" t="s">
        <v>141</v>
      </c>
      <c r="M24" s="300"/>
      <c r="N24" s="111">
        <v>50</v>
      </c>
      <c r="O24" s="112">
        <v>24</v>
      </c>
      <c r="P24" s="112">
        <v>26</v>
      </c>
      <c r="Q24" s="112">
        <v>0</v>
      </c>
      <c r="R24" s="112">
        <v>1</v>
      </c>
    </row>
    <row r="25" spans="2:18" s="91" customFormat="1" ht="11.25" customHeight="1">
      <c r="B25" s="302"/>
      <c r="C25" s="302" t="s">
        <v>78</v>
      </c>
      <c r="D25" s="300"/>
      <c r="E25" s="111">
        <v>1018</v>
      </c>
      <c r="F25" s="112">
        <v>618</v>
      </c>
      <c r="G25" s="112">
        <v>385</v>
      </c>
      <c r="H25" s="112">
        <v>15</v>
      </c>
      <c r="I25" s="299">
        <v>17</v>
      </c>
      <c r="J25" s="300"/>
      <c r="K25" s="302"/>
      <c r="L25" s="302"/>
      <c r="M25" s="300"/>
      <c r="N25" s="111"/>
      <c r="O25" s="112"/>
      <c r="P25" s="105"/>
      <c r="Q25" s="112"/>
      <c r="R25" s="112"/>
    </row>
    <row r="26" spans="2:18" s="91" customFormat="1" ht="11.25" customHeight="1">
      <c r="B26" s="302"/>
      <c r="C26" s="302" t="s">
        <v>79</v>
      </c>
      <c r="D26" s="300"/>
      <c r="E26" s="111">
        <v>2134</v>
      </c>
      <c r="F26" s="112">
        <v>1837</v>
      </c>
      <c r="G26" s="112">
        <v>297</v>
      </c>
      <c r="H26" s="112">
        <v>0</v>
      </c>
      <c r="I26" s="299">
        <v>139</v>
      </c>
      <c r="J26" s="300"/>
      <c r="K26" s="297" t="s">
        <v>142</v>
      </c>
      <c r="L26" s="297"/>
      <c r="M26" s="300"/>
      <c r="N26" s="115">
        <v>282</v>
      </c>
      <c r="O26" s="105">
        <v>250</v>
      </c>
      <c r="P26" s="105">
        <v>32</v>
      </c>
      <c r="Q26" s="105">
        <v>0</v>
      </c>
      <c r="R26" s="105">
        <v>5</v>
      </c>
    </row>
    <row r="27" spans="1:18" s="91" customFormat="1" ht="11.25" customHeight="1">
      <c r="A27" s="101"/>
      <c r="B27" s="304"/>
      <c r="C27" s="302" t="s">
        <v>295</v>
      </c>
      <c r="D27" s="295"/>
      <c r="E27" s="111">
        <v>809</v>
      </c>
      <c r="F27" s="112">
        <v>240</v>
      </c>
      <c r="G27" s="112">
        <v>22</v>
      </c>
      <c r="H27" s="112">
        <v>547</v>
      </c>
      <c r="I27" s="299">
        <v>16</v>
      </c>
      <c r="J27" s="300"/>
      <c r="K27" s="302"/>
      <c r="L27" s="302" t="s">
        <v>143</v>
      </c>
      <c r="M27" s="300"/>
      <c r="N27" s="111">
        <v>282</v>
      </c>
      <c r="O27" s="112">
        <v>250</v>
      </c>
      <c r="P27" s="112">
        <v>32</v>
      </c>
      <c r="Q27" s="112">
        <v>0</v>
      </c>
      <c r="R27" s="112">
        <v>5</v>
      </c>
    </row>
    <row r="28" spans="2:18" s="91" customFormat="1" ht="11.25" customHeight="1">
      <c r="B28" s="302"/>
      <c r="C28" s="302" t="s">
        <v>296</v>
      </c>
      <c r="D28" s="300"/>
      <c r="E28" s="111">
        <v>701</v>
      </c>
      <c r="F28" s="112">
        <v>569</v>
      </c>
      <c r="G28" s="112">
        <v>132</v>
      </c>
      <c r="H28" s="112">
        <v>0</v>
      </c>
      <c r="I28" s="299">
        <v>77</v>
      </c>
      <c r="J28" s="300"/>
      <c r="K28" s="302"/>
      <c r="L28" s="302"/>
      <c r="M28" s="300"/>
      <c r="N28" s="111"/>
      <c r="O28" s="112"/>
      <c r="P28" s="105"/>
      <c r="Q28" s="112"/>
      <c r="R28" s="112"/>
    </row>
    <row r="29" spans="2:18" s="91" customFormat="1" ht="11.25" customHeight="1">
      <c r="B29" s="304"/>
      <c r="C29" s="302" t="s">
        <v>297</v>
      </c>
      <c r="D29" s="295"/>
      <c r="E29" s="111">
        <v>794</v>
      </c>
      <c r="F29" s="112">
        <v>390</v>
      </c>
      <c r="G29" s="112">
        <v>292</v>
      </c>
      <c r="H29" s="112">
        <v>112</v>
      </c>
      <c r="I29" s="299">
        <v>5</v>
      </c>
      <c r="J29" s="300"/>
      <c r="K29" s="297" t="s">
        <v>144</v>
      </c>
      <c r="L29" s="297"/>
      <c r="M29" s="300"/>
      <c r="N29" s="115">
        <v>1827</v>
      </c>
      <c r="O29" s="105">
        <v>1439</v>
      </c>
      <c r="P29" s="105">
        <v>388</v>
      </c>
      <c r="Q29" s="105">
        <v>0</v>
      </c>
      <c r="R29" s="105">
        <v>233</v>
      </c>
    </row>
    <row r="30" spans="2:18" s="91" customFormat="1" ht="11.25" customHeight="1">
      <c r="B30" s="302"/>
      <c r="C30" s="302" t="s">
        <v>298</v>
      </c>
      <c r="D30" s="300"/>
      <c r="E30" s="111">
        <v>2746</v>
      </c>
      <c r="F30" s="112">
        <v>2035</v>
      </c>
      <c r="G30" s="112">
        <v>711</v>
      </c>
      <c r="H30" s="112">
        <v>0</v>
      </c>
      <c r="I30" s="299">
        <v>71</v>
      </c>
      <c r="J30" s="300"/>
      <c r="K30" s="302"/>
      <c r="L30" s="302" t="s">
        <v>145</v>
      </c>
      <c r="M30" s="300"/>
      <c r="N30" s="111">
        <v>270</v>
      </c>
      <c r="O30" s="112">
        <v>225</v>
      </c>
      <c r="P30" s="112">
        <v>45</v>
      </c>
      <c r="Q30" s="112">
        <v>0</v>
      </c>
      <c r="R30" s="112">
        <v>94</v>
      </c>
    </row>
    <row r="31" spans="2:18" s="91" customFormat="1" ht="11.25" customHeight="1">
      <c r="B31" s="302"/>
      <c r="C31" s="302" t="s">
        <v>299</v>
      </c>
      <c r="D31" s="300"/>
      <c r="E31" s="111">
        <v>729</v>
      </c>
      <c r="F31" s="112">
        <v>366</v>
      </c>
      <c r="G31" s="112">
        <v>363</v>
      </c>
      <c r="H31" s="112">
        <v>0</v>
      </c>
      <c r="I31" s="299">
        <v>113</v>
      </c>
      <c r="J31" s="295"/>
      <c r="K31" s="302"/>
      <c r="L31" s="302" t="s">
        <v>146</v>
      </c>
      <c r="M31" s="295"/>
      <c r="N31" s="111">
        <v>14</v>
      </c>
      <c r="O31" s="112">
        <v>2</v>
      </c>
      <c r="P31" s="112">
        <v>12</v>
      </c>
      <c r="Q31" s="112">
        <v>0</v>
      </c>
      <c r="R31" s="112">
        <v>10</v>
      </c>
    </row>
    <row r="32" spans="2:18" s="91" customFormat="1" ht="11.25" customHeight="1">
      <c r="B32" s="302"/>
      <c r="C32" s="302"/>
      <c r="D32" s="300"/>
      <c r="E32" s="111"/>
      <c r="F32" s="112"/>
      <c r="G32" s="112"/>
      <c r="H32" s="112"/>
      <c r="I32" s="299"/>
      <c r="J32" s="300"/>
      <c r="K32" s="302"/>
      <c r="L32" s="302" t="s">
        <v>147</v>
      </c>
      <c r="M32" s="300"/>
      <c r="N32" s="111">
        <v>151</v>
      </c>
      <c r="O32" s="112">
        <v>112</v>
      </c>
      <c r="P32" s="112">
        <v>39</v>
      </c>
      <c r="Q32" s="112">
        <v>0</v>
      </c>
      <c r="R32" s="112">
        <v>1</v>
      </c>
    </row>
    <row r="33" spans="1:18" s="91" customFormat="1" ht="11.25" customHeight="1">
      <c r="A33" s="101"/>
      <c r="B33" s="297" t="s">
        <v>81</v>
      </c>
      <c r="C33" s="297"/>
      <c r="D33" s="300"/>
      <c r="E33" s="115">
        <v>1508</v>
      </c>
      <c r="F33" s="105">
        <v>1112</v>
      </c>
      <c r="G33" s="105">
        <v>396</v>
      </c>
      <c r="H33" s="105">
        <v>0</v>
      </c>
      <c r="I33" s="296">
        <v>23</v>
      </c>
      <c r="J33" s="300"/>
      <c r="K33" s="302"/>
      <c r="L33" s="302" t="s">
        <v>148</v>
      </c>
      <c r="M33" s="300"/>
      <c r="N33" s="111">
        <v>438</v>
      </c>
      <c r="O33" s="112">
        <v>421</v>
      </c>
      <c r="P33" s="112">
        <v>17</v>
      </c>
      <c r="Q33" s="112">
        <v>0</v>
      </c>
      <c r="R33" s="112">
        <v>31</v>
      </c>
    </row>
    <row r="34" spans="2:18" s="91" customFormat="1" ht="11.25" customHeight="1">
      <c r="B34" s="302"/>
      <c r="C34" s="302" t="s">
        <v>82</v>
      </c>
      <c r="D34" s="300"/>
      <c r="E34" s="111">
        <v>324</v>
      </c>
      <c r="F34" s="112">
        <v>245</v>
      </c>
      <c r="G34" s="112">
        <v>79</v>
      </c>
      <c r="H34" s="112">
        <v>0</v>
      </c>
      <c r="I34" s="299">
        <v>5</v>
      </c>
      <c r="J34" s="300"/>
      <c r="K34" s="302"/>
      <c r="L34" s="302" t="s">
        <v>149</v>
      </c>
      <c r="M34" s="300"/>
      <c r="N34" s="111">
        <v>449</v>
      </c>
      <c r="O34" s="112">
        <v>407</v>
      </c>
      <c r="P34" s="112">
        <v>42</v>
      </c>
      <c r="Q34" s="112">
        <v>0</v>
      </c>
      <c r="R34" s="112">
        <v>32</v>
      </c>
    </row>
    <row r="35" spans="2:18" s="91" customFormat="1" ht="11.25" customHeight="1">
      <c r="B35" s="302"/>
      <c r="C35" s="302" t="s">
        <v>83</v>
      </c>
      <c r="D35" s="295"/>
      <c r="E35" s="111">
        <v>503</v>
      </c>
      <c r="F35" s="112">
        <v>389</v>
      </c>
      <c r="G35" s="112">
        <v>114</v>
      </c>
      <c r="H35" s="112">
        <v>0</v>
      </c>
      <c r="I35" s="299">
        <v>4</v>
      </c>
      <c r="J35" s="295"/>
      <c r="K35" s="302"/>
      <c r="L35" s="302" t="s">
        <v>150</v>
      </c>
      <c r="M35" s="295"/>
      <c r="N35" s="111">
        <v>104</v>
      </c>
      <c r="O35" s="112">
        <v>94</v>
      </c>
      <c r="P35" s="112">
        <v>10</v>
      </c>
      <c r="Q35" s="112">
        <v>0</v>
      </c>
      <c r="R35" s="112">
        <v>29</v>
      </c>
    </row>
    <row r="36" spans="2:18" s="91" customFormat="1" ht="11.25" customHeight="1">
      <c r="B36" s="302"/>
      <c r="C36" s="302" t="s">
        <v>84</v>
      </c>
      <c r="D36" s="300"/>
      <c r="E36" s="111">
        <v>393</v>
      </c>
      <c r="F36" s="112">
        <v>254</v>
      </c>
      <c r="G36" s="112">
        <v>139</v>
      </c>
      <c r="H36" s="112">
        <v>0</v>
      </c>
      <c r="I36" s="299">
        <v>7</v>
      </c>
      <c r="J36" s="300"/>
      <c r="K36" s="302"/>
      <c r="L36" s="302" t="s">
        <v>151</v>
      </c>
      <c r="M36" s="300"/>
      <c r="N36" s="111">
        <v>157</v>
      </c>
      <c r="O36" s="112">
        <v>124</v>
      </c>
      <c r="P36" s="112">
        <v>33</v>
      </c>
      <c r="Q36" s="112">
        <v>0</v>
      </c>
      <c r="R36" s="112">
        <v>3</v>
      </c>
    </row>
    <row r="37" spans="2:18" s="91" customFormat="1" ht="11.25" customHeight="1">
      <c r="B37" s="302"/>
      <c r="C37" s="302" t="s">
        <v>85</v>
      </c>
      <c r="D37" s="300"/>
      <c r="E37" s="111">
        <v>288</v>
      </c>
      <c r="F37" s="112">
        <v>224</v>
      </c>
      <c r="G37" s="112">
        <v>64</v>
      </c>
      <c r="H37" s="112">
        <v>0</v>
      </c>
      <c r="I37" s="299">
        <v>7</v>
      </c>
      <c r="J37" s="300"/>
      <c r="K37" s="302"/>
      <c r="L37" s="302" t="s">
        <v>152</v>
      </c>
      <c r="M37" s="300"/>
      <c r="N37" s="111">
        <v>79</v>
      </c>
      <c r="O37" s="112">
        <v>32</v>
      </c>
      <c r="P37" s="112">
        <v>47</v>
      </c>
      <c r="Q37" s="112">
        <v>0</v>
      </c>
      <c r="R37" s="112">
        <v>7</v>
      </c>
    </row>
    <row r="38" spans="1:18" s="91" customFormat="1" ht="11.25" customHeight="1">
      <c r="A38" s="101"/>
      <c r="B38" s="302"/>
      <c r="C38" s="302"/>
      <c r="D38" s="300"/>
      <c r="E38" s="111"/>
      <c r="F38" s="112"/>
      <c r="G38" s="112"/>
      <c r="H38" s="112"/>
      <c r="I38" s="299"/>
      <c r="J38" s="295"/>
      <c r="K38" s="302"/>
      <c r="L38" s="302" t="s">
        <v>153</v>
      </c>
      <c r="M38" s="295"/>
      <c r="N38" s="111">
        <v>41</v>
      </c>
      <c r="O38" s="112">
        <v>16</v>
      </c>
      <c r="P38" s="112">
        <v>25</v>
      </c>
      <c r="Q38" s="112">
        <v>0</v>
      </c>
      <c r="R38" s="112">
        <v>6</v>
      </c>
    </row>
    <row r="39" spans="2:18" s="91" customFormat="1" ht="11.25" customHeight="1">
      <c r="B39" s="297" t="s">
        <v>87</v>
      </c>
      <c r="C39" s="297"/>
      <c r="D39" s="300"/>
      <c r="E39" s="115">
        <v>411</v>
      </c>
      <c r="F39" s="105">
        <v>0</v>
      </c>
      <c r="G39" s="105">
        <v>407</v>
      </c>
      <c r="H39" s="105">
        <v>4</v>
      </c>
      <c r="I39" s="296">
        <v>113</v>
      </c>
      <c r="J39" s="300"/>
      <c r="K39" s="302"/>
      <c r="L39" s="302" t="s">
        <v>154</v>
      </c>
      <c r="M39" s="300"/>
      <c r="N39" s="111">
        <v>49</v>
      </c>
      <c r="O39" s="112">
        <v>6</v>
      </c>
      <c r="P39" s="112">
        <v>43</v>
      </c>
      <c r="Q39" s="112">
        <v>0</v>
      </c>
      <c r="R39" s="112">
        <v>0</v>
      </c>
    </row>
    <row r="40" spans="2:18" s="91" customFormat="1" ht="11.25" customHeight="1">
      <c r="B40" s="302"/>
      <c r="C40" s="302" t="s">
        <v>88</v>
      </c>
      <c r="D40" s="295"/>
      <c r="E40" s="111">
        <v>193</v>
      </c>
      <c r="F40" s="112">
        <v>0</v>
      </c>
      <c r="G40" s="112">
        <v>189</v>
      </c>
      <c r="H40" s="112">
        <v>4</v>
      </c>
      <c r="I40" s="299">
        <v>87</v>
      </c>
      <c r="J40" s="300"/>
      <c r="K40" s="302"/>
      <c r="L40" s="302" t="s">
        <v>155</v>
      </c>
      <c r="M40" s="300"/>
      <c r="N40" s="111">
        <v>75</v>
      </c>
      <c r="O40" s="112">
        <v>0</v>
      </c>
      <c r="P40" s="112">
        <v>75</v>
      </c>
      <c r="Q40" s="112">
        <v>0</v>
      </c>
      <c r="R40" s="112">
        <v>20</v>
      </c>
    </row>
    <row r="41" spans="2:18" s="91" customFormat="1" ht="11.25" customHeight="1">
      <c r="B41" s="302"/>
      <c r="C41" s="302" t="s">
        <v>89</v>
      </c>
      <c r="D41" s="300"/>
      <c r="E41" s="111">
        <v>88</v>
      </c>
      <c r="F41" s="112">
        <v>0</v>
      </c>
      <c r="G41" s="112">
        <v>88</v>
      </c>
      <c r="H41" s="112">
        <v>0</v>
      </c>
      <c r="I41" s="299">
        <v>26</v>
      </c>
      <c r="J41" s="300"/>
      <c r="K41" s="302"/>
      <c r="L41" s="302"/>
      <c r="M41" s="300"/>
      <c r="N41" s="111"/>
      <c r="O41" s="112"/>
      <c r="P41" s="105"/>
      <c r="Q41" s="112"/>
      <c r="R41" s="112"/>
    </row>
    <row r="42" spans="1:18" s="91" customFormat="1" ht="11.25" customHeight="1">
      <c r="A42" s="101"/>
      <c r="B42" s="302"/>
      <c r="C42" s="302" t="s">
        <v>90</v>
      </c>
      <c r="D42" s="300"/>
      <c r="E42" s="111">
        <v>130</v>
      </c>
      <c r="F42" s="112">
        <v>0</v>
      </c>
      <c r="G42" s="112">
        <v>130</v>
      </c>
      <c r="H42" s="112">
        <v>0</v>
      </c>
      <c r="I42" s="299">
        <v>0</v>
      </c>
      <c r="J42" s="300"/>
      <c r="K42" s="297" t="s">
        <v>162</v>
      </c>
      <c r="L42" s="297"/>
      <c r="M42" s="300"/>
      <c r="N42" s="115">
        <v>1938</v>
      </c>
      <c r="O42" s="105">
        <v>1549</v>
      </c>
      <c r="P42" s="105">
        <v>389</v>
      </c>
      <c r="Q42" s="105">
        <v>0</v>
      </c>
      <c r="R42" s="105">
        <v>104</v>
      </c>
    </row>
    <row r="43" spans="2:18" s="91" customFormat="1" ht="11.25" customHeight="1">
      <c r="B43" s="302"/>
      <c r="C43" s="302"/>
      <c r="D43" s="300"/>
      <c r="E43" s="115"/>
      <c r="F43" s="112"/>
      <c r="G43" s="112"/>
      <c r="H43" s="112"/>
      <c r="I43" s="299"/>
      <c r="J43" s="300"/>
      <c r="K43" s="302"/>
      <c r="L43" s="302" t="s">
        <v>163</v>
      </c>
      <c r="M43" s="300"/>
      <c r="N43" s="111">
        <v>422</v>
      </c>
      <c r="O43" s="112">
        <v>389</v>
      </c>
      <c r="P43" s="112">
        <v>33</v>
      </c>
      <c r="Q43" s="112">
        <v>0</v>
      </c>
      <c r="R43" s="112">
        <v>21</v>
      </c>
    </row>
    <row r="44" spans="2:18" s="91" customFormat="1" ht="11.25" customHeight="1">
      <c r="B44" s="297" t="s">
        <v>91</v>
      </c>
      <c r="C44" s="297"/>
      <c r="D44" s="295"/>
      <c r="E44" s="115">
        <v>691</v>
      </c>
      <c r="F44" s="105">
        <v>242</v>
      </c>
      <c r="G44" s="105">
        <v>352</v>
      </c>
      <c r="H44" s="105">
        <v>97</v>
      </c>
      <c r="I44" s="296">
        <v>31</v>
      </c>
      <c r="J44" s="300"/>
      <c r="K44" s="302"/>
      <c r="L44" s="302" t="s">
        <v>164</v>
      </c>
      <c r="M44" s="300"/>
      <c r="N44" s="111">
        <v>300</v>
      </c>
      <c r="O44" s="112">
        <v>233</v>
      </c>
      <c r="P44" s="112">
        <v>67</v>
      </c>
      <c r="Q44" s="112">
        <v>0</v>
      </c>
      <c r="R44" s="112">
        <v>7</v>
      </c>
    </row>
    <row r="45" spans="2:18" s="91" customFormat="1" ht="11.25" customHeight="1">
      <c r="B45" s="302"/>
      <c r="C45" s="302" t="s">
        <v>92</v>
      </c>
      <c r="D45" s="300"/>
      <c r="E45" s="111">
        <v>545</v>
      </c>
      <c r="F45" s="112">
        <v>242</v>
      </c>
      <c r="G45" s="112">
        <v>206</v>
      </c>
      <c r="H45" s="112">
        <v>97</v>
      </c>
      <c r="I45" s="299">
        <v>24</v>
      </c>
      <c r="J45" s="300"/>
      <c r="K45" s="302"/>
      <c r="L45" s="302" t="s">
        <v>165</v>
      </c>
      <c r="M45" s="300"/>
      <c r="N45" s="111">
        <v>195</v>
      </c>
      <c r="O45" s="112">
        <v>151</v>
      </c>
      <c r="P45" s="112">
        <v>44</v>
      </c>
      <c r="Q45" s="112">
        <v>0</v>
      </c>
      <c r="R45" s="112">
        <v>18</v>
      </c>
    </row>
    <row r="46" spans="1:18" s="91" customFormat="1" ht="11.25" customHeight="1">
      <c r="A46" s="101"/>
      <c r="B46" s="302"/>
      <c r="C46" s="302" t="s">
        <v>93</v>
      </c>
      <c r="D46" s="300"/>
      <c r="E46" s="111">
        <v>146</v>
      </c>
      <c r="F46" s="112">
        <v>0</v>
      </c>
      <c r="G46" s="112">
        <v>146</v>
      </c>
      <c r="H46" s="112">
        <v>0</v>
      </c>
      <c r="I46" s="299">
        <v>7</v>
      </c>
      <c r="J46" s="300"/>
      <c r="K46" s="302"/>
      <c r="L46" s="302" t="s">
        <v>167</v>
      </c>
      <c r="M46" s="300"/>
      <c r="N46" s="111">
        <v>179</v>
      </c>
      <c r="O46" s="112">
        <v>128</v>
      </c>
      <c r="P46" s="112">
        <v>51</v>
      </c>
      <c r="Q46" s="112">
        <v>0</v>
      </c>
      <c r="R46" s="112">
        <v>33</v>
      </c>
    </row>
    <row r="47" spans="2:18" s="91" customFormat="1" ht="11.25" customHeight="1">
      <c r="B47" s="302"/>
      <c r="C47" s="302"/>
      <c r="D47" s="300"/>
      <c r="E47" s="111"/>
      <c r="F47" s="112"/>
      <c r="G47" s="112"/>
      <c r="H47" s="112"/>
      <c r="I47" s="299"/>
      <c r="J47" s="300"/>
      <c r="K47" s="302"/>
      <c r="L47" s="302" t="s">
        <v>168</v>
      </c>
      <c r="M47" s="300"/>
      <c r="N47" s="111">
        <v>174</v>
      </c>
      <c r="O47" s="112">
        <v>146</v>
      </c>
      <c r="P47" s="112">
        <v>28</v>
      </c>
      <c r="Q47" s="112">
        <v>0</v>
      </c>
      <c r="R47" s="112">
        <v>1</v>
      </c>
    </row>
    <row r="48" spans="2:18" s="91" customFormat="1" ht="11.25" customHeight="1">
      <c r="B48" s="297" t="s">
        <v>94</v>
      </c>
      <c r="C48" s="297"/>
      <c r="D48" s="295"/>
      <c r="E48" s="115">
        <v>655</v>
      </c>
      <c r="F48" s="105">
        <v>364</v>
      </c>
      <c r="G48" s="105">
        <v>280</v>
      </c>
      <c r="H48" s="105">
        <v>11</v>
      </c>
      <c r="I48" s="296">
        <v>18</v>
      </c>
      <c r="J48" s="300"/>
      <c r="K48" s="302"/>
      <c r="L48" s="302" t="s">
        <v>169</v>
      </c>
      <c r="M48" s="300"/>
      <c r="N48" s="111">
        <v>321</v>
      </c>
      <c r="O48" s="112">
        <v>257</v>
      </c>
      <c r="P48" s="112">
        <v>64</v>
      </c>
      <c r="Q48" s="112">
        <v>0</v>
      </c>
      <c r="R48" s="112">
        <v>14</v>
      </c>
    </row>
    <row r="49" spans="2:18" s="91" customFormat="1" ht="11.25" customHeight="1">
      <c r="B49" s="302"/>
      <c r="C49" s="302" t="s">
        <v>95</v>
      </c>
      <c r="D49" s="300"/>
      <c r="E49" s="111">
        <v>463</v>
      </c>
      <c r="F49" s="112">
        <v>274</v>
      </c>
      <c r="G49" s="112">
        <v>178</v>
      </c>
      <c r="H49" s="112">
        <v>11</v>
      </c>
      <c r="I49" s="299">
        <v>10</v>
      </c>
      <c r="J49" s="300"/>
      <c r="K49" s="302"/>
      <c r="L49" s="302" t="s">
        <v>170</v>
      </c>
      <c r="M49" s="300"/>
      <c r="N49" s="111">
        <v>221</v>
      </c>
      <c r="O49" s="112">
        <v>140</v>
      </c>
      <c r="P49" s="112">
        <v>81</v>
      </c>
      <c r="Q49" s="112">
        <v>0</v>
      </c>
      <c r="R49" s="112">
        <v>2</v>
      </c>
    </row>
    <row r="50" spans="2:18" s="91" customFormat="1" ht="11.25" customHeight="1">
      <c r="B50" s="302"/>
      <c r="C50" s="302" t="s">
        <v>96</v>
      </c>
      <c r="D50" s="300"/>
      <c r="E50" s="111">
        <v>192</v>
      </c>
      <c r="F50" s="112">
        <v>90</v>
      </c>
      <c r="G50" s="112">
        <v>102</v>
      </c>
      <c r="H50" s="112">
        <v>0</v>
      </c>
      <c r="I50" s="299">
        <v>8</v>
      </c>
      <c r="J50" s="300"/>
      <c r="K50" s="302"/>
      <c r="L50" s="302" t="s">
        <v>171</v>
      </c>
      <c r="M50" s="300"/>
      <c r="N50" s="111">
        <v>126</v>
      </c>
      <c r="O50" s="112">
        <v>105</v>
      </c>
      <c r="P50" s="112">
        <v>21</v>
      </c>
      <c r="Q50" s="112">
        <v>0</v>
      </c>
      <c r="R50" s="112">
        <v>8</v>
      </c>
    </row>
    <row r="51" spans="2:18" s="91" customFormat="1" ht="11.25" customHeight="1">
      <c r="B51" s="302"/>
      <c r="C51" s="302"/>
      <c r="D51" s="300"/>
      <c r="E51" s="111"/>
      <c r="F51" s="112"/>
      <c r="G51" s="112"/>
      <c r="H51" s="112"/>
      <c r="I51" s="299"/>
      <c r="J51" s="295"/>
      <c r="K51" s="302"/>
      <c r="L51" s="302"/>
      <c r="M51" s="295"/>
      <c r="N51" s="111"/>
      <c r="O51" s="112"/>
      <c r="P51" s="105"/>
      <c r="Q51" s="112"/>
      <c r="R51" s="112"/>
    </row>
    <row r="52" spans="1:18" s="91" customFormat="1" ht="11.25" customHeight="1">
      <c r="A52" s="101"/>
      <c r="B52" s="297" t="s">
        <v>97</v>
      </c>
      <c r="C52" s="297"/>
      <c r="D52" s="300"/>
      <c r="E52" s="115">
        <v>1130</v>
      </c>
      <c r="F52" s="105">
        <v>545</v>
      </c>
      <c r="G52" s="105">
        <v>178</v>
      </c>
      <c r="H52" s="105">
        <v>407</v>
      </c>
      <c r="I52" s="296">
        <v>41</v>
      </c>
      <c r="J52" s="300"/>
      <c r="K52" s="297" t="s">
        <v>172</v>
      </c>
      <c r="L52" s="297"/>
      <c r="M52" s="300"/>
      <c r="N52" s="115">
        <v>243</v>
      </c>
      <c r="O52" s="105">
        <v>117</v>
      </c>
      <c r="P52" s="105">
        <v>126</v>
      </c>
      <c r="Q52" s="105">
        <v>0</v>
      </c>
      <c r="R52" s="105">
        <v>142</v>
      </c>
    </row>
    <row r="53" spans="2:18" s="91" customFormat="1" ht="11.25" customHeight="1">
      <c r="B53" s="302"/>
      <c r="C53" s="302" t="s">
        <v>98</v>
      </c>
      <c r="D53" s="300"/>
      <c r="E53" s="111">
        <v>455</v>
      </c>
      <c r="F53" s="112">
        <v>238</v>
      </c>
      <c r="G53" s="112">
        <v>17</v>
      </c>
      <c r="H53" s="112">
        <v>200</v>
      </c>
      <c r="I53" s="299">
        <v>17</v>
      </c>
      <c r="J53" s="300"/>
      <c r="K53" s="302"/>
      <c r="L53" s="302" t="s">
        <v>174</v>
      </c>
      <c r="M53" s="300"/>
      <c r="N53" s="111">
        <v>140</v>
      </c>
      <c r="O53" s="112">
        <v>75</v>
      </c>
      <c r="P53" s="112">
        <v>65</v>
      </c>
      <c r="Q53" s="112">
        <v>0</v>
      </c>
      <c r="R53" s="112">
        <v>141</v>
      </c>
    </row>
    <row r="54" spans="2:18" s="91" customFormat="1" ht="11.25" customHeight="1">
      <c r="B54" s="302"/>
      <c r="C54" s="302" t="s">
        <v>99</v>
      </c>
      <c r="D54" s="295"/>
      <c r="E54" s="111">
        <v>166</v>
      </c>
      <c r="F54" s="112">
        <v>27</v>
      </c>
      <c r="G54" s="112">
        <v>44</v>
      </c>
      <c r="H54" s="112">
        <v>95</v>
      </c>
      <c r="I54" s="299">
        <v>18</v>
      </c>
      <c r="J54" s="300"/>
      <c r="K54" s="302"/>
      <c r="L54" s="302" t="s">
        <v>178</v>
      </c>
      <c r="M54" s="300"/>
      <c r="N54" s="111">
        <v>103</v>
      </c>
      <c r="O54" s="112">
        <v>42</v>
      </c>
      <c r="P54" s="112">
        <v>61</v>
      </c>
      <c r="Q54" s="112">
        <v>0</v>
      </c>
      <c r="R54" s="112">
        <v>1</v>
      </c>
    </row>
    <row r="55" spans="2:18" s="91" customFormat="1" ht="11.25" customHeight="1">
      <c r="B55" s="302"/>
      <c r="C55" s="302" t="s">
        <v>100</v>
      </c>
      <c r="D55" s="300"/>
      <c r="E55" s="111">
        <v>387</v>
      </c>
      <c r="F55" s="112">
        <v>210</v>
      </c>
      <c r="G55" s="112">
        <v>80</v>
      </c>
      <c r="H55" s="112">
        <v>97</v>
      </c>
      <c r="I55" s="299">
        <v>5</v>
      </c>
      <c r="J55" s="300"/>
      <c r="K55" s="302"/>
      <c r="L55" s="302"/>
      <c r="M55" s="300"/>
      <c r="N55" s="111"/>
      <c r="O55" s="112"/>
      <c r="P55" s="112"/>
      <c r="Q55" s="112"/>
      <c r="R55" s="112"/>
    </row>
    <row r="56" spans="2:18" s="91" customFormat="1" ht="11.25" customHeight="1">
      <c r="B56" s="302"/>
      <c r="C56" s="302" t="s">
        <v>101</v>
      </c>
      <c r="D56" s="300"/>
      <c r="E56" s="111">
        <v>122</v>
      </c>
      <c r="F56" s="112">
        <v>70</v>
      </c>
      <c r="G56" s="112">
        <v>37</v>
      </c>
      <c r="H56" s="112">
        <v>15</v>
      </c>
      <c r="I56" s="299">
        <v>1</v>
      </c>
      <c r="J56" s="300"/>
      <c r="K56" s="302"/>
      <c r="L56" s="302"/>
      <c r="M56" s="300"/>
      <c r="N56" s="111"/>
      <c r="O56" s="112"/>
      <c r="P56" s="112"/>
      <c r="Q56" s="112"/>
      <c r="R56" s="112"/>
    </row>
    <row r="57" spans="2:18" s="91" customFormat="1" ht="11.25" customHeight="1">
      <c r="B57" s="302"/>
      <c r="C57" s="302"/>
      <c r="D57" s="300"/>
      <c r="E57" s="111"/>
      <c r="F57" s="112"/>
      <c r="G57" s="112"/>
      <c r="H57" s="112"/>
      <c r="I57" s="299"/>
      <c r="J57" s="300"/>
      <c r="K57" s="302"/>
      <c r="L57" s="302"/>
      <c r="M57" s="300"/>
      <c r="N57" s="111"/>
      <c r="O57" s="112"/>
      <c r="P57" s="105"/>
      <c r="Q57" s="112"/>
      <c r="R57" s="112"/>
    </row>
    <row r="58" spans="2:18" s="91" customFormat="1" ht="11.25" customHeight="1">
      <c r="B58" s="297" t="s">
        <v>102</v>
      </c>
      <c r="C58" s="297"/>
      <c r="D58" s="300"/>
      <c r="E58" s="115">
        <v>2904</v>
      </c>
      <c r="F58" s="105">
        <v>2262</v>
      </c>
      <c r="G58" s="105">
        <v>541</v>
      </c>
      <c r="H58" s="105">
        <v>101</v>
      </c>
      <c r="I58" s="296">
        <v>49</v>
      </c>
      <c r="J58" s="295"/>
      <c r="K58" s="294"/>
      <c r="L58" s="294"/>
      <c r="M58" s="295"/>
      <c r="N58" s="115"/>
      <c r="O58" s="105"/>
      <c r="P58" s="105"/>
      <c r="Q58" s="105"/>
      <c r="R58" s="105"/>
    </row>
    <row r="59" spans="2:18" s="91" customFormat="1" ht="11.25" customHeight="1">
      <c r="B59" s="302"/>
      <c r="C59" s="302" t="s">
        <v>300</v>
      </c>
      <c r="D59" s="300"/>
      <c r="E59" s="111">
        <v>939</v>
      </c>
      <c r="F59" s="112">
        <v>852</v>
      </c>
      <c r="G59" s="112">
        <v>87</v>
      </c>
      <c r="H59" s="112">
        <v>0</v>
      </c>
      <c r="I59" s="299">
        <v>9</v>
      </c>
      <c r="J59" s="300"/>
      <c r="K59" s="302"/>
      <c r="L59" s="302"/>
      <c r="M59" s="300"/>
      <c r="N59" s="111"/>
      <c r="O59" s="112"/>
      <c r="P59" s="112"/>
      <c r="Q59" s="112"/>
      <c r="R59" s="112"/>
    </row>
    <row r="60" spans="2:18" s="91" customFormat="1" ht="11.25" customHeight="1">
      <c r="B60" s="302"/>
      <c r="C60" s="302" t="s">
        <v>104</v>
      </c>
      <c r="D60" s="300"/>
      <c r="E60" s="111">
        <v>93</v>
      </c>
      <c r="F60" s="112">
        <v>0</v>
      </c>
      <c r="G60" s="112">
        <v>93</v>
      </c>
      <c r="H60" s="112">
        <v>0</v>
      </c>
      <c r="I60" s="299">
        <v>12</v>
      </c>
      <c r="J60" s="300"/>
      <c r="K60" s="302"/>
      <c r="L60" s="302"/>
      <c r="M60" s="300"/>
      <c r="N60" s="111"/>
      <c r="O60" s="112"/>
      <c r="P60" s="112"/>
      <c r="Q60" s="112"/>
      <c r="R60" s="112"/>
    </row>
    <row r="61" spans="2:18" s="91" customFormat="1" ht="11.25" customHeight="1">
      <c r="B61" s="302"/>
      <c r="C61" s="302" t="s">
        <v>105</v>
      </c>
      <c r="D61" s="300"/>
      <c r="E61" s="111">
        <v>905</v>
      </c>
      <c r="F61" s="112">
        <v>775</v>
      </c>
      <c r="G61" s="112">
        <v>33</v>
      </c>
      <c r="H61" s="112">
        <v>97</v>
      </c>
      <c r="I61" s="299">
        <v>8</v>
      </c>
      <c r="J61" s="300"/>
      <c r="K61" s="302"/>
      <c r="L61" s="302"/>
      <c r="M61" s="300"/>
      <c r="N61" s="111"/>
      <c r="O61" s="112"/>
      <c r="P61" s="112"/>
      <c r="Q61" s="112"/>
      <c r="R61" s="112"/>
    </row>
    <row r="62" spans="1:18" s="91" customFormat="1" ht="11.25" customHeight="1">
      <c r="A62" s="101"/>
      <c r="B62" s="302"/>
      <c r="C62" s="302" t="s">
        <v>106</v>
      </c>
      <c r="D62" s="300"/>
      <c r="E62" s="111">
        <v>803</v>
      </c>
      <c r="F62" s="112">
        <v>620</v>
      </c>
      <c r="G62" s="112">
        <v>179</v>
      </c>
      <c r="H62" s="112">
        <v>4</v>
      </c>
      <c r="I62" s="299">
        <v>6</v>
      </c>
      <c r="J62" s="300"/>
      <c r="K62" s="302"/>
      <c r="L62" s="302"/>
      <c r="M62" s="300"/>
      <c r="N62" s="111"/>
      <c r="O62" s="112"/>
      <c r="P62" s="112"/>
      <c r="Q62" s="112"/>
      <c r="R62" s="112"/>
    </row>
    <row r="63" spans="2:18" s="91" customFormat="1" ht="11.25" customHeight="1">
      <c r="B63" s="302"/>
      <c r="C63" s="302" t="s">
        <v>107</v>
      </c>
      <c r="D63" s="300"/>
      <c r="E63" s="111">
        <v>61</v>
      </c>
      <c r="F63" s="112">
        <v>0</v>
      </c>
      <c r="G63" s="112">
        <v>61</v>
      </c>
      <c r="H63" s="112">
        <v>0</v>
      </c>
      <c r="I63" s="299">
        <v>4</v>
      </c>
      <c r="J63" s="300"/>
      <c r="K63" s="302"/>
      <c r="L63" s="302"/>
      <c r="M63" s="300"/>
      <c r="N63" s="111"/>
      <c r="O63" s="112"/>
      <c r="P63" s="112"/>
      <c r="Q63" s="112"/>
      <c r="R63" s="112"/>
    </row>
    <row r="64" spans="2:18" s="91" customFormat="1" ht="11.25" customHeight="1">
      <c r="B64" s="302"/>
      <c r="C64" s="302" t="s">
        <v>108</v>
      </c>
      <c r="D64" s="295"/>
      <c r="E64" s="111">
        <v>40</v>
      </c>
      <c r="F64" s="112">
        <v>0</v>
      </c>
      <c r="G64" s="112">
        <v>40</v>
      </c>
      <c r="H64" s="112">
        <v>0</v>
      </c>
      <c r="I64" s="299">
        <v>6</v>
      </c>
      <c r="J64" s="300"/>
      <c r="K64" s="302"/>
      <c r="L64" s="302"/>
      <c r="M64" s="300"/>
      <c r="N64" s="111"/>
      <c r="O64" s="112"/>
      <c r="P64" s="112"/>
      <c r="Q64" s="112"/>
      <c r="R64" s="112"/>
    </row>
    <row r="65" spans="2:18" s="91" customFormat="1" ht="11.25" customHeight="1">
      <c r="B65" s="302"/>
      <c r="C65" s="302" t="s">
        <v>109</v>
      </c>
      <c r="D65" s="300"/>
      <c r="E65" s="111">
        <v>17</v>
      </c>
      <c r="F65" s="112">
        <v>0</v>
      </c>
      <c r="G65" s="112">
        <v>17</v>
      </c>
      <c r="H65" s="112">
        <v>0</v>
      </c>
      <c r="I65" s="299">
        <v>3</v>
      </c>
      <c r="J65" s="300"/>
      <c r="K65" s="302"/>
      <c r="L65" s="302"/>
      <c r="M65" s="300"/>
      <c r="N65" s="111"/>
      <c r="O65" s="112"/>
      <c r="P65" s="112"/>
      <c r="Q65" s="112"/>
      <c r="R65" s="112"/>
    </row>
    <row r="66" spans="2:18" s="91" customFormat="1" ht="11.25" customHeight="1">
      <c r="B66" s="302"/>
      <c r="C66" s="302" t="s">
        <v>110</v>
      </c>
      <c r="D66" s="300"/>
      <c r="E66" s="111">
        <v>46</v>
      </c>
      <c r="F66" s="112">
        <v>15</v>
      </c>
      <c r="G66" s="112">
        <v>31</v>
      </c>
      <c r="H66" s="112">
        <v>0</v>
      </c>
      <c r="I66" s="299">
        <v>1</v>
      </c>
      <c r="J66" s="300"/>
      <c r="K66" s="302"/>
      <c r="L66" s="302"/>
      <c r="M66" s="300"/>
      <c r="N66" s="111"/>
      <c r="O66" s="112"/>
      <c r="P66" s="112"/>
      <c r="Q66" s="112"/>
      <c r="R66" s="112"/>
    </row>
    <row r="67" spans="2:18" s="91" customFormat="1" ht="11.25" customHeight="1">
      <c r="B67" s="302"/>
      <c r="C67" s="302"/>
      <c r="D67" s="300"/>
      <c r="E67" s="111"/>
      <c r="F67" s="112"/>
      <c r="G67" s="112"/>
      <c r="H67" s="112"/>
      <c r="I67" s="299"/>
      <c r="J67" s="300"/>
      <c r="K67" s="302"/>
      <c r="L67" s="302"/>
      <c r="M67" s="300"/>
      <c r="N67" s="111"/>
      <c r="O67" s="112"/>
      <c r="P67" s="105"/>
      <c r="Q67" s="112"/>
      <c r="R67" s="112"/>
    </row>
    <row r="68" spans="2:18" s="91" customFormat="1" ht="11.25" customHeight="1">
      <c r="B68" s="297" t="s">
        <v>111</v>
      </c>
      <c r="C68" s="297"/>
      <c r="D68" s="300"/>
      <c r="E68" s="115">
        <v>690</v>
      </c>
      <c r="F68" s="105">
        <v>560</v>
      </c>
      <c r="G68" s="105">
        <v>8</v>
      </c>
      <c r="H68" s="105">
        <v>122</v>
      </c>
      <c r="I68" s="296">
        <v>8</v>
      </c>
      <c r="J68" s="295"/>
      <c r="K68" s="294"/>
      <c r="L68" s="294"/>
      <c r="M68" s="295"/>
      <c r="N68" s="115"/>
      <c r="O68" s="105"/>
      <c r="P68" s="105"/>
      <c r="Q68" s="105"/>
      <c r="R68" s="105"/>
    </row>
    <row r="69" spans="2:18" s="91" customFormat="1" ht="11.25" customHeight="1">
      <c r="B69" s="302"/>
      <c r="C69" s="302" t="s">
        <v>112</v>
      </c>
      <c r="D69" s="300"/>
      <c r="E69" s="111">
        <v>690</v>
      </c>
      <c r="F69" s="112">
        <v>560</v>
      </c>
      <c r="G69" s="112">
        <v>8</v>
      </c>
      <c r="H69" s="112">
        <v>122</v>
      </c>
      <c r="I69" s="299">
        <v>8</v>
      </c>
      <c r="J69" s="300"/>
      <c r="K69" s="302"/>
      <c r="L69" s="302"/>
      <c r="M69" s="300"/>
      <c r="N69" s="111"/>
      <c r="O69" s="112"/>
      <c r="P69" s="112"/>
      <c r="Q69" s="112"/>
      <c r="R69" s="112"/>
    </row>
    <row r="70" spans="5:14" ht="6" customHeight="1" thickBot="1">
      <c r="E70" s="145"/>
      <c r="I70" s="305"/>
      <c r="N70" s="145"/>
    </row>
    <row r="71" spans="1:18" ht="13.5">
      <c r="A71" s="146" t="s">
        <v>31</v>
      </c>
      <c r="B71" s="285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3" ht="13.5">
      <c r="A73" s="82"/>
    </row>
  </sheetData>
  <sheetProtection/>
  <mergeCells count="25">
    <mergeCell ref="B48:C48"/>
    <mergeCell ref="B52:C52"/>
    <mergeCell ref="K52:L52"/>
    <mergeCell ref="B58:C58"/>
    <mergeCell ref="K58:L58"/>
    <mergeCell ref="B68:C68"/>
    <mergeCell ref="K68:L68"/>
    <mergeCell ref="K26:L26"/>
    <mergeCell ref="K29:L29"/>
    <mergeCell ref="B33:C33"/>
    <mergeCell ref="B39:C39"/>
    <mergeCell ref="K42:L42"/>
    <mergeCell ref="B44:C44"/>
    <mergeCell ref="B6:C6"/>
    <mergeCell ref="K6:L6"/>
    <mergeCell ref="B8:C8"/>
    <mergeCell ref="B10:C10"/>
    <mergeCell ref="K13:L13"/>
    <mergeCell ref="K22:L22"/>
    <mergeCell ref="A3:D4"/>
    <mergeCell ref="E3:E4"/>
    <mergeCell ref="I3:I4"/>
    <mergeCell ref="J3:M4"/>
    <mergeCell ref="N3:N4"/>
    <mergeCell ref="R3:R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4.125" style="1" customWidth="1"/>
    <col min="4" max="4" width="0.875" style="1" customWidth="1"/>
    <col min="5" max="5" width="5.75390625" style="1" customWidth="1"/>
    <col min="6" max="6" width="0.6171875" style="1" customWidth="1"/>
    <col min="7" max="17" width="6.25390625" style="1" customWidth="1"/>
    <col min="18" max="16384" width="9.00390625" style="1" customWidth="1"/>
  </cols>
  <sheetData>
    <row r="1" ht="17.25">
      <c r="H1" s="81" t="s">
        <v>301</v>
      </c>
    </row>
    <row r="2" ht="17.25" customHeight="1">
      <c r="A2" s="82"/>
    </row>
    <row r="3" spans="1:15" ht="14.25" thickBot="1">
      <c r="A3" s="82" t="s">
        <v>302</v>
      </c>
      <c r="O3" s="82" t="s">
        <v>278</v>
      </c>
    </row>
    <row r="4" spans="1:17" ht="16.5" customHeight="1" thickTop="1">
      <c r="A4" s="129" t="s">
        <v>19</v>
      </c>
      <c r="B4" s="129"/>
      <c r="C4" s="129"/>
      <c r="D4" s="129"/>
      <c r="E4" s="129"/>
      <c r="F4" s="129"/>
      <c r="G4" s="130" t="s">
        <v>303</v>
      </c>
      <c r="H4" s="131"/>
      <c r="I4" s="130" t="s">
        <v>304</v>
      </c>
      <c r="J4" s="131"/>
      <c r="K4" s="131"/>
      <c r="L4" s="131"/>
      <c r="M4" s="131"/>
      <c r="N4" s="131"/>
      <c r="O4" s="131"/>
      <c r="P4" s="131"/>
      <c r="Q4" s="131"/>
    </row>
    <row r="5" spans="1:17" ht="16.5" customHeight="1">
      <c r="A5" s="306"/>
      <c r="B5" s="306"/>
      <c r="C5" s="306"/>
      <c r="D5" s="306"/>
      <c r="E5" s="306"/>
      <c r="F5" s="306"/>
      <c r="G5" s="307" t="s">
        <v>305</v>
      </c>
      <c r="H5" s="307" t="s">
        <v>306</v>
      </c>
      <c r="I5" s="308" t="s">
        <v>62</v>
      </c>
      <c r="J5" s="308" t="s">
        <v>307</v>
      </c>
      <c r="K5" s="306"/>
      <c r="L5" s="306"/>
      <c r="M5" s="306"/>
      <c r="N5" s="308" t="s">
        <v>308</v>
      </c>
      <c r="O5" s="306"/>
      <c r="P5" s="306"/>
      <c r="Q5" s="306"/>
    </row>
    <row r="6" spans="1:17" ht="16.5" customHeight="1">
      <c r="A6" s="134"/>
      <c r="B6" s="134"/>
      <c r="C6" s="134"/>
      <c r="D6" s="134"/>
      <c r="E6" s="134"/>
      <c r="F6" s="134"/>
      <c r="G6" s="165"/>
      <c r="H6" s="165"/>
      <c r="I6" s="137"/>
      <c r="J6" s="135"/>
      <c r="K6" s="309" t="s">
        <v>309</v>
      </c>
      <c r="L6" s="309" t="s">
        <v>310</v>
      </c>
      <c r="M6" s="310" t="s">
        <v>311</v>
      </c>
      <c r="N6" s="135"/>
      <c r="O6" s="309" t="s">
        <v>309</v>
      </c>
      <c r="P6" s="309" t="s">
        <v>310</v>
      </c>
      <c r="Q6" s="309" t="s">
        <v>311</v>
      </c>
    </row>
    <row r="7" ht="5.25" customHeight="1">
      <c r="G7" s="138"/>
    </row>
    <row r="8" spans="2:17" s="101" customFormat="1" ht="16.5" customHeight="1">
      <c r="B8" s="102" t="s">
        <v>312</v>
      </c>
      <c r="C8" s="102"/>
      <c r="D8" s="102"/>
      <c r="E8" s="102"/>
      <c r="G8" s="311" t="s">
        <v>313</v>
      </c>
      <c r="H8" s="312">
        <v>1829</v>
      </c>
      <c r="I8" s="312">
        <v>1453</v>
      </c>
      <c r="J8" s="312">
        <v>82</v>
      </c>
      <c r="K8" s="312">
        <v>20</v>
      </c>
      <c r="L8" s="312">
        <v>11</v>
      </c>
      <c r="M8" s="312">
        <v>51</v>
      </c>
      <c r="N8" s="312">
        <v>1371</v>
      </c>
      <c r="O8" s="312">
        <v>105</v>
      </c>
      <c r="P8" s="312">
        <v>6</v>
      </c>
      <c r="Q8" s="312">
        <v>1260</v>
      </c>
    </row>
    <row r="9" spans="2:17" s="91" customFormat="1" ht="16.5" customHeight="1">
      <c r="B9" s="313" t="s">
        <v>314</v>
      </c>
      <c r="C9" s="313"/>
      <c r="D9" s="313"/>
      <c r="E9" s="313"/>
      <c r="G9" s="314" t="s">
        <v>315</v>
      </c>
      <c r="H9" s="315">
        <v>110</v>
      </c>
      <c r="I9" s="315">
        <v>424</v>
      </c>
      <c r="J9" s="315">
        <v>23</v>
      </c>
      <c r="K9" s="315">
        <v>4</v>
      </c>
      <c r="L9" s="315">
        <v>1</v>
      </c>
      <c r="M9" s="315">
        <v>18</v>
      </c>
      <c r="N9" s="315">
        <v>401</v>
      </c>
      <c r="O9" s="315">
        <v>18</v>
      </c>
      <c r="P9" s="315">
        <v>3</v>
      </c>
      <c r="Q9" s="315">
        <v>380</v>
      </c>
    </row>
    <row r="10" spans="2:17" s="91" customFormat="1" ht="16.5" customHeight="1">
      <c r="B10" s="313" t="s">
        <v>316</v>
      </c>
      <c r="C10" s="313"/>
      <c r="D10" s="313"/>
      <c r="E10" s="313"/>
      <c r="G10" s="314">
        <v>5</v>
      </c>
      <c r="H10" s="315">
        <v>76</v>
      </c>
      <c r="I10" s="315">
        <v>56</v>
      </c>
      <c r="J10" s="315">
        <v>3</v>
      </c>
      <c r="K10" s="315">
        <v>2</v>
      </c>
      <c r="L10" s="315">
        <v>0</v>
      </c>
      <c r="M10" s="315">
        <v>1</v>
      </c>
      <c r="N10" s="315">
        <v>53</v>
      </c>
      <c r="O10" s="315">
        <v>2</v>
      </c>
      <c r="P10" s="315">
        <v>0</v>
      </c>
      <c r="Q10" s="315">
        <v>51</v>
      </c>
    </row>
    <row r="11" spans="2:17" s="91" customFormat="1" ht="16.5" customHeight="1">
      <c r="B11" s="313" t="s">
        <v>317</v>
      </c>
      <c r="C11" s="313"/>
      <c r="D11" s="313"/>
      <c r="E11" s="313"/>
      <c r="G11" s="314" t="s">
        <v>318</v>
      </c>
      <c r="H11" s="315">
        <v>52</v>
      </c>
      <c r="I11" s="315">
        <v>33</v>
      </c>
      <c r="J11" s="315">
        <v>1</v>
      </c>
      <c r="K11" s="315">
        <v>1</v>
      </c>
      <c r="L11" s="315">
        <v>0</v>
      </c>
      <c r="M11" s="315">
        <v>0</v>
      </c>
      <c r="N11" s="315">
        <v>32</v>
      </c>
      <c r="O11" s="315">
        <v>1</v>
      </c>
      <c r="P11" s="315">
        <v>0</v>
      </c>
      <c r="Q11" s="315">
        <v>31</v>
      </c>
    </row>
    <row r="12" spans="2:17" s="91" customFormat="1" ht="16.5" customHeight="1">
      <c r="B12" s="313" t="s">
        <v>319</v>
      </c>
      <c r="C12" s="313"/>
      <c r="D12" s="313"/>
      <c r="E12" s="313"/>
      <c r="G12" s="314">
        <v>3</v>
      </c>
      <c r="H12" s="315">
        <v>47</v>
      </c>
      <c r="I12" s="315">
        <v>28</v>
      </c>
      <c r="J12" s="315">
        <v>2</v>
      </c>
      <c r="K12" s="315">
        <v>0</v>
      </c>
      <c r="L12" s="315">
        <v>1</v>
      </c>
      <c r="M12" s="315">
        <v>1</v>
      </c>
      <c r="N12" s="315">
        <v>26</v>
      </c>
      <c r="O12" s="315">
        <v>0</v>
      </c>
      <c r="P12" s="315">
        <v>0</v>
      </c>
      <c r="Q12" s="315">
        <v>26</v>
      </c>
    </row>
    <row r="13" spans="2:17" s="91" customFormat="1" ht="16.5" customHeight="1">
      <c r="B13" s="313" t="s">
        <v>320</v>
      </c>
      <c r="C13" s="313"/>
      <c r="D13" s="313"/>
      <c r="E13" s="313"/>
      <c r="G13" s="314" t="s">
        <v>318</v>
      </c>
      <c r="H13" s="315">
        <v>58</v>
      </c>
      <c r="I13" s="315">
        <v>35</v>
      </c>
      <c r="J13" s="315">
        <v>2</v>
      </c>
      <c r="K13" s="315">
        <v>1</v>
      </c>
      <c r="L13" s="315">
        <v>0</v>
      </c>
      <c r="M13" s="315">
        <v>1</v>
      </c>
      <c r="N13" s="315">
        <v>33</v>
      </c>
      <c r="O13" s="315">
        <v>0</v>
      </c>
      <c r="P13" s="315">
        <v>0</v>
      </c>
      <c r="Q13" s="315">
        <v>33</v>
      </c>
    </row>
    <row r="14" spans="2:17" s="91" customFormat="1" ht="16.5" customHeight="1">
      <c r="B14" s="313" t="s">
        <v>321</v>
      </c>
      <c r="C14" s="313"/>
      <c r="D14" s="313"/>
      <c r="E14" s="313"/>
      <c r="G14" s="314" t="s">
        <v>318</v>
      </c>
      <c r="H14" s="315">
        <v>36</v>
      </c>
      <c r="I14" s="315">
        <v>20</v>
      </c>
      <c r="J14" s="315">
        <v>0</v>
      </c>
      <c r="K14" s="315">
        <v>0</v>
      </c>
      <c r="L14" s="315">
        <v>0</v>
      </c>
      <c r="M14" s="315">
        <v>0</v>
      </c>
      <c r="N14" s="315">
        <v>20</v>
      </c>
      <c r="O14" s="315">
        <v>4</v>
      </c>
      <c r="P14" s="315">
        <v>0</v>
      </c>
      <c r="Q14" s="315">
        <v>16</v>
      </c>
    </row>
    <row r="15" spans="2:17" s="91" customFormat="1" ht="16.5" customHeight="1">
      <c r="B15" s="313" t="s">
        <v>322</v>
      </c>
      <c r="C15" s="313"/>
      <c r="D15" s="313"/>
      <c r="E15" s="313"/>
      <c r="G15" s="314" t="s">
        <v>318</v>
      </c>
      <c r="H15" s="315">
        <v>60</v>
      </c>
      <c r="I15" s="315">
        <v>36</v>
      </c>
      <c r="J15" s="315">
        <v>2</v>
      </c>
      <c r="K15" s="315">
        <v>1</v>
      </c>
      <c r="L15" s="315">
        <v>0</v>
      </c>
      <c r="M15" s="315">
        <v>1</v>
      </c>
      <c r="N15" s="315">
        <v>34</v>
      </c>
      <c r="O15" s="315">
        <v>0</v>
      </c>
      <c r="P15" s="315">
        <v>0</v>
      </c>
      <c r="Q15" s="315">
        <v>34</v>
      </c>
    </row>
    <row r="16" spans="2:17" s="91" customFormat="1" ht="16.5" customHeight="1">
      <c r="B16" s="313" t="s">
        <v>323</v>
      </c>
      <c r="C16" s="313"/>
      <c r="D16" s="313"/>
      <c r="E16" s="313"/>
      <c r="G16" s="314">
        <v>6</v>
      </c>
      <c r="H16" s="315">
        <v>93</v>
      </c>
      <c r="I16" s="315">
        <v>95</v>
      </c>
      <c r="J16" s="315">
        <v>4</v>
      </c>
      <c r="K16" s="315">
        <v>0</v>
      </c>
      <c r="L16" s="315">
        <v>1</v>
      </c>
      <c r="M16" s="315">
        <v>3</v>
      </c>
      <c r="N16" s="315">
        <v>91</v>
      </c>
      <c r="O16" s="315">
        <v>2</v>
      </c>
      <c r="P16" s="315">
        <v>0</v>
      </c>
      <c r="Q16" s="315">
        <v>89</v>
      </c>
    </row>
    <row r="17" spans="2:17" s="91" customFormat="1" ht="16.5" customHeight="1">
      <c r="B17" s="313" t="s">
        <v>324</v>
      </c>
      <c r="C17" s="313"/>
      <c r="D17" s="313"/>
      <c r="E17" s="313"/>
      <c r="G17" s="314">
        <v>3</v>
      </c>
      <c r="H17" s="315">
        <v>48</v>
      </c>
      <c r="I17" s="315">
        <v>13</v>
      </c>
      <c r="J17" s="315">
        <v>1</v>
      </c>
      <c r="K17" s="315">
        <v>0</v>
      </c>
      <c r="L17" s="315">
        <v>1</v>
      </c>
      <c r="M17" s="315">
        <v>0</v>
      </c>
      <c r="N17" s="315">
        <v>12</v>
      </c>
      <c r="O17" s="315">
        <v>0</v>
      </c>
      <c r="P17" s="315">
        <v>0</v>
      </c>
      <c r="Q17" s="315">
        <v>12</v>
      </c>
    </row>
    <row r="18" spans="2:17" s="91" customFormat="1" ht="16.5" customHeight="1">
      <c r="B18" s="313" t="s">
        <v>325</v>
      </c>
      <c r="C18" s="313"/>
      <c r="D18" s="313"/>
      <c r="E18" s="313"/>
      <c r="G18" s="314">
        <v>4</v>
      </c>
      <c r="H18" s="315">
        <v>63</v>
      </c>
      <c r="I18" s="315">
        <v>21</v>
      </c>
      <c r="J18" s="315">
        <v>1</v>
      </c>
      <c r="K18" s="315">
        <v>1</v>
      </c>
      <c r="L18" s="315">
        <v>0</v>
      </c>
      <c r="M18" s="315">
        <v>0</v>
      </c>
      <c r="N18" s="315">
        <v>20</v>
      </c>
      <c r="O18" s="315">
        <v>10</v>
      </c>
      <c r="P18" s="315">
        <v>0</v>
      </c>
      <c r="Q18" s="315">
        <v>10</v>
      </c>
    </row>
    <row r="19" spans="2:17" s="91" customFormat="1" ht="16.5" customHeight="1">
      <c r="B19" s="313" t="s">
        <v>326</v>
      </c>
      <c r="C19" s="313"/>
      <c r="D19" s="313"/>
      <c r="E19" s="313"/>
      <c r="G19" s="314" t="s">
        <v>327</v>
      </c>
      <c r="H19" s="315">
        <v>55</v>
      </c>
      <c r="I19" s="315">
        <v>30</v>
      </c>
      <c r="J19" s="315">
        <v>4</v>
      </c>
      <c r="K19" s="315">
        <v>3</v>
      </c>
      <c r="L19" s="315">
        <v>0</v>
      </c>
      <c r="M19" s="315">
        <v>1</v>
      </c>
      <c r="N19" s="315">
        <v>26</v>
      </c>
      <c r="O19" s="315">
        <v>0</v>
      </c>
      <c r="P19" s="315">
        <v>0</v>
      </c>
      <c r="Q19" s="315">
        <v>26</v>
      </c>
    </row>
    <row r="20" spans="2:17" s="91" customFormat="1" ht="16.5" customHeight="1">
      <c r="B20" s="313" t="s">
        <v>328</v>
      </c>
      <c r="C20" s="313"/>
      <c r="D20" s="313"/>
      <c r="E20" s="313"/>
      <c r="G20" s="314">
        <v>5</v>
      </c>
      <c r="H20" s="315">
        <v>79</v>
      </c>
      <c r="I20" s="315">
        <v>27</v>
      </c>
      <c r="J20" s="315">
        <v>2</v>
      </c>
      <c r="K20" s="315">
        <v>2</v>
      </c>
      <c r="L20" s="315">
        <v>0</v>
      </c>
      <c r="M20" s="315">
        <v>0</v>
      </c>
      <c r="N20" s="315">
        <v>25</v>
      </c>
      <c r="O20" s="315">
        <v>6</v>
      </c>
      <c r="P20" s="315">
        <v>2</v>
      </c>
      <c r="Q20" s="315">
        <v>17</v>
      </c>
    </row>
    <row r="21" spans="2:17" s="91" customFormat="1" ht="16.5" customHeight="1">
      <c r="B21" s="313" t="s">
        <v>329</v>
      </c>
      <c r="C21" s="313"/>
      <c r="D21" s="313"/>
      <c r="E21" s="313"/>
      <c r="G21" s="314" t="s">
        <v>318</v>
      </c>
      <c r="H21" s="315">
        <v>55</v>
      </c>
      <c r="I21" s="315">
        <v>33</v>
      </c>
      <c r="J21" s="315">
        <v>1</v>
      </c>
      <c r="K21" s="315">
        <v>0</v>
      </c>
      <c r="L21" s="315">
        <v>1</v>
      </c>
      <c r="M21" s="315">
        <v>0</v>
      </c>
      <c r="N21" s="315">
        <v>32</v>
      </c>
      <c r="O21" s="315">
        <v>0</v>
      </c>
      <c r="P21" s="315">
        <v>0</v>
      </c>
      <c r="Q21" s="315">
        <v>32</v>
      </c>
    </row>
    <row r="22" spans="2:17" s="91" customFormat="1" ht="16.5" customHeight="1">
      <c r="B22" s="313" t="s">
        <v>330</v>
      </c>
      <c r="C22" s="313"/>
      <c r="D22" s="313"/>
      <c r="E22" s="313"/>
      <c r="G22" s="314" t="s">
        <v>331</v>
      </c>
      <c r="H22" s="315">
        <v>37</v>
      </c>
      <c r="I22" s="315">
        <v>17</v>
      </c>
      <c r="J22" s="315">
        <v>3</v>
      </c>
      <c r="K22" s="315">
        <v>1</v>
      </c>
      <c r="L22" s="315">
        <v>0</v>
      </c>
      <c r="M22" s="315">
        <v>2</v>
      </c>
      <c r="N22" s="315">
        <v>14</v>
      </c>
      <c r="O22" s="315">
        <v>0</v>
      </c>
      <c r="P22" s="315">
        <v>0</v>
      </c>
      <c r="Q22" s="315">
        <v>14</v>
      </c>
    </row>
    <row r="23" spans="2:17" s="91" customFormat="1" ht="16.5" customHeight="1">
      <c r="B23" s="313" t="s">
        <v>332</v>
      </c>
      <c r="C23" s="313"/>
      <c r="D23" s="313"/>
      <c r="E23" s="313"/>
      <c r="G23" s="314">
        <v>4</v>
      </c>
      <c r="H23" s="315">
        <v>76</v>
      </c>
      <c r="I23" s="315">
        <v>39</v>
      </c>
      <c r="J23" s="315">
        <v>1</v>
      </c>
      <c r="K23" s="315">
        <v>0</v>
      </c>
      <c r="L23" s="315">
        <v>0</v>
      </c>
      <c r="M23" s="315">
        <v>1</v>
      </c>
      <c r="N23" s="315">
        <v>38</v>
      </c>
      <c r="O23" s="315">
        <v>3</v>
      </c>
      <c r="P23" s="315">
        <v>0</v>
      </c>
      <c r="Q23" s="315">
        <v>35</v>
      </c>
    </row>
    <row r="24" spans="2:17" s="91" customFormat="1" ht="16.5" customHeight="1">
      <c r="B24" s="313" t="s">
        <v>333</v>
      </c>
      <c r="C24" s="313"/>
      <c r="D24" s="313"/>
      <c r="E24" s="313"/>
      <c r="G24" s="314" t="s">
        <v>327</v>
      </c>
      <c r="H24" s="315">
        <v>55</v>
      </c>
      <c r="I24" s="315">
        <v>37</v>
      </c>
      <c r="J24" s="315">
        <v>1</v>
      </c>
      <c r="K24" s="315">
        <v>0</v>
      </c>
      <c r="L24" s="315">
        <v>1</v>
      </c>
      <c r="M24" s="315">
        <v>0</v>
      </c>
      <c r="N24" s="315">
        <v>36</v>
      </c>
      <c r="O24" s="315">
        <v>14</v>
      </c>
      <c r="P24" s="315">
        <v>0</v>
      </c>
      <c r="Q24" s="315">
        <v>22</v>
      </c>
    </row>
    <row r="25" spans="2:17" s="91" customFormat="1" ht="16.5" customHeight="1">
      <c r="B25" s="313" t="s">
        <v>334</v>
      </c>
      <c r="C25" s="313"/>
      <c r="D25" s="313"/>
      <c r="E25" s="313"/>
      <c r="G25" s="314" t="s">
        <v>335</v>
      </c>
      <c r="H25" s="315">
        <v>190</v>
      </c>
      <c r="I25" s="315">
        <v>114</v>
      </c>
      <c r="J25" s="315">
        <v>11</v>
      </c>
      <c r="K25" s="315">
        <v>1</v>
      </c>
      <c r="L25" s="315">
        <v>1</v>
      </c>
      <c r="M25" s="315">
        <v>9</v>
      </c>
      <c r="N25" s="315">
        <v>103</v>
      </c>
      <c r="O25" s="315">
        <v>0</v>
      </c>
      <c r="P25" s="315">
        <v>0</v>
      </c>
      <c r="Q25" s="315">
        <v>103</v>
      </c>
    </row>
    <row r="26" spans="2:17" s="91" customFormat="1" ht="16.5" customHeight="1">
      <c r="B26" s="313" t="s">
        <v>336</v>
      </c>
      <c r="C26" s="313"/>
      <c r="D26" s="313"/>
      <c r="E26" s="313"/>
      <c r="G26" s="314" t="s">
        <v>337</v>
      </c>
      <c r="H26" s="315">
        <v>164</v>
      </c>
      <c r="I26" s="315">
        <v>177</v>
      </c>
      <c r="J26" s="315">
        <v>9</v>
      </c>
      <c r="K26" s="315">
        <v>1</v>
      </c>
      <c r="L26" s="315">
        <v>0</v>
      </c>
      <c r="M26" s="315">
        <v>8</v>
      </c>
      <c r="N26" s="315">
        <v>168</v>
      </c>
      <c r="O26" s="315">
        <v>11</v>
      </c>
      <c r="P26" s="315">
        <v>0</v>
      </c>
      <c r="Q26" s="315">
        <v>157</v>
      </c>
    </row>
    <row r="27" spans="2:17" s="91" customFormat="1" ht="16.5" customHeight="1">
      <c r="B27" s="313" t="s">
        <v>338</v>
      </c>
      <c r="C27" s="313"/>
      <c r="D27" s="313"/>
      <c r="E27" s="313"/>
      <c r="G27" s="314" t="s">
        <v>339</v>
      </c>
      <c r="H27" s="315">
        <v>139</v>
      </c>
      <c r="I27" s="315">
        <v>61</v>
      </c>
      <c r="J27" s="315">
        <v>4</v>
      </c>
      <c r="K27" s="315">
        <v>1</v>
      </c>
      <c r="L27" s="315">
        <v>1</v>
      </c>
      <c r="M27" s="315">
        <v>2</v>
      </c>
      <c r="N27" s="315">
        <v>57</v>
      </c>
      <c r="O27" s="315">
        <v>4</v>
      </c>
      <c r="P27" s="315">
        <v>0</v>
      </c>
      <c r="Q27" s="315">
        <v>53</v>
      </c>
    </row>
    <row r="28" spans="2:17" s="91" customFormat="1" ht="16.5" customHeight="1">
      <c r="B28" s="313" t="s">
        <v>340</v>
      </c>
      <c r="C28" s="313"/>
      <c r="D28" s="313"/>
      <c r="E28" s="313"/>
      <c r="G28" s="314" t="s">
        <v>341</v>
      </c>
      <c r="H28" s="315">
        <v>122</v>
      </c>
      <c r="I28" s="315">
        <v>84</v>
      </c>
      <c r="J28" s="315">
        <v>2</v>
      </c>
      <c r="K28" s="315">
        <v>0</v>
      </c>
      <c r="L28" s="315">
        <v>2</v>
      </c>
      <c r="M28" s="315">
        <v>0</v>
      </c>
      <c r="N28" s="315">
        <v>82</v>
      </c>
      <c r="O28" s="315">
        <v>28</v>
      </c>
      <c r="P28" s="315">
        <v>1</v>
      </c>
      <c r="Q28" s="315">
        <v>53</v>
      </c>
    </row>
    <row r="29" spans="2:17" s="91" customFormat="1" ht="16.5" customHeight="1">
      <c r="B29" s="313" t="s">
        <v>342</v>
      </c>
      <c r="C29" s="313"/>
      <c r="D29" s="313"/>
      <c r="E29" s="313"/>
      <c r="G29" s="314" t="s">
        <v>318</v>
      </c>
      <c r="H29" s="315">
        <v>36</v>
      </c>
      <c r="I29" s="315">
        <v>23</v>
      </c>
      <c r="J29" s="315">
        <v>1</v>
      </c>
      <c r="K29" s="315">
        <v>0</v>
      </c>
      <c r="L29" s="315">
        <v>0</v>
      </c>
      <c r="M29" s="315">
        <v>1</v>
      </c>
      <c r="N29" s="315">
        <v>22</v>
      </c>
      <c r="O29" s="315">
        <v>0</v>
      </c>
      <c r="P29" s="315">
        <v>0</v>
      </c>
      <c r="Q29" s="315">
        <v>22</v>
      </c>
    </row>
    <row r="30" spans="2:17" s="91" customFormat="1" ht="16.5" customHeight="1">
      <c r="B30" s="313" t="s">
        <v>343</v>
      </c>
      <c r="C30" s="313"/>
      <c r="D30" s="313"/>
      <c r="E30" s="313"/>
      <c r="G30" s="314">
        <v>3</v>
      </c>
      <c r="H30" s="315">
        <v>41</v>
      </c>
      <c r="I30" s="315">
        <v>6</v>
      </c>
      <c r="J30" s="315">
        <v>1</v>
      </c>
      <c r="K30" s="315">
        <v>1</v>
      </c>
      <c r="L30" s="315">
        <v>0</v>
      </c>
      <c r="M30" s="315">
        <v>0</v>
      </c>
      <c r="N30" s="315">
        <v>5</v>
      </c>
      <c r="O30" s="315">
        <v>2</v>
      </c>
      <c r="P30" s="315">
        <v>0</v>
      </c>
      <c r="Q30" s="315">
        <v>3</v>
      </c>
    </row>
    <row r="31" spans="2:17" s="91" customFormat="1" ht="16.5" customHeight="1">
      <c r="B31" s="313" t="s">
        <v>344</v>
      </c>
      <c r="C31" s="313"/>
      <c r="D31" s="313"/>
      <c r="E31" s="313"/>
      <c r="G31" s="314">
        <v>3</v>
      </c>
      <c r="H31" s="315">
        <v>39</v>
      </c>
      <c r="I31" s="315">
        <v>9</v>
      </c>
      <c r="J31" s="315">
        <v>1</v>
      </c>
      <c r="K31" s="315">
        <v>0</v>
      </c>
      <c r="L31" s="315">
        <v>1</v>
      </c>
      <c r="M31" s="315">
        <v>0</v>
      </c>
      <c r="N31" s="315">
        <v>8</v>
      </c>
      <c r="O31" s="315">
        <v>0</v>
      </c>
      <c r="P31" s="315">
        <v>0</v>
      </c>
      <c r="Q31" s="315">
        <v>8</v>
      </c>
    </row>
    <row r="32" spans="2:17" s="91" customFormat="1" ht="16.5" customHeight="1">
      <c r="B32" s="313" t="s">
        <v>345</v>
      </c>
      <c r="C32" s="313"/>
      <c r="D32" s="313"/>
      <c r="E32" s="313"/>
      <c r="G32" s="314" t="s">
        <v>346</v>
      </c>
      <c r="H32" s="315">
        <v>98</v>
      </c>
      <c r="I32" s="315">
        <v>35</v>
      </c>
      <c r="J32" s="315">
        <v>2</v>
      </c>
      <c r="K32" s="315">
        <v>0</v>
      </c>
      <c r="L32" s="315">
        <v>0</v>
      </c>
      <c r="M32" s="315">
        <v>2</v>
      </c>
      <c r="N32" s="315">
        <v>33</v>
      </c>
      <c r="O32" s="315">
        <v>0</v>
      </c>
      <c r="P32" s="315">
        <v>0</v>
      </c>
      <c r="Q32" s="315">
        <v>33</v>
      </c>
    </row>
    <row r="33" ht="9" customHeight="1" thickBot="1">
      <c r="G33" s="145"/>
    </row>
    <row r="34" spans="1:17" ht="13.5">
      <c r="A34" s="146" t="s">
        <v>31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</sheetData>
  <sheetProtection/>
  <mergeCells count="33">
    <mergeCell ref="B32:E32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4:F6"/>
    <mergeCell ref="G4:H4"/>
    <mergeCell ref="I4:Q4"/>
    <mergeCell ref="G5:G6"/>
    <mergeCell ref="H5:H6"/>
    <mergeCell ref="I5:I6"/>
    <mergeCell ref="J5:M5"/>
    <mergeCell ref="N5:Q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8.375" style="1" customWidth="1"/>
    <col min="4" max="4" width="2.75390625" style="1" customWidth="1"/>
    <col min="5" max="5" width="1.00390625" style="1" customWidth="1"/>
    <col min="6" max="17" width="6.00390625" style="1" customWidth="1"/>
    <col min="18" max="16384" width="9.00390625" style="1" customWidth="1"/>
  </cols>
  <sheetData>
    <row r="1" ht="17.25">
      <c r="F1" s="81" t="s">
        <v>347</v>
      </c>
    </row>
    <row r="2" spans="1:15" ht="20.25" customHeight="1" thickBot="1">
      <c r="A2" s="82" t="s">
        <v>277</v>
      </c>
      <c r="O2" s="82" t="s">
        <v>348</v>
      </c>
    </row>
    <row r="3" spans="1:17" ht="18" customHeight="1" thickTop="1">
      <c r="A3" s="83" t="s">
        <v>19</v>
      </c>
      <c r="B3" s="83"/>
      <c r="C3" s="83"/>
      <c r="D3" s="83"/>
      <c r="E3" s="83"/>
      <c r="F3" s="88" t="s">
        <v>62</v>
      </c>
      <c r="G3" s="83"/>
      <c r="H3" s="316"/>
      <c r="I3" s="88" t="s">
        <v>55</v>
      </c>
      <c r="J3" s="83"/>
      <c r="K3" s="316"/>
      <c r="L3" s="88" t="s">
        <v>349</v>
      </c>
      <c r="M3" s="83"/>
      <c r="N3" s="316"/>
      <c r="O3" s="88" t="s">
        <v>350</v>
      </c>
      <c r="P3" s="83"/>
      <c r="Q3" s="83"/>
    </row>
    <row r="4" spans="1:17" ht="18" customHeight="1">
      <c r="A4" s="317"/>
      <c r="B4" s="317"/>
      <c r="C4" s="317"/>
      <c r="D4" s="317"/>
      <c r="E4" s="317"/>
      <c r="F4" s="318"/>
      <c r="G4" s="95" t="s">
        <v>351</v>
      </c>
      <c r="H4" s="319" t="s">
        <v>352</v>
      </c>
      <c r="I4" s="318"/>
      <c r="J4" s="95" t="s">
        <v>351</v>
      </c>
      <c r="K4" s="95" t="s">
        <v>352</v>
      </c>
      <c r="L4" s="318"/>
      <c r="M4" s="95" t="s">
        <v>351</v>
      </c>
      <c r="N4" s="95" t="s">
        <v>352</v>
      </c>
      <c r="O4" s="318"/>
      <c r="P4" s="94" t="s">
        <v>351</v>
      </c>
      <c r="Q4" s="320" t="s">
        <v>352</v>
      </c>
    </row>
    <row r="5" ht="5.25" customHeight="1">
      <c r="F5" s="138"/>
    </row>
    <row r="6" spans="2:17" s="101" customFormat="1" ht="19.5" customHeight="1">
      <c r="B6" s="102" t="s">
        <v>62</v>
      </c>
      <c r="C6" s="102"/>
      <c r="D6" s="102"/>
      <c r="F6" s="321">
        <v>19762</v>
      </c>
      <c r="G6" s="107">
        <v>10236</v>
      </c>
      <c r="H6" s="107">
        <v>9526</v>
      </c>
      <c r="I6" s="107">
        <v>186</v>
      </c>
      <c r="J6" s="107">
        <v>130</v>
      </c>
      <c r="K6" s="107">
        <v>56</v>
      </c>
      <c r="L6" s="107">
        <v>1345</v>
      </c>
      <c r="M6" s="107">
        <v>781</v>
      </c>
      <c r="N6" s="107">
        <v>564</v>
      </c>
      <c r="O6" s="107">
        <v>18231</v>
      </c>
      <c r="P6" s="107">
        <v>9325</v>
      </c>
      <c r="Q6" s="107">
        <v>8906</v>
      </c>
    </row>
    <row r="7" spans="1:16" s="91" customFormat="1" ht="19.5" customHeight="1">
      <c r="A7" s="117"/>
      <c r="F7" s="321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1:17" s="91" customFormat="1" ht="19.5" customHeight="1">
      <c r="A8" s="120">
        <f>SUM(C8,E8,G8)</f>
        <v>173</v>
      </c>
      <c r="C8" s="110" t="s">
        <v>353</v>
      </c>
      <c r="D8" s="110" t="s">
        <v>354</v>
      </c>
      <c r="F8" s="323">
        <v>311</v>
      </c>
      <c r="G8" s="113">
        <v>173</v>
      </c>
      <c r="H8" s="113">
        <v>138</v>
      </c>
      <c r="I8" s="113">
        <v>2</v>
      </c>
      <c r="J8" s="114">
        <v>0</v>
      </c>
      <c r="K8" s="114">
        <v>2</v>
      </c>
      <c r="L8" s="113">
        <v>10</v>
      </c>
      <c r="M8" s="113">
        <v>5</v>
      </c>
      <c r="N8" s="113">
        <v>5</v>
      </c>
      <c r="O8" s="113">
        <v>299</v>
      </c>
      <c r="P8" s="113">
        <v>168</v>
      </c>
      <c r="Q8" s="113">
        <v>131</v>
      </c>
    </row>
    <row r="9" spans="3:17" s="91" customFormat="1" ht="19.5" customHeight="1">
      <c r="C9" s="110" t="s">
        <v>355</v>
      </c>
      <c r="D9" s="110"/>
      <c r="F9" s="323">
        <v>604</v>
      </c>
      <c r="G9" s="113">
        <v>357</v>
      </c>
      <c r="H9" s="113">
        <v>247</v>
      </c>
      <c r="I9" s="113">
        <v>3</v>
      </c>
      <c r="J9" s="114">
        <v>2</v>
      </c>
      <c r="K9" s="114">
        <v>1</v>
      </c>
      <c r="L9" s="113">
        <v>46</v>
      </c>
      <c r="M9" s="113">
        <v>27</v>
      </c>
      <c r="N9" s="113">
        <v>19</v>
      </c>
      <c r="O9" s="113">
        <v>555</v>
      </c>
      <c r="P9" s="113">
        <v>328</v>
      </c>
      <c r="Q9" s="113">
        <v>227</v>
      </c>
    </row>
    <row r="10" spans="3:17" s="91" customFormat="1" ht="19.5" customHeight="1">
      <c r="C10" s="110" t="s">
        <v>356</v>
      </c>
      <c r="D10" s="110"/>
      <c r="F10" s="323">
        <v>530</v>
      </c>
      <c r="G10" s="113">
        <v>314</v>
      </c>
      <c r="H10" s="113">
        <v>216</v>
      </c>
      <c r="I10" s="114">
        <v>0</v>
      </c>
      <c r="J10" s="114">
        <v>0</v>
      </c>
      <c r="K10" s="114">
        <v>0</v>
      </c>
      <c r="L10" s="113">
        <v>35</v>
      </c>
      <c r="M10" s="113">
        <v>22</v>
      </c>
      <c r="N10" s="113">
        <v>13</v>
      </c>
      <c r="O10" s="113">
        <v>495</v>
      </c>
      <c r="P10" s="113">
        <v>292</v>
      </c>
      <c r="Q10" s="113">
        <v>203</v>
      </c>
    </row>
    <row r="11" spans="3:17" s="91" customFormat="1" ht="19.5" customHeight="1">
      <c r="C11" s="110" t="s">
        <v>357</v>
      </c>
      <c r="D11" s="110"/>
      <c r="F11" s="323">
        <v>1741</v>
      </c>
      <c r="G11" s="113">
        <v>966</v>
      </c>
      <c r="H11" s="113">
        <v>775</v>
      </c>
      <c r="I11" s="113">
        <v>9</v>
      </c>
      <c r="J11" s="113">
        <v>7</v>
      </c>
      <c r="K11" s="113">
        <v>2</v>
      </c>
      <c r="L11" s="113">
        <v>128</v>
      </c>
      <c r="M11" s="113">
        <v>93</v>
      </c>
      <c r="N11" s="113">
        <v>35</v>
      </c>
      <c r="O11" s="113">
        <v>1604</v>
      </c>
      <c r="P11" s="113">
        <v>866</v>
      </c>
      <c r="Q11" s="113">
        <v>738</v>
      </c>
    </row>
    <row r="12" spans="3:17" s="91" customFormat="1" ht="19.5" customHeight="1">
      <c r="C12" s="110" t="s">
        <v>358</v>
      </c>
      <c r="D12" s="110"/>
      <c r="F12" s="323">
        <v>2410</v>
      </c>
      <c r="G12" s="113">
        <v>1337</v>
      </c>
      <c r="H12" s="113">
        <v>1073</v>
      </c>
      <c r="I12" s="113">
        <v>15</v>
      </c>
      <c r="J12" s="113">
        <v>13</v>
      </c>
      <c r="K12" s="113">
        <v>2</v>
      </c>
      <c r="L12" s="113">
        <v>110</v>
      </c>
      <c r="M12" s="113">
        <v>78</v>
      </c>
      <c r="N12" s="113">
        <v>32</v>
      </c>
      <c r="O12" s="113">
        <v>2285</v>
      </c>
      <c r="P12" s="113">
        <v>1246</v>
      </c>
      <c r="Q12" s="113">
        <v>1039</v>
      </c>
    </row>
    <row r="13" spans="3:17" s="91" customFormat="1" ht="19.5" customHeight="1">
      <c r="C13" s="110" t="s">
        <v>359</v>
      </c>
      <c r="D13" s="110"/>
      <c r="F13" s="323">
        <v>2205</v>
      </c>
      <c r="G13" s="113">
        <v>1194</v>
      </c>
      <c r="H13" s="113">
        <v>1011</v>
      </c>
      <c r="I13" s="113">
        <v>16</v>
      </c>
      <c r="J13" s="113">
        <v>14</v>
      </c>
      <c r="K13" s="114">
        <v>2</v>
      </c>
      <c r="L13" s="113">
        <v>78</v>
      </c>
      <c r="M13" s="113">
        <v>60</v>
      </c>
      <c r="N13" s="113">
        <v>18</v>
      </c>
      <c r="O13" s="113">
        <v>2111</v>
      </c>
      <c r="P13" s="113">
        <v>1120</v>
      </c>
      <c r="Q13" s="113">
        <v>991</v>
      </c>
    </row>
    <row r="14" spans="3:17" s="91" customFormat="1" ht="19.5" customHeight="1">
      <c r="C14" s="110" t="s">
        <v>360</v>
      </c>
      <c r="D14" s="110"/>
      <c r="F14" s="323">
        <v>1984</v>
      </c>
      <c r="G14" s="113">
        <v>1034</v>
      </c>
      <c r="H14" s="113">
        <v>950</v>
      </c>
      <c r="I14" s="113">
        <v>5</v>
      </c>
      <c r="J14" s="113">
        <v>4</v>
      </c>
      <c r="K14" s="113">
        <v>1</v>
      </c>
      <c r="L14" s="113">
        <v>77</v>
      </c>
      <c r="M14" s="113">
        <v>50</v>
      </c>
      <c r="N14" s="113">
        <v>27</v>
      </c>
      <c r="O14" s="113">
        <v>1902</v>
      </c>
      <c r="P14" s="113">
        <v>980</v>
      </c>
      <c r="Q14" s="113">
        <v>922</v>
      </c>
    </row>
    <row r="15" spans="3:17" s="91" customFormat="1" ht="19.5" customHeight="1">
      <c r="C15" s="110" t="s">
        <v>361</v>
      </c>
      <c r="D15" s="110"/>
      <c r="F15" s="323">
        <v>1459</v>
      </c>
      <c r="G15" s="113">
        <v>755</v>
      </c>
      <c r="H15" s="113">
        <v>704</v>
      </c>
      <c r="I15" s="113">
        <v>7</v>
      </c>
      <c r="J15" s="113">
        <v>7</v>
      </c>
      <c r="K15" s="113">
        <v>0</v>
      </c>
      <c r="L15" s="113">
        <v>69</v>
      </c>
      <c r="M15" s="113">
        <v>49</v>
      </c>
      <c r="N15" s="113">
        <v>20</v>
      </c>
      <c r="O15" s="113">
        <v>1383</v>
      </c>
      <c r="P15" s="113">
        <v>699</v>
      </c>
      <c r="Q15" s="113">
        <v>684</v>
      </c>
    </row>
    <row r="16" spans="3:18" s="91" customFormat="1" ht="19.5" customHeight="1">
      <c r="C16" s="110" t="s">
        <v>362</v>
      </c>
      <c r="D16" s="110"/>
      <c r="F16" s="323">
        <v>1245</v>
      </c>
      <c r="G16" s="113">
        <v>582</v>
      </c>
      <c r="H16" s="113">
        <v>663</v>
      </c>
      <c r="I16" s="113">
        <v>6</v>
      </c>
      <c r="J16" s="113">
        <v>5</v>
      </c>
      <c r="K16" s="113">
        <v>1</v>
      </c>
      <c r="L16" s="113">
        <v>72</v>
      </c>
      <c r="M16" s="113">
        <v>46</v>
      </c>
      <c r="N16" s="113">
        <v>26</v>
      </c>
      <c r="O16" s="113">
        <v>1167</v>
      </c>
      <c r="P16" s="113">
        <v>531</v>
      </c>
      <c r="Q16" s="113">
        <v>636</v>
      </c>
      <c r="R16" s="113"/>
    </row>
    <row r="17" spans="3:17" s="91" customFormat="1" ht="19.5" customHeight="1">
      <c r="C17" s="110" t="s">
        <v>363</v>
      </c>
      <c r="D17" s="110"/>
      <c r="F17" s="323">
        <v>1141</v>
      </c>
      <c r="G17" s="113">
        <v>518</v>
      </c>
      <c r="H17" s="113">
        <v>623</v>
      </c>
      <c r="I17" s="113">
        <v>4</v>
      </c>
      <c r="J17" s="113">
        <v>4</v>
      </c>
      <c r="K17" s="114">
        <v>0</v>
      </c>
      <c r="L17" s="113">
        <v>60</v>
      </c>
      <c r="M17" s="113">
        <v>42</v>
      </c>
      <c r="N17" s="113">
        <v>18</v>
      </c>
      <c r="O17" s="113">
        <v>1077</v>
      </c>
      <c r="P17" s="113">
        <v>472</v>
      </c>
      <c r="Q17" s="109">
        <v>605</v>
      </c>
    </row>
    <row r="18" spans="3:17" s="91" customFormat="1" ht="19.5" customHeight="1">
      <c r="C18" s="110" t="s">
        <v>364</v>
      </c>
      <c r="D18" s="110"/>
      <c r="F18" s="323">
        <v>1395</v>
      </c>
      <c r="G18" s="113">
        <v>679</v>
      </c>
      <c r="H18" s="113">
        <v>716</v>
      </c>
      <c r="I18" s="113">
        <v>15</v>
      </c>
      <c r="J18" s="113">
        <v>10</v>
      </c>
      <c r="K18" s="113">
        <v>5</v>
      </c>
      <c r="L18" s="113">
        <v>86</v>
      </c>
      <c r="M18" s="113">
        <v>47</v>
      </c>
      <c r="N18" s="113">
        <v>39</v>
      </c>
      <c r="O18" s="113">
        <v>1294</v>
      </c>
      <c r="P18" s="113">
        <v>622</v>
      </c>
      <c r="Q18" s="113">
        <v>672</v>
      </c>
    </row>
    <row r="19" spans="3:17" s="91" customFormat="1" ht="19.5" customHeight="1">
      <c r="C19" s="110" t="s">
        <v>365</v>
      </c>
      <c r="D19" s="110"/>
      <c r="F19" s="323">
        <v>1264</v>
      </c>
      <c r="G19" s="113">
        <v>579</v>
      </c>
      <c r="H19" s="113">
        <v>685</v>
      </c>
      <c r="I19" s="113">
        <v>8</v>
      </c>
      <c r="J19" s="113">
        <v>3</v>
      </c>
      <c r="K19" s="113">
        <v>5</v>
      </c>
      <c r="L19" s="113">
        <v>107</v>
      </c>
      <c r="M19" s="113">
        <v>49</v>
      </c>
      <c r="N19" s="113">
        <v>58</v>
      </c>
      <c r="O19" s="113">
        <v>1149</v>
      </c>
      <c r="P19" s="113">
        <v>527</v>
      </c>
      <c r="Q19" s="113">
        <v>622</v>
      </c>
    </row>
    <row r="20" spans="3:17" s="91" customFormat="1" ht="19.5" customHeight="1">
      <c r="C20" s="110" t="s">
        <v>366</v>
      </c>
      <c r="D20" s="110"/>
      <c r="F20" s="323">
        <v>1110</v>
      </c>
      <c r="G20" s="113">
        <v>559</v>
      </c>
      <c r="H20" s="113">
        <v>551</v>
      </c>
      <c r="I20" s="113">
        <v>16</v>
      </c>
      <c r="J20" s="113">
        <v>13</v>
      </c>
      <c r="K20" s="113">
        <v>3</v>
      </c>
      <c r="L20" s="113">
        <v>103</v>
      </c>
      <c r="M20" s="113">
        <v>55</v>
      </c>
      <c r="N20" s="113">
        <v>48</v>
      </c>
      <c r="O20" s="113">
        <v>991</v>
      </c>
      <c r="P20" s="113">
        <v>491</v>
      </c>
      <c r="Q20" s="113">
        <v>500</v>
      </c>
    </row>
    <row r="21" spans="3:17" s="91" customFormat="1" ht="19.5" customHeight="1">
      <c r="C21" s="110" t="s">
        <v>367</v>
      </c>
      <c r="D21" s="110"/>
      <c r="F21" s="323">
        <v>905</v>
      </c>
      <c r="G21" s="113">
        <v>436</v>
      </c>
      <c r="H21" s="113">
        <v>469</v>
      </c>
      <c r="I21" s="113">
        <v>19</v>
      </c>
      <c r="J21" s="113">
        <v>13</v>
      </c>
      <c r="K21" s="113">
        <v>6</v>
      </c>
      <c r="L21" s="113">
        <v>107</v>
      </c>
      <c r="M21" s="113">
        <v>48</v>
      </c>
      <c r="N21" s="113">
        <v>59</v>
      </c>
      <c r="O21" s="113">
        <v>779</v>
      </c>
      <c r="P21" s="113">
        <v>375</v>
      </c>
      <c r="Q21" s="113">
        <v>404</v>
      </c>
    </row>
    <row r="22" spans="3:17" s="91" customFormat="1" ht="19.5" customHeight="1">
      <c r="C22" s="110" t="s">
        <v>368</v>
      </c>
      <c r="D22" s="110"/>
      <c r="F22" s="323">
        <v>663</v>
      </c>
      <c r="G22" s="113">
        <v>323</v>
      </c>
      <c r="H22" s="113">
        <v>340</v>
      </c>
      <c r="I22" s="113">
        <v>14</v>
      </c>
      <c r="J22" s="113">
        <v>7</v>
      </c>
      <c r="K22" s="113">
        <v>7</v>
      </c>
      <c r="L22" s="113">
        <v>95</v>
      </c>
      <c r="M22" s="113">
        <v>37</v>
      </c>
      <c r="N22" s="113">
        <v>58</v>
      </c>
      <c r="O22" s="113">
        <v>554</v>
      </c>
      <c r="P22" s="113">
        <v>279</v>
      </c>
      <c r="Q22" s="113">
        <v>275</v>
      </c>
    </row>
    <row r="23" spans="3:17" s="91" customFormat="1" ht="19.5" customHeight="1">
      <c r="C23" s="110" t="s">
        <v>369</v>
      </c>
      <c r="D23" s="110"/>
      <c r="F23" s="323">
        <v>496</v>
      </c>
      <c r="G23" s="113">
        <v>270</v>
      </c>
      <c r="H23" s="113">
        <v>226</v>
      </c>
      <c r="I23" s="113">
        <v>19</v>
      </c>
      <c r="J23" s="113">
        <v>11</v>
      </c>
      <c r="K23" s="113">
        <v>8</v>
      </c>
      <c r="L23" s="113">
        <v>94</v>
      </c>
      <c r="M23" s="113">
        <v>46</v>
      </c>
      <c r="N23" s="113">
        <v>48</v>
      </c>
      <c r="O23" s="113">
        <v>383</v>
      </c>
      <c r="P23" s="113">
        <v>213</v>
      </c>
      <c r="Q23" s="113">
        <v>170</v>
      </c>
    </row>
    <row r="24" spans="3:17" s="91" customFormat="1" ht="19.5" customHeight="1">
      <c r="C24" s="313" t="s">
        <v>370</v>
      </c>
      <c r="D24" s="313"/>
      <c r="F24" s="323">
        <v>299</v>
      </c>
      <c r="G24" s="113">
        <v>160</v>
      </c>
      <c r="H24" s="113">
        <v>139</v>
      </c>
      <c r="I24" s="113">
        <v>28</v>
      </c>
      <c r="J24" s="113">
        <v>17</v>
      </c>
      <c r="K24" s="113">
        <v>11</v>
      </c>
      <c r="L24" s="113">
        <v>68</v>
      </c>
      <c r="M24" s="113">
        <v>27</v>
      </c>
      <c r="N24" s="113">
        <v>41</v>
      </c>
      <c r="O24" s="113">
        <v>203</v>
      </c>
      <c r="P24" s="113">
        <v>116</v>
      </c>
      <c r="Q24" s="113">
        <v>87</v>
      </c>
    </row>
    <row r="25" spans="6:15" s="91" customFormat="1" ht="5.25" customHeight="1" thickBot="1">
      <c r="F25" s="324"/>
      <c r="J25" s="113"/>
      <c r="O25" s="107">
        <f>SUM(P25:Q25)</f>
        <v>0</v>
      </c>
    </row>
    <row r="26" spans="1:17" s="91" customFormat="1" ht="11.25">
      <c r="A26" s="42" t="s">
        <v>371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="91" customFormat="1" ht="11.25"/>
  </sheetData>
  <sheetProtection/>
  <mergeCells count="7">
    <mergeCell ref="C24:D24"/>
    <mergeCell ref="A3:E4"/>
    <mergeCell ref="F3:H3"/>
    <mergeCell ref="I3:K3"/>
    <mergeCell ref="L3:N3"/>
    <mergeCell ref="O3:Q3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cp:lastPrinted>2005-06-22T04:37:02Z</cp:lastPrinted>
  <dcterms:created xsi:type="dcterms:W3CDTF">2004-04-27T02:47:20Z</dcterms:created>
  <dcterms:modified xsi:type="dcterms:W3CDTF">2015-10-05T06:18:09Z</dcterms:modified>
  <cp:category/>
  <cp:version/>
  <cp:contentType/>
  <cp:contentStatus/>
</cp:coreProperties>
</file>